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БП и качество\СМК\Документы СМК\Общекорпоративные документы\017 Текущее экон планир\"/>
    </mc:Choice>
  </mc:AlternateContent>
  <xr:revisionPtr revIDLastSave="0" documentId="8_{B94E3393-B88E-4FAD-A1AD-3E024013EA6B}" xr6:coauthVersionLast="36" xr6:coauthVersionMax="36" xr10:uidLastSave="{00000000-0000-0000-0000-000000000000}"/>
  <bookViews>
    <workbookView xWindow="0" yWindow="0" windowWidth="28800" windowHeight="12300" tabRatio="900" firstSheet="2" activeTab="4" xr2:uid="{00000000-000D-0000-FFFF-FFFF00000000}"/>
  </bookViews>
  <sheets>
    <sheet name="Пр 1 Планы " sheetId="157" r:id="rId1"/>
    <sheet name="Пр 2а Структура планов  " sheetId="158" r:id="rId2"/>
    <sheet name="Пр 2б Структура планов" sheetId="124" r:id="rId3"/>
    <sheet name="Пр 2в Структура планов" sheetId="85" r:id="rId4"/>
    <sheet name="Пр 3 заявка 1- 3" sheetId="177" r:id="rId5"/>
    <sheet name="Приложение к Пр 3 заявка 1-3" sheetId="178" r:id="rId6"/>
    <sheet name="Пр.3.2 заявка в Пл.НИОКР " sheetId="163" r:id="rId7"/>
    <sheet name="Пр3.1.Заявка в Перечень тем" sheetId="118" r:id="rId8"/>
    <sheet name="Пр 3.3 заявка Пл. 104.1-201.1" sheetId="179" r:id="rId9"/>
    <sheet name="Приложение к Пр 3.3 заявка" sheetId="180" r:id="rId10"/>
    <sheet name="Показатели ИПР ПДП" sheetId="135" r:id="rId11"/>
    <sheet name="Пр. 3а Сетевой график к пл. 1-3" sheetId="175" r:id="rId12"/>
    <sheet name="Пр.3б Сетевой график к пл.104.1" sheetId="155" r:id="rId13"/>
    <sheet name="Пр 4 заявка 4" sheetId="84" r:id="rId14"/>
    <sheet name="Пр 5 план 1, 2, 3 гр." sheetId="181" r:id="rId15"/>
    <sheet name="Пр5а Перечень тематик НИОКР" sheetId="121" r:id="rId16"/>
    <sheet name="Пр 6 план 4" sheetId="115" r:id="rId17"/>
    <sheet name="Пр 7 изм. в план" sheetId="182" r:id="rId18"/>
    <sheet name="Приложение к Пр 7 изм" sheetId="183" r:id="rId19"/>
    <sheet name="Пр 7а изм. в план" sheetId="128" r:id="rId20"/>
    <sheet name="Пр 8 ЦВПО" sheetId="35" r:id="rId21"/>
    <sheet name="Пр 9 Титульный лист" sheetId="3" r:id="rId22"/>
    <sheet name="Пр 10 План ВПО " sheetId="144" r:id="rId23"/>
    <sheet name="Пр 10а БДДС  (помесячно)" sheetId="156" r:id="rId24"/>
    <sheet name="Пр 11 Изменения к ПДФ" sheetId="34" r:id="rId25"/>
    <sheet name="Пр 12 сравн" sheetId="57" r:id="rId26"/>
    <sheet name="Пр 13а План ПРиПРО по УИП" sheetId="127" r:id="rId27"/>
    <sheet name="Пр 13 План ПРиПРО" sheetId="33" r:id="rId28"/>
    <sheet name="Пр 13.1-13.2 План ПРиПРО 20701" sheetId="184" r:id="rId29"/>
    <sheet name="Пр к Пр 13.1-13.2" sheetId="185" r:id="rId30"/>
    <sheet name="Пр 14 Изменение_ПРиПРО_Пл РВР" sheetId="186" r:id="rId31"/>
    <sheet name="Приложение к Пр 14 изм" sheetId="187" r:id="rId32"/>
    <sheet name="Пр 15 ПЗ к ПРиПРО и РВР" sheetId="36" r:id="rId33"/>
    <sheet name="Пр 16 Расходы на ед. продукци" sheetId="42" r:id="rId34"/>
    <sheet name="Пр 17 стоим-ть лет.часа" sheetId="40" r:id="rId35"/>
    <sheet name="Пр 18 Колдоговор " sheetId="97" r:id="rId36"/>
    <sheet name="Пр 19 план обучения" sheetId="140" r:id="rId37"/>
    <sheet name="Пр 20 (стр 10100_ВПО АНО) " sheetId="150" r:id="rId38"/>
    <sheet name="Пр 20 (стр 10100_ВПО Проч.деят)" sheetId="151" r:id="rId39"/>
    <sheet name="Пр 20 (стр 20110_ВПО) " sheetId="80" r:id="rId40"/>
    <sheet name="Пр 20 (стр 20121, 20508 ВПО)" sheetId="7" r:id="rId41"/>
    <sheet name="Пр 20 (стр 20200_ВПО)" sheetId="8" r:id="rId42"/>
    <sheet name="Пр 20 (стр 20301-1_ВПО)" sheetId="9" r:id="rId43"/>
    <sheet name="Пр 20 (стр 20301-2_ВПО)" sheetId="10" r:id="rId44"/>
    <sheet name="Пр 20 (стр 20303_ВПО)" sheetId="12" r:id="rId45"/>
    <sheet name="Пр 20 (стр 20304_ВПО)" sheetId="13" r:id="rId46"/>
    <sheet name="Пр 20 (стр 20305_ВПО)" sheetId="14" r:id="rId47"/>
    <sheet name="Пр 20 (стр 20306-1_ВПО)" sheetId="15" r:id="rId48"/>
    <sheet name="Пр 20 (стр 20306-2_ВПО)" sheetId="16" r:id="rId49"/>
    <sheet name="Пр 20 (стр 20307_ВПО)" sheetId="17" r:id="rId50"/>
    <sheet name="Пр 20 (стр 20309_ВПО)" sheetId="19" r:id="rId51"/>
    <sheet name="Пр 20 (стр 204011_ВПО)" sheetId="21" r:id="rId52"/>
    <sheet name="Пр 20 (стр 204012_ВПО)" sheetId="22" r:id="rId53"/>
    <sheet name="Пр 20 (стр 20403-1_ВПО)" sheetId="24" r:id="rId54"/>
    <sheet name="Пр 20 (стр 20403-2_ВПО)" sheetId="81" r:id="rId55"/>
    <sheet name="Пр 20 (стр 20404-1_ВПО)" sheetId="25" r:id="rId56"/>
    <sheet name="Пр 20 (стр 20404-2_ВПО_" sheetId="82" r:id="rId57"/>
    <sheet name="Пр 20 (стр 20405_ВПО)" sheetId="26" r:id="rId58"/>
    <sheet name="Пр 20 (стр 20406_ВПО)" sheetId="27" r:id="rId59"/>
    <sheet name="Пр 20 (стр 20407_ВПО)" sheetId="28" r:id="rId60"/>
    <sheet name="Пр 20 (стр 20408-1_ВПО)" sheetId="29" r:id="rId61"/>
    <sheet name="Пр 20 (стр 20408-2_ВПО)" sheetId="83" r:id="rId62"/>
    <sheet name="Пр 20 (стр 204962_ВПО) (2)" sheetId="188" r:id="rId63"/>
    <sheet name="Пр к Пр 20 (стр 204962_ВПО)" sheetId="189" r:id="rId64"/>
    <sheet name="Пр 20 (стр 20500_ВПО)" sheetId="30" r:id="rId65"/>
    <sheet name="Пр 20 (стр20_ВПО Универсал.)" sheetId="67" r:id="rId66"/>
    <sheet name="Пр 21 КВУ" sheetId="66" r:id="rId67"/>
    <sheet name=" Пр 22 Направ деятельности" sheetId="109" r:id="rId68"/>
    <sheet name="Пр 23 Справочник статей и КУУ" sheetId="174" r:id="rId69"/>
    <sheet name="Пр 24 (иск. из экспл.)" sheetId="108" r:id="rId70"/>
    <sheet name="Пр 25 тип этапа" sheetId="114" r:id="rId71"/>
    <sheet name="Пр 26 Ответственные по План ВПО" sheetId="176" r:id="rId72"/>
    <sheet name="Справочник филиалов" sheetId="134" r:id="rId73"/>
    <sheet name="Мэпинг ПДП и ВПО" sheetId="122" state="hidden" r:id="rId74"/>
  </sheets>
  <externalReferences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</externalReferences>
  <definedNames>
    <definedName name="_Toc322014478" localSheetId="68">'Пр 23 Справочник статей и КУУ'!#REF!</definedName>
    <definedName name="_Toc520384594" localSheetId="0">'Пр 1 Планы '!$C$1</definedName>
    <definedName name="_Toc520384594" localSheetId="69">'Пр 24 (иск. из экспл.)'!#REF!</definedName>
    <definedName name="_выбор_из_выпадающего_списка" localSheetId="71">#REF!</definedName>
    <definedName name="_выбор_из_выпадающего_списка" localSheetId="8">'Пр 3.3 заявка Пл. 104.1-201.1'!$R$12</definedName>
    <definedName name="_выбор_из_выпадающего_списка" localSheetId="14">#REF!</definedName>
    <definedName name="_выбор_из_выпадающего_списка" localSheetId="63">#REF!</definedName>
    <definedName name="_выбор_из_выпадающего_списка" localSheetId="11">#REF!</definedName>
    <definedName name="_выбор_из_выпадающего_списка" localSheetId="9">#REF!</definedName>
    <definedName name="_выбор_из_выпадающего_списка">#REF!</definedName>
    <definedName name="_табл2">#NAME?</definedName>
    <definedName name="_xlnm._FilterDatabase" localSheetId="67" hidden="1">' Пр 22 Направ деятельности'!$A$4:$C$60</definedName>
    <definedName name="_xlnm._FilterDatabase" localSheetId="22" hidden="1">'Пр 10 План ВПО '!$A$1:$X$161</definedName>
    <definedName name="_xlnm._FilterDatabase" localSheetId="23" hidden="1">'Пр 10а БДДС  (помесячно)'!$A$1:$S$160</definedName>
    <definedName name="_xlnm._FilterDatabase" localSheetId="30" hidden="1">'Пр 14 Изменение_ПРиПРО_Пл РВР'!$A$15:$BB$20</definedName>
    <definedName name="_xlnm._FilterDatabase" localSheetId="40" hidden="1">'Пр 20 (стр 20121, 20508 ВПО)'!$A$11:$T$53</definedName>
    <definedName name="_xlnm._FilterDatabase" localSheetId="1" hidden="1">'Пр 2а Структура планов  '!$A$11:$M$152</definedName>
    <definedName name="_xlnm._FilterDatabase" localSheetId="17" hidden="1">'Пр 7 изм. в план'!$A$25:$BB$32</definedName>
    <definedName name="A48_табл2">#NAME?</definedName>
    <definedName name="aaaaa" localSheetId="68">#REF!</definedName>
    <definedName name="aaaaa" localSheetId="71">#REF!</definedName>
    <definedName name="aaaaa" localSheetId="14">#REF!</definedName>
    <definedName name="aaaaa" localSheetId="63">#REF!</definedName>
    <definedName name="aaaaa" localSheetId="11">#REF!</definedName>
    <definedName name="aaaaa" localSheetId="9">#REF!</definedName>
    <definedName name="aaaaa">#REF!</definedName>
    <definedName name="AccessDatabase" hidden="1">"C:\Документы Андрея\НоваеАРМАНО\Работа с БД\ГлобалВылеты.mdb"</definedName>
    <definedName name="aq" localSheetId="68">#REF!</definedName>
    <definedName name="aq" localSheetId="71">#REF!</definedName>
    <definedName name="aq" localSheetId="14">#REF!</definedName>
    <definedName name="aq" localSheetId="63">#REF!</definedName>
    <definedName name="aq" localSheetId="11">#REF!</definedName>
    <definedName name="aq" localSheetId="9">#REF!</definedName>
    <definedName name="aq">#REF!</definedName>
    <definedName name="as" localSheetId="68">#REF!</definedName>
    <definedName name="as" localSheetId="71">#REF!</definedName>
    <definedName name="as" localSheetId="14">#REF!</definedName>
    <definedName name="as" localSheetId="63">#REF!</definedName>
    <definedName name="as" localSheetId="11">#REF!</definedName>
    <definedName name="as" localSheetId="9">#REF!</definedName>
    <definedName name="as">#REF!</definedName>
    <definedName name="asweer" localSheetId="68">#REF!</definedName>
    <definedName name="asweer" localSheetId="71">#REF!</definedName>
    <definedName name="asweer" localSheetId="14">#REF!</definedName>
    <definedName name="asweer" localSheetId="63">#REF!</definedName>
    <definedName name="asweer" localSheetId="11">#REF!</definedName>
    <definedName name="asweer" localSheetId="9">#REF!</definedName>
    <definedName name="asweer">#REF!</definedName>
    <definedName name="B2К" localSheetId="68">#REF!</definedName>
    <definedName name="B2К" localSheetId="71">#REF!</definedName>
    <definedName name="B2К" localSheetId="14">#REF!</definedName>
    <definedName name="B2К" localSheetId="63">#REF!</definedName>
    <definedName name="B2К" localSheetId="11">#REF!</definedName>
    <definedName name="B2К" localSheetId="9">#REF!</definedName>
    <definedName name="B2К">#REF!</definedName>
    <definedName name="B3К" localSheetId="68">#REF!</definedName>
    <definedName name="B3К" localSheetId="71">#REF!</definedName>
    <definedName name="B3К" localSheetId="14">#REF!</definedName>
    <definedName name="B3К" localSheetId="63">#REF!</definedName>
    <definedName name="B3К" localSheetId="11">#REF!</definedName>
    <definedName name="B3К" localSheetId="9">#REF!</definedName>
    <definedName name="B3К">#REF!</definedName>
    <definedName name="Button_1">"ГлобалВылеты_Лист1_Таблица"</definedName>
    <definedName name="Button_2">"ГлобалВылеты_Лист1_Таблица"</definedName>
    <definedName name="cghuyuibjh" localSheetId="68">#REF!</definedName>
    <definedName name="cghuyuibjh" localSheetId="71">#REF!</definedName>
    <definedName name="cghuyuibjh" localSheetId="14">#REF!</definedName>
    <definedName name="cghuyuibjh" localSheetId="63">#REF!</definedName>
    <definedName name="cghuyuibjh" localSheetId="11">#REF!</definedName>
    <definedName name="cghuyuibjh" localSheetId="9">#REF!</definedName>
    <definedName name="cghuyuibjh">#REF!</definedName>
    <definedName name="chgloi" localSheetId="68">[1]списки!#REF!</definedName>
    <definedName name="chgloi" localSheetId="71">[1]списки!#REF!</definedName>
    <definedName name="chgloi" localSheetId="14">[2]списки!#REF!</definedName>
    <definedName name="chgloi" localSheetId="63">[2]списки!#REF!</definedName>
    <definedName name="chgloi" localSheetId="11">[1]списки!#REF!</definedName>
    <definedName name="chgloi" localSheetId="9">[2]списки!#REF!</definedName>
    <definedName name="chgloi">[1]списки!#REF!</definedName>
    <definedName name="curListTemp">INDIRECT(ADDRESS(6,COLUMN()))</definedName>
    <definedName name="dfkil" localSheetId="68">#REF!</definedName>
    <definedName name="dfkil" localSheetId="71">#REF!</definedName>
    <definedName name="dfkil" localSheetId="14">#REF!</definedName>
    <definedName name="dfkil" localSheetId="63">#REF!</definedName>
    <definedName name="dfkil" localSheetId="11">#REF!</definedName>
    <definedName name="dfkil" localSheetId="9">#REF!</definedName>
    <definedName name="dfkil">#REF!</definedName>
    <definedName name="DGJ" localSheetId="68">[3]Списки!#REF!</definedName>
    <definedName name="DGJ" localSheetId="71">[3]Списки!#REF!</definedName>
    <definedName name="DGJ" localSheetId="14">[3]Списки!#REF!</definedName>
    <definedName name="DGJ" localSheetId="63">[3]Списки!#REF!</definedName>
    <definedName name="DGJ" localSheetId="11">[3]Списки!#REF!</definedName>
    <definedName name="DGJ" localSheetId="9">[3]Списки!#REF!</definedName>
    <definedName name="DGJ">[3]Списки!#REF!</definedName>
    <definedName name="Excel_BuiltIn_Print_Area_2" localSheetId="68">#REF!</definedName>
    <definedName name="Excel_BuiltIn_Print_Area_2" localSheetId="71">#REF!</definedName>
    <definedName name="Excel_BuiltIn_Print_Area_2" localSheetId="14">#REF!</definedName>
    <definedName name="Excel_BuiltIn_Print_Area_2" localSheetId="63">#REF!</definedName>
    <definedName name="Excel_BuiltIn_Print_Area_2" localSheetId="11">#REF!</definedName>
    <definedName name="Excel_BuiltIn_Print_Area_2" localSheetId="9">#REF!</definedName>
    <definedName name="Excel_BuiltIn_Print_Area_2">#REF!</definedName>
    <definedName name="Excel_BuiltIn_Print_Area_3" localSheetId="14">'[4]243'!$A$1:$S$18</definedName>
    <definedName name="Excel_BuiltIn_Print_Area_3" localSheetId="9">'[4]243'!$A$1:$S$18</definedName>
    <definedName name="Excel_BuiltIn_Print_Area_3">'[5]243'!$A$1:$S$18</definedName>
    <definedName name="Excel_BuiltIn_Print_Area_32" localSheetId="68">#REF!</definedName>
    <definedName name="Excel_BuiltIn_Print_Area_32" localSheetId="71">#REF!</definedName>
    <definedName name="Excel_BuiltIn_Print_Area_32" localSheetId="14">#REF!</definedName>
    <definedName name="Excel_BuiltIn_Print_Area_32" localSheetId="63">#REF!</definedName>
    <definedName name="Excel_BuiltIn_Print_Area_32" localSheetId="11">#REF!</definedName>
    <definedName name="Excel_BuiltIn_Print_Area_32" localSheetId="9">#REF!</definedName>
    <definedName name="Excel_BuiltIn_Print_Area_32">#REF!</definedName>
    <definedName name="Excel_BuiltIn_Print_Area_7" localSheetId="68">#REF!</definedName>
    <definedName name="Excel_BuiltIn_Print_Area_7" localSheetId="71">#REF!</definedName>
    <definedName name="Excel_BuiltIn_Print_Area_7" localSheetId="14">#REF!</definedName>
    <definedName name="Excel_BuiltIn_Print_Area_7" localSheetId="63">#REF!</definedName>
    <definedName name="Excel_BuiltIn_Print_Area_7" localSheetId="11">#REF!</definedName>
    <definedName name="Excel_BuiltIn_Print_Area_7" localSheetId="9">#REF!</definedName>
    <definedName name="Excel_BuiltIn_Print_Area_7">#REF!</definedName>
    <definedName name="Excel_BuiltIn_Print_Titles_2" localSheetId="14">'[6]241'!$A$9:$IV$11</definedName>
    <definedName name="Excel_BuiltIn_Print_Titles_2" localSheetId="9">'[6]241'!$A$9:$IV$11</definedName>
    <definedName name="Excel_BuiltIn_Print_Titles_2">'[7]241'!$A$9:$IV$11</definedName>
    <definedName name="Excel_BuiltIn_Print_Titles_3" localSheetId="14">'[4]243'!$A$8:$IV$10</definedName>
    <definedName name="Excel_BuiltIn_Print_Titles_3" localSheetId="9">'[4]243'!$A$8:$IV$10</definedName>
    <definedName name="Excel_BuiltIn_Print_Titles_3">'[5]243'!$A$8:$IV$10</definedName>
    <definedName name="Excel_BuiltIn_Print_Titles_4" localSheetId="14">'[8]333'!$A$8:$IV$10</definedName>
    <definedName name="Excel_BuiltIn_Print_Titles_4" localSheetId="9">'[8]333'!$A$8:$IV$10</definedName>
    <definedName name="Excel_BuiltIn_Print_Titles_4">'[9]333'!$A$8:$IV$10</definedName>
    <definedName name="Excel_BuiltIn_Print_Titles_5" localSheetId="14">'[10]252'!$A$9:$IV$11</definedName>
    <definedName name="Excel_BuiltIn_Print_Titles_5" localSheetId="9">'[10]252'!$A$9:$IV$11</definedName>
    <definedName name="Excel_BuiltIn_Print_Titles_5">'[11]252'!$A$9:$IV$11</definedName>
    <definedName name="Excell" localSheetId="14">'[12]РЦ_ОП  '!$A$1:$N$27</definedName>
    <definedName name="Excell" localSheetId="9">'[12]РЦ_ОП  '!$A$1:$N$27</definedName>
    <definedName name="Excell">'[13]РЦ_ОП  '!$A$1:$N$27</definedName>
    <definedName name="fgghj" localSheetId="68">[3]Списки!#REF!</definedName>
    <definedName name="fgghj" localSheetId="71">[3]Списки!#REF!</definedName>
    <definedName name="fgghj" localSheetId="63">[3]Списки!#REF!</definedName>
    <definedName name="fgghj" localSheetId="11">[3]Списки!#REF!</definedName>
    <definedName name="fgghj">[3]Списки!#REF!</definedName>
    <definedName name="fgtr123" localSheetId="68">#REF!</definedName>
    <definedName name="fgtr123" localSheetId="71">#REF!</definedName>
    <definedName name="fgtr123" localSheetId="14">#REF!</definedName>
    <definedName name="fgtr123" localSheetId="63">#REF!</definedName>
    <definedName name="fgtr123" localSheetId="11">#REF!</definedName>
    <definedName name="fgtr123" localSheetId="9">#REF!</definedName>
    <definedName name="fgtr123">#REF!</definedName>
    <definedName name="fhfkgl" localSheetId="68">#REF!</definedName>
    <definedName name="fhfkgl" localSheetId="71">#REF!</definedName>
    <definedName name="fhfkgl" localSheetId="14">#REF!</definedName>
    <definedName name="fhfkgl" localSheetId="63">#REF!</definedName>
    <definedName name="fhfkgl" localSheetId="11">#REF!</definedName>
    <definedName name="fhfkgl" localSheetId="9">#REF!</definedName>
    <definedName name="fhfkgl">#REF!</definedName>
    <definedName name="g">#N/A</definedName>
    <definedName name="ggg" localSheetId="68">#REF!</definedName>
    <definedName name="ggg" localSheetId="71">#REF!</definedName>
    <definedName name="ggg" localSheetId="14">#REF!</definedName>
    <definedName name="ggg" localSheetId="63">#REF!</definedName>
    <definedName name="ggg" localSheetId="11">#REF!</definedName>
    <definedName name="ggg" localSheetId="9">#REF!</definedName>
    <definedName name="ggg">#REF!</definedName>
    <definedName name="gh" localSheetId="68">[3]Списки!#REF!</definedName>
    <definedName name="gh" localSheetId="71">[3]Списки!#REF!</definedName>
    <definedName name="gh" localSheetId="14">[3]Списки!#REF!</definedName>
    <definedName name="gh" localSheetId="63">[3]Списки!#REF!</definedName>
    <definedName name="gh" localSheetId="11">[3]Списки!#REF!</definedName>
    <definedName name="gh" localSheetId="9">[3]Списки!#REF!</definedName>
    <definedName name="gh">[3]Списки!#REF!</definedName>
    <definedName name="ghui" localSheetId="68">[7]Списки!#REF!</definedName>
    <definedName name="ghui" localSheetId="71">[7]Списки!#REF!</definedName>
    <definedName name="ghui" localSheetId="14">[6]Списки!#REF!</definedName>
    <definedName name="ghui" localSheetId="63">[6]Списки!#REF!</definedName>
    <definedName name="ghui" localSheetId="11">[7]Списки!#REF!</definedName>
    <definedName name="ghui" localSheetId="9">[6]Списки!#REF!</definedName>
    <definedName name="ghui">[7]Списки!#REF!</definedName>
    <definedName name="JHJLK" localSheetId="68">[1]списки!#REF!</definedName>
    <definedName name="JHJLK" localSheetId="71">[1]списки!#REF!</definedName>
    <definedName name="JHJLK" localSheetId="14">[2]списки!#REF!</definedName>
    <definedName name="JHJLK" localSheetId="63">[2]списки!#REF!</definedName>
    <definedName name="JHJLK" localSheetId="11">[1]списки!#REF!</definedName>
    <definedName name="JHJLK" localSheetId="9">[2]списки!#REF!</definedName>
    <definedName name="JHJLK">[1]списки!#REF!</definedName>
    <definedName name="L2К" localSheetId="68">#REF!</definedName>
    <definedName name="L2К" localSheetId="71">#REF!</definedName>
    <definedName name="L2К" localSheetId="14">#REF!</definedName>
    <definedName name="L2К" localSheetId="63">#REF!</definedName>
    <definedName name="L2К" localSheetId="11">#REF!</definedName>
    <definedName name="L2К" localSheetId="9">#REF!</definedName>
    <definedName name="L2К">#REF!</definedName>
    <definedName name="L3К" localSheetId="68">#REF!</definedName>
    <definedName name="L3К" localSheetId="71">#REF!</definedName>
    <definedName name="L3К" localSheetId="14">#REF!</definedName>
    <definedName name="L3К" localSheetId="63">#REF!</definedName>
    <definedName name="L3К" localSheetId="11">#REF!</definedName>
    <definedName name="L3К" localSheetId="9">#REF!</definedName>
    <definedName name="L3К">#REF!</definedName>
    <definedName name="Lists">INDIRECT("Справочники!$E:$E")</definedName>
    <definedName name="P3К" localSheetId="68">#REF!</definedName>
    <definedName name="P3К" localSheetId="71">#REF!</definedName>
    <definedName name="P3К" localSheetId="14">#REF!</definedName>
    <definedName name="P3К" localSheetId="63">#REF!</definedName>
    <definedName name="P3К" localSheetId="11">#REF!</definedName>
    <definedName name="P3К" localSheetId="9">#REF!</definedName>
    <definedName name="P3К">#REF!</definedName>
    <definedName name="Print_Area">#N/A</definedName>
    <definedName name="Q2К" localSheetId="68">#REF!</definedName>
    <definedName name="Q2К" localSheetId="71">#REF!</definedName>
    <definedName name="Q2К" localSheetId="14">#REF!</definedName>
    <definedName name="Q2К" localSheetId="63">#REF!</definedName>
    <definedName name="Q2К" localSheetId="11">#REF!</definedName>
    <definedName name="Q2К" localSheetId="9">#REF!</definedName>
    <definedName name="Q2К">#REF!</definedName>
    <definedName name="Q3К" localSheetId="68">#REF!</definedName>
    <definedName name="Q3К" localSheetId="71">#REF!</definedName>
    <definedName name="Q3К" localSheetId="14">#REF!</definedName>
    <definedName name="Q3К" localSheetId="63">#REF!</definedName>
    <definedName name="Q3К" localSheetId="11">#REF!</definedName>
    <definedName name="Q3К" localSheetId="9">#REF!</definedName>
    <definedName name="Q3К">#REF!</definedName>
    <definedName name="qwqeer" localSheetId="68">#REF!</definedName>
    <definedName name="qwqeer" localSheetId="71">#REF!</definedName>
    <definedName name="qwqeer" localSheetId="14">#REF!</definedName>
    <definedName name="qwqeer" localSheetId="63">#REF!</definedName>
    <definedName name="qwqeer" localSheetId="11">#REF!</definedName>
    <definedName name="qwqeer" localSheetId="9">#REF!</definedName>
    <definedName name="qwqeer">#REF!</definedName>
    <definedName name="rrttrrtt" localSheetId="68">[3]Списки!#REF!</definedName>
    <definedName name="rrttrrtt" localSheetId="71">[3]Списки!#REF!</definedName>
    <definedName name="rrttrrtt" localSheetId="14">[3]Списки!#REF!</definedName>
    <definedName name="rrttrrtt" localSheetId="63">[3]Списки!#REF!</definedName>
    <definedName name="rrttrrtt" localSheetId="11">[3]Списки!#REF!</definedName>
    <definedName name="rrttrrtt" localSheetId="9">[3]Списки!#REF!</definedName>
    <definedName name="rrttrrtt">[3]Списки!#REF!</definedName>
    <definedName name="rtrf" localSheetId="68">[3]Списки!#REF!</definedName>
    <definedName name="rtrf" localSheetId="71">[3]Списки!#REF!</definedName>
    <definedName name="rtrf" localSheetId="63">[3]Списки!#REF!</definedName>
    <definedName name="rtrf" localSheetId="11">[3]Списки!#REF!</definedName>
    <definedName name="rtrf">[3]Списки!#REF!</definedName>
    <definedName name="S2К" localSheetId="68">#REF!</definedName>
    <definedName name="S2К" localSheetId="71">#REF!</definedName>
    <definedName name="S2К" localSheetId="14">#REF!</definedName>
    <definedName name="S2К" localSheetId="63">#REF!</definedName>
    <definedName name="S2К" localSheetId="11">#REF!</definedName>
    <definedName name="S2К" localSheetId="9">#REF!</definedName>
    <definedName name="S2К">#REF!</definedName>
    <definedName name="S3К" localSheetId="68">#REF!</definedName>
    <definedName name="S3К" localSheetId="71">#REF!</definedName>
    <definedName name="S3К" localSheetId="14">#REF!</definedName>
    <definedName name="S3К" localSheetId="63">#REF!</definedName>
    <definedName name="S3К" localSheetId="11">#REF!</definedName>
    <definedName name="S3К" localSheetId="9">#REF!</definedName>
    <definedName name="S3К">#REF!</definedName>
    <definedName name="TrafficRFEInternationalFlights" localSheetId="68">#REF!</definedName>
    <definedName name="TrafficRFEInternationalFlights" localSheetId="71">#REF!</definedName>
    <definedName name="TrafficRFEInternationalFlights" localSheetId="14">#REF!</definedName>
    <definedName name="TrafficRFEInternationalFlights" localSheetId="63">#REF!</definedName>
    <definedName name="TrafficRFEInternationalFlights" localSheetId="11">#REF!</definedName>
    <definedName name="TrafficRFEInternationalFlights" localSheetId="9">#REF!</definedName>
    <definedName name="TrafficRFEInternationalFlights">#REF!</definedName>
    <definedName name="TrafficRFEInternationalFlights_1" localSheetId="68">#REF!</definedName>
    <definedName name="TrafficRFEInternationalFlights_1" localSheetId="71">#REF!</definedName>
    <definedName name="TrafficRFEInternationalFlights_1" localSheetId="14">#REF!</definedName>
    <definedName name="TrafficRFEInternationalFlights_1" localSheetId="63">#REF!</definedName>
    <definedName name="TrafficRFEInternationalFlights_1" localSheetId="11">#REF!</definedName>
    <definedName name="TrafficRFEInternationalFlights_1" localSheetId="9">#REF!</definedName>
    <definedName name="TrafficRFEInternationalFlights_1">#REF!</definedName>
    <definedName name="TrafficRFEInternationalFlights_11" localSheetId="68">#REF!</definedName>
    <definedName name="TrafficRFEInternationalFlights_11" localSheetId="71">#REF!</definedName>
    <definedName name="TrafficRFEInternationalFlights_11" localSheetId="14">#REF!</definedName>
    <definedName name="TrafficRFEInternationalFlights_11" localSheetId="63">#REF!</definedName>
    <definedName name="TrafficRFEInternationalFlights_11" localSheetId="11">#REF!</definedName>
    <definedName name="TrafficRFEInternationalFlights_11" localSheetId="9">#REF!</definedName>
    <definedName name="TrafficRFEInternationalFlights_11">#REF!</definedName>
    <definedName name="vggtt" localSheetId="68">#REF!</definedName>
    <definedName name="vggtt" localSheetId="71">#REF!</definedName>
    <definedName name="vggtt" localSheetId="14">#REF!</definedName>
    <definedName name="vggtt" localSheetId="63">#REF!</definedName>
    <definedName name="vggtt" localSheetId="11">#REF!</definedName>
    <definedName name="vggtt" localSheetId="9">#REF!</definedName>
    <definedName name="vggtt">#REF!</definedName>
    <definedName name="VJJBJHL" localSheetId="68">[3]Списки!#REF!</definedName>
    <definedName name="VJJBJHL" localSheetId="71">[3]Списки!#REF!</definedName>
    <definedName name="VJJBJHL" localSheetId="14">[3]Списки!#REF!</definedName>
    <definedName name="VJJBJHL" localSheetId="63">[3]Списки!#REF!</definedName>
    <definedName name="VJJBJHL" localSheetId="11">[3]Списки!#REF!</definedName>
    <definedName name="VJJBJHL" localSheetId="9">[3]Списки!#REF!</definedName>
    <definedName name="VJJBJHL">[3]Списки!#REF!</definedName>
    <definedName name="w" localSheetId="68">#REF!</definedName>
    <definedName name="w" localSheetId="71">#REF!</definedName>
    <definedName name="w" localSheetId="14">#REF!</definedName>
    <definedName name="w" localSheetId="63">#REF!</definedName>
    <definedName name="w" localSheetId="11">#REF!</definedName>
    <definedName name="w" localSheetId="9">#REF!</definedName>
    <definedName name="w">#REF!</definedName>
    <definedName name="Z_0024B265_969B_466A_9A61_CD856897ABCB_.wvu.FilterData" localSheetId="30" hidden="1">'Пр 14 Изменение_ПРиПРО_Пл РВР'!$A$15:$BB$20</definedName>
    <definedName name="Z_0024B265_969B_466A_9A61_CD856897ABCB_.wvu.FilterData" localSheetId="17" hidden="1">'Пр 7 изм. в план'!$A$25:$BB$32</definedName>
    <definedName name="Z_0032BA5B_9B7F_4C2C_8BE9_65E49D6E95FF_.wvu.FilterData" localSheetId="30" hidden="1">'Пр 14 Изменение_ПРиПРО_Пл РВР'!$A$15:$AD$18</definedName>
    <definedName name="Z_0032BA5B_9B7F_4C2C_8BE9_65E49D6E95FF_.wvu.FilterData" localSheetId="17" hidden="1">'Пр 7 изм. в план'!$A$25:$AD$30</definedName>
    <definedName name="Z_00D4F53F_9CC0_4A0A_AE99_BAF533CC781A_.wvu.FilterData" localSheetId="30" hidden="1">'Пр 14 Изменение_ПРиПРО_Пл РВР'!$A$15:$AD$18</definedName>
    <definedName name="Z_00D4F53F_9CC0_4A0A_AE99_BAF533CC781A_.wvu.FilterData" localSheetId="17" hidden="1">'Пр 7 изм. в план'!$A$25:$AD$30</definedName>
    <definedName name="Z_00D961EA_43ED_46AF_887D_7C423862C2A8_.wvu.FilterData" localSheetId="30" hidden="1">'Пр 14 Изменение_ПРиПРО_Пл РВР'!$A$15:$AD$18</definedName>
    <definedName name="Z_00D961EA_43ED_46AF_887D_7C423862C2A8_.wvu.FilterData" localSheetId="17" hidden="1">'Пр 7 изм. в план'!$A$25:$AD$30</definedName>
    <definedName name="Z_01116BA5_2C1B_43C6_BE34_ACA356C53578_.wvu.FilterData" localSheetId="30" hidden="1">'Пр 14 Изменение_ПРиПРО_Пл РВР'!$A$15:$BB$20</definedName>
    <definedName name="Z_01116BA5_2C1B_43C6_BE34_ACA356C53578_.wvu.FilterData" localSheetId="17" hidden="1">'Пр 7 изм. в план'!$A$25:$BB$32</definedName>
    <definedName name="Z_027BE2BE_0A5F_4F12_98A9_771DB93B92B9_.wvu.FilterData" localSheetId="30" hidden="1">'Пр 14 Изменение_ПРиПРО_Пл РВР'!$A$15:$BB$20</definedName>
    <definedName name="Z_027BE2BE_0A5F_4F12_98A9_771DB93B92B9_.wvu.FilterData" localSheetId="17" hidden="1">'Пр 7 изм. в план'!$A$25:$BB$32</definedName>
    <definedName name="Z_03682375_795F_472F_BB95_37AFC03CD2CA_.wvu.FilterData" localSheetId="30" hidden="1">'Пр 14 Изменение_ПРиПРО_Пл РВР'!$A$14:$AD$18</definedName>
    <definedName name="Z_03682375_795F_472F_BB95_37AFC03CD2CA_.wvu.FilterData" localSheetId="17" hidden="1">'Пр 7 изм. в план'!$A$24:$AD$30</definedName>
    <definedName name="Z_04C5BAD7_9089_433F_BB89_856BD71F8B44_.wvu.Cols" localSheetId="30" hidden="1">'Пр 14 Изменение_ПРиПРО_Пл РВР'!#REF!</definedName>
    <definedName name="Z_04C5BAD7_9089_433F_BB89_856BD71F8B44_.wvu.Cols" localSheetId="17" hidden="1">'Пр 7 изм. в план'!#REF!</definedName>
    <definedName name="Z_04C5BAD7_9089_433F_BB89_856BD71F8B44_.wvu.FilterData" localSheetId="30" hidden="1">'Пр 14 Изменение_ПРиПРО_Пл РВР'!$A$15:$BB$20</definedName>
    <definedName name="Z_04C5BAD7_9089_433F_BB89_856BD71F8B44_.wvu.FilterData" localSheetId="17" hidden="1">'Пр 7 изм. в план'!$A$25:$BB$32</definedName>
    <definedName name="Z_04C5BAD7_9089_433F_BB89_856BD71F8B44_.wvu.PrintArea" localSheetId="30" hidden="1">'Пр 14 Изменение_ПРиПРО_Пл РВР'!$A$8:$BB$20</definedName>
    <definedName name="Z_04C5BAD7_9089_433F_BB89_856BD71F8B44_.wvu.PrintArea" localSheetId="17" hidden="1">'Пр 7 изм. в план'!$A$18:$BB$32</definedName>
    <definedName name="Z_04C5BAD7_9089_433F_BB89_856BD71F8B44_.wvu.PrintTitles" localSheetId="30" hidden="1">'Пр 14 Изменение_ПРиПРО_Пл РВР'!$9:$12</definedName>
    <definedName name="Z_04C5BAD7_9089_433F_BB89_856BD71F8B44_.wvu.PrintTitles" localSheetId="17" hidden="1">'Пр 7 изм. в план'!$19:$22</definedName>
    <definedName name="Z_04C5BAD7_9089_433F_BB89_856BD71F8B44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04C5BAD7_9089_433F_BB89_856BD71F8B44_.wvu.Rows" localSheetId="17" hidden="1">'Пр 7 изм. в план'!#REF!,'Пр 7 изм. в план'!#REF!,'Пр 7 изм. в план'!#REF!,'Пр 7 изм. в план'!#REF!</definedName>
    <definedName name="Z_05B68422_C77A_48A8_8FCC_D141AEE0D2DA_.wvu.FilterData" localSheetId="30" hidden="1">'Пр 14 Изменение_ПРиПРО_Пл РВР'!$A$15:$BB$20</definedName>
    <definedName name="Z_05B68422_C77A_48A8_8FCC_D141AEE0D2DA_.wvu.FilterData" localSheetId="17" hidden="1">'Пр 7 изм. в план'!$A$25:$BB$32</definedName>
    <definedName name="Z_05BF75A0_B62D_4944_BF8B_B7617766C122_.wvu.FilterData" localSheetId="30" hidden="1">'Пр 14 Изменение_ПРиПРО_Пл РВР'!$A$15:$BB$20</definedName>
    <definedName name="Z_05BF75A0_B62D_4944_BF8B_B7617766C122_.wvu.FilterData" localSheetId="17" hidden="1">'Пр 7 изм. в план'!$A$25:$BB$32</definedName>
    <definedName name="Z_061E6167_6213_4257_BC65_4A9BDC534BC8_.wvu.FilterData" localSheetId="30" hidden="1">'Пр 14 Изменение_ПРиПРО_Пл РВР'!$A$15:$BB$20</definedName>
    <definedName name="Z_061E6167_6213_4257_BC65_4A9BDC534BC8_.wvu.FilterData" localSheetId="17" hidden="1">'Пр 7 изм. в план'!$A$25:$BB$32</definedName>
    <definedName name="Z_063C64F5_F353_4AA5_BAC0_44F925137CDB_.wvu.FilterData" localSheetId="30" hidden="1">'Пр 14 Изменение_ПРиПРО_Пл РВР'!$A$15:$BB$20</definedName>
    <definedName name="Z_063C64F5_F353_4AA5_BAC0_44F925137CDB_.wvu.FilterData" localSheetId="17" hidden="1">'Пр 7 изм. в план'!$A$25:$BB$32</definedName>
    <definedName name="Z_06887F5C_9C6C_4A8E_B655_0BA122A06E2A_.wvu.FilterData" localSheetId="30" hidden="1">'Пр 14 Изменение_ПРиПРО_Пл РВР'!$A$15:$BB$20</definedName>
    <definedName name="Z_06887F5C_9C6C_4A8E_B655_0BA122A06E2A_.wvu.FilterData" localSheetId="17" hidden="1">'Пр 7 изм. в план'!$A$25:$BB$32</definedName>
    <definedName name="Z_070DD3E0_33D7_4C41_929B_331F5578C306_.wvu.FilterData" localSheetId="30" hidden="1">'Пр 14 Изменение_ПРиПРО_Пл РВР'!$A$15:$BB$20</definedName>
    <definedName name="Z_070DD3E0_33D7_4C41_929B_331F5578C306_.wvu.FilterData" localSheetId="17" hidden="1">'Пр 7 изм. в план'!$A$25:$BB$32</definedName>
    <definedName name="Z_07B6396B_2A54_48A0_AC4A_63578D40295F_.wvu.Cols" localSheetId="30" hidden="1">'Пр 14 Изменение_ПРиПРО_Пл РВР'!#REF!</definedName>
    <definedName name="Z_07B6396B_2A54_48A0_AC4A_63578D40295F_.wvu.Cols" localSheetId="17" hidden="1">'Пр 7 изм. в план'!#REF!</definedName>
    <definedName name="Z_07B6396B_2A54_48A0_AC4A_63578D40295F_.wvu.FilterData" localSheetId="30" hidden="1">'Пр 14 Изменение_ПРиПРО_Пл РВР'!$A$15:$BB$20</definedName>
    <definedName name="Z_07B6396B_2A54_48A0_AC4A_63578D40295F_.wvu.FilterData" localSheetId="17" hidden="1">'Пр 7 изм. в план'!$A$25:$BB$32</definedName>
    <definedName name="Z_07B6396B_2A54_48A0_AC4A_63578D40295F_.wvu.PrintArea" localSheetId="30" hidden="1">'Пр 14 Изменение_ПРиПРО_Пл РВР'!$A$8:$AD$18</definedName>
    <definedName name="Z_07B6396B_2A54_48A0_AC4A_63578D40295F_.wvu.PrintArea" localSheetId="17" hidden="1">'Пр 7 изм. в план'!$A$18:$AD$30</definedName>
    <definedName name="Z_07C2E6B2_BF19_4926_9673_B93A2D5C05EC_.wvu.FilterData" localSheetId="30" hidden="1">'Пр 14 Изменение_ПРиПРО_Пл РВР'!$A$15:$BB$20</definedName>
    <definedName name="Z_07C2E6B2_BF19_4926_9673_B93A2D5C05EC_.wvu.FilterData" localSheetId="17" hidden="1">'Пр 7 изм. в план'!$A$25:$BB$32</definedName>
    <definedName name="Z_0942547D_7D6E_4006_8ECD_4AB4C05E3569_.wvu.FilterData" localSheetId="30" hidden="1">'Пр 14 Изменение_ПРиПРО_Пл РВР'!$A$15:$AD$18</definedName>
    <definedName name="Z_0942547D_7D6E_4006_8ECD_4AB4C05E3569_.wvu.FilterData" localSheetId="17" hidden="1">'Пр 7 изм. в план'!$A$25:$AD$30</definedName>
    <definedName name="Z_0AD8DA34_6D64_4BD6_A502_9667DCCEC517_.wvu.FilterData" localSheetId="30" hidden="1">'Пр 14 Изменение_ПРиПРО_Пл РВР'!$A$15:$AD$18</definedName>
    <definedName name="Z_0AD8DA34_6D64_4BD6_A502_9667DCCEC517_.wvu.FilterData" localSheetId="17" hidden="1">'Пр 7 изм. в план'!$A$25:$AD$30</definedName>
    <definedName name="Z_0BB84316_FF29_4E06_BD56_166F108B9C1A_.wvu.Cols" localSheetId="30" hidden="1">'Пр 14 Изменение_ПРиПРО_Пл РВР'!#REF!</definedName>
    <definedName name="Z_0BB84316_FF29_4E06_BD56_166F108B9C1A_.wvu.Cols" localSheetId="17" hidden="1">'Пр 7 изм. в план'!#REF!</definedName>
    <definedName name="Z_0BB84316_FF29_4E06_BD56_166F108B9C1A_.wvu.FilterData" localSheetId="30" hidden="1">'Пр 14 Изменение_ПРиПРО_Пл РВР'!$A$15:$BB$20</definedName>
    <definedName name="Z_0BB84316_FF29_4E06_BD56_166F108B9C1A_.wvu.FilterData" localSheetId="17" hidden="1">'Пр 7 изм. в план'!$A$25:$BB$32</definedName>
    <definedName name="Z_0BB84316_FF29_4E06_BD56_166F108B9C1A_.wvu.PrintArea" localSheetId="30" hidden="1">'Пр 14 Изменение_ПРиПРО_Пл РВР'!$A$8:$BB$20</definedName>
    <definedName name="Z_0BB84316_FF29_4E06_BD56_166F108B9C1A_.wvu.PrintArea" localSheetId="17" hidden="1">'Пр 7 изм. в план'!$A$18:$BB$32</definedName>
    <definedName name="Z_0BB84316_FF29_4E06_BD56_166F108B9C1A_.wvu.PrintTitles" localSheetId="30" hidden="1">'Пр 14 Изменение_ПРиПРО_Пл РВР'!$9:$12</definedName>
    <definedName name="Z_0BB84316_FF29_4E06_BD56_166F108B9C1A_.wvu.PrintTitles" localSheetId="17" hidden="1">'Пр 7 изм. в план'!$19:$22</definedName>
    <definedName name="Z_0BC2B659_416E_4416_A610_18117C811497_.wvu.FilterData" localSheetId="30" hidden="1">'Пр 14 Изменение_ПРиПРО_Пл РВР'!$A$15:$BB$20</definedName>
    <definedName name="Z_0BC2B659_416E_4416_A610_18117C811497_.wvu.FilterData" localSheetId="17" hidden="1">'Пр 7 изм. в план'!$A$25:$BB$32</definedName>
    <definedName name="Z_0BE4D6D9_287F_45D7_82AC_0C5C78762A43_.wvu.FilterData" localSheetId="30" hidden="1">'Пр 14 Изменение_ПРиПРО_Пл РВР'!$A$15:$AD$18</definedName>
    <definedName name="Z_0BE4D6D9_287F_45D7_82AC_0C5C78762A43_.wvu.FilterData" localSheetId="17" hidden="1">'Пр 7 изм. в план'!$A$25:$AD$30</definedName>
    <definedName name="Z_0C1141EF_9D71_477C_B0BE_5F1489B623BC_.wvu.FilterData" localSheetId="30" hidden="1">'Пр 14 Изменение_ПРиПРО_Пл РВР'!$A$15:$BB$20</definedName>
    <definedName name="Z_0C1141EF_9D71_477C_B0BE_5F1489B623BC_.wvu.FilterData" localSheetId="17" hidden="1">'Пр 7 изм. в план'!$A$25:$BB$32</definedName>
    <definedName name="Z_0C86D45F_0285_4105_A409_EDB282346275_.wvu.FilterData" localSheetId="30" hidden="1">'Пр 14 Изменение_ПРиПРО_Пл РВР'!$A$15:$BB$20</definedName>
    <definedName name="Z_0C86D45F_0285_4105_A409_EDB282346275_.wvu.FilterData" localSheetId="17" hidden="1">'Пр 7 изм. в план'!$A$25:$BB$32</definedName>
    <definedName name="Z_0DC6416F_1DD3_462B_8B54_E4C5A870EDB0_.wvu.FilterData" localSheetId="30" hidden="1">'Пр 14 Изменение_ПРиПРО_Пл РВР'!$A$15:$BB$20</definedName>
    <definedName name="Z_0DC6416F_1DD3_462B_8B54_E4C5A870EDB0_.wvu.FilterData" localSheetId="17" hidden="1">'Пр 7 изм. в план'!$A$25:$BB$32</definedName>
    <definedName name="Z_0FE336BA_9985_49B4_9093_AA3EA4764A1D_.wvu.FilterData" localSheetId="30" hidden="1">'Пр 14 Изменение_ПРиПРО_Пл РВР'!$A$15:$BB$20</definedName>
    <definedName name="Z_0FE336BA_9985_49B4_9093_AA3EA4764A1D_.wvu.FilterData" localSheetId="17" hidden="1">'Пр 7 изм. в план'!$A$25:$BB$32</definedName>
    <definedName name="Z_101D4599_69C5_4EAF_A1AA_983BE9E1BF01_.wvu.FilterData" localSheetId="30" hidden="1">'Пр 14 Изменение_ПРиПРО_Пл РВР'!$A$15:$BB$20</definedName>
    <definedName name="Z_101D4599_69C5_4EAF_A1AA_983BE9E1BF01_.wvu.FilterData" localSheetId="17" hidden="1">'Пр 7 изм. в план'!$A$25:$BB$32</definedName>
    <definedName name="Z_11184858_9547_464F_B604_CAFF26576455_.wvu.Cols" localSheetId="30" hidden="1">'Пр 14 Изменение_ПРиПРО_Пл РВР'!#REF!,'Пр 14 Изменение_ПРиПРО_Пл РВР'!#REF!</definedName>
    <definedName name="Z_11184858_9547_464F_B604_CAFF26576455_.wvu.Cols" localSheetId="17" hidden="1">'Пр 7 изм. в план'!#REF!,'Пр 7 изм. в план'!#REF!</definedName>
    <definedName name="Z_11184858_9547_464F_B604_CAFF26576455_.wvu.FilterData" localSheetId="30" hidden="1">'Пр 14 Изменение_ПРиПРО_Пл РВР'!$A$15:$BB$20</definedName>
    <definedName name="Z_11184858_9547_464F_B604_CAFF26576455_.wvu.FilterData" localSheetId="17" hidden="1">'Пр 7 изм. в план'!$A$25:$BB$32</definedName>
    <definedName name="Z_11184858_9547_464F_B604_CAFF26576455_.wvu.PrintArea" localSheetId="30" hidden="1">'Пр 14 Изменение_ПРиПРО_Пл РВР'!$A$8:$BB$20</definedName>
    <definedName name="Z_11184858_9547_464F_B604_CAFF26576455_.wvu.PrintArea" localSheetId="17" hidden="1">'Пр 7 изм. в план'!$A$18:$BB$32</definedName>
    <definedName name="Z_11184858_9547_464F_B604_CAFF26576455_.wvu.PrintTitles" localSheetId="30" hidden="1">'Пр 14 Изменение_ПРиПРО_Пл РВР'!$9:$12</definedName>
    <definedName name="Z_11184858_9547_464F_B604_CAFF26576455_.wvu.PrintTitles" localSheetId="17" hidden="1">'Пр 7 изм. в план'!$19:$22</definedName>
    <definedName name="Z_11184858_9547_464F_B604_CAFF26576455_.wvu.Rows" localSheetId="30" hidden="1">'Пр 14 Изменение_ПРиПРО_Пл РВР'!#REF!,'Пр 14 Изменение_ПРиПРО_Пл РВР'!#REF!,'Пр 14 Изменение_ПРиПРО_Пл РВР'!#REF!</definedName>
    <definedName name="Z_11184858_9547_464F_B604_CAFF26576455_.wvu.Rows" localSheetId="17" hidden="1">'Пр 7 изм. в план'!#REF!,'Пр 7 изм. в план'!#REF!,'Пр 7 изм. в план'!#REF!</definedName>
    <definedName name="Z_115FF35F_4290_4E52_9D45_E6FDFEC22ABE_.wvu.FilterData" localSheetId="30" hidden="1">'Пр 14 Изменение_ПРиПРО_Пл РВР'!$A$15:$BB$20</definedName>
    <definedName name="Z_115FF35F_4290_4E52_9D45_E6FDFEC22ABE_.wvu.FilterData" localSheetId="17" hidden="1">'Пр 7 изм. в план'!$A$25:$BB$32</definedName>
    <definedName name="Z_11E6F3F9_E8F6_42D4_BC00_DA5692372109_.wvu.FilterData" localSheetId="30" hidden="1">'Пр 14 Изменение_ПРиПРО_Пл РВР'!$A$15:$BB$20</definedName>
    <definedName name="Z_11E6F3F9_E8F6_42D4_BC00_DA5692372109_.wvu.FilterData" localSheetId="17" hidden="1">'Пр 7 изм. в план'!$A$25:$BB$32</definedName>
    <definedName name="Z_1243FC18_48B8_4FA7_B827_7C7BC503E82C_.wvu.FilterData" localSheetId="30" hidden="1">'Пр 14 Изменение_ПРиПРО_Пл РВР'!$A$15:$BB$20</definedName>
    <definedName name="Z_1243FC18_48B8_4FA7_B827_7C7BC503E82C_.wvu.FilterData" localSheetId="17" hidden="1">'Пр 7 изм. в план'!$A$25:$BB$32</definedName>
    <definedName name="Z_12D93231_20F0_4C60_84CD_CAA946D73A69_.wvu.FilterData" localSheetId="30" hidden="1">'Пр 14 Изменение_ПРиПРО_Пл РВР'!$A$15:$BB$20</definedName>
    <definedName name="Z_12D93231_20F0_4C60_84CD_CAA946D73A69_.wvu.FilterData" localSheetId="17" hidden="1">'Пр 7 изм. в план'!$A$25:$BB$32</definedName>
    <definedName name="Z_1316B493_7393_4CC4_AD37_F9680D7EF1C8_.wvu.FilterData" localSheetId="30" hidden="1">'Пр 14 Изменение_ПРиПРО_Пл РВР'!$A$15:$AD$18</definedName>
    <definedName name="Z_1316B493_7393_4CC4_AD37_F9680D7EF1C8_.wvu.FilterData" localSheetId="17" hidden="1">'Пр 7 изм. в план'!$A$25:$AD$30</definedName>
    <definedName name="Z_1341D3DC_A123_42E2_9200_20E0935188FA_.wvu.Cols" localSheetId="30" hidden="1">'Пр 14 Изменение_ПРиПРО_Пл РВР'!#REF!,'Пр 14 Изменение_ПРиПРО_Пл РВР'!#REF!</definedName>
    <definedName name="Z_1341D3DC_A123_42E2_9200_20E0935188FA_.wvu.Cols" localSheetId="17" hidden="1">'Пр 7 изм. в план'!#REF!,'Пр 7 изм. в план'!#REF!</definedName>
    <definedName name="Z_1341D3DC_A123_42E2_9200_20E0935188FA_.wvu.FilterData" localSheetId="30" hidden="1">'Пр 14 Изменение_ПРиПРО_Пл РВР'!$A$15:$BB$20</definedName>
    <definedName name="Z_1341D3DC_A123_42E2_9200_20E0935188FA_.wvu.FilterData" localSheetId="17" hidden="1">'Пр 7 изм. в план'!$A$25:$BB$32</definedName>
    <definedName name="Z_1341D3DC_A123_42E2_9200_20E0935188FA_.wvu.Rows" localSheetId="30" hidden="1">'Пр 14 Изменение_ПРиПРО_Пл РВР'!#REF!,'Пр 14 Изменение_ПРиПРО_Пл РВР'!#REF!,'Пр 14 Изменение_ПРиПРО_Пл РВР'!#REF!</definedName>
    <definedName name="Z_1341D3DC_A123_42E2_9200_20E0935188FA_.wvu.Rows" localSheetId="17" hidden="1">'Пр 7 изм. в план'!#REF!,'Пр 7 изм. в план'!#REF!,'Пр 7 изм. в план'!#REF!</definedName>
    <definedName name="Z_14C99ED5_76F0_4DDE_827C_883C8E2FDAA3_.wvu.FilterData" localSheetId="30" hidden="1">'Пр 14 Изменение_ПРиПРО_Пл РВР'!$A$15:$BB$20</definedName>
    <definedName name="Z_14C99ED5_76F0_4DDE_827C_883C8E2FDAA3_.wvu.FilterData" localSheetId="17" hidden="1">'Пр 7 изм. в план'!$A$25:$BB$32</definedName>
    <definedName name="Z_14EB7029_48E9_4617_81CD_46FA65E0C1E4_.wvu.FilterData" localSheetId="30" hidden="1">'Пр 14 Изменение_ПРиПРО_Пл РВР'!$A$15:$AD$18</definedName>
    <definedName name="Z_14EB7029_48E9_4617_81CD_46FA65E0C1E4_.wvu.FilterData" localSheetId="17" hidden="1">'Пр 7 изм. в план'!$A$25:$AD$30</definedName>
    <definedName name="Z_159DE333_982B_4699_92E9_ECC514C3B55E_.wvu.FilterData" localSheetId="30" hidden="1">'Пр 14 Изменение_ПРиПРО_Пл РВР'!$A$15:$BB$20</definedName>
    <definedName name="Z_159DE333_982B_4699_92E9_ECC514C3B55E_.wvu.FilterData" localSheetId="17" hidden="1">'Пр 7 изм. в план'!$A$25:$BB$32</definedName>
    <definedName name="Z_15B9BC5E_F047_4E8C_89A0_02E0DDAF07FB_.wvu.FilterData" localSheetId="30" hidden="1">'Пр 14 Изменение_ПРиПРО_Пл РВР'!$A$15:$BB$20</definedName>
    <definedName name="Z_15B9BC5E_F047_4E8C_89A0_02E0DDAF07FB_.wvu.FilterData" localSheetId="17" hidden="1">'Пр 7 изм. в план'!$A$25:$BB$32</definedName>
    <definedName name="Z_1634C776_7C4A_4FC1_A961_F48AA49D10AE_.wvu.Cols" localSheetId="30" hidden="1">'Пр 14 Изменение_ПРиПРО_Пл РВР'!#REF!</definedName>
    <definedName name="Z_1634C776_7C4A_4FC1_A961_F48AA49D10AE_.wvu.Cols" localSheetId="17" hidden="1">'Пр 7 изм. в план'!#REF!</definedName>
    <definedName name="Z_1634C776_7C4A_4FC1_A961_F48AA49D10AE_.wvu.FilterData" localSheetId="30" hidden="1">'Пр 14 Изменение_ПРиПРО_Пл РВР'!$A$15:$BB$20</definedName>
    <definedName name="Z_1634C776_7C4A_4FC1_A961_F48AA49D10AE_.wvu.FilterData" localSheetId="17" hidden="1">'Пр 7 изм. в план'!$A$25:$BB$32</definedName>
    <definedName name="Z_1634C776_7C4A_4FC1_A961_F48AA49D10AE_.wvu.PrintArea" localSheetId="30" hidden="1">'Пр 14 Изменение_ПРиПРО_Пл РВР'!$A$8:$BB$20</definedName>
    <definedName name="Z_1634C776_7C4A_4FC1_A961_F48AA49D10AE_.wvu.PrintArea" localSheetId="17" hidden="1">'Пр 7 изм. в план'!$A$18:$BB$32</definedName>
    <definedName name="Z_1634C776_7C4A_4FC1_A961_F48AA49D10AE_.wvu.PrintTitles" localSheetId="30" hidden="1">'Пр 14 Изменение_ПРиПРО_Пл РВР'!$9:$12</definedName>
    <definedName name="Z_1634C776_7C4A_4FC1_A961_F48AA49D10AE_.wvu.PrintTitles" localSheetId="17" hidden="1">'Пр 7 изм. в план'!$19:$22</definedName>
    <definedName name="Z_1634C776_7C4A_4FC1_A961_F48AA49D10AE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1634C776_7C4A_4FC1_A961_F48AA49D10AE_.wvu.Rows" localSheetId="17" hidden="1">'Пр 7 изм. в план'!#REF!,'Пр 7 изм. в план'!#REF!,'Пр 7 изм. в план'!#REF!,'Пр 7 изм. в план'!#REF!</definedName>
    <definedName name="Z_16A463CC_BC9E_4E32_9E39_126F07E3C099_.wvu.FilterData" localSheetId="30" hidden="1">'Пр 14 Изменение_ПРиПРО_Пл РВР'!$A$15:$AD$18</definedName>
    <definedName name="Z_16A463CC_BC9E_4E32_9E39_126F07E3C099_.wvu.FilterData" localSheetId="17" hidden="1">'Пр 7 изм. в план'!$A$25:$AD$30</definedName>
    <definedName name="Z_17530602_7C3D_4305_9C38_524AB072D3B3_.wvu.FilterData" localSheetId="30" hidden="1">'Пр 14 Изменение_ПРиПРО_Пл РВР'!$A$15:$BB$20</definedName>
    <definedName name="Z_17530602_7C3D_4305_9C38_524AB072D3B3_.wvu.FilterData" localSheetId="17" hidden="1">'Пр 7 изм. в план'!$A$25:$BB$32</definedName>
    <definedName name="Z_177FF523_D495_4D0D_B315_6F626A1A76D0_.wvu.FilterData" localSheetId="30" hidden="1">'Пр 14 Изменение_ПРиПРО_Пл РВР'!$A$15:$AD$18</definedName>
    <definedName name="Z_177FF523_D495_4D0D_B315_6F626A1A76D0_.wvu.FilterData" localSheetId="17" hidden="1">'Пр 7 изм. в план'!$A$25:$AD$30</definedName>
    <definedName name="Z_17C37D45_B03D_47EB_ACAA_6C4D28C08A40_.wvu.FilterData" localSheetId="30" hidden="1">'Пр 14 Изменение_ПРиПРО_Пл РВР'!$A$14:$AD$18</definedName>
    <definedName name="Z_17C37D45_B03D_47EB_ACAA_6C4D28C08A40_.wvu.FilterData" localSheetId="17" hidden="1">'Пр 7 изм. в план'!$A$24:$AD$30</definedName>
    <definedName name="Z_17C6356A_5F1B_4C44_BD26_CABB075136DE_.wvu.Cols" localSheetId="30" hidden="1">'Пр 14 Изменение_ПРиПРО_Пл РВР'!#REF!,'Пр 14 Изменение_ПРиПРО_Пл РВР'!#REF!,'Пр 14 Изменение_ПРиПРО_Пл РВР'!#REF!</definedName>
    <definedName name="Z_17C6356A_5F1B_4C44_BD26_CABB075136DE_.wvu.Cols" localSheetId="17" hidden="1">'Пр 7 изм. в план'!#REF!,'Пр 7 изм. в план'!#REF!,'Пр 7 изм. в план'!#REF!</definedName>
    <definedName name="Z_17C6356A_5F1B_4C44_BD26_CABB075136DE_.wvu.FilterData" localSheetId="30" hidden="1">'Пр 14 Изменение_ПРиПРО_Пл РВР'!$A$15:$AD$18</definedName>
    <definedName name="Z_17C6356A_5F1B_4C44_BD26_CABB075136DE_.wvu.FilterData" localSheetId="17" hidden="1">'Пр 7 изм. в план'!$A$25:$AD$30</definedName>
    <definedName name="Z_17C6356A_5F1B_4C44_BD26_CABB075136DE_.wvu.PrintArea" localSheetId="30" hidden="1">'Пр 14 Изменение_ПРиПРО_Пл РВР'!$A$8:$AD$18</definedName>
    <definedName name="Z_17C6356A_5F1B_4C44_BD26_CABB075136DE_.wvu.PrintArea" localSheetId="17" hidden="1">'Пр 7 изм. в план'!$A$18:$AD$30</definedName>
    <definedName name="Z_186B5B9B_F33F_4456_AC91_E592EAF903C1_.wvu.FilterData" localSheetId="30" hidden="1">'Пр 14 Изменение_ПРиПРО_Пл РВР'!$A$15:$BB$20</definedName>
    <definedName name="Z_186B5B9B_F33F_4456_AC91_E592EAF903C1_.wvu.FilterData" localSheetId="17" hidden="1">'Пр 7 изм. в план'!$A$25:$BB$32</definedName>
    <definedName name="Z_189BC4E8_5E46_4DD9_961B_9BC122AB6F0A_.wvu.FilterData" localSheetId="30" hidden="1">'Пр 14 Изменение_ПРиПРО_Пл РВР'!$A$15:$BB$20</definedName>
    <definedName name="Z_189BC4E8_5E46_4DD9_961B_9BC122AB6F0A_.wvu.FilterData" localSheetId="17" hidden="1">'Пр 7 изм. в план'!$A$25:$BB$32</definedName>
    <definedName name="Z_1AEE3C2E_CBBA_4920_9648_F1CE6182F6AA_.wvu.FilterData" localSheetId="30" hidden="1">'Пр 14 Изменение_ПРиПРО_Пл РВР'!$A$15:$BB$20</definedName>
    <definedName name="Z_1AEE3C2E_CBBA_4920_9648_F1CE6182F6AA_.wvu.FilterData" localSheetId="17" hidden="1">'Пр 7 изм. в план'!$A$25:$BB$32</definedName>
    <definedName name="Z_1B2B3ECF_35C2_42DE_A525_B2EC139F72B3_.wvu.FilterData" localSheetId="30" hidden="1">'Пр 14 Изменение_ПРиПРО_Пл РВР'!$A$15:$BB$20</definedName>
    <definedName name="Z_1B2B3ECF_35C2_42DE_A525_B2EC139F72B3_.wvu.FilterData" localSheetId="17" hidden="1">'Пр 7 изм. в план'!$A$25:$BB$32</definedName>
    <definedName name="Z_1C604F2A_DC42_45FE_944D_3BDCC11283B3_.wvu.FilterData" localSheetId="30" hidden="1">'Пр 14 Изменение_ПРиПРО_Пл РВР'!$A$15:$BB$20</definedName>
    <definedName name="Z_1C604F2A_DC42_45FE_944D_3BDCC11283B3_.wvu.FilterData" localSheetId="17" hidden="1">'Пр 7 изм. в план'!$A$25:$BB$32</definedName>
    <definedName name="Z_1D3F6358_1045_488A_B286_03968B74208C_.wvu.FilterData" localSheetId="30" hidden="1">'Пр 14 Изменение_ПРиПРО_Пл РВР'!$A$15:$BB$20</definedName>
    <definedName name="Z_1D3F6358_1045_488A_B286_03968B74208C_.wvu.FilterData" localSheetId="17" hidden="1">'Пр 7 изм. в план'!$A$25:$BB$32</definedName>
    <definedName name="Z_1DAAEC97_EE37_4629_A970_6C5F3798E990_.wvu.FilterData" localSheetId="30" hidden="1">'Пр 14 Изменение_ПРиПРО_Пл РВР'!$A$15:$BB$20</definedName>
    <definedName name="Z_1DAAEC97_EE37_4629_A970_6C5F3798E990_.wvu.FilterData" localSheetId="17" hidden="1">'Пр 7 изм. в план'!$A$25:$BB$32</definedName>
    <definedName name="Z_1E2E2D2C_0FF9_43D8_AF83_C264F926FE62_.wvu.Cols" localSheetId="30" hidden="1">'Пр 14 Изменение_ПРиПРО_Пл РВР'!#REF!,'Пр 14 Изменение_ПРиПРО_Пл РВР'!#REF!</definedName>
    <definedName name="Z_1E2E2D2C_0FF9_43D8_AF83_C264F926FE62_.wvu.Cols" localSheetId="17" hidden="1">'Пр 7 изм. в план'!#REF!,'Пр 7 изм. в план'!#REF!</definedName>
    <definedName name="Z_1E2E2D2C_0FF9_43D8_AF83_C264F926FE62_.wvu.FilterData" localSheetId="30" hidden="1">'Пр 14 Изменение_ПРиПРО_Пл РВР'!$A$15:$BB$20</definedName>
    <definedName name="Z_1E2E2D2C_0FF9_43D8_AF83_C264F926FE62_.wvu.FilterData" localSheetId="17" hidden="1">'Пр 7 изм. в план'!$A$25:$BB$32</definedName>
    <definedName name="Z_1E2E2D2C_0FF9_43D8_AF83_C264F926FE62_.wvu.PrintArea" localSheetId="30" hidden="1">'Пр 14 Изменение_ПРиПРО_Пл РВР'!$A$8:$BB$20</definedName>
    <definedName name="Z_1E2E2D2C_0FF9_43D8_AF83_C264F926FE62_.wvu.PrintArea" localSheetId="17" hidden="1">'Пр 7 изм. в план'!$A$18:$BB$32</definedName>
    <definedName name="Z_1E2E2D2C_0FF9_43D8_AF83_C264F926FE62_.wvu.PrintTitles" localSheetId="30" hidden="1">'Пр 14 Изменение_ПРиПРО_Пл РВР'!$9:$12</definedName>
    <definedName name="Z_1E2E2D2C_0FF9_43D8_AF83_C264F926FE62_.wvu.PrintTitles" localSheetId="17" hidden="1">'Пр 7 изм. в план'!$19:$22</definedName>
    <definedName name="Z_1E2E2D2C_0FF9_43D8_AF83_C264F926FE62_.wvu.Rows" localSheetId="30" hidden="1">'Пр 14 Изменение_ПРиПРО_Пл РВР'!#REF!,'Пр 14 Изменение_ПРиПРО_Пл РВР'!#REF!,'Пр 14 Изменение_ПРиПРО_Пл РВР'!#REF!</definedName>
    <definedName name="Z_1E2E2D2C_0FF9_43D8_AF83_C264F926FE62_.wvu.Rows" localSheetId="17" hidden="1">'Пр 7 изм. в план'!#REF!,'Пр 7 изм. в план'!#REF!,'Пр 7 изм. в план'!#REF!</definedName>
    <definedName name="Z_1E5124E1_8249_424E_9630_2251A48BE9B9_.wvu.FilterData" localSheetId="30" hidden="1">'Пр 14 Изменение_ПРиПРО_Пл РВР'!$A$15:$AD$18</definedName>
    <definedName name="Z_1E5124E1_8249_424E_9630_2251A48BE9B9_.wvu.FilterData" localSheetId="17" hidden="1">'Пр 7 изм. в план'!$A$25:$AD$30</definedName>
    <definedName name="Z_1EADF517_1100_46BA_8FFB_0146755CA87B_.wvu.FilterData" localSheetId="30" hidden="1">'Пр 14 Изменение_ПРиПРО_Пл РВР'!$A$15:$AD$18</definedName>
    <definedName name="Z_1EADF517_1100_46BA_8FFB_0146755CA87B_.wvu.FilterData" localSheetId="17" hidden="1">'Пр 7 изм. в план'!$A$25:$AD$30</definedName>
    <definedName name="Z_1F05FD3B_879F_48F8_B057_43580E3051A7_.wvu.FilterData" localSheetId="30" hidden="1">'Пр 14 Изменение_ПРиПРО_Пл РВР'!$A$15:$AD$18</definedName>
    <definedName name="Z_1F05FD3B_879F_48F8_B057_43580E3051A7_.wvu.FilterData" localSheetId="17" hidden="1">'Пр 7 изм. в план'!$A$25:$AD$30</definedName>
    <definedName name="Z_214D72AF_39FD_4E46_8CBF_73543C1442B3_.wvu.Cols" localSheetId="30" hidden="1">'Пр 14 Изменение_ПРиПРО_Пл РВР'!#REF!,'Пр 14 Изменение_ПРиПРО_Пл РВР'!#REF!</definedName>
    <definedName name="Z_214D72AF_39FD_4E46_8CBF_73543C1442B3_.wvu.Cols" localSheetId="17" hidden="1">'Пр 7 изм. в план'!#REF!,'Пр 7 изм. в план'!#REF!</definedName>
    <definedName name="Z_214D72AF_39FD_4E46_8CBF_73543C1442B3_.wvu.FilterData" localSheetId="30" hidden="1">'Пр 14 Изменение_ПРиПРО_Пл РВР'!$A$15:$BB$20</definedName>
    <definedName name="Z_214D72AF_39FD_4E46_8CBF_73543C1442B3_.wvu.FilterData" localSheetId="17" hidden="1">'Пр 7 изм. в план'!$A$25:$BB$32</definedName>
    <definedName name="Z_214D72AF_39FD_4E46_8CBF_73543C1442B3_.wvu.PrintArea" localSheetId="30" hidden="1">'Пр 14 Изменение_ПРиПРО_Пл РВР'!$A$8:$BB$20</definedName>
    <definedName name="Z_214D72AF_39FD_4E46_8CBF_73543C1442B3_.wvu.PrintArea" localSheetId="17" hidden="1">'Пр 7 изм. в план'!$A$18:$BB$32</definedName>
    <definedName name="Z_214D72AF_39FD_4E46_8CBF_73543C1442B3_.wvu.PrintTitles" localSheetId="30" hidden="1">'Пр 14 Изменение_ПРиПРО_Пл РВР'!$9:$12</definedName>
    <definedName name="Z_214D72AF_39FD_4E46_8CBF_73543C1442B3_.wvu.PrintTitles" localSheetId="17" hidden="1">'Пр 7 изм. в план'!$19:$22</definedName>
    <definedName name="Z_21D6A690_F529_4F9C_B7D3_7316F21CFFD4_.wvu.FilterData" localSheetId="30" hidden="1">'Пр 14 Изменение_ПРиПРО_Пл РВР'!$A$15:$BB$20</definedName>
    <definedName name="Z_21D6A690_F529_4F9C_B7D3_7316F21CFFD4_.wvu.FilterData" localSheetId="17" hidden="1">'Пр 7 изм. в план'!$A$25:$BB$32</definedName>
    <definedName name="Z_225533F1_3FC1_4A5E_9F69_0C3AB8B04846_.wvu.FilterData" localSheetId="30" hidden="1">'Пр 14 Изменение_ПРиПРО_Пл РВР'!$A$15:$AD$18</definedName>
    <definedName name="Z_225533F1_3FC1_4A5E_9F69_0C3AB8B04846_.wvu.FilterData" localSheetId="17" hidden="1">'Пр 7 изм. в план'!$A$25:$AD$30</definedName>
    <definedName name="Z_2428B9A9_25C9_4652_844D_B06F1B08E13C_.wvu.FilterData" localSheetId="30" hidden="1">'Пр 14 Изменение_ПРиПРО_Пл РВР'!$A$15:$BB$20</definedName>
    <definedName name="Z_2428B9A9_25C9_4652_844D_B06F1B08E13C_.wvu.FilterData" localSheetId="17" hidden="1">'Пр 7 изм. в план'!$A$25:$BB$32</definedName>
    <definedName name="Z_2646E628_C74D_44CE_A3B1_05B6EF7D26A2_.wvu.FilterData" localSheetId="30" hidden="1">'Пр 14 Изменение_ПРиПРО_Пл РВР'!$A$15:$AD$18</definedName>
    <definedName name="Z_2646E628_C74D_44CE_A3B1_05B6EF7D26A2_.wvu.FilterData" localSheetId="17" hidden="1">'Пр 7 изм. в план'!$A$25:$AD$30</definedName>
    <definedName name="Z_27DD52A3_9D7B_4B99_966E_CBB5B99E77A8_.wvu.FilterData" localSheetId="30" hidden="1">'Пр 14 Изменение_ПРиПРО_Пл РВР'!$A$15:$AD$18</definedName>
    <definedName name="Z_27DD52A3_9D7B_4B99_966E_CBB5B99E77A8_.wvu.FilterData" localSheetId="17" hidden="1">'Пр 7 изм. в план'!$A$25:$AD$30</definedName>
    <definedName name="Z_2C2D9BD4_349D_49CB_AA53_F35482B5C8A1_.wvu.FilterData" localSheetId="30" hidden="1">'Пр 14 Изменение_ПРиПРО_Пл РВР'!$A$15:$AD$18</definedName>
    <definedName name="Z_2C2D9BD4_349D_49CB_AA53_F35482B5C8A1_.wvu.FilterData" localSheetId="17" hidden="1">'Пр 7 изм. в план'!$A$25:$AD$30</definedName>
    <definedName name="Z_2C54F867_05AB_496C_B50A_54701B18F391_.wvu.FilterData" localSheetId="30" hidden="1">'Пр 14 Изменение_ПРиПРО_Пл РВР'!$A$15:$AD$18</definedName>
    <definedName name="Z_2C54F867_05AB_496C_B50A_54701B18F391_.wvu.FilterData" localSheetId="17" hidden="1">'Пр 7 изм. в план'!$A$25:$AD$30</definedName>
    <definedName name="Z_2EA92FD5_7E20_4525_AE0F_844451F1F462_.wvu.FilterData" localSheetId="30" hidden="1">'Пр 14 Изменение_ПРиПРО_Пл РВР'!$A$15:$BB$20</definedName>
    <definedName name="Z_2EA92FD5_7E20_4525_AE0F_844451F1F462_.wvu.FilterData" localSheetId="17" hidden="1">'Пр 7 изм. в план'!$A$25:$BB$32</definedName>
    <definedName name="Z_2F7B4D0E_17F9_4F3E_AF20_E3C06E7571BB_.wvu.FilterData" localSheetId="30" hidden="1">'Пр 14 Изменение_ПРиПРО_Пл РВР'!$A$15:$BB$20</definedName>
    <definedName name="Z_2F7B4D0E_17F9_4F3E_AF20_E3C06E7571BB_.wvu.FilterData" localSheetId="17" hidden="1">'Пр 7 изм. в план'!$A$25:$BB$32</definedName>
    <definedName name="Z_2FCE3AA7_4A67_4761_A722_E1CAF06419C9_.wvu.FilterData" localSheetId="30" hidden="1">'Пр 14 Изменение_ПРиПРО_Пл РВР'!$A$15:$AD$18</definedName>
    <definedName name="Z_2FCE3AA7_4A67_4761_A722_E1CAF06419C9_.wvu.FilterData" localSheetId="17" hidden="1">'Пр 7 изм. в план'!$A$25:$AD$30</definedName>
    <definedName name="Z_31549F35_4F8E_4F08_9EC2_433FA618C5CE_.wvu.FilterData" localSheetId="30" hidden="1">'Пр 14 Изменение_ПРиПРО_Пл РВР'!$A$15:$BB$20</definedName>
    <definedName name="Z_31549F35_4F8E_4F08_9EC2_433FA618C5CE_.wvu.FilterData" localSheetId="17" hidden="1">'Пр 7 изм. в план'!$A$25:$BB$32</definedName>
    <definedName name="Z_31E06090_1E17_47C2_BF8C_7D197680FDD8_.wvu.FilterData" localSheetId="30" hidden="1">'Пр 14 Изменение_ПРиПРО_Пл РВР'!$A$15:$BB$20</definedName>
    <definedName name="Z_31E06090_1E17_47C2_BF8C_7D197680FDD8_.wvu.FilterData" localSheetId="17" hidden="1">'Пр 7 изм. в план'!$A$25:$BB$32</definedName>
    <definedName name="Z_34289E7E_5ECC_47F5_BBB0_3A7975ED99CF_.wvu.FilterData" localSheetId="30" hidden="1">'Пр 14 Изменение_ПРиПРО_Пл РВР'!$A$15:$BB$20</definedName>
    <definedName name="Z_34289E7E_5ECC_47F5_BBB0_3A7975ED99CF_.wvu.FilterData" localSheetId="17" hidden="1">'Пр 7 изм. в план'!$A$25:$BB$32</definedName>
    <definedName name="Z_34D3110F_B9A9_418B_8CE2_CC13C53F057C_.wvu.FilterData" localSheetId="30" hidden="1">'Пр 14 Изменение_ПРиПРО_Пл РВР'!$A$15:$BB$20</definedName>
    <definedName name="Z_34D3110F_B9A9_418B_8CE2_CC13C53F057C_.wvu.FilterData" localSheetId="17" hidden="1">'Пр 7 изм. в план'!$A$25:$BB$32</definedName>
    <definedName name="Z_3607403C_7BB2_4CA3_8A31_8B5BA74B6F01_.wvu.FilterData" localSheetId="30" hidden="1">'Пр 14 Изменение_ПРиПРО_Пл РВР'!$A$15:$BB$20</definedName>
    <definedName name="Z_3607403C_7BB2_4CA3_8A31_8B5BA74B6F01_.wvu.FilterData" localSheetId="17" hidden="1">'Пр 7 изм. в план'!$A$25:$BB$32</definedName>
    <definedName name="Z_366D601C_9313_46B4_9A25_78DC4A0E02C6_.wvu.FilterData" localSheetId="30" hidden="1">'Пр 14 Изменение_ПРиПРО_Пл РВР'!$A$15:$BB$20</definedName>
    <definedName name="Z_366D601C_9313_46B4_9A25_78DC4A0E02C6_.wvu.FilterData" localSheetId="17" hidden="1">'Пр 7 изм. в план'!$A$25:$BB$32</definedName>
    <definedName name="Z_370EA56E_5A31_4F30_8953_4DE8E5E1CD2A_.wvu.FilterData" localSheetId="30" hidden="1">'Пр 14 Изменение_ПРиПРО_Пл РВР'!$A$15:$AD$18</definedName>
    <definedName name="Z_370EA56E_5A31_4F30_8953_4DE8E5E1CD2A_.wvu.FilterData" localSheetId="17" hidden="1">'Пр 7 изм. в план'!$A$25:$AD$30</definedName>
    <definedName name="Z_37D1B411_2D6E_4A52_A497_767EF73D4FC0_.wvu.FilterData" localSheetId="30" hidden="1">'Пр 14 Изменение_ПРиПРО_Пл РВР'!$A$15:$BB$20</definedName>
    <definedName name="Z_37D1B411_2D6E_4A52_A497_767EF73D4FC0_.wvu.FilterData" localSheetId="17" hidden="1">'Пр 7 изм. в план'!$A$25:$BB$32</definedName>
    <definedName name="Z_3913D706_717F_4909_B992_803C99F27F60_.wvu.Cols" localSheetId="30" hidden="1">'Пр 14 Изменение_ПРиПРО_Пл РВР'!#REF!,'Пр 14 Изменение_ПРиПРО_Пл РВР'!#REF!</definedName>
    <definedName name="Z_3913D706_717F_4909_B992_803C99F27F60_.wvu.Cols" localSheetId="17" hidden="1">'Пр 7 изм. в план'!#REF!,'Пр 7 изм. в план'!#REF!</definedName>
    <definedName name="Z_3913D706_717F_4909_B992_803C99F27F60_.wvu.FilterData" localSheetId="30" hidden="1">'Пр 14 Изменение_ПРиПРО_Пл РВР'!$A$15:$AD$18</definedName>
    <definedName name="Z_3913D706_717F_4909_B992_803C99F27F60_.wvu.FilterData" localSheetId="17" hidden="1">'Пр 7 изм. в план'!$A$25:$AD$30</definedName>
    <definedName name="Z_3923D0D5_C3EF_4DAA_9012_6EC8EADFAD49_.wvu.FilterData" localSheetId="30" hidden="1">'Пр 14 Изменение_ПРиПРО_Пл РВР'!$A$15:$BB$20</definedName>
    <definedName name="Z_3923D0D5_C3EF_4DAA_9012_6EC8EADFAD49_.wvu.FilterData" localSheetId="17" hidden="1">'Пр 7 изм. в план'!$A$25:$BB$32</definedName>
    <definedName name="Z_39BA51D2_8811_46E0_9933_013FA4B991F1_.wvu.Cols" localSheetId="30" hidden="1">'Пр 14 Изменение_ПРиПРО_Пл РВР'!#REF!</definedName>
    <definedName name="Z_39BA51D2_8811_46E0_9933_013FA4B991F1_.wvu.Cols" localSheetId="17" hidden="1">'Пр 7 изм. в план'!#REF!</definedName>
    <definedName name="Z_39BA51D2_8811_46E0_9933_013FA4B991F1_.wvu.FilterData" localSheetId="30" hidden="1">'Пр 14 Изменение_ПРиПРО_Пл РВР'!$A$15:$BB$20</definedName>
    <definedName name="Z_39BA51D2_8811_46E0_9933_013FA4B991F1_.wvu.FilterData" localSheetId="17" hidden="1">'Пр 7 изм. в план'!$A$25:$BB$32</definedName>
    <definedName name="Z_39FAE814_01EC_4B37_8D5D_0EEAFDE8BA0C_.wvu.FilterData" localSheetId="30" hidden="1">'Пр 14 Изменение_ПРиПРО_Пл РВР'!$A$15:$AD$18</definedName>
    <definedName name="Z_39FAE814_01EC_4B37_8D5D_0EEAFDE8BA0C_.wvu.FilterData" localSheetId="17" hidden="1">'Пр 7 изм. в план'!$A$25:$AD$30</definedName>
    <definedName name="Z_3D577B26_03F7_4290_B70A_B30508CFBF0A_.wvu.FilterData" localSheetId="30" hidden="1">'Пр 14 Изменение_ПРиПРО_Пл РВР'!$A$15:$BB$20</definedName>
    <definedName name="Z_3D577B26_03F7_4290_B70A_B30508CFBF0A_.wvu.FilterData" localSheetId="17" hidden="1">'Пр 7 изм. в план'!$A$25:$BB$32</definedName>
    <definedName name="Z_3D8E0E28_AF99_4810_A9E3_57BB536E8E96_.wvu.FilterData" localSheetId="30" hidden="1">'Пр 14 Изменение_ПРиПРО_Пл РВР'!$A$15:$BB$20</definedName>
    <definedName name="Z_3D8E0E28_AF99_4810_A9E3_57BB536E8E96_.wvu.FilterData" localSheetId="17" hidden="1">'Пр 7 изм. в план'!$A$25:$BB$32</definedName>
    <definedName name="Z_3DBEB8D7_8855_4DBF_8C98_F2B177711AB2_.wvu.FilterData" localSheetId="30" hidden="1">'Пр 14 Изменение_ПРиПРО_Пл РВР'!$A$15:$BB$20</definedName>
    <definedName name="Z_3DBEB8D7_8855_4DBF_8C98_F2B177711AB2_.wvu.FilterData" localSheetId="17" hidden="1">'Пр 7 изм. в план'!$A$25:$BB$32</definedName>
    <definedName name="Z_3EF0476C_15BD_4774_AADD_DC1AD116EB71_.wvu.Cols" localSheetId="30" hidden="1">'Пр 14 Изменение_ПРиПРО_Пл РВР'!#REF!</definedName>
    <definedName name="Z_3EF0476C_15BD_4774_AADD_DC1AD116EB71_.wvu.Cols" localSheetId="17" hidden="1">'Пр 7 изм. в план'!#REF!</definedName>
    <definedName name="Z_3EFF6909_BC06_49CF_B735_310227F96AFB_.wvu.FilterData" localSheetId="30" hidden="1">'Пр 14 Изменение_ПРиПРО_Пл РВР'!$A$15:$BB$20</definedName>
    <definedName name="Z_3EFF6909_BC06_49CF_B735_310227F96AFB_.wvu.FilterData" localSheetId="17" hidden="1">'Пр 7 изм. в план'!$A$25:$BB$32</definedName>
    <definedName name="Z_4183346D_DD7F_40E5_86E0_094E06C941DF_.wvu.FilterData" localSheetId="30" hidden="1">'Пр 14 Изменение_ПРиПРО_Пл РВР'!$A$15:$AD$18</definedName>
    <definedName name="Z_4183346D_DD7F_40E5_86E0_094E06C941DF_.wvu.FilterData" localSheetId="17" hidden="1">'Пр 7 изм. в план'!$A$25:$AD$30</definedName>
    <definedName name="Z_424781C0_94E0_464F_9D91_58E58839D423_.wvu.FilterData" localSheetId="30" hidden="1">'Пр 14 Изменение_ПРиПРО_Пл РВР'!$A$15:$BB$20</definedName>
    <definedName name="Z_424781C0_94E0_464F_9D91_58E58839D423_.wvu.FilterData" localSheetId="17" hidden="1">'Пр 7 изм. в план'!$A$25:$BB$32</definedName>
    <definedName name="Z_42C742BB_3704_464C_9C7D_72FC59ED300C_.wvu.FilterData" localSheetId="30" hidden="1">'Пр 14 Изменение_ПРиПРО_Пл РВР'!$A$15:$BB$20</definedName>
    <definedName name="Z_42C742BB_3704_464C_9C7D_72FC59ED300C_.wvu.FilterData" localSheetId="17" hidden="1">'Пр 7 изм. в план'!$A$25:$BB$32</definedName>
    <definedName name="Z_43480599_6BF5_4CB6_BA1E_CF25D6B2B025_.wvu.FilterData" localSheetId="30" hidden="1">'Пр 14 Изменение_ПРиПРО_Пл РВР'!$A$15:$BB$20</definedName>
    <definedName name="Z_43480599_6BF5_4CB6_BA1E_CF25D6B2B025_.wvu.FilterData" localSheetId="17" hidden="1">'Пр 7 изм. в план'!$A$25:$BB$32</definedName>
    <definedName name="Z_43EDE7A2_7C12_4593_96A6_48C272381E50_.wvu.FilterData" localSheetId="30" hidden="1">'Пр 14 Изменение_ПРиПРО_Пл РВР'!$A$15:$BB$20</definedName>
    <definedName name="Z_43EDE7A2_7C12_4593_96A6_48C272381E50_.wvu.FilterData" localSheetId="17" hidden="1">'Пр 7 изм. в план'!$A$25:$BB$32</definedName>
    <definedName name="Z_442F2996_609A_40D0_AFC4_BD8DB41EE357_.wvu.Cols" localSheetId="30" hidden="1">'Пр 14 Изменение_ПРиПРО_Пл РВР'!#REF!,'Пр 14 Изменение_ПРиПРО_Пл РВР'!#REF!,'Пр 14 Изменение_ПРиПРО_Пл РВР'!#REF!</definedName>
    <definedName name="Z_442F2996_609A_40D0_AFC4_BD8DB41EE357_.wvu.Cols" localSheetId="17" hidden="1">'Пр 7 изм. в план'!#REF!,'Пр 7 изм. в план'!#REF!,'Пр 7 изм. в план'!#REF!</definedName>
    <definedName name="Z_442F2996_609A_40D0_AFC4_BD8DB41EE357_.wvu.FilterData" localSheetId="30" hidden="1">'Пр 14 Изменение_ПРиПРО_Пл РВР'!$A$15:$AD$18</definedName>
    <definedName name="Z_442F2996_609A_40D0_AFC4_BD8DB41EE357_.wvu.FilterData" localSheetId="17" hidden="1">'Пр 7 изм. в план'!$A$25:$AD$30</definedName>
    <definedName name="Z_442F2996_609A_40D0_AFC4_BD8DB41EE357_.wvu.PrintArea" localSheetId="30" hidden="1">'Пр 14 Изменение_ПРиПРО_Пл РВР'!$A$8:$AD$18</definedName>
    <definedName name="Z_442F2996_609A_40D0_AFC4_BD8DB41EE357_.wvu.PrintArea" localSheetId="17" hidden="1">'Пр 7 изм. в план'!$A$18:$AD$30</definedName>
    <definedName name="Z_44C26640_A24D_4815_81F0_BD401EC60C7D_.wvu.FilterData" localSheetId="30" hidden="1">'Пр 14 Изменение_ПРиПРО_Пл РВР'!$A$15:$AD$18</definedName>
    <definedName name="Z_44C26640_A24D_4815_81F0_BD401EC60C7D_.wvu.FilterData" localSheetId="17" hidden="1">'Пр 7 изм. в план'!$A$25:$AD$30</definedName>
    <definedName name="Z_46FC85B6_C1F0_4248_ACDB_96F372780427_.wvu.FilterData" localSheetId="30" hidden="1">'Пр 14 Изменение_ПРиПРО_Пл РВР'!$A$15:$BB$20</definedName>
    <definedName name="Z_46FC85B6_C1F0_4248_ACDB_96F372780427_.wvu.FilterData" localSheetId="17" hidden="1">'Пр 7 изм. в план'!$A$25:$BB$32</definedName>
    <definedName name="Z_47983B51_FBE2_4A97_A44F_A43AF0CE2FAC_.wvu.FilterData" localSheetId="30" hidden="1">'Пр 14 Изменение_ПРиПРО_Пл РВР'!$A$15:$BB$20</definedName>
    <definedName name="Z_47983B51_FBE2_4A97_A44F_A43AF0CE2FAC_.wvu.FilterData" localSheetId="17" hidden="1">'Пр 7 изм. в план'!$A$25:$BB$32</definedName>
    <definedName name="Z_49121EB8_BA2D_421D_A4E1_C940F5B9B93E_.wvu.FilterData" localSheetId="30" hidden="1">'Пр 14 Изменение_ПРиПРО_Пл РВР'!$A$15:$BB$20</definedName>
    <definedName name="Z_49121EB8_BA2D_421D_A4E1_C940F5B9B93E_.wvu.FilterData" localSheetId="17" hidden="1">'Пр 7 изм. в план'!$A$25:$BB$32</definedName>
    <definedName name="Z_4999E419_E6DA_4146_BF06_6BACADA59016_.wvu.FilterData" localSheetId="30" hidden="1">'Пр 14 Изменение_ПРиПРО_Пл РВР'!$A$15:$BB$20</definedName>
    <definedName name="Z_4999E419_E6DA_4146_BF06_6BACADA59016_.wvu.FilterData" localSheetId="17" hidden="1">'Пр 7 изм. в план'!$A$25:$BB$32</definedName>
    <definedName name="Z_4AA8ABB6_8DE9_48D2_97C3_6BB008D65712_.wvu.FilterData" localSheetId="30" hidden="1">'Пр 14 Изменение_ПРиПРО_Пл РВР'!$A$15:$AD$18</definedName>
    <definedName name="Z_4AA8ABB6_8DE9_48D2_97C3_6BB008D65712_.wvu.FilterData" localSheetId="17" hidden="1">'Пр 7 изм. в план'!$A$25:$AD$30</definedName>
    <definedName name="Z_4B725F6E_B0CF_4DC5_B833_D1754ADF8387_.wvu.FilterData" localSheetId="30" hidden="1">'Пр 14 Изменение_ПРиПРО_Пл РВР'!$A$15:$BB$20</definedName>
    <definedName name="Z_4B725F6E_B0CF_4DC5_B833_D1754ADF8387_.wvu.FilterData" localSheetId="17" hidden="1">'Пр 7 изм. в план'!$A$25:$BB$32</definedName>
    <definedName name="Z_4C0F957F_5DD8_4969_8D49_AD70AE9158C4_.wvu.FilterData" localSheetId="30" hidden="1">'Пр 14 Изменение_ПРиПРО_Пл РВР'!$A$15:$AD$18</definedName>
    <definedName name="Z_4C0F957F_5DD8_4969_8D49_AD70AE9158C4_.wvu.FilterData" localSheetId="17" hidden="1">'Пр 7 изм. в план'!$A$25:$AD$30</definedName>
    <definedName name="Z_4C351343_457D_41D9_995C_6D54B5BADF68_.wvu.FilterData" localSheetId="30" hidden="1">'Пр 14 Изменение_ПРиПРО_Пл РВР'!$A$15:$BB$20</definedName>
    <definedName name="Z_4C351343_457D_41D9_995C_6D54B5BADF68_.wvu.FilterData" localSheetId="17" hidden="1">'Пр 7 изм. в план'!$A$25:$BB$32</definedName>
    <definedName name="Z_4D33248B_0C9D_431C_A1E4_91395D88420C_.wvu.FilterData" localSheetId="30" hidden="1">'Пр 14 Изменение_ПРиПРО_Пл РВР'!$A$15:$AD$18</definedName>
    <definedName name="Z_4D33248B_0C9D_431C_A1E4_91395D88420C_.wvu.FilterData" localSheetId="17" hidden="1">'Пр 7 изм. в план'!$A$25:$AD$30</definedName>
    <definedName name="Z_4D5ECFF6_A4F7_4742_BFEF_158B994DB78E_.wvu.FilterData" localSheetId="30" hidden="1">'Пр 14 Изменение_ПРиПРО_Пл РВР'!$A$15:$BB$20</definedName>
    <definedName name="Z_4D5ECFF6_A4F7_4742_BFEF_158B994DB78E_.wvu.FilterData" localSheetId="17" hidden="1">'Пр 7 изм. в план'!$A$25:$BB$32</definedName>
    <definedName name="Z_4D60D8A6_9442_41DA_A271_E017FB7AF297_.wvu.FilterData" localSheetId="30" hidden="1">'Пр 14 Изменение_ПРиПРО_Пл РВР'!$A$15:$BB$20</definedName>
    <definedName name="Z_4D60D8A6_9442_41DA_A271_E017FB7AF297_.wvu.FilterData" localSheetId="17" hidden="1">'Пр 7 изм. в план'!$A$25:$BB$32</definedName>
    <definedName name="Z_4DC0C169_C0F5_4507_AD22_8477E689EED8_.wvu.FilterData" localSheetId="30" hidden="1">'Пр 14 Изменение_ПРиПРО_Пл РВР'!$A$15:$AD$18</definedName>
    <definedName name="Z_4DC0C169_C0F5_4507_AD22_8477E689EED8_.wvu.FilterData" localSheetId="17" hidden="1">'Пр 7 изм. в план'!$A$25:$AD$30</definedName>
    <definedName name="Z_4DD830B7_CB66_4F34_838F_140CF9C1DC8B_.wvu.FilterData" localSheetId="30" hidden="1">'Пр 14 Изменение_ПРиПРО_Пл РВР'!$A$15:$BB$20</definedName>
    <definedName name="Z_4DD830B7_CB66_4F34_838F_140CF9C1DC8B_.wvu.FilterData" localSheetId="17" hidden="1">'Пр 7 изм. в план'!$A$25:$BB$32</definedName>
    <definedName name="Z_4EE85554_8C58_4AC9_A601_CEE90DE0C079_.wvu.FilterData" localSheetId="30" hidden="1">'Пр 14 Изменение_ПРиПРО_Пл РВР'!$A$15:$AD$18</definedName>
    <definedName name="Z_4EE85554_8C58_4AC9_A601_CEE90DE0C079_.wvu.FilterData" localSheetId="17" hidden="1">'Пр 7 изм. в план'!$A$25:$AD$30</definedName>
    <definedName name="Z_5053CE62_C9B7_40A3_88D1_8E578BF4D51D_.wvu.FilterData" localSheetId="30" hidden="1">'Пр 14 Изменение_ПРиПРО_Пл РВР'!$A$15:$AD$18</definedName>
    <definedName name="Z_5053CE62_C9B7_40A3_88D1_8E578BF4D51D_.wvu.FilterData" localSheetId="17" hidden="1">'Пр 7 изм. в план'!$A$25:$AD$30</definedName>
    <definedName name="Z_50BB687F_FEED_47BD_AE0B_E89F6023EDBE_.wvu.FilterData" localSheetId="30" hidden="1">'Пр 14 Изменение_ПРиПРО_Пл РВР'!$A$15:$BB$20</definedName>
    <definedName name="Z_50BB687F_FEED_47BD_AE0B_E89F6023EDBE_.wvu.FilterData" localSheetId="17" hidden="1">'Пр 7 изм. в план'!$A$25:$BB$32</definedName>
    <definedName name="Z_51509F59_CE19_477D_834B_27F65C614483_.wvu.FilterData" localSheetId="30" hidden="1">'Пр 14 Изменение_ПРиПРО_Пл РВР'!$A$15:$BB$20</definedName>
    <definedName name="Z_51509F59_CE19_477D_834B_27F65C614483_.wvu.FilterData" localSheetId="17" hidden="1">'Пр 7 изм. в план'!$A$25:$BB$32</definedName>
    <definedName name="Z_51DE56CE_DA9D_4B4B_8693_2D875666D2BD_.wvu.Cols" localSheetId="30" hidden="1">'Пр 14 Изменение_ПРиПРО_Пл РВР'!#REF!</definedName>
    <definedName name="Z_51DE56CE_DA9D_4B4B_8693_2D875666D2BD_.wvu.Cols" localSheetId="17" hidden="1">'Пр 7 изм. в план'!#REF!</definedName>
    <definedName name="Z_51DE56CE_DA9D_4B4B_8693_2D875666D2BD_.wvu.FilterData" localSheetId="30" hidden="1">'Пр 14 Изменение_ПРиПРО_Пл РВР'!$A$15:$BB$20</definedName>
    <definedName name="Z_51DE56CE_DA9D_4B4B_8693_2D875666D2BD_.wvu.FilterData" localSheetId="17" hidden="1">'Пр 7 изм. в план'!$A$25:$BB$32</definedName>
    <definedName name="Z_51DE56CE_DA9D_4B4B_8693_2D875666D2BD_.wvu.PrintArea" localSheetId="30" hidden="1">'Пр 14 Изменение_ПРиПРО_Пл РВР'!$A$8:$BB$20</definedName>
    <definedName name="Z_51DE56CE_DA9D_4B4B_8693_2D875666D2BD_.wvu.PrintArea" localSheetId="17" hidden="1">'Пр 7 изм. в план'!$A$18:$BB$32</definedName>
    <definedName name="Z_51DE56CE_DA9D_4B4B_8693_2D875666D2BD_.wvu.PrintTitles" localSheetId="30" hidden="1">'Пр 14 Изменение_ПРиПРО_Пл РВР'!$9:$12</definedName>
    <definedName name="Z_51DE56CE_DA9D_4B4B_8693_2D875666D2BD_.wvu.PrintTitles" localSheetId="17" hidden="1">'Пр 7 изм. в план'!$19:$22</definedName>
    <definedName name="Z_51DE56CE_DA9D_4B4B_8693_2D875666D2BD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51DE56CE_DA9D_4B4B_8693_2D875666D2BD_.wvu.Rows" localSheetId="17" hidden="1">'Пр 7 изм. в план'!#REF!,'Пр 7 изм. в план'!#REF!,'Пр 7 изм. в план'!#REF!,'Пр 7 изм. в план'!#REF!</definedName>
    <definedName name="Z_539768EC_6939_49B0_99ED_198C84F07151_.wvu.FilterData" localSheetId="30" hidden="1">'Пр 14 Изменение_ПРиПРО_Пл РВР'!$A$15:$BB$20</definedName>
    <definedName name="Z_539768EC_6939_49B0_99ED_198C84F07151_.wvu.FilterData" localSheetId="17" hidden="1">'Пр 7 изм. в план'!$A$25:$BB$32</definedName>
    <definedName name="Z_53A2D15A_3B5A_4FB6_9C69_7C333AE3ED63_.wvu.FilterData" localSheetId="30" hidden="1">'Пр 14 Изменение_ПРиПРО_Пл РВР'!$A$15:$BB$20</definedName>
    <definedName name="Z_53A2D15A_3B5A_4FB6_9C69_7C333AE3ED63_.wvu.FilterData" localSheetId="17" hidden="1">'Пр 7 изм. в план'!$A$25:$BB$32</definedName>
    <definedName name="Z_53F3ABEE_99F1_462B_A96E_DC83FC58807F_.wvu.FilterData" localSheetId="30" hidden="1">'Пр 14 Изменение_ПРиПРО_Пл РВР'!$A$15:$BB$20</definedName>
    <definedName name="Z_53F3ABEE_99F1_462B_A96E_DC83FC58807F_.wvu.FilterData" localSheetId="17" hidden="1">'Пр 7 изм. в план'!$A$25:$BB$32</definedName>
    <definedName name="Z_5425892C_8004_44D2_AE0F_D7C93D3AF176_.wvu.FilterData" localSheetId="30" hidden="1">'Пр 14 Изменение_ПРиПРО_Пл РВР'!$A$15:$BB$20</definedName>
    <definedName name="Z_5425892C_8004_44D2_AE0F_D7C93D3AF176_.wvu.FilterData" localSheetId="17" hidden="1">'Пр 7 изм. в план'!$A$25:$BB$32</definedName>
    <definedName name="Z_549EFA01_3F1A_4DAB_9BA0_7B264E8415DD_.wvu.FilterData" localSheetId="30" hidden="1">'Пр 14 Изменение_ПРиПРО_Пл РВР'!$A$15:$AD$18</definedName>
    <definedName name="Z_549EFA01_3F1A_4DAB_9BA0_7B264E8415DD_.wvu.FilterData" localSheetId="17" hidden="1">'Пр 7 изм. в план'!$A$25:$AD$30</definedName>
    <definedName name="Z_549EFA01_3F1A_4DAB_9BA0_7B264E8415DD_.wvu.PrintArea" localSheetId="30" hidden="1">'Пр 14 Изменение_ПРиПРО_Пл РВР'!$A$9:$AD$18</definedName>
    <definedName name="Z_549EFA01_3F1A_4DAB_9BA0_7B264E8415DD_.wvu.PrintArea" localSheetId="17" hidden="1">'Пр 7 изм. в план'!$A$19:$AD$30</definedName>
    <definedName name="Z_549EFA01_3F1A_4DAB_9BA0_7B264E8415DD_.wvu.PrintTitles" localSheetId="30" hidden="1">'Пр 14 Изменение_ПРиПРО_Пл РВР'!$9:$9</definedName>
    <definedName name="Z_549EFA01_3F1A_4DAB_9BA0_7B264E8415DD_.wvu.PrintTitles" localSheetId="17" hidden="1">'Пр 7 изм. в план'!$19:$19</definedName>
    <definedName name="Z_54AE5015_92DF_43BA_8734_DE58B6B0D76B_.wvu.FilterData" localSheetId="30" hidden="1">'Пр 14 Изменение_ПРиПРО_Пл РВР'!$A$15:$BB$20</definedName>
    <definedName name="Z_54AE5015_92DF_43BA_8734_DE58B6B0D76B_.wvu.FilterData" localSheetId="17" hidden="1">'Пр 7 изм. в план'!$A$25:$BB$32</definedName>
    <definedName name="Z_54BDAC9F_A17F_40C3_AB28_2746CAF4CEDF_.wvu.FilterData" localSheetId="30" hidden="1">'Пр 14 Изменение_ПРиПРО_Пл РВР'!$A$15:$AD$18</definedName>
    <definedName name="Z_54BDAC9F_A17F_40C3_AB28_2746CAF4CEDF_.wvu.FilterData" localSheetId="17" hidden="1">'Пр 7 изм. в план'!$A$25:$AD$30</definedName>
    <definedName name="Z_560BA866_6741_4CC6_9028_0D97D2DEB0AF_.wvu.FilterData" localSheetId="30" hidden="1">'Пр 14 Изменение_ПРиПРО_Пл РВР'!$A$15:$BB$20</definedName>
    <definedName name="Z_560BA866_6741_4CC6_9028_0D97D2DEB0AF_.wvu.FilterData" localSheetId="17" hidden="1">'Пр 7 изм. в план'!$A$25:$BB$32</definedName>
    <definedName name="Z_569C3946_6BD3_4D62_BDFD_DB25DEABA899_.wvu.FilterData" localSheetId="30" hidden="1">'Пр 14 Изменение_ПРиПРО_Пл РВР'!$A$15:$BB$20</definedName>
    <definedName name="Z_569C3946_6BD3_4D62_BDFD_DB25DEABA899_.wvu.FilterData" localSheetId="17" hidden="1">'Пр 7 изм. в план'!$A$25:$BB$32</definedName>
    <definedName name="Z_56BF0755_233F_4759_A362_DF5A9F43CF71_.wvu.FilterData" localSheetId="30" hidden="1">'Пр 14 Изменение_ПРиПРО_Пл РВР'!$A$15:$AD$18</definedName>
    <definedName name="Z_56BF0755_233F_4759_A362_DF5A9F43CF71_.wvu.FilterData" localSheetId="17" hidden="1">'Пр 7 изм. в план'!$A$25:$AD$30</definedName>
    <definedName name="Z_571CCDF9_9BE6_4125_9FB5_1AFFB32176CA_.wvu.FilterData" localSheetId="30" hidden="1">'Пр 14 Изменение_ПРиПРО_Пл РВР'!$A$15:$BB$20</definedName>
    <definedName name="Z_571CCDF9_9BE6_4125_9FB5_1AFFB32176CA_.wvu.FilterData" localSheetId="17" hidden="1">'Пр 7 изм. в план'!$A$25:$BB$32</definedName>
    <definedName name="Z_58CC974A_6339_40AA_903C_726241736F7E_.wvu.FilterData" localSheetId="30" hidden="1">'Пр 14 Изменение_ПРиПРО_Пл РВР'!$A$15:$BB$20</definedName>
    <definedName name="Z_58CC974A_6339_40AA_903C_726241736F7E_.wvu.FilterData" localSheetId="17" hidden="1">'Пр 7 изм. в план'!$A$25:$BB$32</definedName>
    <definedName name="Z_5A8D2F32_F129_409F_AEE7_C8B92916697E_.wvu.FilterData" localSheetId="30" hidden="1">'Пр 14 Изменение_ПРиПРО_Пл РВР'!$A$15:$BB$20</definedName>
    <definedName name="Z_5A8D2F32_F129_409F_AEE7_C8B92916697E_.wvu.FilterData" localSheetId="17" hidden="1">'Пр 7 изм. в план'!$A$25:$BB$32</definedName>
    <definedName name="Z_5BACF9AF_6F85_4AA8_AF0D_2051EEA59B0F_.wvu.FilterData" localSheetId="30" hidden="1">'Пр 14 Изменение_ПРиПРО_Пл РВР'!$A$15:$BB$20</definedName>
    <definedName name="Z_5BACF9AF_6F85_4AA8_AF0D_2051EEA59B0F_.wvu.FilterData" localSheetId="17" hidden="1">'Пр 7 изм. в план'!$A$25:$BB$32</definedName>
    <definedName name="Z_5BD30598_50E3_4BAA_8980_0C2FD9819B15_.wvu.FilterData" localSheetId="30" hidden="1">'Пр 14 Изменение_ПРиПРО_Пл РВР'!$A$15:$BB$20</definedName>
    <definedName name="Z_5BD30598_50E3_4BAA_8980_0C2FD9819B15_.wvu.FilterData" localSheetId="17" hidden="1">'Пр 7 изм. в план'!$A$25:$BB$32</definedName>
    <definedName name="Z_5DC61C59_9068_45F4_9EE7_87EA7A8EAB1B_.wvu.FilterData" localSheetId="30" hidden="1">'Пр 14 Изменение_ПРиПРО_Пл РВР'!$A$15:$AD$18</definedName>
    <definedName name="Z_5DC61C59_9068_45F4_9EE7_87EA7A8EAB1B_.wvu.FilterData" localSheetId="17" hidden="1">'Пр 7 изм. в план'!$A$25:$AD$30</definedName>
    <definedName name="Z_5EBAAEE4_A6AE_49D6_9AA6_50783F68808B_.wvu.FilterData" localSheetId="30" hidden="1">'Пр 14 Изменение_ПРиПРО_Пл РВР'!$A$15:$BB$20</definedName>
    <definedName name="Z_5EBAAEE4_A6AE_49D6_9AA6_50783F68808B_.wvu.FilterData" localSheetId="17" hidden="1">'Пр 7 изм. в план'!$A$25:$BB$32</definedName>
    <definedName name="Z_6013B85F_91BB_47B5_B7F3_8D92D78309B3_.wvu.FilterData" localSheetId="30" hidden="1">'Пр 14 Изменение_ПРиПРО_Пл РВР'!$A$15:$AD$18</definedName>
    <definedName name="Z_6013B85F_91BB_47B5_B7F3_8D92D78309B3_.wvu.FilterData" localSheetId="17" hidden="1">'Пр 7 изм. в план'!$A$25:$AD$30</definedName>
    <definedName name="Z_60589419_8F2E_468F_82DB_FF1A23933F8C_.wvu.FilterData" localSheetId="30" hidden="1">'Пр 14 Изменение_ПРиПРО_Пл РВР'!$A$15:$BB$20</definedName>
    <definedName name="Z_60589419_8F2E_468F_82DB_FF1A23933F8C_.wvu.FilterData" localSheetId="17" hidden="1">'Пр 7 изм. в план'!$A$25:$BB$32</definedName>
    <definedName name="Z_61934CFF_D70A_481A_B07B_EC42E5614D4F_.wvu.FilterData" localSheetId="30" hidden="1">'Пр 14 Изменение_ПРиПРО_Пл РВР'!$A$15:$AD$18</definedName>
    <definedName name="Z_61934CFF_D70A_481A_B07B_EC42E5614D4F_.wvu.FilterData" localSheetId="17" hidden="1">'Пр 7 изм. в план'!$A$25:$AD$30</definedName>
    <definedName name="Z_61A16932_24DC_4EFA_802E_4806AC314E99_.wvu.FilterData" localSheetId="30" hidden="1">'Пр 14 Изменение_ПРиПРО_Пл РВР'!$A$15:$BB$20</definedName>
    <definedName name="Z_61A16932_24DC_4EFA_802E_4806AC314E99_.wvu.FilterData" localSheetId="17" hidden="1">'Пр 7 изм. в план'!$A$25:$BB$32</definedName>
    <definedName name="Z_61DA2E77_D785_4896_98D9_E131D52A8B9A_.wvu.FilterData" localSheetId="30" hidden="1">'Пр 14 Изменение_ПРиПРО_Пл РВР'!$A$15:$AD$18</definedName>
    <definedName name="Z_61DA2E77_D785_4896_98D9_E131D52A8B9A_.wvu.FilterData" localSheetId="17" hidden="1">'Пр 7 изм. в план'!$A$25:$AD$30</definedName>
    <definedName name="Z_64E1BE51_F87C_4CCA_B9E6_C0179D1081FE_.wvu.FilterData" localSheetId="30" hidden="1">'Пр 14 Изменение_ПРиПРО_Пл РВР'!$A$15:$AD$18</definedName>
    <definedName name="Z_64E1BE51_F87C_4CCA_B9E6_C0179D1081FE_.wvu.FilterData" localSheetId="17" hidden="1">'Пр 7 изм. в план'!$A$25:$AD$30</definedName>
    <definedName name="Z_650B2CFE_9E09_49FC_A829_0752BA1D42E1_.wvu.Cols" localSheetId="30" hidden="1">'Пр 14 Изменение_ПРиПРО_Пл РВР'!#REF!</definedName>
    <definedName name="Z_650B2CFE_9E09_49FC_A829_0752BA1D42E1_.wvu.Cols" localSheetId="17" hidden="1">'Пр 7 изм. в план'!#REF!</definedName>
    <definedName name="Z_650B2CFE_9E09_49FC_A829_0752BA1D42E1_.wvu.FilterData" localSheetId="30" hidden="1">'Пр 14 Изменение_ПРиПРО_Пл РВР'!$A$15:$BB$20</definedName>
    <definedName name="Z_650B2CFE_9E09_49FC_A829_0752BA1D42E1_.wvu.FilterData" localSheetId="17" hidden="1">'Пр 7 изм. в план'!$A$25:$BB$32</definedName>
    <definedName name="Z_650B2CFE_9E09_49FC_A829_0752BA1D42E1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650B2CFE_9E09_49FC_A829_0752BA1D42E1_.wvu.Rows" localSheetId="17" hidden="1">'Пр 7 изм. в план'!#REF!,'Пр 7 изм. в план'!#REF!,'Пр 7 изм. в план'!#REF!,'Пр 7 изм. в план'!#REF!</definedName>
    <definedName name="Z_668D20E0_DCF8_4CA7_A6B7_B95494713605_.wvu.FilterData" localSheetId="30" hidden="1">'Пр 14 Изменение_ПРиПРО_Пл РВР'!$A$15:$BB$20</definedName>
    <definedName name="Z_668D20E0_DCF8_4CA7_A6B7_B95494713605_.wvu.FilterData" localSheetId="17" hidden="1">'Пр 7 изм. в план'!$A$25:$BB$32</definedName>
    <definedName name="Z_67325F23_B89E_402A_9816_165E09DD74D4_.wvu.FilterData" localSheetId="30" hidden="1">'Пр 14 Изменение_ПРиПРО_Пл РВР'!$A$15:$BB$20</definedName>
    <definedName name="Z_67325F23_B89E_402A_9816_165E09DD74D4_.wvu.FilterData" localSheetId="17" hidden="1">'Пр 7 изм. в план'!$A$25:$BB$32</definedName>
    <definedName name="Z_67C075F7_03E0_439C_B6A1_920436A57633_.wvu.FilterData" localSheetId="30" hidden="1">'Пр 14 Изменение_ПРиПРО_Пл РВР'!$A$15:$BB$20</definedName>
    <definedName name="Z_67C075F7_03E0_439C_B6A1_920436A57633_.wvu.FilterData" localSheetId="17" hidden="1">'Пр 7 изм. в план'!$A$25:$BB$32</definedName>
    <definedName name="Z_680E2F67_4F61_471A_A186_4CA627B22B42_.wvu.FilterData" localSheetId="30" hidden="1">'Пр 14 Изменение_ПРиПРО_Пл РВР'!$A$15:$BB$20</definedName>
    <definedName name="Z_680E2F67_4F61_471A_A186_4CA627B22B42_.wvu.FilterData" localSheetId="17" hidden="1">'Пр 7 изм. в план'!$A$25:$BB$32</definedName>
    <definedName name="Z_68F62B63_EC50_4EB3_A2CC_642010DCFB79_.wvu.FilterData" localSheetId="30" hidden="1">'Пр 14 Изменение_ПРиПРО_Пл РВР'!$A$15:$AD$18</definedName>
    <definedName name="Z_68F62B63_EC50_4EB3_A2CC_642010DCFB79_.wvu.FilterData" localSheetId="17" hidden="1">'Пр 7 изм. в план'!$A$25:$AD$30</definedName>
    <definedName name="Z_69D5341C_11B1_4AFE_B9F2_31728E607870_.wvu.Cols" localSheetId="30" hidden="1">'Пр 14 Изменение_ПРиПРО_Пл РВР'!#REF!</definedName>
    <definedName name="Z_69D5341C_11B1_4AFE_B9F2_31728E607870_.wvu.Cols" localSheetId="17" hidden="1">'Пр 7 изм. в план'!#REF!</definedName>
    <definedName name="Z_69D5341C_11B1_4AFE_B9F2_31728E607870_.wvu.FilterData" localSheetId="30" hidden="1">'Пр 14 Изменение_ПРиПРО_Пл РВР'!$A$15:$BB$20</definedName>
    <definedName name="Z_69D5341C_11B1_4AFE_B9F2_31728E607870_.wvu.FilterData" localSheetId="17" hidden="1">'Пр 7 изм. в план'!$A$25:$BB$32</definedName>
    <definedName name="Z_69D5341C_11B1_4AFE_B9F2_31728E607870_.wvu.PrintArea" localSheetId="30" hidden="1">'Пр 14 Изменение_ПРиПРО_Пл РВР'!$A$8:$BB$20</definedName>
    <definedName name="Z_69D5341C_11B1_4AFE_B9F2_31728E607870_.wvu.PrintArea" localSheetId="17" hidden="1">'Пр 7 изм. в план'!$A$18:$BB$32</definedName>
    <definedName name="Z_69D5341C_11B1_4AFE_B9F2_31728E607870_.wvu.PrintTitles" localSheetId="30" hidden="1">'Пр 14 Изменение_ПРиПРО_Пл РВР'!$9:$12</definedName>
    <definedName name="Z_69D5341C_11B1_4AFE_B9F2_31728E607870_.wvu.PrintTitles" localSheetId="17" hidden="1">'Пр 7 изм. в план'!$19:$22</definedName>
    <definedName name="Z_69D5341C_11B1_4AFE_B9F2_31728E607870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69D5341C_11B1_4AFE_B9F2_31728E607870_.wvu.Rows" localSheetId="17" hidden="1">'Пр 7 изм. в план'!#REF!,'Пр 7 изм. в план'!#REF!,'Пр 7 изм. в план'!#REF!,'Пр 7 изм. в план'!#REF!</definedName>
    <definedName name="Z_6B4EC40B_271A_4CDC_A5B4_D599440990B2_.wvu.FilterData" localSheetId="30" hidden="1">'Пр 14 Изменение_ПРиПРО_Пл РВР'!$A$15:$BB$20</definedName>
    <definedName name="Z_6B4EC40B_271A_4CDC_A5B4_D599440990B2_.wvu.FilterData" localSheetId="17" hidden="1">'Пр 7 изм. в план'!$A$25:$BB$32</definedName>
    <definedName name="Z_6BC8C34D_E27E_4D80_AF37_BBCA7A45FA5D_.wvu.FilterData" localSheetId="30" hidden="1">'Пр 14 Изменение_ПРиПРО_Пл РВР'!$A$15:$BB$20</definedName>
    <definedName name="Z_6BC8C34D_E27E_4D80_AF37_BBCA7A45FA5D_.wvu.FilterData" localSheetId="17" hidden="1">'Пр 7 изм. в план'!$A$25:$BB$32</definedName>
    <definedName name="Z_6C72DAE5_48A9_4D12_A6A6_C409CF4A067E_.wvu.FilterData" localSheetId="30" hidden="1">'Пр 14 Изменение_ПРиПРО_Пл РВР'!$A$15:$BB$20</definedName>
    <definedName name="Z_6C72DAE5_48A9_4D12_A6A6_C409CF4A067E_.wvu.FilterData" localSheetId="17" hidden="1">'Пр 7 изм. в план'!$A$25:$BB$32</definedName>
    <definedName name="Z_6C7A715D_7E24_4769_B17B_36FEE7496ED4_.wvu.FilterData" localSheetId="30" hidden="1">'Пр 14 Изменение_ПРиПРО_Пл РВР'!$A$15:$BB$20</definedName>
    <definedName name="Z_6C7A715D_7E24_4769_B17B_36FEE7496ED4_.wvu.FilterData" localSheetId="17" hidden="1">'Пр 7 изм. в план'!$A$25:$BB$32</definedName>
    <definedName name="Z_6D774EF1_F1D2_4BB5_A2AF_2DB2599B165C_.wvu.FilterData" localSheetId="30" hidden="1">'Пр 14 Изменение_ПРиПРО_Пл РВР'!$A$15:$AD$18</definedName>
    <definedName name="Z_6D774EF1_F1D2_4BB5_A2AF_2DB2599B165C_.wvu.FilterData" localSheetId="17" hidden="1">'Пр 7 изм. в план'!$A$25:$AD$30</definedName>
    <definedName name="Z_6DFC151A_A3C4_4E00_BD77_6A9F98AC694B_.wvu.FilterData" localSheetId="30" hidden="1">'Пр 14 Изменение_ПРиПРО_Пл РВР'!$A$15:$BB$20</definedName>
    <definedName name="Z_6DFC151A_A3C4_4E00_BD77_6A9F98AC694B_.wvu.FilterData" localSheetId="17" hidden="1">'Пр 7 изм. в план'!$A$25:$BB$32</definedName>
    <definedName name="Z_6EEFB0E0_647E_4A47_877B_71F4A1CE8EA0_.wvu.FilterData" localSheetId="30" hidden="1">'Пр 14 Изменение_ПРиПРО_Пл РВР'!$A$15:$BB$20</definedName>
    <definedName name="Z_6EEFB0E0_647E_4A47_877B_71F4A1CE8EA0_.wvu.FilterData" localSheetId="17" hidden="1">'Пр 7 изм. в план'!$A$25:$BB$32</definedName>
    <definedName name="Z_70DE45D2_E293_4C89_9F43_385B4D82810E_.wvu.FilterData" localSheetId="30" hidden="1">'Пр 14 Изменение_ПРиПРО_Пл РВР'!$A$15:$AD$18</definedName>
    <definedName name="Z_70DE45D2_E293_4C89_9F43_385B4D82810E_.wvu.FilterData" localSheetId="17" hidden="1">'Пр 7 изм. в план'!$A$25:$AD$30</definedName>
    <definedName name="Z_7173B521_64A5_41D9_9A4D_16714C9ADBCF_.wvu.FilterData" localSheetId="30" hidden="1">'Пр 14 Изменение_ПРиПРО_Пл РВР'!$A$15:$BB$20</definedName>
    <definedName name="Z_7173B521_64A5_41D9_9A4D_16714C9ADBCF_.wvu.FilterData" localSheetId="17" hidden="1">'Пр 7 изм. в план'!$A$25:$BB$32</definedName>
    <definedName name="Z_71C114D4_C299_47BE_B108_9E2967623877_.wvu.FilterData" localSheetId="30" hidden="1">'Пр 14 Изменение_ПРиПРО_Пл РВР'!$A$15:$AD$18</definedName>
    <definedName name="Z_71C114D4_C299_47BE_B108_9E2967623877_.wvu.FilterData" localSheetId="17" hidden="1">'Пр 7 изм. в план'!$A$25:$AD$30</definedName>
    <definedName name="Z_71C114D4_C299_47BE_B108_9E2967623877_.wvu.PrintArea" localSheetId="30" hidden="1">'Пр 14 Изменение_ПРиПРО_Пл РВР'!$A$9:$AD$18</definedName>
    <definedName name="Z_71C114D4_C299_47BE_B108_9E2967623877_.wvu.PrintArea" localSheetId="17" hidden="1">'Пр 7 изм. в план'!$A$19:$AD$30</definedName>
    <definedName name="Z_71C114D4_C299_47BE_B108_9E2967623877_.wvu.PrintTitles" localSheetId="30" hidden="1">'Пр 14 Изменение_ПРиПРО_Пл РВР'!$9:$9</definedName>
    <definedName name="Z_71C114D4_C299_47BE_B108_9E2967623877_.wvu.PrintTitles" localSheetId="17" hidden="1">'Пр 7 изм. в план'!$19:$19</definedName>
    <definedName name="Z_71E3B68C_E36B_4FD0_85B3_5BAB88FC0339_.wvu.Rows" localSheetId="30" hidden="1">'Пр 14 Изменение_ПРиПРО_Пл РВР'!$13:$13</definedName>
    <definedName name="Z_71E3B68C_E36B_4FD0_85B3_5BAB88FC0339_.wvu.Rows" localSheetId="17" hidden="1">'Пр 7 изм. в план'!$23:$23</definedName>
    <definedName name="Z_73285DD0_2443_4197_81FD_9355C9955F02_.wvu.FilterData" localSheetId="30" hidden="1">'Пр 14 Изменение_ПРиПРО_Пл РВР'!$A$15:$BB$20</definedName>
    <definedName name="Z_73285DD0_2443_4197_81FD_9355C9955F02_.wvu.FilterData" localSheetId="17" hidden="1">'Пр 7 изм. в план'!$A$25:$BB$32</definedName>
    <definedName name="Z_7457D6C6_159F_4809_959A_567B2AA270FD_.wvu.FilterData" localSheetId="30" hidden="1">'Пр 14 Изменение_ПРиПРО_Пл РВР'!$A$15:$BB$20</definedName>
    <definedName name="Z_7457D6C6_159F_4809_959A_567B2AA270FD_.wvu.FilterData" localSheetId="17" hidden="1">'Пр 7 изм. в план'!$A$25:$BB$32</definedName>
    <definedName name="Z_747C81CE_B317_42D5_BC22_73E34275D07D_.wvu.FilterData" localSheetId="30" hidden="1">'Пр 14 Изменение_ПРиПРО_Пл РВР'!$A$15:$AD$18</definedName>
    <definedName name="Z_747C81CE_B317_42D5_BC22_73E34275D07D_.wvu.FilterData" localSheetId="17" hidden="1">'Пр 7 изм. в план'!$A$25:$AD$30</definedName>
    <definedName name="Z_74A4EBB0_FB02_4E8D_BF66_4A6AB2B2F3AE_.wvu.FilterData" localSheetId="30" hidden="1">'Пр 14 Изменение_ПРиПРО_Пл РВР'!$A$15:$AD$18</definedName>
    <definedName name="Z_74A4EBB0_FB02_4E8D_BF66_4A6AB2B2F3AE_.wvu.FilterData" localSheetId="17" hidden="1">'Пр 7 изм. в план'!$A$25:$AD$30</definedName>
    <definedName name="Z_7592B82D_2D0F_4DF2_8DCC_415B713E0C1D_.wvu.FilterData" localSheetId="30" hidden="1">'Пр 14 Изменение_ПРиПРО_Пл РВР'!$A$15:$BB$20</definedName>
    <definedName name="Z_7592B82D_2D0F_4DF2_8DCC_415B713E0C1D_.wvu.FilterData" localSheetId="17" hidden="1">'Пр 7 изм. в план'!$A$25:$BB$32</definedName>
    <definedName name="Z_76935F00_1FCC_4E52_9B49_C49A55A75641_.wvu.FilterData" localSheetId="30" hidden="1">'Пр 14 Изменение_ПРиПРО_Пл РВР'!$A$15:$BB$20</definedName>
    <definedName name="Z_76935F00_1FCC_4E52_9B49_C49A55A75641_.wvu.FilterData" localSheetId="17" hidden="1">'Пр 7 изм. в план'!$A$25:$BB$32</definedName>
    <definedName name="Z_789E220E_82B4_4B86_B2F7_4FD3F419D9D9_.wvu.FilterData" localSheetId="30" hidden="1">'Пр 14 Изменение_ПРиПРО_Пл РВР'!$A$15:$BB$20</definedName>
    <definedName name="Z_789E220E_82B4_4B86_B2F7_4FD3F419D9D9_.wvu.FilterData" localSheetId="17" hidden="1">'Пр 7 изм. в план'!$A$25:$BB$32</definedName>
    <definedName name="Z_79B5B514_8BBD_4037_A4B3_ADD62229E246_.wvu.FilterData" localSheetId="30" hidden="1">'Пр 14 Изменение_ПРиПРО_Пл РВР'!$A$15:$AD$18</definedName>
    <definedName name="Z_79B5B514_8BBD_4037_A4B3_ADD62229E246_.wvu.FilterData" localSheetId="17" hidden="1">'Пр 7 изм. в план'!$A$25:$AD$30</definedName>
    <definedName name="Z_7ABDD02F_B533_4650_A8E2_E3E89458CFCA_.wvu.FilterData" localSheetId="30" hidden="1">'Пр 14 Изменение_ПРиПРО_Пл РВР'!$A$15:$BB$20</definedName>
    <definedName name="Z_7ABDD02F_B533_4650_A8E2_E3E89458CFCA_.wvu.FilterData" localSheetId="17" hidden="1">'Пр 7 изм. в план'!$A$25:$BB$32</definedName>
    <definedName name="Z_7B52E101_016F_43EB_B1AC_B14EC3037586_.wvu.FilterData" localSheetId="30" hidden="1">'Пр 14 Изменение_ПРиПРО_Пл РВР'!$A$15:$AD$18</definedName>
    <definedName name="Z_7B52E101_016F_43EB_B1AC_B14EC3037586_.wvu.FilterData" localSheetId="17" hidden="1">'Пр 7 изм. в план'!$A$25:$AD$30</definedName>
    <definedName name="Z_7B67A26B_C86B_49A6_ABBC_72FF21226DA8_.wvu.FilterData" localSheetId="30" hidden="1">'Пр 14 Изменение_ПРиПРО_Пл РВР'!$A$15:$AD$18</definedName>
    <definedName name="Z_7B67A26B_C86B_49A6_ABBC_72FF21226DA8_.wvu.FilterData" localSheetId="17" hidden="1">'Пр 7 изм. в план'!$A$25:$AD$30</definedName>
    <definedName name="Z_7DCE20E2_1F2F_45AF_A6A6_B6576E8AB349_.wvu.FilterData" localSheetId="30" hidden="1">'Пр 14 Изменение_ПРиПРО_Пл РВР'!$A$15:$AD$18</definedName>
    <definedName name="Z_7DCE20E2_1F2F_45AF_A6A6_B6576E8AB349_.wvu.FilterData" localSheetId="17" hidden="1">'Пр 7 изм. в план'!$A$25:$AD$30</definedName>
    <definedName name="Z_7E4B1609_DDF9_40C2_8469_41C371FB63DD_.wvu.FilterData" localSheetId="30" hidden="1">'Пр 14 Изменение_ПРиПРО_Пл РВР'!$A$15:$AD$18</definedName>
    <definedName name="Z_7E4B1609_DDF9_40C2_8469_41C371FB63DD_.wvu.FilterData" localSheetId="17" hidden="1">'Пр 7 изм. в план'!$A$25:$AD$30</definedName>
    <definedName name="Z_80441454_08D0_4064_9F27_39B76321E5A9_.wvu.FilterData" localSheetId="30" hidden="1">'Пр 14 Изменение_ПРиПРО_Пл РВР'!$A$15:$BB$20</definedName>
    <definedName name="Z_80441454_08D0_4064_9F27_39B76321E5A9_.wvu.FilterData" localSheetId="17" hidden="1">'Пр 7 изм. в план'!$A$25:$BB$32</definedName>
    <definedName name="Z_80441454_08D0_4064_9F27_39B76321E5A9_.wvu.PrintArea" localSheetId="30" hidden="1">'Пр 14 Изменение_ПРиПРО_Пл РВР'!$A$8:$BB$18</definedName>
    <definedName name="Z_80441454_08D0_4064_9F27_39B76321E5A9_.wvu.PrintArea" localSheetId="17" hidden="1">'Пр 7 изм. в план'!$A$18:$BB$30</definedName>
    <definedName name="Z_8055EC17_A571_4D7D_90C5_83298B3F3B53_.wvu.FilterData" localSheetId="30" hidden="1">'Пр 14 Изменение_ПРиПРО_Пл РВР'!$A$15:$BB$20</definedName>
    <definedName name="Z_8055EC17_A571_4D7D_90C5_83298B3F3B53_.wvu.FilterData" localSheetId="17" hidden="1">'Пр 7 изм. в план'!$A$25:$BB$32</definedName>
    <definedName name="Z_80973E5C_F40A_4B83_BF71_421838ECA300_.wvu.FilterData" localSheetId="30" hidden="1">'Пр 14 Изменение_ПРиПРО_Пл РВР'!$A$15:$BB$20</definedName>
    <definedName name="Z_80973E5C_F40A_4B83_BF71_421838ECA300_.wvu.FilterData" localSheetId="17" hidden="1">'Пр 7 изм. в план'!$A$25:$BB$32</definedName>
    <definedName name="Z_827223F3_D12E_40DB_87EB_3704230F3084_.wvu.FilterData" localSheetId="30" hidden="1">'Пр 14 Изменение_ПРиПРО_Пл РВР'!$A$15:$BB$20</definedName>
    <definedName name="Z_827223F3_D12E_40DB_87EB_3704230F3084_.wvu.FilterData" localSheetId="17" hidden="1">'Пр 7 изм. в план'!$A$25:$BB$32</definedName>
    <definedName name="Z_8385D25B_7630_4CAC_B41B_CC2A58512E78_.wvu.FilterData" localSheetId="30" hidden="1">'Пр 14 Изменение_ПРиПРО_Пл РВР'!$A$15:$AD$18</definedName>
    <definedName name="Z_8385D25B_7630_4CAC_B41B_CC2A58512E78_.wvu.FilterData" localSheetId="17" hidden="1">'Пр 7 изм. в план'!$A$25:$AD$30</definedName>
    <definedName name="Z_840D71A7_A571_4EBD_A98F_16876CA84F6D_.wvu.FilterData" localSheetId="30" hidden="1">'Пр 14 Изменение_ПРиПРО_Пл РВР'!$A$15:$BB$20</definedName>
    <definedName name="Z_840D71A7_A571_4EBD_A98F_16876CA84F6D_.wvu.FilterData" localSheetId="17" hidden="1">'Пр 7 изм. в план'!$A$25:$BB$32</definedName>
    <definedName name="Z_8448FC9B_740C_45C3_A199_BFD5C2BA8F5E_.wvu.FilterData" localSheetId="30" hidden="1">'Пр 14 Изменение_ПРиПРО_Пл РВР'!$A$15:$BB$20</definedName>
    <definedName name="Z_8448FC9B_740C_45C3_A199_BFD5C2BA8F5E_.wvu.FilterData" localSheetId="17" hidden="1">'Пр 7 изм. в план'!$A$25:$BB$32</definedName>
    <definedName name="Z_8506DC09_9A99_4D7C_85AA_806F741B7885_.wvu.FilterData" localSheetId="30" hidden="1">'Пр 14 Изменение_ПРиПРО_Пл РВР'!$A$15:$BB$20</definedName>
    <definedName name="Z_8506DC09_9A99_4D7C_85AA_806F741B7885_.wvu.FilterData" localSheetId="17" hidden="1">'Пр 7 изм. в план'!$A$25:$BB$32</definedName>
    <definedName name="Z_859143EF_EE35_46C7_8F8D_EB2489A44CFD_.wvu.FilterData" localSheetId="30" hidden="1">'Пр 14 Изменение_ПРиПРО_Пл РВР'!$A$15:$AD$18</definedName>
    <definedName name="Z_859143EF_EE35_46C7_8F8D_EB2489A44CFD_.wvu.FilterData" localSheetId="17" hidden="1">'Пр 7 изм. в план'!$A$25:$AD$30</definedName>
    <definedName name="Z_86E1EE66_0013_481C_BF69_AF25E0D91D64_.wvu.FilterData" localSheetId="30" hidden="1">'Пр 14 Изменение_ПРиПРО_Пл РВР'!$A$15:$BB$20</definedName>
    <definedName name="Z_86E1EE66_0013_481C_BF69_AF25E0D91D64_.wvu.FilterData" localSheetId="17" hidden="1">'Пр 7 изм. в план'!$A$25:$BB$32</definedName>
    <definedName name="Z_86E7273E_8ADC_40F0_85E8_9A6FB64AFA04_.wvu.FilterData" localSheetId="30" hidden="1">'Пр 14 Изменение_ПРиПРО_Пл РВР'!$A$15:$AD$18</definedName>
    <definedName name="Z_86E7273E_8ADC_40F0_85E8_9A6FB64AFA04_.wvu.FilterData" localSheetId="17" hidden="1">'Пр 7 изм. в план'!$A$25:$AD$30</definedName>
    <definedName name="Z_88094EA9_DBFB_4E84_B0BD_1B2FCB906518_.wvu.Cols" localSheetId="30" hidden="1">'Пр 14 Изменение_ПРиПРО_Пл РВР'!#REF!</definedName>
    <definedName name="Z_88094EA9_DBFB_4E84_B0BD_1B2FCB906518_.wvu.Cols" localSheetId="17" hidden="1">'Пр 7 изм. в план'!#REF!</definedName>
    <definedName name="Z_88094EA9_DBFB_4E84_B0BD_1B2FCB906518_.wvu.FilterData" localSheetId="30" hidden="1">'Пр 14 Изменение_ПРиПРО_Пл РВР'!$A$15:$BB$20</definedName>
    <definedName name="Z_88094EA9_DBFB_4E84_B0BD_1B2FCB906518_.wvu.FilterData" localSheetId="17" hidden="1">'Пр 7 изм. в план'!$A$25:$BB$32</definedName>
    <definedName name="Z_885884F9_78B9_415B_A294_FBD2E2ECB741_.wvu.Cols" localSheetId="30" hidden="1">'Пр 14 Изменение_ПРиПРО_Пл РВР'!#REF!</definedName>
    <definedName name="Z_885884F9_78B9_415B_A294_FBD2E2ECB741_.wvu.Cols" localSheetId="17" hidden="1">'Пр 7 изм. в план'!#REF!</definedName>
    <definedName name="Z_885884F9_78B9_415B_A294_FBD2E2ECB741_.wvu.FilterData" localSheetId="30" hidden="1">'Пр 14 Изменение_ПРиПРО_Пл РВР'!$A$15:$BB$20</definedName>
    <definedName name="Z_885884F9_78B9_415B_A294_FBD2E2ECB741_.wvu.FilterData" localSheetId="17" hidden="1">'Пр 7 изм. в план'!$A$25:$BB$32</definedName>
    <definedName name="Z_89183902_23A6_43D6_9462_EDBAF382EC75_.wvu.Cols" localSheetId="30" hidden="1">'Пр 14 Изменение_ПРиПРО_Пл РВР'!#REF!</definedName>
    <definedName name="Z_89183902_23A6_43D6_9462_EDBAF382EC75_.wvu.Cols" localSheetId="17" hidden="1">'Пр 7 изм. в план'!#REF!</definedName>
    <definedName name="Z_89183902_23A6_43D6_9462_EDBAF382EC75_.wvu.FilterData" localSheetId="30" hidden="1">'Пр 14 Изменение_ПРиПРО_Пл РВР'!$A$15:$BB$20</definedName>
    <definedName name="Z_89183902_23A6_43D6_9462_EDBAF382EC75_.wvu.FilterData" localSheetId="17" hidden="1">'Пр 7 изм. в план'!$A$25:$BB$32</definedName>
    <definedName name="Z_89183902_23A6_43D6_9462_EDBAF382EC75_.wvu.PrintArea" localSheetId="30" hidden="1">'Пр 14 Изменение_ПРиПРО_Пл РВР'!$A$8:$BB$20</definedName>
    <definedName name="Z_89183902_23A6_43D6_9462_EDBAF382EC75_.wvu.PrintArea" localSheetId="17" hidden="1">'Пр 7 изм. в план'!$A$18:$BB$32</definedName>
    <definedName name="Z_89183902_23A6_43D6_9462_EDBAF382EC75_.wvu.PrintTitles" localSheetId="30" hidden="1">'Пр 14 Изменение_ПРиПРО_Пл РВР'!$9:$12</definedName>
    <definedName name="Z_89183902_23A6_43D6_9462_EDBAF382EC75_.wvu.PrintTitles" localSheetId="17" hidden="1">'Пр 7 изм. в план'!$19:$22</definedName>
    <definedName name="Z_89183902_23A6_43D6_9462_EDBAF382EC75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89183902_23A6_43D6_9462_EDBAF382EC75_.wvu.Rows" localSheetId="17" hidden="1">'Пр 7 изм. в план'!#REF!,'Пр 7 изм. в план'!#REF!,'Пр 7 изм. в план'!#REF!,'Пр 7 изм. в план'!#REF!</definedName>
    <definedName name="Z_8921B809_510A_4B09_9199_A71D4DF1FF41_.wvu.FilterData" localSheetId="30" hidden="1">'Пр 14 Изменение_ПРиПРО_Пл РВР'!$A$15:$BB$20</definedName>
    <definedName name="Z_8921B809_510A_4B09_9199_A71D4DF1FF41_.wvu.FilterData" localSheetId="17" hidden="1">'Пр 7 изм. в план'!$A$25:$BB$32</definedName>
    <definedName name="Z_8B4A8E93_CF39_4B97_8E1A_581F4778A433_.wvu.FilterData" localSheetId="30" hidden="1">'Пр 14 Изменение_ПРиПРО_Пл РВР'!$A$15:$BB$20</definedName>
    <definedName name="Z_8B4A8E93_CF39_4B97_8E1A_581F4778A433_.wvu.FilterData" localSheetId="17" hidden="1">'Пр 7 изм. в план'!$A$25:$BB$32</definedName>
    <definedName name="Z_8B7F9942_9032_42BB_9CD6_CD1850CD8D2E_.wvu.FilterData" localSheetId="30" hidden="1">'Пр 14 Изменение_ПРиПРО_Пл РВР'!$A$15:$BB$20</definedName>
    <definedName name="Z_8B7F9942_9032_42BB_9CD6_CD1850CD8D2E_.wvu.FilterData" localSheetId="17" hidden="1">'Пр 7 изм. в план'!$A$25:$BB$32</definedName>
    <definedName name="Z_8B9D9AF9_412A_428B_BA5B_3587261FC634_.wvu.FilterData" localSheetId="30" hidden="1">'Пр 14 Изменение_ПРиПРО_Пл РВР'!$A$15:$BB$20</definedName>
    <definedName name="Z_8B9D9AF9_412A_428B_BA5B_3587261FC634_.wvu.FilterData" localSheetId="17" hidden="1">'Пр 7 изм. в план'!$A$25:$BB$32</definedName>
    <definedName name="Z_8BBA66C1_971A_43B6_83E7_B6E53F9B39C1_.wvu.FilterData" localSheetId="30" hidden="1">'Пр 14 Изменение_ПРиПРО_Пл РВР'!$A$15:$BB$20</definedName>
    <definedName name="Z_8BBA66C1_971A_43B6_83E7_B6E53F9B39C1_.wvu.FilterData" localSheetId="17" hidden="1">'Пр 7 изм. в план'!$A$25:$BB$32</definedName>
    <definedName name="Z_8BE3B46D_BDFC_4FC6_B717_57221E27E1B9_.wvu.Cols" localSheetId="30" hidden="1">'Пр 14 Изменение_ПРиПРО_Пл РВР'!#REF!,'Пр 14 Изменение_ПРиПРО_Пл РВР'!#REF!,'Пр 14 Изменение_ПРиПРО_Пл РВР'!#REF!</definedName>
    <definedName name="Z_8BE3B46D_BDFC_4FC6_B717_57221E27E1B9_.wvu.Cols" localSheetId="17" hidden="1">'Пр 7 изм. в план'!#REF!,'Пр 7 изм. в план'!#REF!,'Пр 7 изм. в план'!#REF!</definedName>
    <definedName name="Z_8BE3B46D_BDFC_4FC6_B717_57221E27E1B9_.wvu.FilterData" localSheetId="30" hidden="1">'Пр 14 Изменение_ПРиПРО_Пл РВР'!$A$15:$AD$18</definedName>
    <definedName name="Z_8BE3B46D_BDFC_4FC6_B717_57221E27E1B9_.wvu.FilterData" localSheetId="17" hidden="1">'Пр 7 изм. в план'!$A$25:$AD$30</definedName>
    <definedName name="Z_8BE3B46D_BDFC_4FC6_B717_57221E27E1B9_.wvu.PrintArea" localSheetId="30" hidden="1">'Пр 14 Изменение_ПРиПРО_Пл РВР'!$A$8:$AD$18</definedName>
    <definedName name="Z_8BE3B46D_BDFC_4FC6_B717_57221E27E1B9_.wvu.PrintArea" localSheetId="17" hidden="1">'Пр 7 изм. в план'!$A$18:$AD$30</definedName>
    <definedName name="Z_8CC7A0A3_A0B7_415D_8793_24E7C557F868_.wvu.Cols" localSheetId="30" hidden="1">'Пр 14 Изменение_ПРиПРО_Пл РВР'!#REF!</definedName>
    <definedName name="Z_8CC7A0A3_A0B7_415D_8793_24E7C557F868_.wvu.Cols" localSheetId="17" hidden="1">'Пр 7 изм. в план'!#REF!</definedName>
    <definedName name="Z_8CC7A0A3_A0B7_415D_8793_24E7C557F868_.wvu.FilterData" localSheetId="30" hidden="1">'Пр 14 Изменение_ПРиПРО_Пл РВР'!$A$15:$AD$18</definedName>
    <definedName name="Z_8CC7A0A3_A0B7_415D_8793_24E7C557F868_.wvu.FilterData" localSheetId="17" hidden="1">'Пр 7 изм. в план'!$A$25:$AD$30</definedName>
    <definedName name="Z_8CE678EC_16A3_4A05_8EB6_E8DDA42159DE_.wvu.FilterData" localSheetId="30" hidden="1">'Пр 14 Изменение_ПРиПРО_Пл РВР'!$A$15:$BB$20</definedName>
    <definedName name="Z_8CE678EC_16A3_4A05_8EB6_E8DDA42159DE_.wvu.FilterData" localSheetId="17" hidden="1">'Пр 7 изм. в план'!$A$25:$BB$32</definedName>
    <definedName name="Z_8CEE295A_D964_4433_A74E_D96545C6E954_.wvu.FilterData" localSheetId="30" hidden="1">'Пр 14 Изменение_ПРиПРО_Пл РВР'!$A$15:$BB$20</definedName>
    <definedName name="Z_8CEE295A_D964_4433_A74E_D96545C6E954_.wvu.FilterData" localSheetId="17" hidden="1">'Пр 7 изм. в план'!$A$25:$BB$32</definedName>
    <definedName name="Z_8CF01743_CBE3_43AD_B6D2_D0E19132C795_.wvu.FilterData" localSheetId="30" hidden="1">'Пр 14 Изменение_ПРиПРО_Пл РВР'!$A$15:$AD$18</definedName>
    <definedName name="Z_8CF01743_CBE3_43AD_B6D2_D0E19132C795_.wvu.FilterData" localSheetId="17" hidden="1">'Пр 7 изм. в план'!$A$25:$AD$30</definedName>
    <definedName name="Z_8D795DBB_A9F9_4F6D_8EF9_B00F43332C70_.wvu.FilterData" localSheetId="30" hidden="1">'Пр 14 Изменение_ПРиПРО_Пл РВР'!$A$15:$AD$18</definedName>
    <definedName name="Z_8D795DBB_A9F9_4F6D_8EF9_B00F43332C70_.wvu.FilterData" localSheetId="17" hidden="1">'Пр 7 изм. в план'!$A$25:$AD$30</definedName>
    <definedName name="Z_8D795DBB_A9F9_4F6D_8EF9_B00F43332C70_.wvu.PrintArea" localSheetId="30" hidden="1">'Пр 14 Изменение_ПРиПРО_Пл РВР'!$A$9:$AD$18</definedName>
    <definedName name="Z_8D795DBB_A9F9_4F6D_8EF9_B00F43332C70_.wvu.PrintArea" localSheetId="17" hidden="1">'Пр 7 изм. в план'!$A$19:$AD$30</definedName>
    <definedName name="Z_8D795DBB_A9F9_4F6D_8EF9_B00F43332C70_.wvu.PrintTitles" localSheetId="30" hidden="1">'Пр 14 Изменение_ПРиПРО_Пл РВР'!$9:$9</definedName>
    <definedName name="Z_8D795DBB_A9F9_4F6D_8EF9_B00F43332C70_.wvu.PrintTitles" localSheetId="17" hidden="1">'Пр 7 изм. в план'!$19:$19</definedName>
    <definedName name="Z_8D87EC8E_612E_44A6_A3EC_7CAFE601CCA0_.wvu.FilterData" localSheetId="30" hidden="1">'Пр 14 Изменение_ПРиПРО_Пл РВР'!$A$15:$BB$20</definedName>
    <definedName name="Z_8D87EC8E_612E_44A6_A3EC_7CAFE601CCA0_.wvu.FilterData" localSheetId="17" hidden="1">'Пр 7 изм. в план'!$A$25:$BB$32</definedName>
    <definedName name="Z_8DEC86BD_0839_49D3_9B33_D64A0597608C_.wvu.FilterData" localSheetId="30" hidden="1">'Пр 14 Изменение_ПРиПРО_Пл РВР'!$A$15:$BB$20</definedName>
    <definedName name="Z_8DEC86BD_0839_49D3_9B33_D64A0597608C_.wvu.FilterData" localSheetId="17" hidden="1">'Пр 7 изм. в план'!$A$25:$BB$32</definedName>
    <definedName name="Z_8EB4CE22_08D7_49DA_8AA2_44DB8948947E_.wvu.FilterData" localSheetId="30" hidden="1">'Пр 14 Изменение_ПРиПРО_Пл РВР'!$A$14:$AD$18</definedName>
    <definedName name="Z_8EB4CE22_08D7_49DA_8AA2_44DB8948947E_.wvu.FilterData" localSheetId="17" hidden="1">'Пр 7 изм. в план'!$A$24:$AD$30</definedName>
    <definedName name="Z_8ED5B5CB_025D_4FA8_9426_58A45CE3D48B_.wvu.FilterData" localSheetId="30" hidden="1">'Пр 14 Изменение_ПРиПРО_Пл РВР'!$A$15:$BB$20</definedName>
    <definedName name="Z_8ED5B5CB_025D_4FA8_9426_58A45CE3D48B_.wvu.FilterData" localSheetId="17" hidden="1">'Пр 7 изм. в план'!$A$25:$BB$32</definedName>
    <definedName name="Z_8F2D9213_C7CB_4859_AC23_E4B1423DBD44_.wvu.FilterData" localSheetId="30" hidden="1">'Пр 14 Изменение_ПРиПРО_Пл РВР'!$A$15:$BB$20</definedName>
    <definedName name="Z_8F2D9213_C7CB_4859_AC23_E4B1423DBD44_.wvu.FilterData" localSheetId="17" hidden="1">'Пр 7 изм. в план'!$A$25:$BB$32</definedName>
    <definedName name="Z_8FCE9954_9819_4754_889A_1727C7EB6722_.wvu.FilterData" localSheetId="30" hidden="1">'Пр 14 Изменение_ПРиПРО_Пл РВР'!$A$15:$BB$20</definedName>
    <definedName name="Z_8FCE9954_9819_4754_889A_1727C7EB6722_.wvu.FilterData" localSheetId="17" hidden="1">'Пр 7 изм. в план'!$A$25:$BB$32</definedName>
    <definedName name="Z_900FC8EB_0410_4462_A43E_5040D6D4AA40_.wvu.FilterData" localSheetId="30" hidden="1">'Пр 14 Изменение_ПРиПРО_Пл РВР'!$A$15:$AD$18</definedName>
    <definedName name="Z_900FC8EB_0410_4462_A43E_5040D6D4AA40_.wvu.FilterData" localSheetId="17" hidden="1">'Пр 7 изм. в план'!$A$25:$AD$30</definedName>
    <definedName name="Z_9085FBE4_4329_4216_B4A0_5DD8521922A6_.wvu.FilterData" localSheetId="30" hidden="1">'Пр 14 Изменение_ПРиПРО_Пл РВР'!$A$15:$AD$18</definedName>
    <definedName name="Z_9085FBE4_4329_4216_B4A0_5DD8521922A6_.wvu.FilterData" localSheetId="17" hidden="1">'Пр 7 изм. в план'!$A$25:$AD$30</definedName>
    <definedName name="Z_908EC089_909B_4BC6_8F03_B19DE0EF0296_.wvu.FilterData" localSheetId="30" hidden="1">'Пр 14 Изменение_ПРиПРО_Пл РВР'!$A$15:$BB$20</definedName>
    <definedName name="Z_908EC089_909B_4BC6_8F03_B19DE0EF0296_.wvu.FilterData" localSheetId="17" hidden="1">'Пр 7 изм. в план'!$A$25:$BB$32</definedName>
    <definedName name="Z_909C845C_2BD2_4E5E_B568_DFD017D7A570_.wvu.FilterData" localSheetId="30" hidden="1">'Пр 14 Изменение_ПРиПРО_Пл РВР'!$A$15:$BB$20</definedName>
    <definedName name="Z_909C845C_2BD2_4E5E_B568_DFD017D7A570_.wvu.FilterData" localSheetId="17" hidden="1">'Пр 7 изм. в план'!$A$25:$BB$32</definedName>
    <definedName name="Z_91096F60_088E_4F9B_86A3_A5719AE27873_.wvu.FilterData" localSheetId="30" hidden="1">'Пр 14 Изменение_ПРиПРО_Пл РВР'!$A$15:$BB$20</definedName>
    <definedName name="Z_91096F60_088E_4F9B_86A3_A5719AE27873_.wvu.FilterData" localSheetId="17" hidden="1">'Пр 7 изм. в план'!$A$25:$BB$32</definedName>
    <definedName name="Z_915A5137_80F3_4CBC_9E4C_2231B1596A3C_.wvu.FilterData" localSheetId="30" hidden="1">'Пр 14 Изменение_ПРиПРО_Пл РВР'!$A$15:$AD$18</definedName>
    <definedName name="Z_915A5137_80F3_4CBC_9E4C_2231B1596A3C_.wvu.FilterData" localSheetId="17" hidden="1">'Пр 7 изм. в план'!$A$25:$AD$30</definedName>
    <definedName name="Z_956AB770_C537_4FD5_915E_003BBA265A29_.wvu.FilterData" localSheetId="30" hidden="1">'Пр 14 Изменение_ПРиПРО_Пл РВР'!$A$15:$BB$20</definedName>
    <definedName name="Z_956AB770_C537_4FD5_915E_003BBA265A29_.wvu.FilterData" localSheetId="17" hidden="1">'Пр 7 изм. в план'!$A$25:$BB$32</definedName>
    <definedName name="Z_96D21055_F7B4_47B0_8D33_49F5C25539D9_.wvu.FilterData" localSheetId="30" hidden="1">'Пр 14 Изменение_ПРиПРО_Пл РВР'!$A$15:$BB$20</definedName>
    <definedName name="Z_96D21055_F7B4_47B0_8D33_49F5C25539D9_.wvu.FilterData" localSheetId="17" hidden="1">'Пр 7 изм. в план'!$A$25:$BB$32</definedName>
    <definedName name="Z_96FD5E16_9A23_4B0D_85B4_4683B44CCE57_.wvu.FilterData" localSheetId="30" hidden="1">'Пр 14 Изменение_ПРиПРО_Пл РВР'!$A$15:$BB$20</definedName>
    <definedName name="Z_96FD5E16_9A23_4B0D_85B4_4683B44CCE57_.wvu.FilterData" localSheetId="17" hidden="1">'Пр 7 изм. в план'!$A$25:$BB$32</definedName>
    <definedName name="Z_9794EB8D_3935_4555_81C1_AEC2D545DA2D_.wvu.FilterData" localSheetId="30" hidden="1">'Пр 14 Изменение_ПРиПРО_Пл РВР'!$A$15:$BB$20</definedName>
    <definedName name="Z_9794EB8D_3935_4555_81C1_AEC2D545DA2D_.wvu.FilterData" localSheetId="17" hidden="1">'Пр 7 изм. в план'!$A$25:$BB$32</definedName>
    <definedName name="Z_97D107CD_3DFF_4522_92B5_551C8A75524E_.wvu.FilterData" localSheetId="30" hidden="1">'Пр 14 Изменение_ПРиПРО_Пл РВР'!$A$15:$BB$20</definedName>
    <definedName name="Z_97D107CD_3DFF_4522_92B5_551C8A75524E_.wvu.FilterData" localSheetId="17" hidden="1">'Пр 7 изм. в план'!$A$25:$BB$32</definedName>
    <definedName name="Z_982B0C50_706E_4330_8CD1_6BC0EFA77FAC_.wvu.Cols" localSheetId="30" hidden="1">'Пр 14 Изменение_ПРиПРО_Пл РВР'!#REF!,'Пр 14 Изменение_ПРиПРО_Пл РВР'!#REF!,'Пр 14 Изменение_ПРиПРО_Пл РВР'!#REF!</definedName>
    <definedName name="Z_982B0C50_706E_4330_8CD1_6BC0EFA77FAC_.wvu.Cols" localSheetId="17" hidden="1">'Пр 7 изм. в план'!#REF!,'Пр 7 изм. в план'!#REF!,'Пр 7 изм. в план'!#REF!</definedName>
    <definedName name="Z_982B0C50_706E_4330_8CD1_6BC0EFA77FAC_.wvu.FilterData" localSheetId="30" hidden="1">'Пр 14 Изменение_ПРиПРО_Пл РВР'!$A$15:$AD$18</definedName>
    <definedName name="Z_982B0C50_706E_4330_8CD1_6BC0EFA77FAC_.wvu.FilterData" localSheetId="17" hidden="1">'Пр 7 изм. в план'!$A$25:$AD$30</definedName>
    <definedName name="Z_982B0C50_706E_4330_8CD1_6BC0EFA77FAC_.wvu.PrintArea" localSheetId="30" hidden="1">'Пр 14 Изменение_ПРиПРО_Пл РВР'!$A$8:$AD$18</definedName>
    <definedName name="Z_982B0C50_706E_4330_8CD1_6BC0EFA77FAC_.wvu.PrintArea" localSheetId="17" hidden="1">'Пр 7 изм. в план'!$A$18:$AD$30</definedName>
    <definedName name="Z_989C1317_9A8B_4CEB_A448_8AC8796DA2A9_.wvu.FilterData" localSheetId="30" hidden="1">'Пр 14 Изменение_ПРиПРО_Пл РВР'!$A$15:$BB$20</definedName>
    <definedName name="Z_989C1317_9A8B_4CEB_A448_8AC8796DA2A9_.wvu.FilterData" localSheetId="17" hidden="1">'Пр 7 изм. в план'!$A$25:$BB$32</definedName>
    <definedName name="Z_989C1317_9A8B_4CEB_A448_8AC8796DA2A9_.wvu.PrintArea" localSheetId="30" hidden="1">'Пр 14 Изменение_ПРиПРО_Пл РВР'!$A$8:$BB$18</definedName>
    <definedName name="Z_989C1317_9A8B_4CEB_A448_8AC8796DA2A9_.wvu.PrintArea" localSheetId="17" hidden="1">'Пр 7 изм. в план'!$A$18:$BB$30</definedName>
    <definedName name="Z_98D1892A_39C6_4BD4_9EF9_E599BB978530_.wvu.FilterData" localSheetId="30" hidden="1">'Пр 14 Изменение_ПРиПРО_Пл РВР'!$A$15:$AD$18</definedName>
    <definedName name="Z_98D1892A_39C6_4BD4_9EF9_E599BB978530_.wvu.FilterData" localSheetId="17" hidden="1">'Пр 7 изм. в план'!$A$25:$AD$30</definedName>
    <definedName name="Z_990B1033_3F18_46D2_90BC_2221944175DD_.wvu.FilterData" localSheetId="30" hidden="1">'Пр 14 Изменение_ПРиПРО_Пл РВР'!$A$15:$BB$20</definedName>
    <definedName name="Z_990B1033_3F18_46D2_90BC_2221944175DD_.wvu.FilterData" localSheetId="17" hidden="1">'Пр 7 изм. в план'!$A$25:$BB$32</definedName>
    <definedName name="Z_9A52C4C1_E01A_4D6F_856D_5BF633C62596_.wvu.FilterData" localSheetId="30" hidden="1">'Пр 14 Изменение_ПРиПРО_Пл РВР'!$A$15:$AD$18</definedName>
    <definedName name="Z_9A52C4C1_E01A_4D6F_856D_5BF633C62596_.wvu.FilterData" localSheetId="17" hidden="1">'Пр 7 изм. в план'!$A$25:$AD$30</definedName>
    <definedName name="Z_9A81D93A_A299_4FAD_82E9_4024742D8973_.wvu.FilterData" localSheetId="30" hidden="1">'Пр 14 Изменение_ПРиПРО_Пл РВР'!$A$15:$AD$18</definedName>
    <definedName name="Z_9A81D93A_A299_4FAD_82E9_4024742D8973_.wvu.FilterData" localSheetId="17" hidden="1">'Пр 7 изм. в план'!$A$25:$AD$30</definedName>
    <definedName name="Z_9AEF409A_7248_4E8E_B676_79861DE78D79_.wvu.FilterData" localSheetId="30" hidden="1">'Пр 14 Изменение_ПРиПРО_Пл РВР'!$A$15:$BB$20</definedName>
    <definedName name="Z_9AEF409A_7248_4E8E_B676_79861DE78D79_.wvu.FilterData" localSheetId="17" hidden="1">'Пр 7 изм. в план'!$A$25:$BB$32</definedName>
    <definedName name="Z_9B208E66_F0BB_4145_9FB4_A9630E4C2F73_.wvu.FilterData" localSheetId="30" hidden="1">'Пр 14 Изменение_ПРиПРО_Пл РВР'!$A$15:$BB$20</definedName>
    <definedName name="Z_9B208E66_F0BB_4145_9FB4_A9630E4C2F73_.wvu.FilterData" localSheetId="17" hidden="1">'Пр 7 изм. в план'!$A$25:$BB$32</definedName>
    <definedName name="Z_9BECD1B5_7E58_4F77_AB68_6EAA88A6A778_.wvu.FilterData" localSheetId="30" hidden="1">'Пр 14 Изменение_ПРиПРО_Пл РВР'!$A$15:$BB$20</definedName>
    <definedName name="Z_9BECD1B5_7E58_4F77_AB68_6EAA88A6A778_.wvu.FilterData" localSheetId="17" hidden="1">'Пр 7 изм. в план'!$A$25:$BB$32</definedName>
    <definedName name="Z_9C1E9607_D74A_499D_BCAE_56C57736AC57_.wvu.FilterData" localSheetId="30" hidden="1">'Пр 14 Изменение_ПРиПРО_Пл РВР'!$A$15:$AD$18</definedName>
    <definedName name="Z_9C1E9607_D74A_499D_BCAE_56C57736AC57_.wvu.FilterData" localSheetId="17" hidden="1">'Пр 7 изм. в план'!$A$25:$AD$30</definedName>
    <definedName name="Z_9EE7456D_72E1_4876_8BCB_210D13C5945B_.wvu.Cols" localSheetId="30" hidden="1">'Пр 14 Изменение_ПРиПРО_Пл РВР'!#REF!</definedName>
    <definedName name="Z_9EE7456D_72E1_4876_8BCB_210D13C5945B_.wvu.Cols" localSheetId="17" hidden="1">'Пр 7 изм. в план'!#REF!</definedName>
    <definedName name="Z_9EE7456D_72E1_4876_8BCB_210D13C5945B_.wvu.FilterData" localSheetId="30" hidden="1">'Пр 14 Изменение_ПРиПРО_Пл РВР'!$A$15:$BB$20</definedName>
    <definedName name="Z_9EE7456D_72E1_4876_8BCB_210D13C5945B_.wvu.FilterData" localSheetId="17" hidden="1">'Пр 7 изм. в план'!$A$25:$BB$32</definedName>
    <definedName name="Z_9EE7456D_72E1_4876_8BCB_210D13C5945B_.wvu.PrintArea" localSheetId="30" hidden="1">'Пр 14 Изменение_ПРиПРО_Пл РВР'!$A$8:$BB$20</definedName>
    <definedName name="Z_9EE7456D_72E1_4876_8BCB_210D13C5945B_.wvu.PrintArea" localSheetId="17" hidden="1">'Пр 7 изм. в план'!$A$18:$BB$32</definedName>
    <definedName name="Z_9EE7456D_72E1_4876_8BCB_210D13C5945B_.wvu.PrintTitles" localSheetId="30" hidden="1">'Пр 14 Изменение_ПРиПРО_Пл РВР'!$9:$12</definedName>
    <definedName name="Z_9EE7456D_72E1_4876_8BCB_210D13C5945B_.wvu.PrintTitles" localSheetId="17" hidden="1">'Пр 7 изм. в план'!$19:$22</definedName>
    <definedName name="Z_9EE7456D_72E1_4876_8BCB_210D13C5945B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9EE7456D_72E1_4876_8BCB_210D13C5945B_.wvu.Rows" localSheetId="17" hidden="1">'Пр 7 изм. в план'!#REF!,'Пр 7 изм. в план'!#REF!,'Пр 7 изм. в план'!#REF!,'Пр 7 изм. в план'!#REF!</definedName>
    <definedName name="Z_9F437848_6474_4C5B_B577_61257AF963F5_.wvu.FilterData" localSheetId="30" hidden="1">'Пр 14 Изменение_ПРиПРО_Пл РВР'!$A$15:$BB$20</definedName>
    <definedName name="Z_9F437848_6474_4C5B_B577_61257AF963F5_.wvu.FilterData" localSheetId="17" hidden="1">'Пр 7 изм. в план'!$A$25:$BB$32</definedName>
    <definedName name="Z_A02A39E0_4563_470B_BBBA_DB3EB9BD30C1_.wvu.FilterData" localSheetId="30" hidden="1">'Пр 14 Изменение_ПРиПРО_Пл РВР'!$A$15:$AD$18</definedName>
    <definedName name="Z_A02A39E0_4563_470B_BBBA_DB3EB9BD30C1_.wvu.FilterData" localSheetId="17" hidden="1">'Пр 7 изм. в план'!$A$25:$AD$30</definedName>
    <definedName name="Z_A08ED23A_22AB_42C7_BAF1_8C51E292CD46_.wvu.FilterData" localSheetId="30" hidden="1">'Пр 14 Изменение_ПРиПРО_Пл РВР'!$A$15:$AD$18</definedName>
    <definedName name="Z_A08ED23A_22AB_42C7_BAF1_8C51E292CD46_.wvu.FilterData" localSheetId="17" hidden="1">'Пр 7 изм. в план'!$A$25:$AD$30</definedName>
    <definedName name="Z_A0B21B04_DC7E_4BF3_89EB_4A09965A75BB_.wvu.FilterData" localSheetId="30" hidden="1">'Пр 14 Изменение_ПРиПРО_Пл РВР'!$A$15:$BB$20</definedName>
    <definedName name="Z_A0B21B04_DC7E_4BF3_89EB_4A09965A75BB_.wvu.FilterData" localSheetId="17" hidden="1">'Пр 7 изм. в план'!$A$25:$BB$32</definedName>
    <definedName name="Z_A13AFA95_64B4_402C_82E6_82F10A232401_.wvu.FilterData" localSheetId="30" hidden="1">'Пр 14 Изменение_ПРиПРО_Пл РВР'!$A$15:$AD$18</definedName>
    <definedName name="Z_A13AFA95_64B4_402C_82E6_82F10A232401_.wvu.FilterData" localSheetId="17" hidden="1">'Пр 7 изм. в план'!$A$25:$AD$30</definedName>
    <definedName name="Z_A226066F_6E27_4CA4_910E_484B5CDAC199_.wvu.FilterData" localSheetId="30" hidden="1">'Пр 14 Изменение_ПРиПРО_Пл РВР'!$A$15:$BB$20</definedName>
    <definedName name="Z_A226066F_6E27_4CA4_910E_484B5CDAC199_.wvu.FilterData" localSheetId="17" hidden="1">'Пр 7 изм. в план'!$A$25:$BB$32</definedName>
    <definedName name="Z_A435FB4B_0A44_45CF_B1A3_2DAFA3D8AFC3_.wvu.FilterData" localSheetId="30" hidden="1">'Пр 14 Изменение_ПРиПРО_Пл РВР'!$A$15:$BB$20</definedName>
    <definedName name="Z_A435FB4B_0A44_45CF_B1A3_2DAFA3D8AFC3_.wvu.FilterData" localSheetId="17" hidden="1">'Пр 7 изм. в план'!$A$25:$BB$32</definedName>
    <definedName name="Z_A5042E77_F850_4891_BD4F_2498E2A645DD_.wvu.FilterData" localSheetId="30" hidden="1">'Пр 14 Изменение_ПРиПРО_Пл РВР'!$A$15:$AD$18</definedName>
    <definedName name="Z_A5042E77_F850_4891_BD4F_2498E2A645DD_.wvu.FilterData" localSheetId="17" hidden="1">'Пр 7 изм. в план'!$A$25:$AD$30</definedName>
    <definedName name="Z_A50EA125_C1D2_4C9F_ACDE_F2EA746166A1_.wvu.FilterData" localSheetId="30" hidden="1">'Пр 14 Изменение_ПРиПРО_Пл РВР'!$A$15:$BB$20</definedName>
    <definedName name="Z_A50EA125_C1D2_4C9F_ACDE_F2EA746166A1_.wvu.FilterData" localSheetId="17" hidden="1">'Пр 7 изм. в план'!$A$25:$BB$32</definedName>
    <definedName name="Z_A5168A88_1FE3_4F8F_9E45_2C183D0DC775_.wvu.FilterData" localSheetId="30" hidden="1">'Пр 14 Изменение_ПРиПРО_Пл РВР'!$A$15:$AD$18</definedName>
    <definedName name="Z_A5168A88_1FE3_4F8F_9E45_2C183D0DC775_.wvu.FilterData" localSheetId="17" hidden="1">'Пр 7 изм. в план'!$A$25:$AD$30</definedName>
    <definedName name="Z_A52CABC2_15FC_4D2F_A416_8006D9B1E406_.wvu.FilterData" localSheetId="30" hidden="1">'Пр 14 Изменение_ПРиПРО_Пл РВР'!$A$15:$AD$18</definedName>
    <definedName name="Z_A52CABC2_15FC_4D2F_A416_8006D9B1E406_.wvu.FilterData" localSheetId="17" hidden="1">'Пр 7 изм. в план'!$A$25:$AD$30</definedName>
    <definedName name="Z_A677128C_D5CE_49E6_BFAB_04E79BBF6056_.wvu.FilterData" localSheetId="30" hidden="1">'Пр 14 Изменение_ПРиПРО_Пл РВР'!$A$15:$AD$18</definedName>
    <definedName name="Z_A677128C_D5CE_49E6_BFAB_04E79BBF6056_.wvu.FilterData" localSheetId="17" hidden="1">'Пр 7 изм. в план'!$A$25:$AD$30</definedName>
    <definedName name="Z_A859323E_4265_4539_B9E8_AD17FC2205E0_.wvu.FilterData" localSheetId="30" hidden="1">'Пр 14 Изменение_ПРиПРО_Пл РВР'!$A$15:$AD$18</definedName>
    <definedName name="Z_A859323E_4265_4539_B9E8_AD17FC2205E0_.wvu.FilterData" localSheetId="17" hidden="1">'Пр 7 изм. в план'!$A$25:$AD$30</definedName>
    <definedName name="Z_A8F98934_FC15_4360_9D1B_6297F1E0F9B0_.wvu.FilterData" localSheetId="30" hidden="1">'Пр 14 Изменение_ПРиПРО_Пл РВР'!$A$15:$BB$20</definedName>
    <definedName name="Z_A8F98934_FC15_4360_9D1B_6297F1E0F9B0_.wvu.FilterData" localSheetId="17" hidden="1">'Пр 7 изм. в план'!$A$25:$BB$32</definedName>
    <definedName name="Z_A8FC8FCE_F364_453A_9828_74ED7916005F_.wvu.FilterData" localSheetId="30" hidden="1">'Пр 14 Изменение_ПРиПРО_Пл РВР'!$A$15:$BB$20</definedName>
    <definedName name="Z_A8FC8FCE_F364_453A_9828_74ED7916005F_.wvu.FilterData" localSheetId="17" hidden="1">'Пр 7 изм. в план'!$A$25:$BB$32</definedName>
    <definedName name="Z_A934EFCA_40CB_40DF_8FC6_4EC3EEA5DDFD_.wvu.FilterData" localSheetId="30" hidden="1">'Пр 14 Изменение_ПРиПРО_Пл РВР'!$A$15:$BB$20</definedName>
    <definedName name="Z_A934EFCA_40CB_40DF_8FC6_4EC3EEA5DDFD_.wvu.FilterData" localSheetId="17" hidden="1">'Пр 7 изм. в план'!$A$25:$BB$32</definedName>
    <definedName name="Z_A95EEE34_9288_4C75_BC57_B7B060841592_.wvu.FilterData" localSheetId="30" hidden="1">'Пр 14 Изменение_ПРиПРО_Пл РВР'!$A$15:$BB$20</definedName>
    <definedName name="Z_A95EEE34_9288_4C75_BC57_B7B060841592_.wvu.FilterData" localSheetId="17" hidden="1">'Пр 7 изм. в план'!$A$25:$BB$32</definedName>
    <definedName name="Z_A97E1EE2_D7F0_4BED_9419_BA1C1B6987E1_.wvu.FilterData" localSheetId="30" hidden="1">'Пр 14 Изменение_ПРиПРО_Пл РВР'!$A$15:$AD$18</definedName>
    <definedName name="Z_A97E1EE2_D7F0_4BED_9419_BA1C1B6987E1_.wvu.FilterData" localSheetId="17" hidden="1">'Пр 7 изм. в план'!$A$25:$AD$30</definedName>
    <definedName name="Z_AA42EFC5_7FEB_4DB5_9411_DE6476EA16D0_.wvu.FilterData" localSheetId="30" hidden="1">'Пр 14 Изменение_ПРиПРО_Пл РВР'!$A$15:$AD$18</definedName>
    <definedName name="Z_AA42EFC5_7FEB_4DB5_9411_DE6476EA16D0_.wvu.FilterData" localSheetId="17" hidden="1">'Пр 7 изм. в план'!$A$25:$AD$30</definedName>
    <definedName name="Z_AB0410B8_6CE6_4C8A_8E78_26B74550E59B_.wvu.FilterData" localSheetId="30" hidden="1">'Пр 14 Изменение_ПРиПРО_Пл РВР'!$A$15:$BB$20</definedName>
    <definedName name="Z_AB0410B8_6CE6_4C8A_8E78_26B74550E59B_.wvu.FilterData" localSheetId="17" hidden="1">'Пр 7 изм. в план'!$A$25:$BB$32</definedName>
    <definedName name="Z_AB392E52_0AD5_4040_B1FB_15118B79C647_.wvu.FilterData" localSheetId="30" hidden="1">'Пр 14 Изменение_ПРиПРО_Пл РВР'!$A$15:$BB$20</definedName>
    <definedName name="Z_AB392E52_0AD5_4040_B1FB_15118B79C647_.wvu.FilterData" localSheetId="17" hidden="1">'Пр 7 изм. в план'!$A$25:$BB$32</definedName>
    <definedName name="Z_AB3D8191_3BA7_4E50_8A81_56F4BD7BDDA6_.wvu.FilterData" localSheetId="30" hidden="1">'Пр 14 Изменение_ПРиПРО_Пл РВР'!$A$15:$AD$18</definedName>
    <definedName name="Z_AB3D8191_3BA7_4E50_8A81_56F4BD7BDDA6_.wvu.FilterData" localSheetId="17" hidden="1">'Пр 7 изм. в план'!$A$25:$AD$30</definedName>
    <definedName name="Z_ADDE9562_BA30_4871_85A0_CF4E7EC70228_.wvu.FilterData" localSheetId="30" hidden="1">'Пр 14 Изменение_ПРиПРО_Пл РВР'!$A$15:$BB$20</definedName>
    <definedName name="Z_ADDE9562_BA30_4871_85A0_CF4E7EC70228_.wvu.FilterData" localSheetId="17" hidden="1">'Пр 7 изм. в план'!$A$25:$BB$32</definedName>
    <definedName name="Z_ADE2222C_E9D5_412F_80E8_A53D318DE8F8_.wvu.FilterData" localSheetId="30" hidden="1">'Пр 14 Изменение_ПРиПРО_Пл РВР'!$A$15:$BB$20</definedName>
    <definedName name="Z_ADE2222C_E9D5_412F_80E8_A53D318DE8F8_.wvu.FilterData" localSheetId="17" hidden="1">'Пр 7 изм. в план'!$A$25:$BB$32</definedName>
    <definedName name="Z_ADEABDF2_3D83_4FCA_A742_96F4DDF2BB8B_.wvu.Cols" localSheetId="30" hidden="1">'Пр 14 Изменение_ПРиПРО_Пл РВР'!#REF!</definedName>
    <definedName name="Z_ADEABDF2_3D83_4FCA_A742_96F4DDF2BB8B_.wvu.Cols" localSheetId="17" hidden="1">'Пр 7 изм. в план'!#REF!</definedName>
    <definedName name="Z_ADEABDF2_3D83_4FCA_A742_96F4DDF2BB8B_.wvu.FilterData" localSheetId="30" hidden="1">'Пр 14 Изменение_ПРиПРО_Пл РВР'!$A$15:$BB$20</definedName>
    <definedName name="Z_ADEABDF2_3D83_4FCA_A742_96F4DDF2BB8B_.wvu.FilterData" localSheetId="17" hidden="1">'Пр 7 изм. в план'!$A$25:$BB$32</definedName>
    <definedName name="Z_ADEABDF2_3D83_4FCA_A742_96F4DDF2BB8B_.wvu.PrintArea" localSheetId="30" hidden="1">'Пр 14 Изменение_ПРиПРО_Пл РВР'!$A$8:$BB$20</definedName>
    <definedName name="Z_ADEABDF2_3D83_4FCA_A742_96F4DDF2BB8B_.wvu.PrintArea" localSheetId="17" hidden="1">'Пр 7 изм. в план'!$A$18:$BB$32</definedName>
    <definedName name="Z_ADEABDF2_3D83_4FCA_A742_96F4DDF2BB8B_.wvu.PrintTitles" localSheetId="30" hidden="1">'Пр 14 Изменение_ПРиПРО_Пл РВР'!$9:$12</definedName>
    <definedName name="Z_ADEABDF2_3D83_4FCA_A742_96F4DDF2BB8B_.wvu.PrintTitles" localSheetId="17" hidden="1">'Пр 7 изм. в план'!$19:$22</definedName>
    <definedName name="Z_AE85FA0B_313F_46B2_A09F_70B1C6840B04_.wvu.Cols" localSheetId="30" hidden="1">'Пр 14 Изменение_ПРиПРО_Пл РВР'!#REF!,'Пр 14 Изменение_ПРиПРО_Пл РВР'!#REF!</definedName>
    <definedName name="Z_AE85FA0B_313F_46B2_A09F_70B1C6840B04_.wvu.Cols" localSheetId="17" hidden="1">'Пр 7 изм. в план'!#REF!,'Пр 7 изм. в план'!#REF!</definedName>
    <definedName name="Z_AE85FA0B_313F_46B2_A09F_70B1C6840B04_.wvu.FilterData" localSheetId="30" hidden="1">'Пр 14 Изменение_ПРиПРО_Пл РВР'!$A$15:$AD$18</definedName>
    <definedName name="Z_AE85FA0B_313F_46B2_A09F_70B1C6840B04_.wvu.FilterData" localSheetId="17" hidden="1">'Пр 7 изм. в план'!$A$25:$AD$30</definedName>
    <definedName name="Z_AF7C08A0_724E_415C_9423_9796ECAF7432_.wvu.FilterData" localSheetId="30" hidden="1">'Пр 14 Изменение_ПРиПРО_Пл РВР'!$A$15:$AD$18</definedName>
    <definedName name="Z_AF7C08A0_724E_415C_9423_9796ECAF7432_.wvu.FilterData" localSheetId="17" hidden="1">'Пр 7 изм. в план'!$A$25:$AD$30</definedName>
    <definedName name="Z_B001C71B_0AA5_4BB4_97C1_FBFDA3305B87_.wvu.FilterData" localSheetId="30" hidden="1">'Пр 14 Изменение_ПРиПРО_Пл РВР'!$A$15:$AD$18</definedName>
    <definedName name="Z_B001C71B_0AA5_4BB4_97C1_FBFDA3305B87_.wvu.FilterData" localSheetId="17" hidden="1">'Пр 7 изм. в план'!$A$25:$AD$30</definedName>
    <definedName name="Z_B4347F42_5613_4934_8CB4_D40EED5BF3F3_.wvu.Cols" localSheetId="30" hidden="1">'Пр 14 Изменение_ПРиПРО_Пл РВР'!#REF!</definedName>
    <definedName name="Z_B4347F42_5613_4934_8CB4_D40EED5BF3F3_.wvu.Cols" localSheetId="17" hidden="1">'Пр 7 изм. в план'!#REF!</definedName>
    <definedName name="Z_B4347F42_5613_4934_8CB4_D40EED5BF3F3_.wvu.FilterData" localSheetId="30" hidden="1">'Пр 14 Изменение_ПРиПРО_Пл РВР'!$A$15:$BB$20</definedName>
    <definedName name="Z_B4347F42_5613_4934_8CB4_D40EED5BF3F3_.wvu.FilterData" localSheetId="17" hidden="1">'Пр 7 изм. в план'!$A$25:$BB$32</definedName>
    <definedName name="Z_B4347F42_5613_4934_8CB4_D40EED5BF3F3_.wvu.PrintArea" localSheetId="30" hidden="1">'Пр 14 Изменение_ПРиПРО_Пл РВР'!$A$8:$BB$20</definedName>
    <definedName name="Z_B4347F42_5613_4934_8CB4_D40EED5BF3F3_.wvu.PrintArea" localSheetId="17" hidden="1">'Пр 7 изм. в план'!$A$18:$BB$32</definedName>
    <definedName name="Z_B4347F42_5613_4934_8CB4_D40EED5BF3F3_.wvu.PrintTitles" localSheetId="30" hidden="1">'Пр 14 Изменение_ПРиПРО_Пл РВР'!$9:$12</definedName>
    <definedName name="Z_B4347F42_5613_4934_8CB4_D40EED5BF3F3_.wvu.PrintTitles" localSheetId="17" hidden="1">'Пр 7 изм. в план'!$19:$22</definedName>
    <definedName name="Z_B5A68C66_3D7B_4AAB_A6F4_81632B13EBF3_.wvu.FilterData" localSheetId="30" hidden="1">'Пр 14 Изменение_ПРиПРО_Пл РВР'!$A$15:$AD$18</definedName>
    <definedName name="Z_B5A68C66_3D7B_4AAB_A6F4_81632B13EBF3_.wvu.FilterData" localSheetId="17" hidden="1">'Пр 7 изм. в план'!$A$25:$AD$30</definedName>
    <definedName name="Z_B5E7B083_C1B5_4FF8_9AEA_480A103CD18E_.wvu.FilterData" localSheetId="30" hidden="1">'Пр 14 Изменение_ПРиПРО_Пл РВР'!$A$15:$BB$20</definedName>
    <definedName name="Z_B5E7B083_C1B5_4FF8_9AEA_480A103CD18E_.wvu.FilterData" localSheetId="17" hidden="1">'Пр 7 изм. в план'!$A$25:$BB$32</definedName>
    <definedName name="Z_B60BC78D_E534_4AB2_81EE_8BBA1900E9F9_.wvu.FilterData" localSheetId="30" hidden="1">'Пр 14 Изменение_ПРиПРО_Пл РВР'!$A$15:$AD$18</definedName>
    <definedName name="Z_B60BC78D_E534_4AB2_81EE_8BBA1900E9F9_.wvu.FilterData" localSheetId="17" hidden="1">'Пр 7 изм. в план'!$A$25:$AD$30</definedName>
    <definedName name="Z_B67A95CD_47DA_4394_B3A2_5E342C5EB3B1_.wvu.FilterData" localSheetId="30" hidden="1">'Пр 14 Изменение_ПРиПРО_Пл РВР'!$A$15:$BB$20</definedName>
    <definedName name="Z_B67A95CD_47DA_4394_B3A2_5E342C5EB3B1_.wvu.FilterData" localSheetId="17" hidden="1">'Пр 7 изм. в план'!$A$25:$BB$32</definedName>
    <definedName name="Z_B7710BB7_4CA5_402C_BD61_B7AD41543EF7_.wvu.FilterData" localSheetId="30" hidden="1">'Пр 14 Изменение_ПРиПРО_Пл РВР'!$A$15:$BB$20</definedName>
    <definedName name="Z_B7710BB7_4CA5_402C_BD61_B7AD41543EF7_.wvu.FilterData" localSheetId="17" hidden="1">'Пр 7 изм. в план'!$A$25:$BB$32</definedName>
    <definedName name="Z_B7CA1434_D658_4D30_9524_C6025B086525_.wvu.FilterData" localSheetId="30" hidden="1">'Пр 14 Изменение_ПРиПРО_Пл РВР'!$A$15:$BB$20</definedName>
    <definedName name="Z_B7CA1434_D658_4D30_9524_C6025B086525_.wvu.FilterData" localSheetId="17" hidden="1">'Пр 7 изм. в план'!$A$25:$BB$32</definedName>
    <definedName name="Z_B82CE508_AEB2_4E21_BFF7_FC04A165CFCD_.wvu.FilterData" localSheetId="30" hidden="1">'Пр 14 Изменение_ПРиПРО_Пл РВР'!$A$15:$BB$20</definedName>
    <definedName name="Z_B82CE508_AEB2_4E21_BFF7_FC04A165CFCD_.wvu.FilterData" localSheetId="17" hidden="1">'Пр 7 изм. в план'!$A$25:$BB$32</definedName>
    <definedName name="Z_B837C95E_D346_4BC2_9E1E_5D61513254D8_.wvu.FilterData" localSheetId="30" hidden="1">'Пр 14 Изменение_ПРиПРО_Пл РВР'!$A$15:$AD$18</definedName>
    <definedName name="Z_B837C95E_D346_4BC2_9E1E_5D61513254D8_.wvu.FilterData" localSheetId="17" hidden="1">'Пр 7 изм. в план'!$A$25:$AD$30</definedName>
    <definedName name="Z_B9019234_9059_452F_BA00_809A69241EFE_.wvu.Cols" localSheetId="30" hidden="1">'Пр 14 Изменение_ПРиПРО_Пл РВР'!#REF!</definedName>
    <definedName name="Z_B9019234_9059_452F_BA00_809A69241EFE_.wvu.Cols" localSheetId="17" hidden="1">'Пр 7 изм. в план'!#REF!</definedName>
    <definedName name="Z_B9019234_9059_452F_BA00_809A69241EFE_.wvu.FilterData" localSheetId="30" hidden="1">'Пр 14 Изменение_ПРиПРО_Пл РВР'!$A$15:$BB$20</definedName>
    <definedName name="Z_B9019234_9059_452F_BA00_809A69241EFE_.wvu.FilterData" localSheetId="17" hidden="1">'Пр 7 изм. в план'!$A$25:$BB$32</definedName>
    <definedName name="Z_B9EE1996_FAAC_4DAB_8A07_61F1FFE53B6E_.wvu.FilterData" localSheetId="30" hidden="1">'Пр 14 Изменение_ПРиПРО_Пл РВР'!$A$15:$BB$20</definedName>
    <definedName name="Z_B9EE1996_FAAC_4DAB_8A07_61F1FFE53B6E_.wvu.FilterData" localSheetId="17" hidden="1">'Пр 7 изм. в план'!$A$25:$BB$32</definedName>
    <definedName name="Z_BA0D3B48_FC36_43AB_BB1A_A532D8C64624_.wvu.Cols" localSheetId="30" hidden="1">'Пр 14 Изменение_ПРиПРО_Пл РВР'!#REF!,'Пр 14 Изменение_ПРиПРО_Пл РВР'!#REF!</definedName>
    <definedName name="Z_BA0D3B48_FC36_43AB_BB1A_A532D8C64624_.wvu.Cols" localSheetId="17" hidden="1">'Пр 7 изм. в план'!#REF!,'Пр 7 изм. в план'!#REF!</definedName>
    <definedName name="Z_BC4D89EF_116B_4D1D_B614_92356A0268E5_.wvu.FilterData" localSheetId="30" hidden="1">'Пр 14 Изменение_ПРиПРО_Пл РВР'!$A$15:$BB$20</definedName>
    <definedName name="Z_BC4D89EF_116B_4D1D_B614_92356A0268E5_.wvu.FilterData" localSheetId="17" hidden="1">'Пр 7 изм. в план'!$A$25:$BB$32</definedName>
    <definedName name="Z_BC9D4497_B2C1_4701_91B8_2DFFB80789DC_.wvu.FilterData" localSheetId="30" hidden="1">'Пр 14 Изменение_ПРиПРО_Пл РВР'!$A$15:$AD$18</definedName>
    <definedName name="Z_BC9D4497_B2C1_4701_91B8_2DFFB80789DC_.wvu.FilterData" localSheetId="17" hidden="1">'Пр 7 изм. в план'!$A$25:$AD$30</definedName>
    <definedName name="Z_BCAAA2D2_02C0_4F89_A664_08E4F47A3468_.wvu.FilterData" localSheetId="30" hidden="1">'Пр 14 Изменение_ПРиПРО_Пл РВР'!$A$15:$BB$20</definedName>
    <definedName name="Z_BCAAA2D2_02C0_4F89_A664_08E4F47A3468_.wvu.FilterData" localSheetId="17" hidden="1">'Пр 7 изм. в план'!$A$25:$BB$32</definedName>
    <definedName name="Z_BD269F1E_D76E_496B_BD84_9E76ED381BA2_.wvu.FilterData" localSheetId="30" hidden="1">'Пр 14 Изменение_ПРиПРО_Пл РВР'!$A$15:$AD$18</definedName>
    <definedName name="Z_BD269F1E_D76E_496B_BD84_9E76ED381BA2_.wvu.FilterData" localSheetId="17" hidden="1">'Пр 7 изм. в план'!$A$25:$AD$30</definedName>
    <definedName name="Z_BDD3743B_780C_4D8B_B519_1E311A0DE66A_.wvu.Cols" localSheetId="30" hidden="1">'Пр 14 Изменение_ПРиПРО_Пл РВР'!#REF!,'Пр 14 Изменение_ПРиПРО_Пл РВР'!#REF!,'Пр 14 Изменение_ПРиПРО_Пл РВР'!#REF!</definedName>
    <definedName name="Z_BDD3743B_780C_4D8B_B519_1E311A0DE66A_.wvu.Cols" localSheetId="17" hidden="1">'Пр 7 изм. в план'!#REF!,'Пр 7 изм. в план'!#REF!,'Пр 7 изм. в план'!#REF!</definedName>
    <definedName name="Z_BDD3743B_780C_4D8B_B519_1E311A0DE66A_.wvu.FilterData" localSheetId="30" hidden="1">'Пр 14 Изменение_ПРиПРО_Пл РВР'!$A$15:$AD$18</definedName>
    <definedName name="Z_BDD3743B_780C_4D8B_B519_1E311A0DE66A_.wvu.FilterData" localSheetId="17" hidden="1">'Пр 7 изм. в план'!$A$25:$AD$30</definedName>
    <definedName name="Z_BDD3743B_780C_4D8B_B519_1E311A0DE66A_.wvu.PrintArea" localSheetId="30" hidden="1">'Пр 14 Изменение_ПРиПРО_Пл РВР'!$A$8:$AD$18</definedName>
    <definedName name="Z_BDD3743B_780C_4D8B_B519_1E311A0DE66A_.wvu.PrintArea" localSheetId="17" hidden="1">'Пр 7 изм. в план'!$A$18:$AD$30</definedName>
    <definedName name="Z_BE27C304_0C68_478D_8F3E_7352438F3990_.wvu.FilterData" localSheetId="30" hidden="1">'Пр 14 Изменение_ПРиПРО_Пл РВР'!$A$15:$BB$20</definedName>
    <definedName name="Z_BE27C304_0C68_478D_8F3E_7352438F3990_.wvu.FilterData" localSheetId="17" hidden="1">'Пр 7 изм. в план'!$A$25:$BB$32</definedName>
    <definedName name="Z_BEE5A570_E292_446D_B964_5B64905F129E_.wvu.FilterData" localSheetId="30" hidden="1">'Пр 14 Изменение_ПРиПРО_Пл РВР'!$A$15:$BB$20</definedName>
    <definedName name="Z_BEE5A570_E292_446D_B964_5B64905F129E_.wvu.FilterData" localSheetId="17" hidden="1">'Пр 7 изм. в план'!$A$25:$BB$32</definedName>
    <definedName name="Z_BF00FEA8_F718_4BC2_A380_C3F2AB25009C_.wvu.FilterData" localSheetId="30" hidden="1">'Пр 14 Изменение_ПРиПРО_Пл РВР'!$A$15:$AD$18</definedName>
    <definedName name="Z_BF00FEA8_F718_4BC2_A380_C3F2AB25009C_.wvu.FilterData" localSheetId="17" hidden="1">'Пр 7 изм. в план'!$A$25:$AD$30</definedName>
    <definedName name="Z_BF00FEA8_F718_4BC2_A380_C3F2AB25009C_.wvu.PrintArea" localSheetId="30" hidden="1">'Пр 14 Изменение_ПРиПРО_Пл РВР'!$A$9:$AD$18</definedName>
    <definedName name="Z_BF00FEA8_F718_4BC2_A380_C3F2AB25009C_.wvu.PrintArea" localSheetId="17" hidden="1">'Пр 7 изм. в план'!$A$19:$AD$30</definedName>
    <definedName name="Z_BF00FEA8_F718_4BC2_A380_C3F2AB25009C_.wvu.PrintTitles" localSheetId="30" hidden="1">'Пр 14 Изменение_ПРиПРО_Пл РВР'!$9:$9</definedName>
    <definedName name="Z_BF00FEA8_F718_4BC2_A380_C3F2AB25009C_.wvu.PrintTitles" localSheetId="17" hidden="1">'Пр 7 изм. в план'!$19:$19</definedName>
    <definedName name="Z_BF5DF9A1_0597_4C93_B7A6_F1B820B99CA1_.wvu.FilterData" localSheetId="30" hidden="1">'Пр 14 Изменение_ПРиПРО_Пл РВР'!$A$15:$AD$18</definedName>
    <definedName name="Z_BF5DF9A1_0597_4C93_B7A6_F1B820B99CA1_.wvu.FilterData" localSheetId="17" hidden="1">'Пр 7 изм. в план'!$A$25:$AD$30</definedName>
    <definedName name="Z_BF7B3631_BF43_4C6E_9F6E_1A0BA105471A_.wvu.FilterData" localSheetId="30" hidden="1">'Пр 14 Изменение_ПРиПРО_Пл РВР'!$A$15:$BB$20</definedName>
    <definedName name="Z_BF7B3631_BF43_4C6E_9F6E_1A0BA105471A_.wvu.FilterData" localSheetId="17" hidden="1">'Пр 7 изм. в план'!$A$25:$BB$32</definedName>
    <definedName name="Z_C04CEC43_B4DF_4696_92C2_7276C8E3F7F2_.wvu.FilterData" localSheetId="30" hidden="1">'Пр 14 Изменение_ПРиПРО_Пл РВР'!$A$15:$BB$20</definedName>
    <definedName name="Z_C04CEC43_B4DF_4696_92C2_7276C8E3F7F2_.wvu.FilterData" localSheetId="17" hidden="1">'Пр 7 изм. в план'!$A$25:$BB$32</definedName>
    <definedName name="Z_C0C83596_A1D8_497F_8DBD_8AA6A7EAA319_.wvu.FilterData" localSheetId="30" hidden="1">'Пр 14 Изменение_ПРиПРО_Пл РВР'!$A$15:$BB$20</definedName>
    <definedName name="Z_C0C83596_A1D8_497F_8DBD_8AA6A7EAA319_.wvu.FilterData" localSheetId="17" hidden="1">'Пр 7 изм. в план'!$A$25:$BB$32</definedName>
    <definedName name="Z_C1802492_0CB3_463F_B1E4_7FDB99A13B5D_.wvu.Cols" localSheetId="30" hidden="1">'Пр 14 Изменение_ПРиПРО_Пл РВР'!#REF!</definedName>
    <definedName name="Z_C1802492_0CB3_463F_B1E4_7FDB99A13B5D_.wvu.Cols" localSheetId="17" hidden="1">'Пр 7 изм. в план'!#REF!</definedName>
    <definedName name="Z_C1802492_0CB3_463F_B1E4_7FDB99A13B5D_.wvu.FilterData" localSheetId="30" hidden="1">'Пр 14 Изменение_ПРиПРО_Пл РВР'!$A$15:$BB$20</definedName>
    <definedName name="Z_C1802492_0CB3_463F_B1E4_7FDB99A13B5D_.wvu.FilterData" localSheetId="17" hidden="1">'Пр 7 изм. в план'!$A$25:$BB$32</definedName>
    <definedName name="Z_C1802492_0CB3_463F_B1E4_7FDB99A13B5D_.wvu.PrintArea" localSheetId="30" hidden="1">'Пр 14 Изменение_ПРиПРО_Пл РВР'!$A$8:$BB$20</definedName>
    <definedName name="Z_C1802492_0CB3_463F_B1E4_7FDB99A13B5D_.wvu.PrintArea" localSheetId="17" hidden="1">'Пр 7 изм. в план'!$A$18:$BB$32</definedName>
    <definedName name="Z_C1802492_0CB3_463F_B1E4_7FDB99A13B5D_.wvu.PrintTitles" localSheetId="30" hidden="1">'Пр 14 Изменение_ПРиПРО_Пл РВР'!$9:$12</definedName>
    <definedName name="Z_C1802492_0CB3_463F_B1E4_7FDB99A13B5D_.wvu.PrintTitles" localSheetId="17" hidden="1">'Пр 7 изм. в план'!$19:$22</definedName>
    <definedName name="Z_C1802492_0CB3_463F_B1E4_7FDB99A13B5D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C1802492_0CB3_463F_B1E4_7FDB99A13B5D_.wvu.Rows" localSheetId="17" hidden="1">'Пр 7 изм. в план'!#REF!,'Пр 7 изм. в план'!#REF!,'Пр 7 изм. в план'!#REF!,'Пр 7 изм. в план'!#REF!</definedName>
    <definedName name="Z_C1B0B7C6_9319_419A_912F_4EED709F1161_.wvu.Cols" localSheetId="30" hidden="1">'Пр 14 Изменение_ПРиПРО_Пл РВР'!#REF!,'Пр 14 Изменение_ПРиПРО_Пл РВР'!#REF!</definedName>
    <definedName name="Z_C1B0B7C6_9319_419A_912F_4EED709F1161_.wvu.Cols" localSheetId="17" hidden="1">'Пр 7 изм. в план'!#REF!,'Пр 7 изм. в план'!#REF!</definedName>
    <definedName name="Z_C1B0B7C6_9319_419A_912F_4EED709F1161_.wvu.FilterData" localSheetId="30" hidden="1">'Пр 14 Изменение_ПРиПРО_Пл РВР'!$A$15:$BB$20</definedName>
    <definedName name="Z_C1B0B7C6_9319_419A_912F_4EED709F1161_.wvu.FilterData" localSheetId="17" hidden="1">'Пр 7 изм. в план'!$A$25:$BB$32</definedName>
    <definedName name="Z_C1B0B7C6_9319_419A_912F_4EED709F1161_.wvu.PrintArea" localSheetId="30" hidden="1">'Пр 14 Изменение_ПРиПРО_Пл РВР'!$A$8:$BB$20</definedName>
    <definedName name="Z_C1B0B7C6_9319_419A_912F_4EED709F1161_.wvu.PrintArea" localSheetId="17" hidden="1">'Пр 7 изм. в план'!$A$18:$BB$32</definedName>
    <definedName name="Z_C1B0B7C6_9319_419A_912F_4EED709F1161_.wvu.PrintTitles" localSheetId="30" hidden="1">'Пр 14 Изменение_ПРиПРО_Пл РВР'!$9:$12</definedName>
    <definedName name="Z_C1B0B7C6_9319_419A_912F_4EED709F1161_.wvu.PrintTitles" localSheetId="17" hidden="1">'Пр 7 изм. в план'!$19:$22</definedName>
    <definedName name="Z_C1B0B7C6_9319_419A_912F_4EED709F1161_.wvu.Rows" localSheetId="30" hidden="1">'Пр 14 Изменение_ПРиПРО_Пл РВР'!#REF!,'Пр 14 Изменение_ПРиПРО_Пл РВР'!#REF!,'Пр 14 Изменение_ПРиПРО_Пл РВР'!#REF!</definedName>
    <definedName name="Z_C1B0B7C6_9319_419A_912F_4EED709F1161_.wvu.Rows" localSheetId="17" hidden="1">'Пр 7 изм. в план'!#REF!,'Пр 7 изм. в план'!#REF!,'Пр 7 изм. в план'!#REF!</definedName>
    <definedName name="Z_C1C31743_5883_420E_AD26_6FA3299B9D44_.wvu.FilterData" localSheetId="30" hidden="1">'Пр 14 Изменение_ПРиПРО_Пл РВР'!$A$15:$AD$18</definedName>
    <definedName name="Z_C1C31743_5883_420E_AD26_6FA3299B9D44_.wvu.FilterData" localSheetId="17" hidden="1">'Пр 7 изм. в план'!$A$25:$AD$30</definedName>
    <definedName name="Z_C2FD4BC6_61CB_449C_87E8_E4CD8D9AC882_.wvu.FilterData" localSheetId="30" hidden="1">'Пр 14 Изменение_ПРиПРО_Пл РВР'!$A$15:$BB$20</definedName>
    <definedName name="Z_C2FD4BC6_61CB_449C_87E8_E4CD8D9AC882_.wvu.FilterData" localSheetId="17" hidden="1">'Пр 7 изм. в план'!$A$25:$BB$32</definedName>
    <definedName name="Z_C3D7432C_4335_45BD_AAA8_DD19C5B84E68_.wvu.FilterData" localSheetId="30" hidden="1">'Пр 14 Изменение_ПРиПРО_Пл РВР'!$A$15:$AD$18</definedName>
    <definedName name="Z_C3D7432C_4335_45BD_AAA8_DD19C5B84E68_.wvu.FilterData" localSheetId="17" hidden="1">'Пр 7 изм. в план'!$A$25:$AD$30</definedName>
    <definedName name="Z_C53F2F68_CB8C_43B3_A707_7221C38C78B8_.wvu.FilterData" localSheetId="30" hidden="1">'Пр 14 Изменение_ПРиПРО_Пл РВР'!$A$15:$BB$20</definedName>
    <definedName name="Z_C53F2F68_CB8C_43B3_A707_7221C38C78B8_.wvu.FilterData" localSheetId="17" hidden="1">'Пр 7 изм. в план'!$A$25:$BB$32</definedName>
    <definedName name="Z_C5A4AB66_EE32_4117_AFAE_55E3AEBFD855_.wvu.FilterData" localSheetId="30" hidden="1">'Пр 14 Изменение_ПРиПРО_Пл РВР'!$A$15:$AD$18</definedName>
    <definedName name="Z_C5A4AB66_EE32_4117_AFAE_55E3AEBFD855_.wvu.FilterData" localSheetId="17" hidden="1">'Пр 7 изм. в план'!$A$25:$AD$30</definedName>
    <definedName name="Z_C5C544C9_E44A_4C71_9E2D_9103CEBD3F73_.wvu.FilterData" localSheetId="30" hidden="1">'Пр 14 Изменение_ПРиПРО_Пл РВР'!$A$15:$BB$20</definedName>
    <definedName name="Z_C5C544C9_E44A_4C71_9E2D_9103CEBD3F73_.wvu.FilterData" localSheetId="17" hidden="1">'Пр 7 изм. в план'!$A$25:$BB$32</definedName>
    <definedName name="Z_C5E74A75_9E2C_463F_AF3E_E2FF754BCDD7_.wvu.FilterData" localSheetId="30" hidden="1">'Пр 14 Изменение_ПРиПРО_Пл РВР'!$A$15:$BB$20</definedName>
    <definedName name="Z_C5E74A75_9E2C_463F_AF3E_E2FF754BCDD7_.wvu.FilterData" localSheetId="17" hidden="1">'Пр 7 изм. в план'!$A$25:$BB$32</definedName>
    <definedName name="Z_C65C28ED_4AB7_47B0_AF6D_3F368D6E6AA7_.wvu.FilterData" localSheetId="30" hidden="1">'Пр 14 Изменение_ПРиПРО_Пл РВР'!$A$15:$BB$20</definedName>
    <definedName name="Z_C65C28ED_4AB7_47B0_AF6D_3F368D6E6AA7_.wvu.FilterData" localSheetId="17" hidden="1">'Пр 7 изм. в план'!$A$25:$BB$32</definedName>
    <definedName name="Z_C7BCFCD3_1150_491E_A8DC_020EF57B47E9_.wvu.FilterData" localSheetId="30" hidden="1">'Пр 14 Изменение_ПРиПРО_Пл РВР'!$A$15:$AD$18</definedName>
    <definedName name="Z_C7BCFCD3_1150_491E_A8DC_020EF57B47E9_.wvu.FilterData" localSheetId="17" hidden="1">'Пр 7 изм. в план'!$A$25:$AD$30</definedName>
    <definedName name="Z_C926E08F_AE4F_44FC_88F4_975AB20FE489_.wvu.FilterData" localSheetId="30" hidden="1">'Пр 14 Изменение_ПРиПРО_Пл РВР'!$A$15:$AD$18</definedName>
    <definedName name="Z_C926E08F_AE4F_44FC_88F4_975AB20FE489_.wvu.FilterData" localSheetId="17" hidden="1">'Пр 7 изм. в план'!$A$25:$AD$30</definedName>
    <definedName name="Z_C929369E_9DCA_4145_A2BE_D4124505369D_.wvu.FilterData" localSheetId="30" hidden="1">'Пр 14 Изменение_ПРиПРО_Пл РВР'!$A$15:$AD$18</definedName>
    <definedName name="Z_C929369E_9DCA_4145_A2BE_D4124505369D_.wvu.FilterData" localSheetId="17" hidden="1">'Пр 7 изм. в план'!$A$25:$AD$30</definedName>
    <definedName name="Z_CAB3552B_45B6_441E_9BE6_6CC7375FE9D4_.wvu.FilterData" localSheetId="30" hidden="1">'Пр 14 Изменение_ПРиПРО_Пл РВР'!$A$15:$BB$20</definedName>
    <definedName name="Z_CAB3552B_45B6_441E_9BE6_6CC7375FE9D4_.wvu.FilterData" localSheetId="17" hidden="1">'Пр 7 изм. в план'!$A$25:$BB$32</definedName>
    <definedName name="Z_CAD59ECC_5043_4C50_AF2E_DFEC998D378F_.wvu.FilterData" localSheetId="30" hidden="1">'Пр 14 Изменение_ПРиПРО_Пл РВР'!$A$15:$BB$20</definedName>
    <definedName name="Z_CAD59ECC_5043_4C50_AF2E_DFEC998D378F_.wvu.FilterData" localSheetId="17" hidden="1">'Пр 7 изм. в план'!$A$25:$BB$32</definedName>
    <definedName name="Z_CB3E7BCE_4DE8_4D99_90DE_1FB7E0D8B07F_.wvu.FilterData" localSheetId="30" hidden="1">'Пр 14 Изменение_ПРиПРО_Пл РВР'!$A$15:$BB$20</definedName>
    <definedName name="Z_CB3E7BCE_4DE8_4D99_90DE_1FB7E0D8B07F_.wvu.FilterData" localSheetId="17" hidden="1">'Пр 7 изм. в план'!$A$25:$BB$32</definedName>
    <definedName name="Z_CDE56913_4539_4922_89FF_5AFA7F7464A3_.wvu.FilterData" localSheetId="30" hidden="1">'Пр 14 Изменение_ПРиПРО_Пл РВР'!$A$15:$BB$20</definedName>
    <definedName name="Z_CDE56913_4539_4922_89FF_5AFA7F7464A3_.wvu.FilterData" localSheetId="17" hidden="1">'Пр 7 изм. в план'!$A$25:$BB$32</definedName>
    <definedName name="Z_D0CEB7D6_DB1F_4D51_B9FD_852CB195769D_.wvu.FilterData" localSheetId="30" hidden="1">'Пр 14 Изменение_ПРиПРО_Пл РВР'!$A$15:$AD$18</definedName>
    <definedName name="Z_D0CEB7D6_DB1F_4D51_B9FD_852CB195769D_.wvu.FilterData" localSheetId="17" hidden="1">'Пр 7 изм. в план'!$A$25:$AD$30</definedName>
    <definedName name="Z_D0CEB7D6_DB1F_4D51_B9FD_852CB195769D_.wvu.PrintArea" localSheetId="30" hidden="1">'Пр 14 Изменение_ПРиПРО_Пл РВР'!$A$9:$AD$18</definedName>
    <definedName name="Z_D0CEB7D6_DB1F_4D51_B9FD_852CB195769D_.wvu.PrintArea" localSheetId="17" hidden="1">'Пр 7 изм. в план'!$A$19:$AD$30</definedName>
    <definedName name="Z_D0CEB7D6_DB1F_4D51_B9FD_852CB195769D_.wvu.PrintTitles" localSheetId="30" hidden="1">'Пр 14 Изменение_ПРиПРО_Пл РВР'!$9:$9</definedName>
    <definedName name="Z_D0CEB7D6_DB1F_4D51_B9FD_852CB195769D_.wvu.PrintTitles" localSheetId="17" hidden="1">'Пр 7 изм. в план'!$19:$19</definedName>
    <definedName name="Z_D19D7084_084B_44FB_965C_841BAA0A9050_.wvu.FilterData" localSheetId="30" hidden="1">'Пр 14 Изменение_ПРиПРО_Пл РВР'!$A$15:$BB$20</definedName>
    <definedName name="Z_D19D7084_084B_44FB_965C_841BAA0A9050_.wvu.FilterData" localSheetId="17" hidden="1">'Пр 7 изм. в план'!$A$25:$BB$32</definedName>
    <definedName name="Z_D2C67769_2407_4BE6_8E96_1A15D3CC8434_.wvu.FilterData" localSheetId="30" hidden="1">'Пр 14 Изменение_ПРиПРО_Пл РВР'!$A$15:$BB$20</definedName>
    <definedName name="Z_D2C67769_2407_4BE6_8E96_1A15D3CC8434_.wvu.FilterData" localSheetId="17" hidden="1">'Пр 7 изм. в план'!$A$25:$BB$32</definedName>
    <definedName name="Z_D2E2A1A8_BE45_4C0F_AC4E_C62FA06D1C70_.wvu.FilterData" localSheetId="30" hidden="1">'Пр 14 Изменение_ПРиПРО_Пл РВР'!$A$15:$BB$20</definedName>
    <definedName name="Z_D2E2A1A8_BE45_4C0F_AC4E_C62FA06D1C70_.wvu.FilterData" localSheetId="17" hidden="1">'Пр 7 изм. в план'!$A$25:$BB$32</definedName>
    <definedName name="Z_D2F4518F_AD7C_4592_A572_9DE43041D0CB_.wvu.FilterData" localSheetId="30" hidden="1">'Пр 14 Изменение_ПРиПРО_Пл РВР'!$A$15:$BB$20</definedName>
    <definedName name="Z_D2F4518F_AD7C_4592_A572_9DE43041D0CB_.wvu.FilterData" localSheetId="17" hidden="1">'Пр 7 изм. в план'!$A$25:$BB$32</definedName>
    <definedName name="Z_D328A0DB_FEB6_437D_81F1_B2B22144956E_.wvu.FilterData" localSheetId="30" hidden="1">'Пр 14 Изменение_ПРиПРО_Пл РВР'!$A$15:$AD$18</definedName>
    <definedName name="Z_D328A0DB_FEB6_437D_81F1_B2B22144956E_.wvu.FilterData" localSheetId="17" hidden="1">'Пр 7 изм. в план'!$A$25:$AD$30</definedName>
    <definedName name="Z_D34FA42F_2E23_46F8_976A_7F5A2E228DD4_.wvu.FilterData" localSheetId="30" hidden="1">'Пр 14 Изменение_ПРиПРО_Пл РВР'!$A$15:$BB$20</definedName>
    <definedName name="Z_D34FA42F_2E23_46F8_976A_7F5A2E228DD4_.wvu.FilterData" localSheetId="17" hidden="1">'Пр 7 изм. в план'!$A$25:$BB$32</definedName>
    <definedName name="Z_D3DDA918_2D24_4435_A75B_EEA2E79BB85C_.wvu.FilterData" localSheetId="30" hidden="1">'Пр 14 Изменение_ПРиПРО_Пл РВР'!$A$15:$AD$18</definedName>
    <definedName name="Z_D3DDA918_2D24_4435_A75B_EEA2E79BB85C_.wvu.FilterData" localSheetId="17" hidden="1">'Пр 7 изм. в план'!$A$25:$AD$30</definedName>
    <definedName name="Z_D41BDB5A_3C2B_44E8_B4AB_484245EEC9DA_.wvu.FilterData" localSheetId="30" hidden="1">'Пр 14 Изменение_ПРиПРО_Пл РВР'!$A$15:$BB$20</definedName>
    <definedName name="Z_D41BDB5A_3C2B_44E8_B4AB_484245EEC9DA_.wvu.FilterData" localSheetId="17" hidden="1">'Пр 7 изм. в план'!$A$25:$BB$32</definedName>
    <definedName name="Z_D49D4D28_1318_412E_8357_CB54CDD9534D_.wvu.FilterData" localSheetId="30" hidden="1">'Пр 14 Изменение_ПРиПРО_Пл РВР'!$A$15:$BB$20</definedName>
    <definedName name="Z_D49D4D28_1318_412E_8357_CB54CDD9534D_.wvu.FilterData" localSheetId="17" hidden="1">'Пр 7 изм. в план'!$A$25:$BB$32</definedName>
    <definedName name="Z_D4D20220_C155_4E67_8DBE_DDAA31414C3E_.wvu.FilterData" localSheetId="30" hidden="1">'Пр 14 Изменение_ПРиПРО_Пл РВР'!$A$15:$BB$20</definedName>
    <definedName name="Z_D4D20220_C155_4E67_8DBE_DDAA31414C3E_.wvu.FilterData" localSheetId="17" hidden="1">'Пр 7 изм. в план'!$A$25:$BB$32</definedName>
    <definedName name="Z_D639A24F_DAA4_4D7C_92C4_06F633C04612_.wvu.FilterData" localSheetId="30" hidden="1">'Пр 14 Изменение_ПРиПРО_Пл РВР'!$A$15:$BB$20</definedName>
    <definedName name="Z_D639A24F_DAA4_4D7C_92C4_06F633C04612_.wvu.FilterData" localSheetId="17" hidden="1">'Пр 7 изм. в план'!$A$25:$BB$32</definedName>
    <definedName name="Z_D6D5577A_90AB_413F_903A_D158D99B1C63_.wvu.FilterData" localSheetId="30" hidden="1">'Пр 14 Изменение_ПРиПРО_Пл РВР'!$A$15:$BB$20</definedName>
    <definedName name="Z_D6D5577A_90AB_413F_903A_D158D99B1C63_.wvu.FilterData" localSheetId="17" hidden="1">'Пр 7 изм. в план'!$A$25:$BB$32</definedName>
    <definedName name="Z_D7A471BD_C383_4632_92EB_3FF3CEA1C31D_.wvu.FilterData" localSheetId="30" hidden="1">'Пр 14 Изменение_ПРиПРО_Пл РВР'!$A$15:$BB$20</definedName>
    <definedName name="Z_D7A471BD_C383_4632_92EB_3FF3CEA1C31D_.wvu.FilterData" localSheetId="17" hidden="1">'Пр 7 изм. в план'!$A$25:$BB$32</definedName>
    <definedName name="Z_D9098243_92E5_4E31_9D26_00615AD9ECC6_.wvu.FilterData" localSheetId="30" hidden="1">'Пр 14 Изменение_ПРиПРО_Пл РВР'!$A$15:$AD$18</definedName>
    <definedName name="Z_D9098243_92E5_4E31_9D26_00615AD9ECC6_.wvu.FilterData" localSheetId="17" hidden="1">'Пр 7 изм. в план'!$A$25:$AD$30</definedName>
    <definedName name="Z_D9471CDC_26D8_4E5F_9681_03FEE72821A5_.wvu.FilterData" localSheetId="30" hidden="1">'Пр 14 Изменение_ПРиПРО_Пл РВР'!$A$15:$BB$20</definedName>
    <definedName name="Z_D9471CDC_26D8_4E5F_9681_03FEE72821A5_.wvu.FilterData" localSheetId="17" hidden="1">'Пр 7 изм. в план'!$A$25:$BB$32</definedName>
    <definedName name="Z_D9D295A8_DCC1_4E22_9B98_2B212F42FD57_.wvu.FilterData" localSheetId="30" hidden="1">'Пр 14 Изменение_ПРиПРО_Пл РВР'!$A$15:$BB$20</definedName>
    <definedName name="Z_D9D295A8_DCC1_4E22_9B98_2B212F42FD57_.wvu.FilterData" localSheetId="17" hidden="1">'Пр 7 изм. в план'!$A$25:$BB$32</definedName>
    <definedName name="Z_DA80E896_A1B9_4F85_9574_4E53DD3F3F28_.wvu.FilterData" localSheetId="30" hidden="1">'Пр 14 Изменение_ПРиПРО_Пл РВР'!$A$15:$AD$18</definedName>
    <definedName name="Z_DA80E896_A1B9_4F85_9574_4E53DD3F3F28_.wvu.FilterData" localSheetId="17" hidden="1">'Пр 7 изм. в план'!$A$25:$AD$30</definedName>
    <definedName name="Z_DB3BE8AF_F13F_48FB_808E_4BE88C112A42_.wvu.FilterData" localSheetId="30" hidden="1">'Пр 14 Изменение_ПРиПРО_Пл РВР'!$A$15:$BB$20</definedName>
    <definedName name="Z_DB3BE8AF_F13F_48FB_808E_4BE88C112A42_.wvu.FilterData" localSheetId="17" hidden="1">'Пр 7 изм. в план'!$A$25:$BB$32</definedName>
    <definedName name="Z_DB828E42_A482_4B93_BE48_8B83A388E967_.wvu.FilterData" localSheetId="30" hidden="1">'Пр 14 Изменение_ПРиПРО_Пл РВР'!$A$15:$BB$20</definedName>
    <definedName name="Z_DB828E42_A482_4B93_BE48_8B83A388E967_.wvu.FilterData" localSheetId="17" hidden="1">'Пр 7 изм. в план'!$A$25:$BB$32</definedName>
    <definedName name="Z_DBE42A4F_BD30_4A04_AAC2_2740B42C8167_.wvu.FilterData" localSheetId="30" hidden="1">'Пр 14 Изменение_ПРиПРО_Пл РВР'!$A$15:$AD$18</definedName>
    <definedName name="Z_DBE42A4F_BD30_4A04_AAC2_2740B42C8167_.wvu.FilterData" localSheetId="17" hidden="1">'Пр 7 изм. в план'!$A$25:$AD$30</definedName>
    <definedName name="Z_DDE0CD49_54CA_468B_B748_9C3B771255C2_.wvu.FilterData" localSheetId="30" hidden="1">'Пр 14 Изменение_ПРиПРО_Пл РВР'!$A$15:$AD$18</definedName>
    <definedName name="Z_DDE0CD49_54CA_468B_B748_9C3B771255C2_.wvu.FilterData" localSheetId="17" hidden="1">'Пр 7 изм. в план'!$A$25:$AD$30</definedName>
    <definedName name="Z_DE735333_02E3_4494_A85D_0B77D36EE16C_.wvu.FilterData" localSheetId="30" hidden="1">'Пр 14 Изменение_ПРиПРО_Пл РВР'!$A$15:$AD$18</definedName>
    <definedName name="Z_DE735333_02E3_4494_A85D_0B77D36EE16C_.wvu.FilterData" localSheetId="17" hidden="1">'Пр 7 изм. в план'!$A$25:$AD$30</definedName>
    <definedName name="Z_DE7D0BC2_AD96_43C1_A119_316DE2464BB6_.wvu.Cols" localSheetId="30" hidden="1">'Пр 14 Изменение_ПРиПРО_Пл РВР'!#REF!</definedName>
    <definedName name="Z_DE7D0BC2_AD96_43C1_A119_316DE2464BB6_.wvu.Cols" localSheetId="17" hidden="1">'Пр 7 изм. в план'!#REF!</definedName>
    <definedName name="Z_DE7D0BC2_AD96_43C1_A119_316DE2464BB6_.wvu.FilterData" localSheetId="30" hidden="1">'Пр 14 Изменение_ПРиПРО_Пл РВР'!$A$15:$BB$20</definedName>
    <definedName name="Z_DE7D0BC2_AD96_43C1_A119_316DE2464BB6_.wvu.FilterData" localSheetId="17" hidden="1">'Пр 7 изм. в план'!$A$25:$BB$32</definedName>
    <definedName name="Z_DE7D0BC2_AD96_43C1_A119_316DE2464BB6_.wvu.PrintArea" localSheetId="30" hidden="1">'Пр 14 Изменение_ПРиПРО_Пл РВР'!$A$8:$BB$20</definedName>
    <definedName name="Z_DE7D0BC2_AD96_43C1_A119_316DE2464BB6_.wvu.PrintArea" localSheetId="17" hidden="1">'Пр 7 изм. в план'!$A$18:$BB$32</definedName>
    <definedName name="Z_DE7D0BC2_AD96_43C1_A119_316DE2464BB6_.wvu.PrintTitles" localSheetId="30" hidden="1">'Пр 14 Изменение_ПРиПРО_Пл РВР'!$9:$12</definedName>
    <definedName name="Z_DE7D0BC2_AD96_43C1_A119_316DE2464BB6_.wvu.PrintTitles" localSheetId="17" hidden="1">'Пр 7 изм. в план'!$19:$22</definedName>
    <definedName name="Z_DE91EB9C_9601_4F4D_B7FB_4653D723C7D9_.wvu.FilterData" localSheetId="30" hidden="1">'Пр 14 Изменение_ПРиПРО_Пл РВР'!$A$15:$BB$20</definedName>
    <definedName name="Z_DE91EB9C_9601_4F4D_B7FB_4653D723C7D9_.wvu.FilterData" localSheetId="17" hidden="1">'Пр 7 изм. в план'!$A$25:$BB$32</definedName>
    <definedName name="Z_DE9CF348_4E3F_47E8_AD97_DEDCD6CDA467_.wvu.FilterData" localSheetId="30" hidden="1">'Пр 14 Изменение_ПРиПРО_Пл РВР'!$A$15:$BB$20</definedName>
    <definedName name="Z_DE9CF348_4E3F_47E8_AD97_DEDCD6CDA467_.wvu.FilterData" localSheetId="17" hidden="1">'Пр 7 изм. в план'!$A$25:$BB$32</definedName>
    <definedName name="Z_E02A259E_88D6_46DD_BAFB_C6B5367E2175_.wvu.FilterData" localSheetId="30" hidden="1">'Пр 14 Изменение_ПРиПРО_Пл РВР'!$A$15:$AD$18</definedName>
    <definedName name="Z_E02A259E_88D6_46DD_BAFB_C6B5367E2175_.wvu.FilterData" localSheetId="17" hidden="1">'Пр 7 изм. в план'!$A$25:$AD$30</definedName>
    <definedName name="Z_E1FD67FA_812B_48EC_A9CB_2BCBEE839361_.wvu.FilterData" localSheetId="30" hidden="1">'Пр 14 Изменение_ПРиПРО_Пл РВР'!$A$15:$BB$20</definedName>
    <definedName name="Z_E1FD67FA_812B_48EC_A9CB_2BCBEE839361_.wvu.FilterData" localSheetId="17" hidden="1">'Пр 7 изм. в план'!$A$25:$BB$32</definedName>
    <definedName name="Z_E2D7EF88_5D28_4BA6_832F_436DB9EA523E_.wvu.FilterData" localSheetId="30" hidden="1">'Пр 14 Изменение_ПРиПРО_Пл РВР'!$A$15:$BB$20</definedName>
    <definedName name="Z_E2D7EF88_5D28_4BA6_832F_436DB9EA523E_.wvu.FilterData" localSheetId="17" hidden="1">'Пр 7 изм. в план'!$A$25:$BB$32</definedName>
    <definedName name="Z_E41F6072_E040_4774_BF1B_B79DBD8D64D1_.wvu.FilterData" localSheetId="30" hidden="1">'Пр 14 Изменение_ПРиПРО_Пл РВР'!$A$15:$BB$20</definedName>
    <definedName name="Z_E41F6072_E040_4774_BF1B_B79DBD8D64D1_.wvu.FilterData" localSheetId="17" hidden="1">'Пр 7 изм. в план'!$A$25:$BB$32</definedName>
    <definedName name="Z_E4834B61_8E78_4B82_9F97_E1C875F4380F_.wvu.FilterData" localSheetId="30" hidden="1">'Пр 14 Изменение_ПРиПРО_Пл РВР'!$A$15:$AD$18</definedName>
    <definedName name="Z_E4834B61_8E78_4B82_9F97_E1C875F4380F_.wvu.FilterData" localSheetId="17" hidden="1">'Пр 7 изм. в план'!$A$25:$AD$30</definedName>
    <definedName name="Z_E49A918B_C706_4105_ADF3_639F1D946D49_.wvu.FilterData" localSheetId="30" hidden="1">'Пр 14 Изменение_ПРиПРО_Пл РВР'!$A$15:$BB$20</definedName>
    <definedName name="Z_E49A918B_C706_4105_ADF3_639F1D946D49_.wvu.FilterData" localSheetId="17" hidden="1">'Пр 7 изм. в план'!$A$25:$BB$32</definedName>
    <definedName name="Z_E4A9ADAD_7FD4_4315_ACDE_3E7DEF54B56D_.wvu.FilterData" localSheetId="30" hidden="1">'Пр 14 Изменение_ПРиПРО_Пл РВР'!$A$15:$BB$20</definedName>
    <definedName name="Z_E4A9ADAD_7FD4_4315_ACDE_3E7DEF54B56D_.wvu.FilterData" localSheetId="17" hidden="1">'Пр 7 изм. в план'!$A$25:$BB$32</definedName>
    <definedName name="Z_E8D18410_2FE6_4354_A27A_0BEA19EE9C66_.wvu.FilterData" localSheetId="30" hidden="1">'Пр 14 Изменение_ПРиПРО_Пл РВР'!$A$15:$AD$18</definedName>
    <definedName name="Z_E8D18410_2FE6_4354_A27A_0BEA19EE9C66_.wvu.FilterData" localSheetId="17" hidden="1">'Пр 7 изм. в план'!$A$25:$AD$30</definedName>
    <definedName name="Z_E9003BB1_DE4C_4948_B1B3_6DDBEB83F6CF_.wvu.FilterData" localSheetId="30" hidden="1">'Пр 14 Изменение_ПРиПРО_Пл РВР'!$A$15:$AD$18</definedName>
    <definedName name="Z_E9003BB1_DE4C_4948_B1B3_6DDBEB83F6CF_.wvu.FilterData" localSheetId="17" hidden="1">'Пр 7 изм. в план'!$A$25:$AD$30</definedName>
    <definedName name="Z_E906B7F6_4F2D_486A_AB06_2ED9B600CB9C_.wvu.Cols" localSheetId="30" hidden="1">'Пр 14 Изменение_ПРиПРО_Пл РВР'!#REF!,'Пр 14 Изменение_ПРиПРО_Пл РВР'!#REF!</definedName>
    <definedName name="Z_E906B7F6_4F2D_486A_AB06_2ED9B600CB9C_.wvu.Cols" localSheetId="17" hidden="1">'Пр 7 изм. в план'!#REF!,'Пр 7 изм. в план'!#REF!</definedName>
    <definedName name="Z_E906B7F6_4F2D_486A_AB06_2ED9B600CB9C_.wvu.FilterData" localSheetId="30" hidden="1">'Пр 14 Изменение_ПРиПРО_Пл РВР'!$A$15:$BB$20</definedName>
    <definedName name="Z_E906B7F6_4F2D_486A_AB06_2ED9B600CB9C_.wvu.FilterData" localSheetId="17" hidden="1">'Пр 7 изм. в план'!$A$25:$BB$32</definedName>
    <definedName name="Z_E906B7F6_4F2D_486A_AB06_2ED9B600CB9C_.wvu.PrintArea" localSheetId="30" hidden="1">'Пр 14 Изменение_ПРиПРО_Пл РВР'!$A$8:$BB$20</definedName>
    <definedName name="Z_E906B7F6_4F2D_486A_AB06_2ED9B600CB9C_.wvu.PrintArea" localSheetId="17" hidden="1">'Пр 7 изм. в план'!$A$18:$BB$32</definedName>
    <definedName name="Z_E906B7F6_4F2D_486A_AB06_2ED9B600CB9C_.wvu.PrintTitles" localSheetId="30" hidden="1">'Пр 14 Изменение_ПРиПРО_Пл РВР'!$9:$12</definedName>
    <definedName name="Z_E906B7F6_4F2D_486A_AB06_2ED9B600CB9C_.wvu.PrintTitles" localSheetId="17" hidden="1">'Пр 7 изм. в план'!$19:$22</definedName>
    <definedName name="Z_E906B7F6_4F2D_486A_AB06_2ED9B600CB9C_.wvu.Rows" localSheetId="30" hidden="1">'Пр 14 Изменение_ПРиПРО_Пл РВР'!#REF!,'Пр 14 Изменение_ПРиПРО_Пл РВР'!#REF!,'Пр 14 Изменение_ПРиПРО_Пл РВР'!#REF!</definedName>
    <definedName name="Z_E906B7F6_4F2D_486A_AB06_2ED9B600CB9C_.wvu.Rows" localSheetId="17" hidden="1">'Пр 7 изм. в план'!#REF!,'Пр 7 изм. в план'!#REF!,'Пр 7 изм. в план'!#REF!</definedName>
    <definedName name="Z_E9B84EB8_B179_40A0_AD13_FC76A20370FB_.wvu.FilterData" localSheetId="30" hidden="1">'Пр 14 Изменение_ПРиПРО_Пл РВР'!$A$15:$AD$18</definedName>
    <definedName name="Z_E9B84EB8_B179_40A0_AD13_FC76A20370FB_.wvu.FilterData" localSheetId="17" hidden="1">'Пр 7 изм. в план'!$A$25:$AD$30</definedName>
    <definedName name="Z_EB184166_2E22_4C2C_BDD8_9F9C5DD67034_.wvu.FilterData" localSheetId="30" hidden="1">'Пр 14 Изменение_ПРиПРО_Пл РВР'!$A$15:$BB$20</definedName>
    <definedName name="Z_EB184166_2E22_4C2C_BDD8_9F9C5DD67034_.wvu.FilterData" localSheetId="17" hidden="1">'Пр 7 изм. в план'!$A$25:$BB$32</definedName>
    <definedName name="Z_ED17BC44_6C74_490A_A009_A664173AEB5C_.wvu.FilterData" localSheetId="30" hidden="1">'Пр 14 Изменение_ПРиПРО_Пл РВР'!$A$15:$AD$18</definedName>
    <definedName name="Z_ED17BC44_6C74_490A_A009_A664173AEB5C_.wvu.FilterData" localSheetId="17" hidden="1">'Пр 7 изм. в план'!$A$25:$AD$30</definedName>
    <definedName name="Z_EEE768F6_A328_4B9E_825D_94E3AE312B93_.wvu.FilterData" localSheetId="30" hidden="1">'Пр 14 Изменение_ПРиПРО_Пл РВР'!$A$15:$BB$20</definedName>
    <definedName name="Z_EEE768F6_A328_4B9E_825D_94E3AE312B93_.wvu.FilterData" localSheetId="17" hidden="1">'Пр 7 изм. в план'!$A$25:$BB$32</definedName>
    <definedName name="Z_EFDDCC68_CFD1_435A_82FC_981777CC70DD_.wvu.FilterData" localSheetId="30" hidden="1">'Пр 14 Изменение_ПРиПРО_Пл РВР'!$A$15:$BB$20</definedName>
    <definedName name="Z_EFDDCC68_CFD1_435A_82FC_981777CC70DD_.wvu.FilterData" localSheetId="17" hidden="1">'Пр 7 изм. в план'!$A$25:$BB$32</definedName>
    <definedName name="Z_F12531A0_920D_40F1_A706_F5BE92AD4CC1_.wvu.FilterData" localSheetId="30" hidden="1">'Пр 14 Изменение_ПРиПРО_Пл РВР'!$A$15:$BB$20</definedName>
    <definedName name="Z_F12531A0_920D_40F1_A706_F5BE92AD4CC1_.wvu.FilterData" localSheetId="17" hidden="1">'Пр 7 изм. в план'!$A$25:$BB$32</definedName>
    <definedName name="Z_F1F0452B_38B3_4821_8226_4B32BB00883C_.wvu.FilterData" localSheetId="30" hidden="1">'Пр 14 Изменение_ПРиПРО_Пл РВР'!$A$15:$BB$20</definedName>
    <definedName name="Z_F1F0452B_38B3_4821_8226_4B32BB00883C_.wvu.FilterData" localSheetId="17" hidden="1">'Пр 7 изм. в план'!$A$25:$BB$32</definedName>
    <definedName name="Z_F1F81690_7983_46B2_8730_0043FE2D53B2_.wvu.FilterData" localSheetId="30" hidden="1">'Пр 14 Изменение_ПРиПРО_Пл РВР'!$A$15:$AD$18</definedName>
    <definedName name="Z_F1F81690_7983_46B2_8730_0043FE2D53B2_.wvu.FilterData" localSheetId="17" hidden="1">'Пр 7 изм. в план'!$A$25:$AD$30</definedName>
    <definedName name="Z_F266B242_9804_489D_A1D0_C9B6CC77476B_.wvu.FilterData" localSheetId="30" hidden="1">'Пр 14 Изменение_ПРиПРО_Пл РВР'!$A$15:$AD$18</definedName>
    <definedName name="Z_F266B242_9804_489D_A1D0_C9B6CC77476B_.wvu.FilterData" localSheetId="17" hidden="1">'Пр 7 изм. в план'!$A$25:$AD$30</definedName>
    <definedName name="Z_F4960090_6927_4FFB_93FE_E02BBDAA3555_.wvu.Cols" localSheetId="30" hidden="1">'Пр 14 Изменение_ПРиПРО_Пл РВР'!#REF!,'Пр 14 Изменение_ПРиПРО_Пл РВР'!#REF!,'Пр 14 Изменение_ПРиПРО_Пл РВР'!#REF!</definedName>
    <definedName name="Z_F4960090_6927_4FFB_93FE_E02BBDAA3555_.wvu.Cols" localSheetId="17" hidden="1">'Пр 7 изм. в план'!#REF!,'Пр 7 изм. в план'!#REF!,'Пр 7 изм. в план'!#REF!</definedName>
    <definedName name="Z_F4960090_6927_4FFB_93FE_E02BBDAA3555_.wvu.FilterData" localSheetId="30" hidden="1">'Пр 14 Изменение_ПРиПРО_Пл РВР'!$A$15:$AD$18</definedName>
    <definedName name="Z_F4960090_6927_4FFB_93FE_E02BBDAA3555_.wvu.FilterData" localSheetId="17" hidden="1">'Пр 7 изм. в план'!$A$25:$AD$30</definedName>
    <definedName name="Z_F4960090_6927_4FFB_93FE_E02BBDAA3555_.wvu.PrintArea" localSheetId="30" hidden="1">'Пр 14 Изменение_ПРиПРО_Пл РВР'!$A$8:$AD$18</definedName>
    <definedName name="Z_F4960090_6927_4FFB_93FE_E02BBDAA3555_.wvu.PrintArea" localSheetId="17" hidden="1">'Пр 7 изм. в план'!$A$18:$AD$30</definedName>
    <definedName name="Z_F49DF039_24F1_4F5A_A42F_7701E3468DE6_.wvu.FilterData" localSheetId="30" hidden="1">'Пр 14 Изменение_ПРиПРО_Пл РВР'!$A$15:$BB$20</definedName>
    <definedName name="Z_F49DF039_24F1_4F5A_A42F_7701E3468DE6_.wvu.FilterData" localSheetId="17" hidden="1">'Пр 7 изм. в план'!$A$25:$BB$32</definedName>
    <definedName name="Z_F513A44A_E540_441A_9D06_6DB198075FC1_.wvu.FilterData" localSheetId="30" hidden="1">'Пр 14 Изменение_ПРиПРО_Пл РВР'!$A$15:$BB$20</definedName>
    <definedName name="Z_F513A44A_E540_441A_9D06_6DB198075FC1_.wvu.FilterData" localSheetId="17" hidden="1">'Пр 7 изм. в план'!$A$25:$BB$32</definedName>
    <definedName name="Z_F58DF8F8_7150_4040_BA9E_1E7C339B4951_.wvu.FilterData" localSheetId="30" hidden="1">'Пр 14 Изменение_ПРиПРО_Пл РВР'!$A$15:$BB$20</definedName>
    <definedName name="Z_F58DF8F8_7150_4040_BA9E_1E7C339B4951_.wvu.FilterData" localSheetId="17" hidden="1">'Пр 7 изм. в план'!$A$25:$BB$32</definedName>
    <definedName name="Z_F7699803_7AA2_4B03_90AE_60755723AC0B_.wvu.Cols" localSheetId="30" hidden="1">'Пр 14 Изменение_ПРиПРО_Пл РВР'!#REF!,'Пр 14 Изменение_ПРиПРО_Пл РВР'!#REF!</definedName>
    <definedName name="Z_F7699803_7AA2_4B03_90AE_60755723AC0B_.wvu.Cols" localSheetId="17" hidden="1">'Пр 7 изм. в план'!#REF!,'Пр 7 изм. в план'!#REF!</definedName>
    <definedName name="Z_F7699803_7AA2_4B03_90AE_60755723AC0B_.wvu.FilterData" localSheetId="30" hidden="1">'Пр 14 Изменение_ПРиПРО_Пл РВР'!$A$15:$BB$20</definedName>
    <definedName name="Z_F7699803_7AA2_4B03_90AE_60755723AC0B_.wvu.FilterData" localSheetId="17" hidden="1">'Пр 7 изм. в план'!$A$25:$BB$32</definedName>
    <definedName name="Z_F7699803_7AA2_4B03_90AE_60755723AC0B_.wvu.PrintArea" localSheetId="30" hidden="1">'Пр 14 Изменение_ПРиПРО_Пл РВР'!$A$8:$BB$20</definedName>
    <definedName name="Z_F7699803_7AA2_4B03_90AE_60755723AC0B_.wvu.PrintArea" localSheetId="17" hidden="1">'Пр 7 изм. в план'!$A$18:$BB$32</definedName>
    <definedName name="Z_F7699803_7AA2_4B03_90AE_60755723AC0B_.wvu.PrintTitles" localSheetId="30" hidden="1">'Пр 14 Изменение_ПРиПРО_Пл РВР'!$9:$12</definedName>
    <definedName name="Z_F7699803_7AA2_4B03_90AE_60755723AC0B_.wvu.PrintTitles" localSheetId="17" hidden="1">'Пр 7 изм. в план'!$19:$22</definedName>
    <definedName name="Z_F7699803_7AA2_4B03_90AE_60755723AC0B_.wvu.Rows" localSheetId="30" hidden="1">'Пр 14 Изменение_ПРиПРО_Пл РВР'!#REF!,'Пр 14 Изменение_ПРиПРО_Пл РВР'!#REF!,'Пр 14 Изменение_ПРиПРО_Пл РВР'!#REF!</definedName>
    <definedName name="Z_F7699803_7AA2_4B03_90AE_60755723AC0B_.wvu.Rows" localSheetId="17" hidden="1">'Пр 7 изм. в план'!#REF!,'Пр 7 изм. в план'!#REF!,'Пр 7 изм. в план'!#REF!</definedName>
    <definedName name="Z_F7EA7260_BBF2_4710_BABA_69141177B373_.wvu.FilterData" localSheetId="30" hidden="1">'Пр 14 Изменение_ПРиПРО_Пл РВР'!$A$15:$BB$20</definedName>
    <definedName name="Z_F7EA7260_BBF2_4710_BABA_69141177B373_.wvu.FilterData" localSheetId="17" hidden="1">'Пр 7 изм. в план'!$A$25:$BB$32</definedName>
    <definedName name="Z_F892C75A_890E_42F1_9B00_F451F8B13B55_.wvu.FilterData" localSheetId="30" hidden="1">'Пр 14 Изменение_ПРиПРО_Пл РВР'!$A$15:$AD$18</definedName>
    <definedName name="Z_F892C75A_890E_42F1_9B00_F451F8B13B55_.wvu.FilterData" localSheetId="17" hidden="1">'Пр 7 изм. в план'!$A$25:$AD$30</definedName>
    <definedName name="Z_F8C592E0_A408_4567_87D4_5DC6847A787A_.wvu.FilterData" localSheetId="30" hidden="1">'Пр 14 Изменение_ПРиПРО_Пл РВР'!$A$15:$BB$20</definedName>
    <definedName name="Z_F8C592E0_A408_4567_87D4_5DC6847A787A_.wvu.FilterData" localSheetId="17" hidden="1">'Пр 7 изм. в план'!$A$25:$BB$32</definedName>
    <definedName name="Z_F982E8B0_F009_4F85_A114_8E1C999651D5_.wvu.FilterData" localSheetId="30" hidden="1">'Пр 14 Изменение_ПРиПРО_Пл РВР'!$A$15:$BB$20</definedName>
    <definedName name="Z_F982E8B0_F009_4F85_A114_8E1C999651D5_.wvu.FilterData" localSheetId="17" hidden="1">'Пр 7 изм. в план'!$A$25:$BB$32</definedName>
    <definedName name="Z_FBA2C04A_9A24_4981_96C5_F70A4EB20C87_.wvu.FilterData" localSheetId="30" hidden="1">'Пр 14 Изменение_ПРиПРО_Пл РВР'!$A$15:$BB$20</definedName>
    <definedName name="Z_FBA2C04A_9A24_4981_96C5_F70A4EB20C87_.wvu.FilterData" localSheetId="17" hidden="1">'Пр 7 изм. в план'!$A$25:$BB$32</definedName>
    <definedName name="Z_FC72CF01_5922_4391_A829_1D7BDA133A15_.wvu.FilterData" localSheetId="30" hidden="1">'Пр 14 Изменение_ПРиПРО_Пл РВР'!$A$15:$BB$20</definedName>
    <definedName name="Z_FC72CF01_5922_4391_A829_1D7BDA133A15_.wvu.FilterData" localSheetId="17" hidden="1">'Пр 7 изм. в план'!$A$25:$BB$32</definedName>
    <definedName name="Z_FCF16C99_19F0_416E_8843_29B1F8BA958C_.wvu.FilterData" localSheetId="30" hidden="1">'Пр 14 Изменение_ПРиПРО_Пл РВР'!$A$15:$BB$20</definedName>
    <definedName name="Z_FCF16C99_19F0_416E_8843_29B1F8BA958C_.wvu.FilterData" localSheetId="17" hidden="1">'Пр 7 изм. в план'!$A$25:$BB$32</definedName>
    <definedName name="Z_FD04CB8E_8D9E_4D81_8A7B_066612A3F455_.wvu.FilterData" localSheetId="30" hidden="1">'Пр 14 Изменение_ПРиПРО_Пл РВР'!$A$15:$BB$20</definedName>
    <definedName name="Z_FD04CB8E_8D9E_4D81_8A7B_066612A3F455_.wvu.FilterData" localSheetId="17" hidden="1">'Пр 7 изм. в план'!$A$25:$BB$32</definedName>
    <definedName name="Z_FDCFBF37_012D_4C6F_B285_21C893197DFF_.wvu.FilterData" localSheetId="30" hidden="1">'Пр 14 Изменение_ПРиПРО_Пл РВР'!$A$15:$BB$20</definedName>
    <definedName name="Z_FDCFBF37_012D_4C6F_B285_21C893197DFF_.wvu.FilterData" localSheetId="17" hidden="1">'Пр 7 изм. в план'!$A$25:$BB$32</definedName>
    <definedName name="Z_FDF29977_860F_44C1_9B94_C31730117CDC_.wvu.FilterData" localSheetId="30" hidden="1">'Пр 14 Изменение_ПРиПРО_Пл РВР'!$A$15:$BB$20</definedName>
    <definedName name="Z_FDF29977_860F_44C1_9B94_C31730117CDC_.wvu.FilterData" localSheetId="17" hidden="1">'Пр 7 изм. в план'!$A$25:$BB$32</definedName>
    <definedName name="Z_FE001B02_7F0D_4246_8D06_2C117E3E7312_.wvu.FilterData" localSheetId="30" hidden="1">'Пр 14 Изменение_ПРиПРО_Пл РВР'!$A$15:$BB$20</definedName>
    <definedName name="Z_FE001B02_7F0D_4246_8D06_2C117E3E7312_.wvu.FilterData" localSheetId="17" hidden="1">'Пр 7 изм. в план'!$A$25:$BB$32</definedName>
    <definedName name="Z_FEA1BA4D_07DC_4D87_B8B5_8456BC878467_.wvu.FilterData" localSheetId="30" hidden="1">'Пр 14 Изменение_ПРиПРО_Пл РВР'!$A$15:$BB$20</definedName>
    <definedName name="Z_FEA1BA4D_07DC_4D87_B8B5_8456BC878467_.wvu.FilterData" localSheetId="17" hidden="1">'Пр 7 изм. в план'!$A$25:$BB$32</definedName>
    <definedName name="Z_FFAD9292_953D_4686_9EA4_E5FAF3A9DFFF_.wvu.FilterData" localSheetId="30" hidden="1">'Пр 14 Изменение_ПРиПРО_Пл РВР'!$A$15:$AD$18</definedName>
    <definedName name="Z_FFAD9292_953D_4686_9EA4_E5FAF3A9DFFF_.wvu.FilterData" localSheetId="17" hidden="1">'Пр 7 изм. в план'!$A$25:$AD$30</definedName>
    <definedName name="а" localSheetId="68">[3]Списки!#REF!</definedName>
    <definedName name="а" localSheetId="71">[3]Списки!#REF!</definedName>
    <definedName name="а" localSheetId="63">[3]Списки!#REF!</definedName>
    <definedName name="а" localSheetId="11">[3]Списки!#REF!</definedName>
    <definedName name="а">[3]Списки!#REF!</definedName>
    <definedName name="а__закупки">[14]Лист2!$K$3:$K$44</definedName>
    <definedName name="а569" localSheetId="68">#REF!</definedName>
    <definedName name="а569" localSheetId="71">#REF!</definedName>
    <definedName name="а569" localSheetId="14">#REF!</definedName>
    <definedName name="а569" localSheetId="63">#REF!</definedName>
    <definedName name="а569" localSheetId="11">#REF!</definedName>
    <definedName name="а569" localSheetId="9">#REF!</definedName>
    <definedName name="а569">#REF!</definedName>
    <definedName name="ааа" localSheetId="68">[7]Списки!#REF!</definedName>
    <definedName name="ааа" localSheetId="71">[7]Списки!#REF!</definedName>
    <definedName name="ааа" localSheetId="14">[6]Списки!#REF!</definedName>
    <definedName name="ааа" localSheetId="63">[6]Списки!#REF!</definedName>
    <definedName name="ааа" localSheetId="11">[7]Списки!#REF!</definedName>
    <definedName name="ааа" localSheetId="9">[6]Списки!#REF!</definedName>
    <definedName name="ааа">[7]Списки!#REF!</definedName>
    <definedName name="аааааа" localSheetId="68">#REF!</definedName>
    <definedName name="аааааа" localSheetId="71">#REF!</definedName>
    <definedName name="аааааа" localSheetId="14">#REF!</definedName>
    <definedName name="аааааа" localSheetId="63">#REF!</definedName>
    <definedName name="аааааа" localSheetId="11">#REF!</definedName>
    <definedName name="аааааа" localSheetId="9">#REF!</definedName>
    <definedName name="аааааа">#REF!</definedName>
    <definedName name="абракадабра" localSheetId="68">[3]Списки!#REF!</definedName>
    <definedName name="абракадабра" localSheetId="71">[3]Списки!#REF!</definedName>
    <definedName name="абракадабра" localSheetId="14">[3]Списки!#REF!</definedName>
    <definedName name="абракадабра" localSheetId="63">[3]Списки!#REF!</definedName>
    <definedName name="абракадабра" localSheetId="11">[3]Списки!#REF!</definedName>
    <definedName name="абракадабра" localSheetId="9">[3]Списки!#REF!</definedName>
    <definedName name="абракадабра">[3]Списки!#REF!</definedName>
    <definedName name="абракадабриа" localSheetId="68">[3]Списки!#REF!</definedName>
    <definedName name="абракадабриа" localSheetId="71">[3]Списки!#REF!</definedName>
    <definedName name="абракадабриа" localSheetId="63">[3]Списки!#REF!</definedName>
    <definedName name="абракадабриа" localSheetId="11">[3]Списки!#REF!</definedName>
    <definedName name="абракадабриа">[3]Списки!#REF!</definedName>
    <definedName name="август" localSheetId="68">#REF!</definedName>
    <definedName name="август" localSheetId="71">#REF!</definedName>
    <definedName name="август" localSheetId="14">#REF!</definedName>
    <definedName name="август" localSheetId="63">#REF!</definedName>
    <definedName name="август" localSheetId="11">#REF!</definedName>
    <definedName name="август" localSheetId="9">#REF!</definedName>
    <definedName name="август">#REF!</definedName>
    <definedName name="авпв" localSheetId="68">#REF!</definedName>
    <definedName name="авпв" localSheetId="71">#REF!</definedName>
    <definedName name="авпв" localSheetId="14">#REF!</definedName>
    <definedName name="авпв" localSheetId="63">#REF!</definedName>
    <definedName name="авпв" localSheetId="11">#REF!</definedName>
    <definedName name="авпв" localSheetId="9">#REF!</definedName>
    <definedName name="авпв">#REF!</definedName>
    <definedName name="аггщшнщ" localSheetId="68">[7]Списки!#REF!</definedName>
    <definedName name="аггщшнщ" localSheetId="71">[7]Списки!#REF!</definedName>
    <definedName name="аггщшнщ" localSheetId="14">[6]Списки!#REF!</definedName>
    <definedName name="аггщшнщ" localSheetId="63">[6]Списки!#REF!</definedName>
    <definedName name="аггщшнщ" localSheetId="11">[7]Списки!#REF!</definedName>
    <definedName name="аггщшнщ" localSheetId="9">[6]Списки!#REF!</definedName>
    <definedName name="аггщшнщ">[7]Списки!#REF!</definedName>
    <definedName name="агошзжщгщ" localSheetId="68">#REF!</definedName>
    <definedName name="агошзжщгщ" localSheetId="71">#REF!</definedName>
    <definedName name="агошзжщгщ" localSheetId="14">#REF!</definedName>
    <definedName name="агошзжщгщ" localSheetId="63">#REF!</definedName>
    <definedName name="агошзжщгщ" localSheetId="11">#REF!</definedName>
    <definedName name="агошзжщгщ" localSheetId="9">#REF!</definedName>
    <definedName name="агошзжщгщ">#REF!</definedName>
    <definedName name="аеплгегм" localSheetId="68">#REF!</definedName>
    <definedName name="аеплгегм" localSheetId="71">#REF!</definedName>
    <definedName name="аеплгегм" localSheetId="14">#REF!</definedName>
    <definedName name="аеплгегм" localSheetId="63">#REF!</definedName>
    <definedName name="аеплгегм" localSheetId="11">#REF!</definedName>
    <definedName name="аеплгегм" localSheetId="9">#REF!</definedName>
    <definedName name="аеплгегм">#REF!</definedName>
    <definedName name="анализ" localSheetId="14">'[15]РЦ_ОП  '!$A$1:$N$27</definedName>
    <definedName name="анализ" localSheetId="9">'[15]РЦ_ОП  '!$A$1:$N$27</definedName>
    <definedName name="анализ">'[16]РЦ_ОП  '!$A$1:$N$27</definedName>
    <definedName name="аншг" localSheetId="68">[3]Списки!#REF!</definedName>
    <definedName name="аншг" localSheetId="71">[3]Списки!#REF!</definedName>
    <definedName name="аншг" localSheetId="63">[3]Списки!#REF!</definedName>
    <definedName name="аншг" localSheetId="11">[3]Списки!#REF!</definedName>
    <definedName name="аншг">[3]Списки!#REF!</definedName>
    <definedName name="апа" localSheetId="68">#REF!</definedName>
    <definedName name="апа" localSheetId="71">#REF!</definedName>
    <definedName name="апа" localSheetId="14">#REF!</definedName>
    <definedName name="апа" localSheetId="63">#REF!</definedName>
    <definedName name="апа" localSheetId="11">#REF!</definedName>
    <definedName name="апа" localSheetId="9">#REF!</definedName>
    <definedName name="апа">#REF!</definedName>
    <definedName name="апре" localSheetId="68">[7]Списки!#REF!</definedName>
    <definedName name="апре" localSheetId="71">[7]Списки!#REF!</definedName>
    <definedName name="апре" localSheetId="14">[6]Списки!#REF!</definedName>
    <definedName name="апре" localSheetId="63">[6]Списки!#REF!</definedName>
    <definedName name="апре" localSheetId="11">[7]Списки!#REF!</definedName>
    <definedName name="апре" localSheetId="9">[6]Списки!#REF!</definedName>
    <definedName name="апре">[7]Списки!#REF!</definedName>
    <definedName name="апронп" localSheetId="68">#REF!</definedName>
    <definedName name="апронп" localSheetId="71">#REF!</definedName>
    <definedName name="апронп" localSheetId="14">#REF!</definedName>
    <definedName name="апронп" localSheetId="63">#REF!</definedName>
    <definedName name="апронп" localSheetId="11">#REF!</definedName>
    <definedName name="апронп" localSheetId="9">#REF!</definedName>
    <definedName name="апронп">#REF!</definedName>
    <definedName name="АСЗ" localSheetId="68">#REF!</definedName>
    <definedName name="АСЗ" localSheetId="71">#REF!</definedName>
    <definedName name="АСЗ" localSheetId="14">#REF!</definedName>
    <definedName name="АСЗ" localSheetId="63">#REF!</definedName>
    <definedName name="АСЗ" localSheetId="11">#REF!</definedName>
    <definedName name="АСЗ" localSheetId="9">#REF!</definedName>
    <definedName name="АСЗ">#REF!</definedName>
    <definedName name="бб" localSheetId="68">#REF!</definedName>
    <definedName name="бб" localSheetId="71">#REF!</definedName>
    <definedName name="бб" localSheetId="14">#REF!</definedName>
    <definedName name="бб" localSheetId="63">#REF!</definedName>
    <definedName name="бб" localSheetId="11">#REF!</definedName>
    <definedName name="бб" localSheetId="9">#REF!</definedName>
    <definedName name="бб">#REF!</definedName>
    <definedName name="в3е" localSheetId="68">#REF!</definedName>
    <definedName name="в3е" localSheetId="71">#REF!</definedName>
    <definedName name="в3е" localSheetId="14">#REF!</definedName>
    <definedName name="в3е" localSheetId="63">#REF!</definedName>
    <definedName name="в3е" localSheetId="11">#REF!</definedName>
    <definedName name="в3е" localSheetId="9">#REF!</definedName>
    <definedName name="в3е">#REF!</definedName>
    <definedName name="в4" localSheetId="68">#REF!</definedName>
    <definedName name="в4" localSheetId="71">#REF!</definedName>
    <definedName name="в4" localSheetId="14">#REF!</definedName>
    <definedName name="в4" localSheetId="63">#REF!</definedName>
    <definedName name="в4" localSheetId="11">#REF!</definedName>
    <definedName name="в4" localSheetId="9">#REF!</definedName>
    <definedName name="в4">#REF!</definedName>
    <definedName name="вв" localSheetId="68">#REF!</definedName>
    <definedName name="вв" localSheetId="71">#REF!</definedName>
    <definedName name="вв" localSheetId="14">#REF!</definedName>
    <definedName name="вв" localSheetId="63">#REF!</definedName>
    <definedName name="вв" localSheetId="11">#REF!</definedName>
    <definedName name="вв" localSheetId="9">#REF!</definedName>
    <definedName name="вв">#REF!</definedName>
    <definedName name="ввввв" localSheetId="14">'[17]243'!$A$8:$IV$10</definedName>
    <definedName name="ввввв" localSheetId="9">'[17]243'!$A$8:$IV$10</definedName>
    <definedName name="ввввв">'[18]243'!$A$8:$IV$10</definedName>
    <definedName name="вввпо" localSheetId="68">[3]Списки!#REF!</definedName>
    <definedName name="вввпо" localSheetId="71">[3]Списки!#REF!</definedName>
    <definedName name="вввпо" localSheetId="63">[3]Списки!#REF!</definedName>
    <definedName name="вввпо" localSheetId="11">[3]Списки!#REF!</definedName>
    <definedName name="вввпо">[3]Списки!#REF!</definedName>
    <definedName name="внгщгшн" localSheetId="68">[1]списки!#REF!</definedName>
    <definedName name="внгщгшн" localSheetId="71">[1]списки!#REF!</definedName>
    <definedName name="внгщгшн" localSheetId="14">[2]списки!#REF!</definedName>
    <definedName name="внгщгшн" localSheetId="63">[2]списки!#REF!</definedName>
    <definedName name="внгщгшн" localSheetId="11">[1]списки!#REF!</definedName>
    <definedName name="внгщгшн" localSheetId="9">[2]списки!#REF!</definedName>
    <definedName name="внгщгшн">[1]списки!#REF!</definedName>
    <definedName name="впаоап" localSheetId="68">[1]списки!#REF!</definedName>
    <definedName name="впаоап" localSheetId="71">[1]списки!#REF!</definedName>
    <definedName name="впаоап" localSheetId="14">[2]списки!#REF!</definedName>
    <definedName name="впаоап" localSheetId="63">[2]списки!#REF!</definedName>
    <definedName name="впаоап" localSheetId="11">[1]списки!#REF!</definedName>
    <definedName name="впаоап" localSheetId="9">[2]списки!#REF!</definedName>
    <definedName name="впаоап">[1]списки!#REF!</definedName>
    <definedName name="вплг" localSheetId="68">[7]Списки!#REF!</definedName>
    <definedName name="вплг" localSheetId="71">[7]Списки!#REF!</definedName>
    <definedName name="вплг" localSheetId="14">[6]Списки!#REF!</definedName>
    <definedName name="вплг" localSheetId="63">[6]Списки!#REF!</definedName>
    <definedName name="вплг" localSheetId="11">[7]Списки!#REF!</definedName>
    <definedName name="вплг" localSheetId="9">[6]Списки!#REF!</definedName>
    <definedName name="вплг">[7]Списки!#REF!</definedName>
    <definedName name="ВПО" localSheetId="68">#REF!</definedName>
    <definedName name="ВПО" localSheetId="71">#REF!</definedName>
    <definedName name="ВПО" localSheetId="14">#REF!</definedName>
    <definedName name="ВПО" localSheetId="63">#REF!</definedName>
    <definedName name="ВПО" localSheetId="11">#REF!</definedName>
    <definedName name="ВПО" localSheetId="9">#REF!</definedName>
    <definedName name="ВПО">#REF!</definedName>
    <definedName name="выолшндщ" localSheetId="68">#REF!</definedName>
    <definedName name="выолшндщ" localSheetId="71">#REF!</definedName>
    <definedName name="выолшндщ" localSheetId="14">#REF!</definedName>
    <definedName name="выолшндщ" localSheetId="63">#REF!</definedName>
    <definedName name="выолшндщ" localSheetId="11">#REF!</definedName>
    <definedName name="выолшндщ" localSheetId="9">#REF!</definedName>
    <definedName name="выолшндщ">#REF!</definedName>
    <definedName name="выписка" localSheetId="68">[7]Списки!#REF!</definedName>
    <definedName name="выписка" localSheetId="71">[7]Списки!#REF!</definedName>
    <definedName name="выписка" localSheetId="14">[6]Списки!#REF!</definedName>
    <definedName name="выписка" localSheetId="63">[6]Списки!#REF!</definedName>
    <definedName name="выписка" localSheetId="11">[7]Списки!#REF!</definedName>
    <definedName name="выписка" localSheetId="9">[6]Списки!#REF!</definedName>
    <definedName name="выписка">[7]Списки!#REF!</definedName>
    <definedName name="ггнджщшж" localSheetId="68">[3]Списки!#REF!</definedName>
    <definedName name="ггнджщшж" localSheetId="71">[3]Списки!#REF!</definedName>
    <definedName name="ггнджщшж" localSheetId="63">[3]Списки!#REF!</definedName>
    <definedName name="ггнджщшж" localSheetId="11">[3]Списки!#REF!</definedName>
    <definedName name="ггнджщшж">[3]Списки!#REF!</definedName>
    <definedName name="гд">[3]Списки!$J$2:$J$17</definedName>
    <definedName name="ГлобалВылеты_Лист1_Таблица" localSheetId="68">#REF!</definedName>
    <definedName name="ГлобалВылеты_Лист1_Таблица" localSheetId="71">#REF!</definedName>
    <definedName name="ГлобалВылеты_Лист1_Таблица" localSheetId="14">#REF!</definedName>
    <definedName name="ГлобалВылеты_Лист1_Таблица" localSheetId="63">#REF!</definedName>
    <definedName name="ГлобалВылеты_Лист1_Таблица" localSheetId="11">#REF!</definedName>
    <definedName name="ГлобалВылеты_Лист1_Таблица" localSheetId="9">#REF!</definedName>
    <definedName name="ГлобалВылеты_Лист1_Таблица">#REF!</definedName>
    <definedName name="гнгнгнгнгнгнгнгнгнгнгнгнгнгнгнгнгнгнгнгнгнгнгнгнгнгнгнгнгнгн" localSheetId="68">#REF!</definedName>
    <definedName name="гнгнгнгнгнгнгнгнгнгнгнгнгнгнгнгнгнгнгнгнгнгнгнгнгнгнгнгнгнгн" localSheetId="71">#REF!</definedName>
    <definedName name="гнгнгнгнгнгнгнгнгнгнгнгнгнгнгнгнгнгнгнгнгнгнгнгнгнгнгнгнгнгн" localSheetId="14">#REF!</definedName>
    <definedName name="гнгнгнгнгнгнгнгнгнгнгнгнгнгнгнгнгнгнгнгнгнгнгнгнгнгнгнгнгнгн" localSheetId="63">#REF!</definedName>
    <definedName name="гнгнгнгнгнгнгнгнгнгнгнгнгнгнгнгнгнгнгнгнгнгнгнгнгнгнгнгнгнгн" localSheetId="11">#REF!</definedName>
    <definedName name="гнгнгнгнгнгнгнгнгнгнгнгнгнгнгнгнгнгнгнгнгнгнгнгнгнгнгнгнгнгн" localSheetId="9">#REF!</definedName>
    <definedName name="гнгнгнгнгнгнгнгнгнгнгнгнгнгнгнгнгнгнгнгнгнгнгнгнгнгнгнгнгнгн">#REF!</definedName>
    <definedName name="ГОД" localSheetId="27">[19]Списки!$A$2:$A$8</definedName>
    <definedName name="ГОД" localSheetId="28">[20]Списки!$A$2:$A$8</definedName>
    <definedName name="ГОД" localSheetId="26">[19]Списки!$A$2:$A$8</definedName>
    <definedName name="ГОД" localSheetId="62">[20]Списки!$A$2:$A$8</definedName>
    <definedName name="ГОД" localSheetId="4">[20]Списки!$A$2:$A$8</definedName>
    <definedName name="ГОД" localSheetId="8">[20]Списки!$A$2:$A$8</definedName>
    <definedName name="ГОД" localSheetId="14">[20]Списки!$A$2:$A$8</definedName>
    <definedName name="ГОД" localSheetId="16">[19]Списки!$A$2:$A$8</definedName>
    <definedName name="ГОД" localSheetId="9">[20]Списки!$A$2:$A$8</definedName>
    <definedName name="ГОД">[19]Списки!$A$2:$A$8</definedName>
    <definedName name="ГОД_1" localSheetId="14">[21]Списки!$A$2:$A$8</definedName>
    <definedName name="ГОД_1" localSheetId="9">[21]Списки!$A$2:$A$8</definedName>
    <definedName name="ГОД_1">[22]Списки!$A$2:$A$8</definedName>
    <definedName name="ГОД_11" localSheetId="14">[21]Списки!$A$2:$A$8</definedName>
    <definedName name="ГОД_11" localSheetId="9">[21]Списки!$A$2:$A$8</definedName>
    <definedName name="ГОД_11">[22]Списки!$A$2:$A$8</definedName>
    <definedName name="гпшгп" localSheetId="68">[7]Списки!#REF!</definedName>
    <definedName name="гпшгп" localSheetId="71">[7]Списки!#REF!</definedName>
    <definedName name="гпшгп" localSheetId="14">[6]Списки!#REF!</definedName>
    <definedName name="гпшгп" localSheetId="63">[6]Списки!#REF!</definedName>
    <definedName name="гпшгп" localSheetId="11">[7]Списки!#REF!</definedName>
    <definedName name="гпшгп" localSheetId="9">[6]Списки!#REF!</definedName>
    <definedName name="гпшгп">[7]Списки!#REF!</definedName>
    <definedName name="гр13" localSheetId="14">'[23]Корректировка 1_черновик'!$O:$O</definedName>
    <definedName name="гр13" localSheetId="9">'[23]Корректировка 1_черновик'!$O:$O</definedName>
    <definedName name="гр13">'[24]Корректировка 1_черновик'!$O:$O</definedName>
    <definedName name="гр22" localSheetId="14">'[23]Корректировка 1_черновик'!$AE:$AE</definedName>
    <definedName name="гр22" localSheetId="9">'[23]Корректировка 1_черновик'!$AE:$AE</definedName>
    <definedName name="гр22">'[24]Корректировка 1_черновик'!$AE:$AE</definedName>
    <definedName name="д" localSheetId="68">[3]Списки!#REF!</definedName>
    <definedName name="д" localSheetId="71">[3]Списки!#REF!</definedName>
    <definedName name="д" localSheetId="63">[3]Списки!#REF!</definedName>
    <definedName name="д" localSheetId="11">[3]Списки!#REF!</definedName>
    <definedName name="д">[3]Списки!#REF!</definedName>
    <definedName name="ддддд" localSheetId="68">[25]Списки!#REF!</definedName>
    <definedName name="ддддд" localSheetId="71">[25]Списки!#REF!</definedName>
    <definedName name="ддддд" localSheetId="14">[26]Списки!#REF!</definedName>
    <definedName name="ддддд" localSheetId="63">[26]Списки!#REF!</definedName>
    <definedName name="ддддд" localSheetId="11">[25]Списки!#REF!</definedName>
    <definedName name="ддддд" localSheetId="9">[26]Списки!#REF!</definedName>
    <definedName name="ддддд">[25]Списки!#REF!</definedName>
    <definedName name="дддддддддд" localSheetId="14">'[27]333'!$A$8:$IV$10</definedName>
    <definedName name="дддддддддд" localSheetId="9">'[27]333'!$A$8:$IV$10</definedName>
    <definedName name="дддддддддд">'[28]333'!$A$8:$IV$10</definedName>
    <definedName name="ДЕКАБРЬ" localSheetId="68">#REF!</definedName>
    <definedName name="ДЕКАБРЬ" localSheetId="71">#REF!</definedName>
    <definedName name="ДЕКАБРЬ" localSheetId="14">#REF!</definedName>
    <definedName name="ДЕКАБРЬ" localSheetId="63">#REF!</definedName>
    <definedName name="ДЕКАБРЬ" localSheetId="11">#REF!</definedName>
    <definedName name="ДЕКАБРЬ" localSheetId="9">#REF!</definedName>
    <definedName name="ДЕКАБРЬ">#REF!</definedName>
    <definedName name="добавлены" localSheetId="68">#REF!</definedName>
    <definedName name="добавлены" localSheetId="71">#REF!</definedName>
    <definedName name="добавлены" localSheetId="14">#REF!</definedName>
    <definedName name="добавлены" localSheetId="63">#REF!</definedName>
    <definedName name="добавлены" localSheetId="11">#REF!</definedName>
    <definedName name="добавлены" localSheetId="9">#REF!</definedName>
    <definedName name="добавлены">#REF!</definedName>
    <definedName name="Договор_Договор">" "</definedName>
    <definedName name="ДоговорыПоПроектам">" "</definedName>
    <definedName name="дщ" localSheetId="68">#REF!</definedName>
    <definedName name="дщ" localSheetId="71">#REF!</definedName>
    <definedName name="дщ" localSheetId="14">#REF!</definedName>
    <definedName name="дщ" localSheetId="63">#REF!</definedName>
    <definedName name="дщ" localSheetId="11">#REF!</definedName>
    <definedName name="дщ" localSheetId="9">#REF!</definedName>
    <definedName name="дщ">#REF!</definedName>
    <definedName name="ЕдИзм1" localSheetId="68">#REF!</definedName>
    <definedName name="ЕдИзм1" localSheetId="71">#REF!</definedName>
    <definedName name="ЕдИзм1" localSheetId="14">#REF!</definedName>
    <definedName name="ЕдИзм1" localSheetId="63">#REF!</definedName>
    <definedName name="ЕдИзм1" localSheetId="11">#REF!</definedName>
    <definedName name="ЕдИзм1" localSheetId="9">#REF!</definedName>
    <definedName name="ЕдИзм1">#REF!</definedName>
    <definedName name="ЕдИзм2" localSheetId="68">#REF!</definedName>
    <definedName name="ЕдИзм2" localSheetId="71">#REF!</definedName>
    <definedName name="ЕдИзм2" localSheetId="14">#REF!</definedName>
    <definedName name="ЕдИзм2" localSheetId="63">#REF!</definedName>
    <definedName name="ЕдИзм2" localSheetId="11">#REF!</definedName>
    <definedName name="ЕдИзм2" localSheetId="9">#REF!</definedName>
    <definedName name="ЕдИзм2">#REF!</definedName>
    <definedName name="ек" localSheetId="68">[22]Списки!#REF!</definedName>
    <definedName name="ек" localSheetId="71">[22]Списки!#REF!</definedName>
    <definedName name="ек" localSheetId="14">[21]Списки!#REF!</definedName>
    <definedName name="ек" localSheetId="63">[21]Списки!#REF!</definedName>
    <definedName name="ек" localSheetId="11">[22]Списки!#REF!</definedName>
    <definedName name="ек" localSheetId="9">[21]Списки!#REF!</definedName>
    <definedName name="ек">[22]Списки!#REF!</definedName>
    <definedName name="Екат" localSheetId="68">[3]Списки!#REF!</definedName>
    <definedName name="Екат" localSheetId="71">[3]Списки!#REF!</definedName>
    <definedName name="Екат" localSheetId="63">[3]Списки!#REF!</definedName>
    <definedName name="Екат" localSheetId="11">[3]Списки!#REF!</definedName>
    <definedName name="Екат">[3]Списки!#REF!</definedName>
    <definedName name="ен" localSheetId="68">#REF!</definedName>
    <definedName name="ен" localSheetId="71">#REF!</definedName>
    <definedName name="ен" localSheetId="14">#REF!</definedName>
    <definedName name="ен" localSheetId="63">#REF!</definedName>
    <definedName name="ен" localSheetId="11">#REF!</definedName>
    <definedName name="ен" localSheetId="9">#REF!</definedName>
    <definedName name="ен">#REF!</definedName>
    <definedName name="еывнгпщдшх" localSheetId="68">#REF!</definedName>
    <definedName name="еывнгпщдшх" localSheetId="71">#REF!</definedName>
    <definedName name="еывнгпщдшх" localSheetId="14">#REF!</definedName>
    <definedName name="еывнгпщдшх" localSheetId="63">#REF!</definedName>
    <definedName name="еывнгпщдшх" localSheetId="11">#REF!</definedName>
    <definedName name="еывнгпщдшх" localSheetId="9">#REF!</definedName>
    <definedName name="еывнгпщдшх">#REF!</definedName>
    <definedName name="жд" localSheetId="68">#REF!</definedName>
    <definedName name="жд" localSheetId="71">#REF!</definedName>
    <definedName name="жд" localSheetId="14">#REF!</definedName>
    <definedName name="жд" localSheetId="63">#REF!</definedName>
    <definedName name="жд" localSheetId="11">#REF!</definedName>
    <definedName name="жд" localSheetId="9">#REF!</definedName>
    <definedName name="жд">#REF!</definedName>
    <definedName name="жжжжж" localSheetId="68">#REF!</definedName>
    <definedName name="жжжжж" localSheetId="71">#REF!</definedName>
    <definedName name="жжжжж" localSheetId="14">#REF!</definedName>
    <definedName name="жжжжж" localSheetId="63">#REF!</definedName>
    <definedName name="жжжжж" localSheetId="11">#REF!</definedName>
    <definedName name="жжжжж" localSheetId="9">#REF!</definedName>
    <definedName name="жжжжж">#REF!</definedName>
    <definedName name="жжжжжжжж" localSheetId="14">'[2]252'!$A$9:$IV$11</definedName>
    <definedName name="жжжжжжжж" localSheetId="9">'[2]252'!$A$9:$IV$11</definedName>
    <definedName name="жжжжжжжж">'[1]252'!$A$9:$IV$11</definedName>
    <definedName name="жз" localSheetId="68">#REF!</definedName>
    <definedName name="жз" localSheetId="71">#REF!</definedName>
    <definedName name="жз" localSheetId="14">#REF!</definedName>
    <definedName name="жз" localSheetId="63">#REF!</definedName>
    <definedName name="жз" localSheetId="11">#REF!</definedName>
    <definedName name="жз" localSheetId="9">#REF!</definedName>
    <definedName name="жз">#REF!</definedName>
    <definedName name="жщ" localSheetId="68">#REF!</definedName>
    <definedName name="жщ" localSheetId="71">#REF!</definedName>
    <definedName name="жщ" localSheetId="14">#REF!</definedName>
    <definedName name="жщ" localSheetId="63">#REF!</definedName>
    <definedName name="жщ" localSheetId="11">#REF!</definedName>
    <definedName name="жщ" localSheetId="9">#REF!</definedName>
    <definedName name="жщ">#REF!</definedName>
    <definedName name="_xlnm.Print_Titles" localSheetId="22">'Пр 10 План ВПО '!$7:$11</definedName>
    <definedName name="_xlnm.Print_Titles" localSheetId="23">'Пр 10а БДДС  (помесячно)'!$7:$10</definedName>
    <definedName name="_xlnm.Print_Titles" localSheetId="30">'Пр 14 Изменение_ПРиПРО_Пл РВР'!$9:$12</definedName>
    <definedName name="_xlnm.Print_Titles" localSheetId="35">'Пр 18 Колдоговор '!$7:$9</definedName>
    <definedName name="_xlnm.Print_Titles" localSheetId="71">'Пр 26 Ответственные по План ВПО'!$4:$8</definedName>
    <definedName name="_xlnm.Print_Titles" localSheetId="17">'Пр 7 изм. в план'!$19:$22</definedName>
    <definedName name="_xlnm.Print_Titles">#N/A</definedName>
    <definedName name="И2К" localSheetId="68">#REF!</definedName>
    <definedName name="И2К" localSheetId="71">#REF!</definedName>
    <definedName name="И2К" localSheetId="14">#REF!</definedName>
    <definedName name="И2К" localSheetId="63">#REF!</definedName>
    <definedName name="И2К" localSheetId="11">#REF!</definedName>
    <definedName name="И2К" localSheetId="9">#REF!</definedName>
    <definedName name="И2К">#REF!</definedName>
    <definedName name="И3К" localSheetId="68">#REF!</definedName>
    <definedName name="И3К" localSheetId="71">#REF!</definedName>
    <definedName name="И3К" localSheetId="14">#REF!</definedName>
    <definedName name="И3К" localSheetId="63">#REF!</definedName>
    <definedName name="И3К" localSheetId="11">#REF!</definedName>
    <definedName name="И3К" localSheetId="9">#REF!</definedName>
    <definedName name="И3К">#REF!</definedName>
    <definedName name="идиот" localSheetId="68">#REF!</definedName>
    <definedName name="идиот" localSheetId="71">#REF!</definedName>
    <definedName name="идиот" localSheetId="14">#REF!</definedName>
    <definedName name="идиот" localSheetId="63">#REF!</definedName>
    <definedName name="идиот" localSheetId="11">#REF!</definedName>
    <definedName name="идиот" localSheetId="9">#REF!</definedName>
    <definedName name="идиот">#REF!</definedName>
    <definedName name="идиотская" localSheetId="68">[3]Списки!#REF!</definedName>
    <definedName name="идиотская" localSheetId="71">[3]Списки!#REF!</definedName>
    <definedName name="идиотская" localSheetId="14">[3]Списки!#REF!</definedName>
    <definedName name="идиотская" localSheetId="63">[3]Списки!#REF!</definedName>
    <definedName name="идиотская" localSheetId="11">[3]Списки!#REF!</definedName>
    <definedName name="идиотская" localSheetId="9">[3]Списки!#REF!</definedName>
    <definedName name="идиотская">[3]Списки!#REF!</definedName>
    <definedName name="Изм191022" localSheetId="22">#REF!</definedName>
    <definedName name="Изм191022" localSheetId="23">#REF!</definedName>
    <definedName name="Изм191022" localSheetId="28">#REF!</definedName>
    <definedName name="Изм191022" localSheetId="30">#REF!</definedName>
    <definedName name="Изм191022" localSheetId="37">#REF!</definedName>
    <definedName name="Изм191022" localSheetId="38">#REF!</definedName>
    <definedName name="Изм191022" localSheetId="62">#REF!</definedName>
    <definedName name="Изм191022" localSheetId="68">#REF!</definedName>
    <definedName name="Изм191022" localSheetId="71">#REF!</definedName>
    <definedName name="Изм191022" localSheetId="4">#REF!</definedName>
    <definedName name="Изм191022" localSheetId="8">#REF!</definedName>
    <definedName name="Изм191022" localSheetId="14">#REF!</definedName>
    <definedName name="Изм191022" localSheetId="29">#REF!</definedName>
    <definedName name="Изм191022" localSheetId="63">#REF!</definedName>
    <definedName name="Изм191022" localSheetId="11">#REF!</definedName>
    <definedName name="Изм191022" localSheetId="6">#REF!</definedName>
    <definedName name="Изм191022" localSheetId="12">#REF!</definedName>
    <definedName name="Изм191022" localSheetId="31">#REF!</definedName>
    <definedName name="Изм191022" localSheetId="5">#REF!</definedName>
    <definedName name="Изм191022" localSheetId="9">#REF!</definedName>
    <definedName name="Изм191022" localSheetId="18">#REF!</definedName>
    <definedName name="Изм191022">#REF!</definedName>
    <definedName name="ипероь" localSheetId="68">[7]Списки!#REF!</definedName>
    <definedName name="ипероь" localSheetId="71">[7]Списки!#REF!</definedName>
    <definedName name="ипероь" localSheetId="14">[6]Списки!#REF!</definedName>
    <definedName name="ипероь" localSheetId="63">[6]Списки!#REF!</definedName>
    <definedName name="ипероь" localSheetId="11">[7]Списки!#REF!</definedName>
    <definedName name="ипероь" localSheetId="9">[6]Списки!#REF!</definedName>
    <definedName name="ипероь">[7]Списки!#REF!</definedName>
    <definedName name="иук" localSheetId="68">#REF!</definedName>
    <definedName name="иук" localSheetId="71">#REF!</definedName>
    <definedName name="иук" localSheetId="14">#REF!</definedName>
    <definedName name="иук" localSheetId="63">#REF!</definedName>
    <definedName name="иук" localSheetId="11">#REF!</definedName>
    <definedName name="иук" localSheetId="9">#REF!</definedName>
    <definedName name="иук">#REF!</definedName>
    <definedName name="ишзщз" localSheetId="68">[7]Списки!#REF!</definedName>
    <definedName name="ишзщз" localSheetId="71">[7]Списки!#REF!</definedName>
    <definedName name="ишзщз" localSheetId="14">[6]Списки!#REF!</definedName>
    <definedName name="ишзщз" localSheetId="63">[6]Списки!#REF!</definedName>
    <definedName name="ишзщз" localSheetId="11">[7]Списки!#REF!</definedName>
    <definedName name="ишзщз" localSheetId="9">[6]Списки!#REF!</definedName>
    <definedName name="ишзщз">[7]Списки!#REF!</definedName>
    <definedName name="ййййййййййй" localSheetId="14">'[29]241'!$A$9:$IV$11</definedName>
    <definedName name="ййййййййййй" localSheetId="9">'[29]241'!$A$9:$IV$11</definedName>
    <definedName name="ййййййййййй">'[30]241'!$A$9:$IV$11</definedName>
    <definedName name="йу" localSheetId="68">#REF!</definedName>
    <definedName name="йу" localSheetId="71">#REF!</definedName>
    <definedName name="йу" localSheetId="14">#REF!</definedName>
    <definedName name="йу" localSheetId="63">#REF!</definedName>
    <definedName name="йу" localSheetId="11">#REF!</definedName>
    <definedName name="йу" localSheetId="9">#REF!</definedName>
    <definedName name="йу">#REF!</definedName>
    <definedName name="йцу" localSheetId="68">[7]Списки!#REF!</definedName>
    <definedName name="йцу" localSheetId="71">[7]Списки!#REF!</definedName>
    <definedName name="йцу" localSheetId="14">[6]Списки!#REF!</definedName>
    <definedName name="йцу" localSheetId="63">[6]Списки!#REF!</definedName>
    <definedName name="йцу" localSheetId="11">[7]Списки!#REF!</definedName>
    <definedName name="йцу" localSheetId="9">[6]Списки!#REF!</definedName>
    <definedName name="йцу">[7]Списки!#REF!</definedName>
    <definedName name="К" localSheetId="68">#REF!</definedName>
    <definedName name="К" localSheetId="71">#REF!</definedName>
    <definedName name="К" localSheetId="14">#REF!</definedName>
    <definedName name="К" localSheetId="63">#REF!</definedName>
    <definedName name="К" localSheetId="11">#REF!</definedName>
    <definedName name="К" localSheetId="9">#REF!</definedName>
    <definedName name="К">#REF!</definedName>
    <definedName name="КД1" localSheetId="68">'[31]20301.1_ВПО'!#REF!</definedName>
    <definedName name="КД1" localSheetId="71">'[31]20301.1_ВПО'!#REF!</definedName>
    <definedName name="КД1" localSheetId="14">'[32]20301.1_ВПО'!#REF!</definedName>
    <definedName name="КД1" localSheetId="63">'[32]20301.1_ВПО'!#REF!</definedName>
    <definedName name="КД1" localSheetId="11">'[31]20301.1_ВПО'!#REF!</definedName>
    <definedName name="КД1" localSheetId="9">'[32]20301.1_ВПО'!#REF!</definedName>
    <definedName name="КД1">'[31]20301.1_ВПО'!#REF!</definedName>
    <definedName name="КД2" localSheetId="68">'[31]20301.1_ВПО'!#REF!</definedName>
    <definedName name="КД2" localSheetId="71">'[31]20301.1_ВПО'!#REF!</definedName>
    <definedName name="КД2" localSheetId="14">'[32]20301.1_ВПО'!#REF!</definedName>
    <definedName name="КД2" localSheetId="63">'[32]20301.1_ВПО'!#REF!</definedName>
    <definedName name="КД2" localSheetId="11">'[31]20301.1_ВПО'!#REF!</definedName>
    <definedName name="КД2" localSheetId="9">'[32]20301.1_ВПО'!#REF!</definedName>
    <definedName name="КД2">'[31]20301.1_ВПО'!#REF!</definedName>
    <definedName name="КД3" localSheetId="68">'[31]20301.1_ВПО'!#REF!</definedName>
    <definedName name="КД3" localSheetId="71">'[31]20301.1_ВПО'!#REF!</definedName>
    <definedName name="КД3" localSheetId="14">'[32]20301.1_ВПО'!#REF!</definedName>
    <definedName name="КД3" localSheetId="63">'[32]20301.1_ВПО'!#REF!</definedName>
    <definedName name="КД3" localSheetId="11">'[31]20301.1_ВПО'!#REF!</definedName>
    <definedName name="КД3" localSheetId="9">'[32]20301.1_ВПО'!#REF!</definedName>
    <definedName name="КД3">'[31]20301.1_ВПО'!#REF!</definedName>
    <definedName name="КД4" localSheetId="71">'[31]20301.1_ВПО'!#REF!</definedName>
    <definedName name="КД4" localSheetId="14">'[32]20301.1_ВПО'!#REF!</definedName>
    <definedName name="КД4" localSheetId="63">'[32]20301.1_ВПО'!#REF!</definedName>
    <definedName name="КД4" localSheetId="11">'[31]20301.1_ВПО'!#REF!</definedName>
    <definedName name="КД4" localSheetId="9">'[32]20301.1_ВПО'!#REF!</definedName>
    <definedName name="КД4">'[31]20301.1_ВПО'!#REF!</definedName>
    <definedName name="КДуточн" localSheetId="71">[3]Списки!#REF!</definedName>
    <definedName name="КДуточн" localSheetId="63">[3]Списки!#REF!</definedName>
    <definedName name="КДуточн" localSheetId="11">[3]Списки!#REF!</definedName>
    <definedName name="КДуточн">[3]Списки!#REF!</definedName>
    <definedName name="кккккккккк" localSheetId="14">'[27]333'!$A$8:$IV$10</definedName>
    <definedName name="кккккккккк" localSheetId="9">'[27]333'!$A$8:$IV$10</definedName>
    <definedName name="кккккккккк">'[28]333'!$A$8:$IV$10</definedName>
    <definedName name="коллектив" localSheetId="68">[3]Списки!#REF!</definedName>
    <definedName name="коллектив" localSheetId="71">[3]Списки!#REF!</definedName>
    <definedName name="коллектив" localSheetId="63">[3]Списки!#REF!</definedName>
    <definedName name="коллектив" localSheetId="11">[3]Списки!#REF!</definedName>
    <definedName name="коллектив">[3]Списки!#REF!</definedName>
    <definedName name="кольцово" localSheetId="68">[3]Списки!#REF!</definedName>
    <definedName name="кольцово" localSheetId="71">[3]Списки!#REF!</definedName>
    <definedName name="кольцово" localSheetId="63">[3]Списки!#REF!</definedName>
    <definedName name="кольцово" localSheetId="11">[3]Списки!#REF!</definedName>
    <definedName name="кольцово">[3]Списки!#REF!</definedName>
    <definedName name="кольцово_1" localSheetId="68">#REF!</definedName>
    <definedName name="кольцово_1" localSheetId="71">#REF!</definedName>
    <definedName name="кольцово_1" localSheetId="14">#REF!</definedName>
    <definedName name="кольцово_1" localSheetId="63">#REF!</definedName>
    <definedName name="кольцово_1" localSheetId="11">#REF!</definedName>
    <definedName name="кольцово_1" localSheetId="9">#REF!</definedName>
    <definedName name="кольцово_1">#REF!</definedName>
    <definedName name="конфронтация" localSheetId="68">#REF!</definedName>
    <definedName name="конфронтация" localSheetId="71">#REF!</definedName>
    <definedName name="конфронтация" localSheetId="14">#REF!</definedName>
    <definedName name="конфронтация" localSheetId="63">#REF!</definedName>
    <definedName name="конфронтация" localSheetId="11">#REF!</definedName>
    <definedName name="конфронтация" localSheetId="9">#REF!</definedName>
    <definedName name="конфронтация">#REF!</definedName>
    <definedName name="концепция" localSheetId="68">#REF!</definedName>
    <definedName name="концепция" localSheetId="71">#REF!</definedName>
    <definedName name="концепция" localSheetId="14">#REF!</definedName>
    <definedName name="концепция" localSheetId="63">#REF!</definedName>
    <definedName name="концепция" localSheetId="11">#REF!</definedName>
    <definedName name="концепция" localSheetId="9">#REF!</definedName>
    <definedName name="концепция">#REF!</definedName>
    <definedName name="корзина" localSheetId="68">[3]Списки!#REF!</definedName>
    <definedName name="корзина" localSheetId="71">[3]Списки!#REF!</definedName>
    <definedName name="корзина" localSheetId="14">[3]Списки!#REF!</definedName>
    <definedName name="корзина" localSheetId="63">[3]Списки!#REF!</definedName>
    <definedName name="корзина" localSheetId="11">[3]Списки!#REF!</definedName>
    <definedName name="корзина" localSheetId="9">[3]Списки!#REF!</definedName>
    <definedName name="корзина">[3]Списки!#REF!</definedName>
    <definedName name="корректировка" localSheetId="68">[3]Списки!#REF!</definedName>
    <definedName name="корректировка" localSheetId="71">[3]Списки!#REF!</definedName>
    <definedName name="корректировка" localSheetId="63">[3]Списки!#REF!</definedName>
    <definedName name="корректировка" localSheetId="11">[3]Списки!#REF!</definedName>
    <definedName name="корректировка">[3]Списки!#REF!</definedName>
    <definedName name="Корректировка_ВПроект">" "</definedName>
    <definedName name="Корректировка_ИзПроекта">" "</definedName>
    <definedName name="Корректировка_Сумма">" "</definedName>
    <definedName name="коррст" localSheetId="68">[33]Списки!#REF!</definedName>
    <definedName name="коррст" localSheetId="71">[33]Списки!#REF!</definedName>
    <definedName name="коррст" localSheetId="14">[34]Списки!#REF!</definedName>
    <definedName name="коррст" localSheetId="63">[34]Списки!#REF!</definedName>
    <definedName name="коррст" localSheetId="11">[33]Списки!#REF!</definedName>
    <definedName name="коррст" localSheetId="9">[34]Списки!#REF!</definedName>
    <definedName name="коррст">[33]Списки!#REF!</definedName>
    <definedName name="КПК" localSheetId="14">[20]Списки!$A$2:$A$8</definedName>
    <definedName name="КПК" localSheetId="9">[20]Списки!$A$2:$A$8</definedName>
    <definedName name="КПК">[19]Списки!$A$2:$A$8</definedName>
    <definedName name="КПК1" localSheetId="68">#REF!</definedName>
    <definedName name="КПК1" localSheetId="71">#REF!</definedName>
    <definedName name="КПК1" localSheetId="14">#REF!</definedName>
    <definedName name="КПК1" localSheetId="63">#REF!</definedName>
    <definedName name="КПК1" localSheetId="11">#REF!</definedName>
    <definedName name="КПК1" localSheetId="9">#REF!</definedName>
    <definedName name="КПК1">#REF!</definedName>
    <definedName name="Лист" localSheetId="68">[3]Списки!#REF!</definedName>
    <definedName name="Лист" localSheetId="71">[3]Списки!#REF!</definedName>
    <definedName name="Лист" localSheetId="14">[3]Списки!#REF!</definedName>
    <definedName name="Лист" localSheetId="63">[3]Списки!#REF!</definedName>
    <definedName name="Лист" localSheetId="11">[3]Списки!#REF!</definedName>
    <definedName name="Лист" localSheetId="9">[3]Списки!#REF!</definedName>
    <definedName name="Лист">[3]Списки!#REF!</definedName>
    <definedName name="лллл" localSheetId="14">'[35]241'!$A$9:$IV$11</definedName>
    <definedName name="лллл" localSheetId="9">'[35]241'!$A$9:$IV$11</definedName>
    <definedName name="лллл">'[36]241'!$A$9:$IV$11</definedName>
    <definedName name="ллллл" localSheetId="68">[25]Списки!#REF!</definedName>
    <definedName name="ллллл" localSheetId="71">[25]Списки!#REF!</definedName>
    <definedName name="ллллл" localSheetId="14">[26]Списки!#REF!</definedName>
    <definedName name="ллллл" localSheetId="63">[26]Списки!#REF!</definedName>
    <definedName name="ллллл" localSheetId="11">[25]Списки!#REF!</definedName>
    <definedName name="ллллл" localSheetId="9">[26]Списки!#REF!</definedName>
    <definedName name="ллллл">[25]Списки!#REF!</definedName>
    <definedName name="ллллллллллллллллллллллл" localSheetId="68">#REF!</definedName>
    <definedName name="ллллллллллллллллллллллл" localSheetId="71">#REF!</definedName>
    <definedName name="ллллллллллллллллллллллл" localSheetId="14">#REF!</definedName>
    <definedName name="ллллллллллллллллллллллл" localSheetId="63">#REF!</definedName>
    <definedName name="ллллллллллллллллллллллл" localSheetId="11">#REF!</definedName>
    <definedName name="ллллллллллллллллллллллл" localSheetId="9">#REF!</definedName>
    <definedName name="ллллллллллллллллллллллл">#REF!</definedName>
    <definedName name="лш" localSheetId="68">#REF!</definedName>
    <definedName name="лш" localSheetId="71">#REF!</definedName>
    <definedName name="лш" localSheetId="14">#REF!</definedName>
    <definedName name="лш" localSheetId="63">#REF!</definedName>
    <definedName name="лш" localSheetId="11">#REF!</definedName>
    <definedName name="лш" localSheetId="9">#REF!</definedName>
    <definedName name="лш">#REF!</definedName>
    <definedName name="м" localSheetId="68">#REF!</definedName>
    <definedName name="м" localSheetId="71">#REF!</definedName>
    <definedName name="м" localSheetId="14">#REF!</definedName>
    <definedName name="м" localSheetId="63">#REF!</definedName>
    <definedName name="м" localSheetId="11">#REF!</definedName>
    <definedName name="м" localSheetId="9">#REF!</definedName>
    <definedName name="м">#REF!</definedName>
    <definedName name="марс" localSheetId="68">#REF!</definedName>
    <definedName name="марс" localSheetId="71">#REF!</definedName>
    <definedName name="марс" localSheetId="14">#REF!</definedName>
    <definedName name="марс" localSheetId="63">#REF!</definedName>
    <definedName name="марс" localSheetId="11">#REF!</definedName>
    <definedName name="марс" localSheetId="9">#REF!</definedName>
    <definedName name="марс">#REF!</definedName>
    <definedName name="месяц">[3]Списки!$A$2:$A$8</definedName>
    <definedName name="Миклину" localSheetId="68">[3]Списки!#REF!</definedName>
    <definedName name="Миклину" localSheetId="71">[3]Списки!#REF!</definedName>
    <definedName name="Миклину" localSheetId="63">[3]Списки!#REF!</definedName>
    <definedName name="Миклину" localSheetId="11">[3]Списки!#REF!</definedName>
    <definedName name="Миклину">[3]Списки!#REF!</definedName>
    <definedName name="миоогш" localSheetId="68">[7]Списки!#REF!</definedName>
    <definedName name="миоогш" localSheetId="71">[7]Списки!#REF!</definedName>
    <definedName name="миоогш" localSheetId="14">[6]Списки!#REF!</definedName>
    <definedName name="миоогш" localSheetId="63">[6]Списки!#REF!</definedName>
    <definedName name="миоогш" localSheetId="11">[7]Списки!#REF!</definedName>
    <definedName name="миоогш" localSheetId="9">[6]Списки!#REF!</definedName>
    <definedName name="миоогш">[7]Списки!#REF!</definedName>
    <definedName name="мнг8543проь" localSheetId="68">#REF!</definedName>
    <definedName name="мнг8543проь" localSheetId="71">#REF!</definedName>
    <definedName name="мнг8543проь" localSheetId="14">#REF!</definedName>
    <definedName name="мнг8543проь" localSheetId="63">#REF!</definedName>
    <definedName name="мнг8543проь" localSheetId="11">#REF!</definedName>
    <definedName name="мнг8543проь" localSheetId="9">#REF!</definedName>
    <definedName name="мнг8543проь">#REF!</definedName>
    <definedName name="мошр" localSheetId="68">#REF!</definedName>
    <definedName name="мошр" localSheetId="71">#REF!</definedName>
    <definedName name="мошр" localSheetId="14">#REF!</definedName>
    <definedName name="мошр" localSheetId="63">#REF!</definedName>
    <definedName name="мошр" localSheetId="11">#REF!</definedName>
    <definedName name="мошр" localSheetId="9">#REF!</definedName>
    <definedName name="мошр">#REF!</definedName>
    <definedName name="мплпо" localSheetId="68">[7]Списки!#REF!</definedName>
    <definedName name="мплпо" localSheetId="71">[7]Списки!#REF!</definedName>
    <definedName name="мплпо" localSheetId="14">[6]Списки!#REF!</definedName>
    <definedName name="мплпо" localSheetId="63">[6]Списки!#REF!</definedName>
    <definedName name="мплпо" localSheetId="11">[7]Списки!#REF!</definedName>
    <definedName name="мплпо" localSheetId="9">[6]Списки!#REF!</definedName>
    <definedName name="мплпо">[7]Списки!#REF!</definedName>
    <definedName name="мронрг" localSheetId="68">#REF!</definedName>
    <definedName name="мронрг" localSheetId="71">#REF!</definedName>
    <definedName name="мронрг" localSheetId="14">#REF!</definedName>
    <definedName name="мронрг" localSheetId="63">#REF!</definedName>
    <definedName name="мронрг" localSheetId="11">#REF!</definedName>
    <definedName name="мронрг" localSheetId="9">#REF!</definedName>
    <definedName name="мронрг">#REF!</definedName>
    <definedName name="мслшгщз" localSheetId="68">[3]Списки!#REF!</definedName>
    <definedName name="мслшгщз" localSheetId="71">[3]Списки!#REF!</definedName>
    <definedName name="мслшгщз" localSheetId="14">[3]Списки!#REF!</definedName>
    <definedName name="мслшгщз" localSheetId="63">[3]Списки!#REF!</definedName>
    <definedName name="мслшгщз" localSheetId="11">[3]Списки!#REF!</definedName>
    <definedName name="мслшгщз" localSheetId="9">[3]Списки!#REF!</definedName>
    <definedName name="мслшгщз">[3]Списки!#REF!</definedName>
    <definedName name="мук" localSheetId="68">#REF!</definedName>
    <definedName name="мук" localSheetId="71">#REF!</definedName>
    <definedName name="мук" localSheetId="14">#REF!</definedName>
    <definedName name="мук" localSheetId="63">#REF!</definedName>
    <definedName name="мук" localSheetId="11">#REF!</definedName>
    <definedName name="мук" localSheetId="9">#REF!</definedName>
    <definedName name="мук">#REF!</definedName>
    <definedName name="надоело" localSheetId="68">[3]Списки!#REF!</definedName>
    <definedName name="надоело" localSheetId="71">[3]Списки!#REF!</definedName>
    <definedName name="надоело" localSheetId="14">[3]Списки!#REF!</definedName>
    <definedName name="надоело" localSheetId="63">[3]Списки!#REF!</definedName>
    <definedName name="надоело" localSheetId="11">[3]Списки!#REF!</definedName>
    <definedName name="надоело" localSheetId="9">[3]Списки!#REF!</definedName>
    <definedName name="надоело">[3]Списки!#REF!</definedName>
    <definedName name="налог">#N/A</definedName>
    <definedName name="НАПР" localSheetId="68">#REF!</definedName>
    <definedName name="НАПР" localSheetId="71">#REF!</definedName>
    <definedName name="НАПР" localSheetId="14">#REF!</definedName>
    <definedName name="НАПР" localSheetId="63">#REF!</definedName>
    <definedName name="НАПР" localSheetId="11">#REF!</definedName>
    <definedName name="НАПР" localSheetId="9">#REF!</definedName>
    <definedName name="НАПР">#REF!</definedName>
    <definedName name="Направление" localSheetId="68">#REF!</definedName>
    <definedName name="Направление" localSheetId="71">#REF!</definedName>
    <definedName name="Направление" localSheetId="14">#REF!</definedName>
    <definedName name="Направление" localSheetId="63">#REF!</definedName>
    <definedName name="Направление" localSheetId="11">#REF!</definedName>
    <definedName name="Направление" localSheetId="9">#REF!</definedName>
    <definedName name="Направление">#REF!</definedName>
    <definedName name="НАПРАВЛЕНИЯ" localSheetId="22">#REF!</definedName>
    <definedName name="НАПРАВЛЕНИЯ" localSheetId="23">#REF!</definedName>
    <definedName name="НАПРАВЛЕНИЯ" localSheetId="27">#REF!</definedName>
    <definedName name="НАПРАВЛЕНИЯ" localSheetId="28">#REF!</definedName>
    <definedName name="НАПРАВЛЕНИЯ" localSheetId="26">#REF!</definedName>
    <definedName name="НАПРАВЛЕНИЯ" localSheetId="30">#REF!</definedName>
    <definedName name="НАПРАВЛЕНИЯ" localSheetId="33">#REF!</definedName>
    <definedName name="НАПРАВЛЕНИЯ" localSheetId="37">#REF!</definedName>
    <definedName name="НАПРАВЛЕНИЯ" localSheetId="38">#REF!</definedName>
    <definedName name="НАПРАВЛЕНИЯ" localSheetId="54">#REF!</definedName>
    <definedName name="НАПРАВЛЕНИЯ" localSheetId="56">#REF!</definedName>
    <definedName name="НАПРАВЛЕНИЯ" localSheetId="61">#REF!</definedName>
    <definedName name="НАПРАВЛЕНИЯ" localSheetId="62">#REF!</definedName>
    <definedName name="НАПРАВЛЕНИЯ" localSheetId="65">#REF!</definedName>
    <definedName name="НАПРАВЛЕНИЯ" localSheetId="68">#REF!</definedName>
    <definedName name="НАПРАВЛЕНИЯ" localSheetId="69">#REF!</definedName>
    <definedName name="НАПРАВЛЕНИЯ" localSheetId="71">#REF!</definedName>
    <definedName name="НАПРАВЛЕНИЯ" localSheetId="2">#REF!</definedName>
    <definedName name="НАПРАВЛЕНИЯ" localSheetId="3">#REF!</definedName>
    <definedName name="НАПРАВЛЕНИЯ" localSheetId="4">#REF!</definedName>
    <definedName name="НАПРАВЛЕНИЯ" localSheetId="8">#REF!</definedName>
    <definedName name="НАПРАВЛЕНИЯ" localSheetId="14">#REF!</definedName>
    <definedName name="НАПРАВЛЕНИЯ" localSheetId="16">#REF!</definedName>
    <definedName name="НАПРАВЛЕНИЯ" localSheetId="29">#REF!</definedName>
    <definedName name="НАПРАВЛЕНИЯ" localSheetId="63">#REF!</definedName>
    <definedName name="НАПРАВЛЕНИЯ" localSheetId="11">#REF!</definedName>
    <definedName name="НАПРАВЛЕНИЯ" localSheetId="6">#REF!</definedName>
    <definedName name="НАПРАВЛЕНИЯ" localSheetId="12">#REF!</definedName>
    <definedName name="НАПРАВЛЕНИЯ" localSheetId="31">#REF!</definedName>
    <definedName name="НАПРАВЛЕНИЯ" localSheetId="5">#REF!</definedName>
    <definedName name="НАПРАВЛЕНИЯ" localSheetId="9">#REF!</definedName>
    <definedName name="НАПРАВЛЕНИЯ" localSheetId="18">#REF!</definedName>
    <definedName name="НАПРАВЛЕНИЯ">#REF!</definedName>
    <definedName name="НАПРАВЛЕНИЯ_1" localSheetId="68">#REF!</definedName>
    <definedName name="НАПРАВЛЕНИЯ_1" localSheetId="71">#REF!</definedName>
    <definedName name="НАПРАВЛЕНИЯ_1" localSheetId="14">#REF!</definedName>
    <definedName name="НАПРАВЛЕНИЯ_1" localSheetId="63">#REF!</definedName>
    <definedName name="НАПРАВЛЕНИЯ_1" localSheetId="11">#REF!</definedName>
    <definedName name="НАПРАВЛЕНИЯ_1" localSheetId="9">#REF!</definedName>
    <definedName name="НАПРАВЛЕНИЯ_1">#REF!</definedName>
    <definedName name="НАПРАВЛЕНИЯ_11" localSheetId="68">#REF!</definedName>
    <definedName name="НАПРАВЛЕНИЯ_11" localSheetId="71">#REF!</definedName>
    <definedName name="НАПРАВЛЕНИЯ_11" localSheetId="14">#REF!</definedName>
    <definedName name="НАПРАВЛЕНИЯ_11" localSheetId="63">#REF!</definedName>
    <definedName name="НАПРАВЛЕНИЯ_11" localSheetId="11">#REF!</definedName>
    <definedName name="НАПРАВЛЕНИЯ_11" localSheetId="9">#REF!</definedName>
    <definedName name="НАПРАВЛЕНИЯ_11">#REF!</definedName>
    <definedName name="направления3" localSheetId="68">#REF!</definedName>
    <definedName name="направления3" localSheetId="71">#REF!</definedName>
    <definedName name="направления3" localSheetId="14">#REF!</definedName>
    <definedName name="направления3" localSheetId="63">#REF!</definedName>
    <definedName name="направления3" localSheetId="11">#REF!</definedName>
    <definedName name="направления3" localSheetId="9">#REF!</definedName>
    <definedName name="направления3">#REF!</definedName>
    <definedName name="направления4" localSheetId="68">#REF!</definedName>
    <definedName name="направления4" localSheetId="71">#REF!</definedName>
    <definedName name="направления4" localSheetId="14">#REF!</definedName>
    <definedName name="направления4" localSheetId="63">#REF!</definedName>
    <definedName name="направления4" localSheetId="11">#REF!</definedName>
    <definedName name="направления4" localSheetId="9">#REF!</definedName>
    <definedName name="направления4">#REF!</definedName>
    <definedName name="направления43" localSheetId="68">#REF!</definedName>
    <definedName name="направления43" localSheetId="71">#REF!</definedName>
    <definedName name="направления43" localSheetId="14">#REF!</definedName>
    <definedName name="направления43" localSheetId="63">#REF!</definedName>
    <definedName name="направления43" localSheetId="11">#REF!</definedName>
    <definedName name="направления43" localSheetId="9">#REF!</definedName>
    <definedName name="направления43">#REF!</definedName>
    <definedName name="направления5" localSheetId="68">#REF!</definedName>
    <definedName name="направления5" localSheetId="71">#REF!</definedName>
    <definedName name="направления5" localSheetId="14">#REF!</definedName>
    <definedName name="направления5" localSheetId="63">#REF!</definedName>
    <definedName name="направления5" localSheetId="11">#REF!</definedName>
    <definedName name="направления5" localSheetId="9">#REF!</definedName>
    <definedName name="направления5">#REF!</definedName>
    <definedName name="напрвленимя1" localSheetId="68">#REF!</definedName>
    <definedName name="напрвленимя1" localSheetId="71">#REF!</definedName>
    <definedName name="напрвленимя1" localSheetId="14">#REF!</definedName>
    <definedName name="напрвленимя1" localSheetId="63">#REF!</definedName>
    <definedName name="напрвленимя1" localSheetId="11">#REF!</definedName>
    <definedName name="напрвленимя1" localSheetId="9">#REF!</definedName>
    <definedName name="напрвленимя1">#REF!</definedName>
    <definedName name="напрвления1" localSheetId="68">#REF!</definedName>
    <definedName name="напрвления1" localSheetId="71">#REF!</definedName>
    <definedName name="напрвления1" localSheetId="14">#REF!</definedName>
    <definedName name="напрвления1" localSheetId="63">#REF!</definedName>
    <definedName name="напрвления1" localSheetId="11">#REF!</definedName>
    <definedName name="напрвления1" localSheetId="9">#REF!</definedName>
    <definedName name="напрвления1">#REF!</definedName>
    <definedName name="нвгшпшщ" localSheetId="68">[7]Списки!#REF!</definedName>
    <definedName name="нвгшпшщ" localSheetId="71">[7]Списки!#REF!</definedName>
    <definedName name="нвгшпшщ" localSheetId="14">[6]Списки!#REF!</definedName>
    <definedName name="нвгшпшщ" localSheetId="63">[6]Списки!#REF!</definedName>
    <definedName name="нвгшпшщ" localSheetId="11">[7]Списки!#REF!</definedName>
    <definedName name="нвгшпшщ" localSheetId="9">[6]Списки!#REF!</definedName>
    <definedName name="нвгшпшщ">[7]Списки!#REF!</definedName>
    <definedName name="нг">[3]Списки!$J$2:$J$17</definedName>
    <definedName name="нгш" localSheetId="68">#REF!</definedName>
    <definedName name="нгш" localSheetId="71">#REF!</definedName>
    <definedName name="нгш" localSheetId="14">#REF!</definedName>
    <definedName name="нгш" localSheetId="63">#REF!</definedName>
    <definedName name="нгш" localSheetId="11">#REF!</definedName>
    <definedName name="нгш" localSheetId="9">#REF!</definedName>
    <definedName name="нгш">#REF!</definedName>
    <definedName name="НДС" localSheetId="68">'[31]20301.1_ВПО'!#REF!</definedName>
    <definedName name="НДС" localSheetId="71">'[31]20301.1_ВПО'!#REF!</definedName>
    <definedName name="НДС" localSheetId="14">'[32]20301.1_ВПО'!#REF!</definedName>
    <definedName name="НДС" localSheetId="63">'[32]20301.1_ВПО'!#REF!</definedName>
    <definedName name="НДС" localSheetId="11">'[31]20301.1_ВПО'!#REF!</definedName>
    <definedName name="НДС" localSheetId="9">'[32]20301.1_ВПО'!#REF!</definedName>
    <definedName name="НДС">'[31]20301.1_ВПО'!#REF!</definedName>
    <definedName name="непонимание" localSheetId="68">[3]Списки!#REF!</definedName>
    <definedName name="непонимание" localSheetId="71">[3]Списки!#REF!</definedName>
    <definedName name="непонимание" localSheetId="63">[3]Списки!#REF!</definedName>
    <definedName name="непонимание" localSheetId="11">[3]Списки!#REF!</definedName>
    <definedName name="непонимание">[3]Списки!#REF!</definedName>
    <definedName name="нестояние" localSheetId="71">[3]Списки!#REF!</definedName>
    <definedName name="нестояние" localSheetId="63">[3]Списки!#REF!</definedName>
    <definedName name="нестояние" localSheetId="11">[3]Списки!#REF!</definedName>
    <definedName name="нестояние">[3]Списки!#REF!</definedName>
    <definedName name="неустойка" localSheetId="71">[3]Списки!#REF!</definedName>
    <definedName name="неустойка" localSheetId="63">[3]Списки!#REF!</definedName>
    <definedName name="неустойка" localSheetId="11">[3]Списки!#REF!</definedName>
    <definedName name="неустойка">[3]Списки!#REF!</definedName>
    <definedName name="нншщншгз" localSheetId="71">[7]Списки!#REF!</definedName>
    <definedName name="нншщншгз" localSheetId="14">[6]Списки!#REF!</definedName>
    <definedName name="нншщншгз" localSheetId="63">[6]Списки!#REF!</definedName>
    <definedName name="нншщншгз" localSheetId="11">[7]Списки!#REF!</definedName>
    <definedName name="нншщншгз" localSheetId="9">[6]Списки!#REF!</definedName>
    <definedName name="нншщншгз">[7]Списки!#REF!</definedName>
    <definedName name="Нов" localSheetId="71">[7]Списки!#REF!</definedName>
    <definedName name="Нов" localSheetId="14">[6]Списки!#REF!</definedName>
    <definedName name="Нов" localSheetId="63">[6]Списки!#REF!</definedName>
    <definedName name="Нов" localSheetId="11">[7]Списки!#REF!</definedName>
    <definedName name="Нов" localSheetId="9">[6]Списки!#REF!</definedName>
    <definedName name="Нов">[7]Списки!#REF!</definedName>
    <definedName name="нпшщ" localSheetId="68">#REF!</definedName>
    <definedName name="нпшщ" localSheetId="71">#REF!</definedName>
    <definedName name="нпшщ" localSheetId="14">#REF!</definedName>
    <definedName name="нпшщ" localSheetId="63">#REF!</definedName>
    <definedName name="нпшщ" localSheetId="11">#REF!</definedName>
    <definedName name="нпшщ" localSheetId="9">#REF!</definedName>
    <definedName name="нпшщ">#REF!</definedName>
    <definedName name="_xlnm.Print_Area" localSheetId="0">'Пр 1 Планы '!$A$1:$D$28</definedName>
    <definedName name="_xlnm.Print_Area" localSheetId="22">'Пр 10 План ВПО '!$A$1:$X$168</definedName>
    <definedName name="_xlnm.Print_Area" localSheetId="23">'Пр 10а БДДС  (помесячно)'!$A$1:$S$167</definedName>
    <definedName name="_xlnm.Print_Area" localSheetId="24">'Пр 11 Изменения к ПДФ'!$A$1:$E$25</definedName>
    <definedName name="_xlnm.Print_Area" localSheetId="27">'Пр 13 План ПРиПРО'!$A$1:$T$13</definedName>
    <definedName name="_xlnm.Print_Area" localSheetId="30">'Пр 14 Изменение_ПРиПРО_Пл РВР'!$A$1:$BZ$34</definedName>
    <definedName name="_xlnm.Print_Area" localSheetId="32">'Пр 15 ПЗ к ПРиПРО и РВР'!$A$1:$AJ$18</definedName>
    <definedName name="_xlnm.Print_Area" localSheetId="33">'Пр 16 Расходы на ед. продукци'!$A$1:$E$57</definedName>
    <definedName name="_xlnm.Print_Area" localSheetId="34">'Пр 17 стоим-ть лет.часа'!$A$1:$E$59</definedName>
    <definedName name="_xlnm.Print_Area" localSheetId="36">'Пр 19 план обучения'!$A$1:$X$51</definedName>
    <definedName name="_xlnm.Print_Area" localSheetId="39">'Пр 20 (стр 20110_ВПО) '!$A$1:$Q$19</definedName>
    <definedName name="_xlnm.Print_Area" localSheetId="40">'Пр 20 (стр 20121, 20508 ВПО)'!$A$1:$T$59</definedName>
    <definedName name="_xlnm.Print_Area" localSheetId="43">'Пр 20 (стр 20301-2_ВПО)'!$A$1:$T$25</definedName>
    <definedName name="_xlnm.Print_Area" localSheetId="44">'Пр 20 (стр 20303_ВПО)'!$A$1:$U$19</definedName>
    <definedName name="_xlnm.Print_Area" localSheetId="45">'Пр 20 (стр 20304_ВПО)'!$A$1:$V$25</definedName>
    <definedName name="_xlnm.Print_Area" localSheetId="46">'Пр 20 (стр 20305_ВПО)'!$A$1:$T$16</definedName>
    <definedName name="_xlnm.Print_Area" localSheetId="47">'Пр 20 (стр 20306-1_ВПО)'!$A$1:$V$16</definedName>
    <definedName name="_xlnm.Print_Area" localSheetId="48">'Пр 20 (стр 20306-2_ВПО)'!$A$1:$Y$16</definedName>
    <definedName name="_xlnm.Print_Area" localSheetId="49">'Пр 20 (стр 20307_ВПО)'!$A$1:$T$16</definedName>
    <definedName name="_xlnm.Print_Area" localSheetId="50">'Пр 20 (стр 20309_ВПО)'!$A$1:$W$16</definedName>
    <definedName name="_xlnm.Print_Area" localSheetId="51">'Пр 20 (стр 204011_ВПО)'!$A$1:$T$16</definedName>
    <definedName name="_xlnm.Print_Area" localSheetId="54">'Пр 20 (стр 20403-2_ВПО)'!$A$1:$T$16</definedName>
    <definedName name="_xlnm.Print_Area" localSheetId="57">'Пр 20 (стр 20405_ВПО)'!$A$1:$X$36</definedName>
    <definedName name="_xlnm.Print_Area" localSheetId="60">'Пр 20 (стр 20408-1_ВПО)'!$A$1:$T$17</definedName>
    <definedName name="_xlnm.Print_Area" localSheetId="61">'Пр 20 (стр 20408-2_ВПО)'!$A$1:$T$17</definedName>
    <definedName name="_xlnm.Print_Area" localSheetId="62">'Пр 20 (стр 204962_ВПО) (2)'!$A$1:$BY$26</definedName>
    <definedName name="_xlnm.Print_Area" localSheetId="66">'Пр 21 КВУ'!$A$1:$C$35</definedName>
    <definedName name="_xlnm.Print_Area" localSheetId="68">'Пр 23 Справочник статей и КУУ'!$A$1:$C$552</definedName>
    <definedName name="_xlnm.Print_Area" localSheetId="69">'Пр 24 (иск. из экспл.)'!$A$1:$B$31</definedName>
    <definedName name="_xlnm.Print_Area" localSheetId="70">'Пр 25 тип этапа'!$A$1:$C$51</definedName>
    <definedName name="_xlnm.Print_Area" localSheetId="1">'Пр 2а Структура планов  '!$A$1:$M$152</definedName>
    <definedName name="_xlnm.Print_Area" localSheetId="13">'Пр 4 заявка 4'!$A$1:$AX$22</definedName>
    <definedName name="_xlnm.Print_Area" localSheetId="17">'Пр 7 изм. в план'!$A$1:$BZ$46</definedName>
    <definedName name="_xlnm.Print_Area" localSheetId="19">'Пр 7а изм. в план'!#REF!</definedName>
    <definedName name="_xlnm.Print_Area" localSheetId="20">'Пр 8 ЦВПО'!$A$1:$V$116</definedName>
    <definedName name="_xlnm.Print_Area" localSheetId="21">'Пр 9 Титульный лист'!$A$1:$M$37</definedName>
    <definedName name="_xlnm.Print_Area" localSheetId="11">'Пр. 3а Сетевой график к пл. 1-3'!$A$1:$EI$18</definedName>
    <definedName name="_xlnm.Print_Area" localSheetId="6">'Пр.3.2 заявка в Пл.НИОКР '!$A$1:$J$58</definedName>
    <definedName name="_xlnm.Print_Area" localSheetId="12">'Пр.3б Сетевой график к пл.104.1'!$A$1:$DK$18</definedName>
    <definedName name="_xlnm.Print_Area" localSheetId="7">'Пр3.1.Заявка в Перечень тем'!$A$1:$J$60</definedName>
    <definedName name="_xlnm.Print_Area">#N/A</definedName>
    <definedName name="объ" localSheetId="68">#REF!</definedName>
    <definedName name="объ" localSheetId="71">#REF!</definedName>
    <definedName name="объ" localSheetId="14">#REF!</definedName>
    <definedName name="объ" localSheetId="63">#REF!</definedName>
    <definedName name="объ" localSheetId="11">#REF!</definedName>
    <definedName name="объ" localSheetId="9">#REF!</definedName>
    <definedName name="объ">#REF!</definedName>
    <definedName name="объединение" localSheetId="68">#REF!</definedName>
    <definedName name="объединение" localSheetId="71">#REF!</definedName>
    <definedName name="объединение" localSheetId="14">#REF!</definedName>
    <definedName name="объединение" localSheetId="63">#REF!</definedName>
    <definedName name="объединение" localSheetId="11">#REF!</definedName>
    <definedName name="объединение" localSheetId="9">#REF!</definedName>
    <definedName name="объединение">#REF!</definedName>
    <definedName name="ОБЪЯСНИЛКА" localSheetId="68">#REF!</definedName>
    <definedName name="ОБЪЯСНИЛКА" localSheetId="71">#REF!</definedName>
    <definedName name="ОБЪЯСНИЛКА" localSheetId="14">#REF!</definedName>
    <definedName name="ОБЪЯСНИЛКА" localSheetId="63">#REF!</definedName>
    <definedName name="ОБЪЯСНИЛКА" localSheetId="11">#REF!</definedName>
    <definedName name="ОБЪЯСНИЛКА" localSheetId="9">#REF!</definedName>
    <definedName name="ОБЪЯСНИЛКА">#REF!</definedName>
    <definedName name="октябрь" localSheetId="68">#REF!</definedName>
    <definedName name="октябрь" localSheetId="71">#REF!</definedName>
    <definedName name="октябрь" localSheetId="14">#REF!</definedName>
    <definedName name="октябрь" localSheetId="63">#REF!</definedName>
    <definedName name="октябрь" localSheetId="11">#REF!</definedName>
    <definedName name="октябрь" localSheetId="9">#REF!</definedName>
    <definedName name="октябрь">#REF!</definedName>
    <definedName name="оо" localSheetId="68">#REF!</definedName>
    <definedName name="оо" localSheetId="71">#REF!</definedName>
    <definedName name="оо" localSheetId="14">#REF!</definedName>
    <definedName name="оо" localSheetId="63">#REF!</definedName>
    <definedName name="оо" localSheetId="11">#REF!</definedName>
    <definedName name="оо" localSheetId="9">#REF!</definedName>
    <definedName name="оо">#REF!</definedName>
    <definedName name="ооо" localSheetId="68">#REF!</definedName>
    <definedName name="ооо" localSheetId="71">#REF!</definedName>
    <definedName name="ооо" localSheetId="14">#REF!</definedName>
    <definedName name="ооо" localSheetId="63">#REF!</definedName>
    <definedName name="ооо" localSheetId="11">#REF!</definedName>
    <definedName name="ооо" localSheetId="9">#REF!</definedName>
    <definedName name="ооо">#REF!</definedName>
    <definedName name="оооо" localSheetId="68">[37]Списки!#REF!</definedName>
    <definedName name="оооо" localSheetId="71">[37]Списки!#REF!</definedName>
    <definedName name="оооо" localSheetId="14">[38]Списки!#REF!</definedName>
    <definedName name="оооо" localSheetId="63">[38]Списки!#REF!</definedName>
    <definedName name="оооо" localSheetId="11">[37]Списки!#REF!</definedName>
    <definedName name="оооо" localSheetId="9">[38]Списки!#REF!</definedName>
    <definedName name="оооо">[37]Списки!#REF!</definedName>
    <definedName name="ооор" localSheetId="68">#REF!</definedName>
    <definedName name="ооор" localSheetId="71">#REF!</definedName>
    <definedName name="ооор" localSheetId="14">#REF!</definedName>
    <definedName name="ооор" localSheetId="63">#REF!</definedName>
    <definedName name="ооор" localSheetId="11">#REF!</definedName>
    <definedName name="ооор" localSheetId="9">#REF!</definedName>
    <definedName name="ооор">#REF!</definedName>
    <definedName name="оп">[3]Списки!$J$2:$J$17</definedName>
    <definedName name="Оплата_труда_всего_состава_по_подразделениям__службам__отделам" localSheetId="14">'[39]свод форма 3 2002 план '!$B$14:$AV$83</definedName>
    <definedName name="Оплата_труда_всего_состава_по_подразделениям__службам__отделам" localSheetId="9">'[39]свод форма 3 2002 план '!$B$14:$AV$83</definedName>
    <definedName name="Оплата_труда_всего_состава_по_подразделениям__службам__отделам">'[40]свод форма 3 2002 план '!$B$14:$AV$83</definedName>
    <definedName name="орг">[3]Списки!$J$2:$J$17</definedName>
    <definedName name="отсоединение" localSheetId="68">#REF!</definedName>
    <definedName name="отсоединение" localSheetId="71">#REF!</definedName>
    <definedName name="отсоединение" localSheetId="14">#REF!</definedName>
    <definedName name="отсоединение" localSheetId="63">#REF!</definedName>
    <definedName name="отсоединение" localSheetId="11">#REF!</definedName>
    <definedName name="отсоединение" localSheetId="9">#REF!</definedName>
    <definedName name="отсоединение">#REF!</definedName>
    <definedName name="отчет" localSheetId="68">#REF!</definedName>
    <definedName name="отчет" localSheetId="71">#REF!</definedName>
    <definedName name="отчет" localSheetId="14">#REF!</definedName>
    <definedName name="отчет" localSheetId="63">#REF!</definedName>
    <definedName name="отчет" localSheetId="11">#REF!</definedName>
    <definedName name="отчет" localSheetId="9">#REF!</definedName>
    <definedName name="отчет">#REF!</definedName>
    <definedName name="очистка" localSheetId="14">[41]AA1999!$B$6:$F$13,[41]AA1999!$H$6:$L$13,[41]AA1999!$N$6:$R$13,[41]AA1999!$T$6:$X$13,[41]AA1999!$T$19:$X$30,[41]AA1999!$N$19:$R$30,[41]AA1999!$H$19:$L$30,[41]AA1999!$B$19:$F$30,[41]AA1999!$B$50:$F$63,[41]AA1999!$B$65:$F$66,[41]AA1999!$B$68:$F$69</definedName>
    <definedName name="очистка" localSheetId="9">[41]AA1999!$B$6:$F$13,[41]AA1999!$H$6:$L$13,[41]AA1999!$N$6:$R$13,[41]AA1999!$T$6:$X$13,[41]AA1999!$T$19:$X$30,[41]AA1999!$N$19:$R$30,[41]AA1999!$H$19:$L$30,[41]AA1999!$B$19:$F$30,[41]AA1999!$B$50:$F$63,[41]AA1999!$B$65:$F$66,[41]AA1999!$B$68:$F$69</definedName>
    <definedName name="очистка">[42]AA1999!$B$6:$F$13,[42]AA1999!$H$6:$L$13,[42]AA1999!$N$6:$R$13,[42]AA1999!$T$6:$X$13,[42]AA1999!$T$19:$X$30,[42]AA1999!$N$19:$R$30,[42]AA1999!$H$19:$L$30,[42]AA1999!$B$19:$F$30,[42]AA1999!$B$50:$F$63,[42]AA1999!$B$65:$F$66,[42]AA1999!$B$68:$F$69</definedName>
    <definedName name="очистка2" localSheetId="14">[41]AA1999!$H$50:$L$63,[41]AA1999!$H$65:$L$66,[41]AA1999!$H$68:$L$69,[41]AA1999!$N$68:$R$69,[41]AA1999!$N$65:$R$66,[41]AA1999!$N$51:$R$63,[41]AA1999!$N$51:$O$51,[41]AA1999!$N$50:$R$51,[41]AA1999!$T$50:$X$63,[41]AA1999!$T$65:$X$66,[41]AA1999!$T$68:$X$69</definedName>
    <definedName name="очистка2" localSheetId="9">[41]AA1999!$H$50:$L$63,[41]AA1999!$H$65:$L$66,[41]AA1999!$H$68:$L$69,[41]AA1999!$N$68:$R$69,[41]AA1999!$N$65:$R$66,[41]AA1999!$N$51:$R$63,[41]AA1999!$N$51:$O$51,[41]AA1999!$N$50:$R$51,[41]AA1999!$T$50:$X$63,[41]AA1999!$T$65:$X$66,[41]AA1999!$T$68:$X$69</definedName>
    <definedName name="очистка2">[42]AA1999!$H$50:$L$63,[42]AA1999!$H$65:$L$66,[42]AA1999!$H$68:$L$69,[42]AA1999!$N$68:$R$69,[42]AA1999!$N$65:$R$66,[42]AA1999!$N$51:$R$63,[42]AA1999!$N$51:$O$51,[42]AA1999!$N$50:$R$51,[42]AA1999!$T$50:$X$63,[42]AA1999!$T$65:$X$66,[42]AA1999!$T$68:$X$69</definedName>
    <definedName name="очистка3" localSheetId="14">[41]AA1999!$B$85:$F$96,[41]AA1999!$H$85:$L$96,[41]AA1999!$N$85:$R$96,[41]AA1999!$T$85:$X$96,[41]AA1999!$T$104:$X$132,[41]AA1999!$N$104:$R$132,[41]AA1999!$H$104:$L$132,[41]AA1999!$B$104:$F$132</definedName>
    <definedName name="очистка3" localSheetId="9">[41]AA1999!$B$85:$F$96,[41]AA1999!$H$85:$L$96,[41]AA1999!$N$85:$R$96,[41]AA1999!$T$85:$X$96,[41]AA1999!$T$104:$X$132,[41]AA1999!$N$104:$R$132,[41]AA1999!$H$104:$L$132,[41]AA1999!$B$104:$F$132</definedName>
    <definedName name="очистка3">[42]AA1999!$B$85:$F$96,[42]AA1999!$H$85:$L$96,[42]AA1999!$N$85:$R$96,[42]AA1999!$T$85:$X$96,[42]AA1999!$T$104:$X$132,[42]AA1999!$N$104:$R$132,[42]AA1999!$H$104:$L$132,[42]AA1999!$B$104:$F$132</definedName>
    <definedName name="п" localSheetId="68">#REF!</definedName>
    <definedName name="п" localSheetId="71">#REF!</definedName>
    <definedName name="п" localSheetId="14">#REF!</definedName>
    <definedName name="п" localSheetId="63">#REF!</definedName>
    <definedName name="п" localSheetId="11">#REF!</definedName>
    <definedName name="п" localSheetId="9">#REF!</definedName>
    <definedName name="п">#REF!</definedName>
    <definedName name="пвоглг" localSheetId="68">#REF!</definedName>
    <definedName name="пвоглг" localSheetId="71">#REF!</definedName>
    <definedName name="пвоглг" localSheetId="14">#REF!</definedName>
    <definedName name="пвоглг" localSheetId="63">#REF!</definedName>
    <definedName name="пвоглг" localSheetId="11">#REF!</definedName>
    <definedName name="пвоглг" localSheetId="9">#REF!</definedName>
    <definedName name="пвоглг">#REF!</definedName>
    <definedName name="пгщ" localSheetId="68">[1]списки!#REF!</definedName>
    <definedName name="пгщ" localSheetId="71">[1]списки!#REF!</definedName>
    <definedName name="пгщ" localSheetId="14">[2]списки!#REF!</definedName>
    <definedName name="пгщ" localSheetId="63">[2]списки!#REF!</definedName>
    <definedName name="пгщ" localSheetId="11">[1]списки!#REF!</definedName>
    <definedName name="пгщ" localSheetId="9">[2]списки!#REF!</definedName>
    <definedName name="пгщ">[1]списки!#REF!</definedName>
    <definedName name="перемещение" localSheetId="68">[3]Списки!#REF!</definedName>
    <definedName name="перемещение" localSheetId="71">[3]Списки!#REF!</definedName>
    <definedName name="перемещение" localSheetId="63">[3]Списки!#REF!</definedName>
    <definedName name="перемещение" localSheetId="11">[3]Списки!#REF!</definedName>
    <definedName name="перемещение">[3]Списки!#REF!</definedName>
    <definedName name="перенос" localSheetId="68">[3]Списки!#REF!</definedName>
    <definedName name="перенос" localSheetId="71">[3]Списки!#REF!</definedName>
    <definedName name="перенос" localSheetId="63">[3]Списки!#REF!</definedName>
    <definedName name="перенос" localSheetId="11">[3]Списки!#REF!</definedName>
    <definedName name="перенос">[3]Списки!#REF!</definedName>
    <definedName name="План" localSheetId="68">#REF!</definedName>
    <definedName name="План" localSheetId="71">#REF!</definedName>
    <definedName name="План" localSheetId="14">#REF!</definedName>
    <definedName name="План" localSheetId="63">#REF!</definedName>
    <definedName name="План" localSheetId="11">#REF!</definedName>
    <definedName name="План" localSheetId="9">#REF!</definedName>
    <definedName name="План">#REF!</definedName>
    <definedName name="план1" localSheetId="68">[3]Списки!#REF!</definedName>
    <definedName name="план1" localSheetId="71">[3]Списки!#REF!</definedName>
    <definedName name="план1" localSheetId="14">[3]Списки!#REF!</definedName>
    <definedName name="план1" localSheetId="63">[3]Списки!#REF!</definedName>
    <definedName name="план1" localSheetId="11">[3]Списки!#REF!</definedName>
    <definedName name="план1" localSheetId="9">[3]Списки!#REF!</definedName>
    <definedName name="план1">[3]Списки!#REF!</definedName>
    <definedName name="план12" localSheetId="68">[3]Списки!#REF!</definedName>
    <definedName name="план12" localSheetId="71">[3]Списки!#REF!</definedName>
    <definedName name="план12" localSheetId="63">[3]Списки!#REF!</definedName>
    <definedName name="план12" localSheetId="11">[3]Списки!#REF!</definedName>
    <definedName name="план12">[3]Списки!#REF!</definedName>
    <definedName name="пмашгпщшнзщгэзш" localSheetId="68">[7]Списки!#REF!</definedName>
    <definedName name="пмашгпщшнзщгэзш" localSheetId="71">[7]Списки!#REF!</definedName>
    <definedName name="пмашгпщшнзщгэзш" localSheetId="14">[6]Списки!#REF!</definedName>
    <definedName name="пмашгпщшнзщгэзш" localSheetId="63">[6]Списки!#REF!</definedName>
    <definedName name="пмашгпщшнзщгэзш" localSheetId="11">[7]Списки!#REF!</definedName>
    <definedName name="пмашгпщшнзщгэзш" localSheetId="9">[6]Списки!#REF!</definedName>
    <definedName name="пмашгпщшнзщгэзш">[7]Списки!#REF!</definedName>
    <definedName name="полгнгшш" localSheetId="68">[7]Списки!#REF!</definedName>
    <definedName name="полгнгшш" localSheetId="71">[7]Списки!#REF!</definedName>
    <definedName name="полгнгшш" localSheetId="14">[6]Списки!#REF!</definedName>
    <definedName name="полгнгшш" localSheetId="63">[6]Списки!#REF!</definedName>
    <definedName name="полгнгшш" localSheetId="11">[7]Списки!#REF!</definedName>
    <definedName name="полгнгшш" localSheetId="9">[6]Списки!#REF!</definedName>
    <definedName name="полгнгшш">[7]Списки!#REF!</definedName>
    <definedName name="полугодие" localSheetId="71">[3]Списки!#REF!</definedName>
    <definedName name="полугодие" localSheetId="63">[3]Списки!#REF!</definedName>
    <definedName name="полугодие" localSheetId="11">[3]Списки!#REF!</definedName>
    <definedName name="полугодие">[3]Списки!#REF!</definedName>
    <definedName name="ппп" localSheetId="14">'[10]252'!$A$9:$IV$11</definedName>
    <definedName name="ппп" localSheetId="9">'[10]252'!$A$9:$IV$11</definedName>
    <definedName name="ппп">'[11]252'!$A$9:$IV$11</definedName>
    <definedName name="пппп" localSheetId="14">'[38]243'!$A$1:$S$18</definedName>
    <definedName name="пппп" localSheetId="9">'[38]243'!$A$1:$S$18</definedName>
    <definedName name="пппп">'[37]243'!$A$1:$S$18</definedName>
    <definedName name="ппппп" localSheetId="68">[7]Списки!#REF!</definedName>
    <definedName name="ппппп" localSheetId="71">[7]Списки!#REF!</definedName>
    <definedName name="ппппп" localSheetId="14">[6]Списки!#REF!</definedName>
    <definedName name="ппппп" localSheetId="63">[6]Списки!#REF!</definedName>
    <definedName name="ппппп" localSheetId="11">[7]Списки!#REF!</definedName>
    <definedName name="ппппп" localSheetId="9">[6]Списки!#REF!</definedName>
    <definedName name="ппппп">[7]Списки!#REF!</definedName>
    <definedName name="пр" localSheetId="68">[3]Списки!#REF!</definedName>
    <definedName name="пр" localSheetId="71">[3]Списки!#REF!</definedName>
    <definedName name="пр" localSheetId="63">[3]Списки!#REF!</definedName>
    <definedName name="пр" localSheetId="11">[3]Списки!#REF!</definedName>
    <definedName name="пр">[3]Списки!#REF!</definedName>
    <definedName name="прерустановка" localSheetId="68">[3]Списки!#REF!</definedName>
    <definedName name="прерустановка" localSheetId="71">[3]Списки!#REF!</definedName>
    <definedName name="прерустановка" localSheetId="63">[3]Списки!#REF!</definedName>
    <definedName name="прерустановка" localSheetId="11">[3]Списки!#REF!</definedName>
    <definedName name="прерустановка">[3]Списки!#REF!</definedName>
    <definedName name="привет" localSheetId="68">#REF!</definedName>
    <definedName name="привет" localSheetId="71">#REF!</definedName>
    <definedName name="привет" localSheetId="14">#REF!</definedName>
    <definedName name="привет" localSheetId="63">#REF!</definedName>
    <definedName name="привет" localSheetId="11">#REF!</definedName>
    <definedName name="привет" localSheetId="9">#REF!</definedName>
    <definedName name="привет">#REF!</definedName>
    <definedName name="Прил" localSheetId="68">[7]Списки!#REF!</definedName>
    <definedName name="Прил" localSheetId="71">[7]Списки!#REF!</definedName>
    <definedName name="Прил" localSheetId="14">[6]Списки!#REF!</definedName>
    <definedName name="Прил" localSheetId="63">[6]Списки!#REF!</definedName>
    <definedName name="Прил" localSheetId="11">[7]Списки!#REF!</definedName>
    <definedName name="Прил" localSheetId="9">[6]Списки!#REF!</definedName>
    <definedName name="Прил">[7]Списки!#REF!</definedName>
    <definedName name="прил8" localSheetId="68">[3]Списки!#REF!</definedName>
    <definedName name="прил8" localSheetId="71">[3]Списки!#REF!</definedName>
    <definedName name="прил8" localSheetId="63">[3]Списки!#REF!</definedName>
    <definedName name="прил8" localSheetId="11">[3]Списки!#REF!</definedName>
    <definedName name="прил8">[3]Списки!#REF!</definedName>
    <definedName name="Приложение" localSheetId="68">[19]Списки!#REF!</definedName>
    <definedName name="Приложение" localSheetId="71">[19]Списки!#REF!</definedName>
    <definedName name="Приложение" localSheetId="14">[20]Списки!#REF!</definedName>
    <definedName name="Приложение" localSheetId="63">[20]Списки!#REF!</definedName>
    <definedName name="Приложение" localSheetId="11">[19]Списки!#REF!</definedName>
    <definedName name="Приложение" localSheetId="9">[20]Списки!#REF!</definedName>
    <definedName name="Приложение">[19]Списки!#REF!</definedName>
    <definedName name="Приложение_к_счету___фактуре_за_АНО" localSheetId="68">#REF!</definedName>
    <definedName name="Приложение_к_счету___фактуре_за_АНО" localSheetId="71">#REF!</definedName>
    <definedName name="Приложение_к_счету___фактуре_за_АНО" localSheetId="14">#REF!</definedName>
    <definedName name="Приложение_к_счету___фактуре_за_АНО" localSheetId="63">#REF!</definedName>
    <definedName name="Приложение_к_счету___фактуре_за_АНО" localSheetId="11">#REF!</definedName>
    <definedName name="Приложение_к_счету___фактуре_за_АНО" localSheetId="9">#REF!</definedName>
    <definedName name="Приложение_к_счету___фактуре_за_АНО">#REF!</definedName>
    <definedName name="ПРИЛОЖЕНИЕ8" localSheetId="68">#REF!</definedName>
    <definedName name="ПРИЛОЖЕНИЕ8" localSheetId="71">#REF!</definedName>
    <definedName name="ПРИЛОЖЕНИЕ8" localSheetId="14">#REF!</definedName>
    <definedName name="ПРИЛОЖЕНИЕ8" localSheetId="63">#REF!</definedName>
    <definedName name="ПРИЛОЖЕНИЕ8" localSheetId="11">#REF!</definedName>
    <definedName name="ПРИЛОЖЕНИЕ8" localSheetId="9">#REF!</definedName>
    <definedName name="ПРИЛОЖЕНИЕ8">#REF!</definedName>
    <definedName name="Пример_от_ВФ">#N/A</definedName>
    <definedName name="Про" localSheetId="68">[25]Списки!#REF!</definedName>
    <definedName name="Про" localSheetId="71">[25]Списки!#REF!</definedName>
    <definedName name="Про" localSheetId="14">[26]Списки!#REF!</definedName>
    <definedName name="Про" localSheetId="63">[26]Списки!#REF!</definedName>
    <definedName name="Про" localSheetId="11">[25]Списки!#REF!</definedName>
    <definedName name="Про" localSheetId="9">[26]Списки!#REF!</definedName>
    <definedName name="Про">[25]Списки!#REF!</definedName>
    <definedName name="пронлдп" localSheetId="68">#REF!</definedName>
    <definedName name="пронлдп" localSheetId="71">#REF!</definedName>
    <definedName name="пронлдп" localSheetId="14">#REF!</definedName>
    <definedName name="пронлдп" localSheetId="63">#REF!</definedName>
    <definedName name="пронлдп" localSheetId="11">#REF!</definedName>
    <definedName name="пронлдп" localSheetId="9">#REF!</definedName>
    <definedName name="пронлдп">#REF!</definedName>
    <definedName name="противостояние" localSheetId="68">[3]Списки!#REF!</definedName>
    <definedName name="противостояние" localSheetId="71">[3]Списки!#REF!</definedName>
    <definedName name="противостояние" localSheetId="14">[3]Списки!#REF!</definedName>
    <definedName name="противостояние" localSheetId="63">[3]Списки!#REF!</definedName>
    <definedName name="противостояние" localSheetId="11">[3]Списки!#REF!</definedName>
    <definedName name="противостояние" localSheetId="9">[3]Списки!#REF!</definedName>
    <definedName name="противостояние">[3]Списки!#REF!</definedName>
    <definedName name="пчншг" localSheetId="68">#REF!</definedName>
    <definedName name="пчншг" localSheetId="71">#REF!</definedName>
    <definedName name="пчншг" localSheetId="14">#REF!</definedName>
    <definedName name="пчншг" localSheetId="63">#REF!</definedName>
    <definedName name="пчншг" localSheetId="11">#REF!</definedName>
    <definedName name="пчншг" localSheetId="9">#REF!</definedName>
    <definedName name="пчншг">#REF!</definedName>
    <definedName name="р" localSheetId="68">[25]Списки!#REF!</definedName>
    <definedName name="р" localSheetId="71">[25]Списки!#REF!</definedName>
    <definedName name="р" localSheetId="14">[26]Списки!#REF!</definedName>
    <definedName name="р" localSheetId="63">[26]Списки!#REF!</definedName>
    <definedName name="р" localSheetId="11">[25]Списки!#REF!</definedName>
    <definedName name="р" localSheetId="9">[26]Списки!#REF!</definedName>
    <definedName name="р">[25]Списки!#REF!</definedName>
    <definedName name="Р2К" localSheetId="68">#REF!</definedName>
    <definedName name="Р2К" localSheetId="71">#REF!</definedName>
    <definedName name="Р2К" localSheetId="14">#REF!</definedName>
    <definedName name="Р2К" localSheetId="63">#REF!</definedName>
    <definedName name="Р2К" localSheetId="11">#REF!</definedName>
    <definedName name="Р2К" localSheetId="9">#REF!</definedName>
    <definedName name="Р2К">#REF!</definedName>
    <definedName name="рабочий" localSheetId="68">[3]Списки!#REF!</definedName>
    <definedName name="рабочий" localSheetId="71">[3]Списки!#REF!</definedName>
    <definedName name="рабочий" localSheetId="14">[3]Списки!#REF!</definedName>
    <definedName name="рабочий" localSheetId="63">[3]Списки!#REF!</definedName>
    <definedName name="рабочий" localSheetId="11">[3]Списки!#REF!</definedName>
    <definedName name="рабочий" localSheetId="9">[3]Списки!#REF!</definedName>
    <definedName name="рабочий">[3]Списки!#REF!</definedName>
    <definedName name="расчет" localSheetId="68">[1]списки!#REF!</definedName>
    <definedName name="расчет" localSheetId="71">[1]списки!#REF!</definedName>
    <definedName name="расчет" localSheetId="14">[2]списки!#REF!</definedName>
    <definedName name="расчет" localSheetId="63">[2]списки!#REF!</definedName>
    <definedName name="расчет" localSheetId="11">[1]списки!#REF!</definedName>
    <definedName name="расчет" localSheetId="9">[2]списки!#REF!</definedName>
    <definedName name="расчет">[1]списки!#REF!</definedName>
    <definedName name="РЕЗЕРВ" localSheetId="68">#REF!</definedName>
    <definedName name="РЕЗЕРВ" localSheetId="71">#REF!</definedName>
    <definedName name="РЕЗЕРВ" localSheetId="14">#REF!</definedName>
    <definedName name="РЕЗЕРВ" localSheetId="63">#REF!</definedName>
    <definedName name="РЕЗЕРВ" localSheetId="11">#REF!</definedName>
    <definedName name="РЕЗЕРВ" localSheetId="9">#REF!</definedName>
    <definedName name="РЕЗЕРВ">#REF!</definedName>
    <definedName name="РЗ" localSheetId="68">[3]Списки!#REF!</definedName>
    <definedName name="РЗ" localSheetId="71">[3]Списки!#REF!</definedName>
    <definedName name="РЗ" localSheetId="14">[3]Списки!#REF!</definedName>
    <definedName name="РЗ" localSheetId="63">[3]Списки!#REF!</definedName>
    <definedName name="РЗ" localSheetId="11">[3]Списки!#REF!</definedName>
    <definedName name="РЗ" localSheetId="9">[3]Списки!#REF!</definedName>
    <definedName name="РЗ">[3]Списки!#REF!</definedName>
    <definedName name="РЗиМОС" localSheetId="68">[3]Списки!#REF!</definedName>
    <definedName name="РЗиМОС" localSheetId="71">[3]Списки!#REF!</definedName>
    <definedName name="РЗиМОС" localSheetId="63">[3]Списки!#REF!</definedName>
    <definedName name="РЗиМОС" localSheetId="11">[3]Списки!#REF!</definedName>
    <definedName name="РЗиМОС">[3]Списки!#REF!</definedName>
    <definedName name="рлджьджэжэ" localSheetId="68">[7]Списки!#REF!</definedName>
    <definedName name="рлджьджэжэ" localSheetId="71">[7]Списки!#REF!</definedName>
    <definedName name="рлджьджэжэ" localSheetId="14">[6]Списки!#REF!</definedName>
    <definedName name="рлджьджэжэ" localSheetId="63">[6]Списки!#REF!</definedName>
    <definedName name="рлджьджэжэ" localSheetId="11">[7]Списки!#REF!</definedName>
    <definedName name="рлджьджэжэ" localSheetId="9">[6]Списки!#REF!</definedName>
    <definedName name="рлджьджэжэ">[7]Списки!#REF!</definedName>
    <definedName name="рмолплпд" localSheetId="68">#REF!</definedName>
    <definedName name="рмолплпд" localSheetId="71">#REF!</definedName>
    <definedName name="рмолплпд" localSheetId="14">#REF!</definedName>
    <definedName name="рмолплпд" localSheetId="63">#REF!</definedName>
    <definedName name="рмолплпд" localSheetId="11">#REF!</definedName>
    <definedName name="рмолплпд" localSheetId="9">#REF!</definedName>
    <definedName name="рмолплпд">#REF!</definedName>
    <definedName name="рн" localSheetId="68">#REF!</definedName>
    <definedName name="рн" localSheetId="71">#REF!</definedName>
    <definedName name="рн" localSheetId="14">#REF!</definedName>
    <definedName name="рн" localSheetId="63">#REF!</definedName>
    <definedName name="рн" localSheetId="11">#REF!</definedName>
    <definedName name="рн" localSheetId="9">#REF!</definedName>
    <definedName name="рн">#REF!</definedName>
    <definedName name="ро" localSheetId="68">#REF!</definedName>
    <definedName name="ро" localSheetId="71">#REF!</definedName>
    <definedName name="ро" localSheetId="14">#REF!</definedName>
    <definedName name="ро" localSheetId="63">#REF!</definedName>
    <definedName name="ро" localSheetId="11">#REF!</definedName>
    <definedName name="ро" localSheetId="9">#REF!</definedName>
    <definedName name="ро">#REF!</definedName>
    <definedName name="ропорпо" localSheetId="68">#REF!</definedName>
    <definedName name="ропорпо" localSheetId="71">#REF!</definedName>
    <definedName name="ропорпо" localSheetId="14">#REF!</definedName>
    <definedName name="ропорпо" localSheetId="63">#REF!</definedName>
    <definedName name="ропорпо" localSheetId="11">#REF!</definedName>
    <definedName name="ропорпо" localSheetId="9">#REF!</definedName>
    <definedName name="ропорпо">#REF!</definedName>
    <definedName name="рпрпита" localSheetId="68">#REF!</definedName>
    <definedName name="рпрпита" localSheetId="71">#REF!</definedName>
    <definedName name="рпрпита" localSheetId="14">#REF!</definedName>
    <definedName name="рпрпита" localSheetId="63">#REF!</definedName>
    <definedName name="рпрпита" localSheetId="11">#REF!</definedName>
    <definedName name="рпрпита" localSheetId="9">#REF!</definedName>
    <definedName name="рпрпита">#REF!</definedName>
    <definedName name="ррр" localSheetId="68">#REF!</definedName>
    <definedName name="ррр" localSheetId="71">#REF!</definedName>
    <definedName name="ррр" localSheetId="14">#REF!</definedName>
    <definedName name="ррр" localSheetId="63">#REF!</definedName>
    <definedName name="ррр" localSheetId="11">#REF!</definedName>
    <definedName name="ррр" localSheetId="9">#REF!</definedName>
    <definedName name="ррр">#REF!</definedName>
    <definedName name="рррр" localSheetId="14">'[17]243'!$A$8:$IV$10</definedName>
    <definedName name="рррр" localSheetId="9">'[17]243'!$A$8:$IV$10</definedName>
    <definedName name="рррр">'[18]243'!$A$8:$IV$10</definedName>
    <definedName name="рррррр" localSheetId="14">'[29]241'!$A$9:$IV$11</definedName>
    <definedName name="рррррр" localSheetId="9">'[29]241'!$A$9:$IV$11</definedName>
    <definedName name="рррррр">'[30]241'!$A$9:$IV$11</definedName>
    <definedName name="ррррррр" localSheetId="14">'[2]252'!$A$9:$IV$11</definedName>
    <definedName name="ррррррр" localSheetId="9">'[2]252'!$A$9:$IV$11</definedName>
    <definedName name="ррррррр">'[1]252'!$A$9:$IV$11</definedName>
    <definedName name="рррррррррррррррррр" localSheetId="68">#REF!</definedName>
    <definedName name="рррррррррррррррррр" localSheetId="71">#REF!</definedName>
    <definedName name="рррррррррррррррррр" localSheetId="14">#REF!</definedName>
    <definedName name="рррррррррррррррррр" localSheetId="63">#REF!</definedName>
    <definedName name="рррррррррррррррррр" localSheetId="11">#REF!</definedName>
    <definedName name="рррррррррррррррррр" localSheetId="9">#REF!</definedName>
    <definedName name="рррррррррррррррррр">#REF!</definedName>
    <definedName name="ршшщз" localSheetId="68">#REF!</definedName>
    <definedName name="ршшщз" localSheetId="71">#REF!</definedName>
    <definedName name="ршшщз" localSheetId="14">#REF!</definedName>
    <definedName name="ршшщз" localSheetId="63">#REF!</definedName>
    <definedName name="ршшщз" localSheetId="11">#REF!</definedName>
    <definedName name="ршшщз" localSheetId="9">#REF!</definedName>
    <definedName name="ршшщз">#REF!</definedName>
    <definedName name="с" localSheetId="68">[3]Списки!#REF!</definedName>
    <definedName name="с" localSheetId="71">[3]Списки!#REF!</definedName>
    <definedName name="с" localSheetId="14">[3]Списки!#REF!</definedName>
    <definedName name="с" localSheetId="63">[3]Списки!#REF!</definedName>
    <definedName name="с" localSheetId="11">[3]Списки!#REF!</definedName>
    <definedName name="с" localSheetId="9">[3]Списки!#REF!</definedName>
    <definedName name="с">[3]Списки!#REF!</definedName>
    <definedName name="саллдн" localSheetId="68">[1]списки!#REF!</definedName>
    <definedName name="саллдн" localSheetId="71">[1]списки!#REF!</definedName>
    <definedName name="саллдн" localSheetId="14">[2]списки!#REF!</definedName>
    <definedName name="саллдн" localSheetId="63">[2]списки!#REF!</definedName>
    <definedName name="саллдн" localSheetId="11">[1]списки!#REF!</definedName>
    <definedName name="саллдн" localSheetId="9">[2]списки!#REF!</definedName>
    <definedName name="саллдн">[1]списки!#REF!</definedName>
    <definedName name="Сафонова" localSheetId="68">[3]Списки!#REF!</definedName>
    <definedName name="Сафонова" localSheetId="71">[3]Списки!#REF!</definedName>
    <definedName name="Сафонова" localSheetId="63">[3]Списки!#REF!</definedName>
    <definedName name="Сафонова" localSheetId="11">[3]Списки!#REF!</definedName>
    <definedName name="Сафонова">[3]Списки!#REF!</definedName>
    <definedName name="слшнщшг" localSheetId="68">#REF!</definedName>
    <definedName name="слшнщшг" localSheetId="71">#REF!</definedName>
    <definedName name="слшнщшг" localSheetId="14">#REF!</definedName>
    <definedName name="слшнщшг" localSheetId="63">#REF!</definedName>
    <definedName name="слшнщшг" localSheetId="11">#REF!</definedName>
    <definedName name="слшнщшг" localSheetId="9">#REF!</definedName>
    <definedName name="слшнщшг">#REF!</definedName>
    <definedName name="Сосотояние2" localSheetId="68">[3]Списки!#REF!</definedName>
    <definedName name="Сосотояние2" localSheetId="71">[3]Списки!#REF!</definedName>
    <definedName name="Сосотояние2" localSheetId="14">[3]Списки!#REF!</definedName>
    <definedName name="Сосотояние2" localSheetId="63">[3]Списки!#REF!</definedName>
    <definedName name="Сосотояние2" localSheetId="11">[3]Списки!#REF!</definedName>
    <definedName name="Сосотояние2" localSheetId="9">[3]Списки!#REF!</definedName>
    <definedName name="Сосотояние2">[3]Списки!#REF!</definedName>
    <definedName name="Сосотяние5" localSheetId="68">[3]Списки!#REF!</definedName>
    <definedName name="Сосотяние5" localSheetId="71">[3]Списки!#REF!</definedName>
    <definedName name="Сосотяние5" localSheetId="63">[3]Списки!#REF!</definedName>
    <definedName name="Сосотяние5" localSheetId="11">[3]Списки!#REF!</definedName>
    <definedName name="Сосотяние5">[3]Списки!#REF!</definedName>
    <definedName name="Состояние" localSheetId="23">[19]Списки!#REF!</definedName>
    <definedName name="Состояние" localSheetId="27">[19]Списки!#REF!</definedName>
    <definedName name="Состояние" localSheetId="28">[20]Списки!#REF!</definedName>
    <definedName name="Состояние" localSheetId="26">[19]Списки!#REF!</definedName>
    <definedName name="Состояние" localSheetId="30">[20]Списки!#REF!</definedName>
    <definedName name="Состояние" localSheetId="33">[19]Списки!#REF!</definedName>
    <definedName name="Состояние" localSheetId="37">[19]Списки!#REF!</definedName>
    <definedName name="Состояние" localSheetId="38">[19]Списки!#REF!</definedName>
    <definedName name="Состояние" localSheetId="54">[19]Списки!#REF!</definedName>
    <definedName name="Состояние" localSheetId="56">[19]Списки!#REF!</definedName>
    <definedName name="Состояние" localSheetId="61">[19]Списки!#REF!</definedName>
    <definedName name="Состояние" localSheetId="62">[20]Списки!#REF!</definedName>
    <definedName name="Состояние" localSheetId="65">[19]Списки!#REF!</definedName>
    <definedName name="Состояние" localSheetId="68">[1]списки!#REF!</definedName>
    <definedName name="Состояние" localSheetId="69">[19]Списки!#REF!</definedName>
    <definedName name="Состояние" localSheetId="71">[19]Списки!#REF!</definedName>
    <definedName name="Состояние" localSheetId="2">[19]Списки!#REF!</definedName>
    <definedName name="Состояние" localSheetId="3">[19]Списки!#REF!</definedName>
    <definedName name="Состояние" localSheetId="4">[20]Списки!#REF!</definedName>
    <definedName name="Состояние" localSheetId="8">[20]Списки!#REF!</definedName>
    <definedName name="Состояние" localSheetId="14">[20]Списки!#REF!</definedName>
    <definedName name="Состояние" localSheetId="16">[19]Списки!#REF!</definedName>
    <definedName name="Состояние" localSheetId="63">[20]Списки!#REF!</definedName>
    <definedName name="Состояние" localSheetId="11">[19]Списки!#REF!</definedName>
    <definedName name="Состояние" localSheetId="12">[19]Списки!#REF!</definedName>
    <definedName name="Состояние" localSheetId="9">[20]Списки!#REF!</definedName>
    <definedName name="Состояние">[19]Списки!#REF!</definedName>
    <definedName name="Состояние_1" localSheetId="71">[22]Списки!#REF!</definedName>
    <definedName name="Состояние_1" localSheetId="14">[21]Списки!#REF!</definedName>
    <definedName name="Состояние_1" localSheetId="63">[21]Списки!#REF!</definedName>
    <definedName name="Состояние_1" localSheetId="11">[22]Списки!#REF!</definedName>
    <definedName name="Состояние_1" localSheetId="9">[21]Списки!#REF!</definedName>
    <definedName name="Состояние_1">[22]Списки!#REF!</definedName>
    <definedName name="Состояние_11" localSheetId="71">[22]Списки!#REF!</definedName>
    <definedName name="Состояние_11" localSheetId="14">[21]Списки!#REF!</definedName>
    <definedName name="Состояние_11" localSheetId="63">[21]Списки!#REF!</definedName>
    <definedName name="Состояние_11" localSheetId="11">[22]Списки!#REF!</definedName>
    <definedName name="Состояние_11" localSheetId="9">[21]Списки!#REF!</definedName>
    <definedName name="Состояние_11">[22]Списки!#REF!</definedName>
    <definedName name="состояние_2" localSheetId="71">[43]Списки!#REF!</definedName>
    <definedName name="состояние_2" localSheetId="14">[44]Списки!#REF!</definedName>
    <definedName name="состояние_2" localSheetId="63">[44]Списки!#REF!</definedName>
    <definedName name="состояние_2" localSheetId="11">[43]Списки!#REF!</definedName>
    <definedName name="состояние_2" localSheetId="9">[44]Списки!#REF!</definedName>
    <definedName name="состояние_2">[43]Списки!#REF!</definedName>
    <definedName name="Состояние_5" localSheetId="71">[22]Списки!#REF!</definedName>
    <definedName name="Состояние_5" localSheetId="14">[21]Списки!#REF!</definedName>
    <definedName name="Состояние_5" localSheetId="63">[21]Списки!#REF!</definedName>
    <definedName name="Состояние_5" localSheetId="11">[22]Списки!#REF!</definedName>
    <definedName name="Состояние_5" localSheetId="9">[21]Списки!#REF!</definedName>
    <definedName name="Состояние_5">[22]Списки!#REF!</definedName>
    <definedName name="Состояние_6" localSheetId="71">[22]Списки!#REF!</definedName>
    <definedName name="Состояние_6" localSheetId="14">[21]Списки!#REF!</definedName>
    <definedName name="Состояние_6" localSheetId="63">[21]Списки!#REF!</definedName>
    <definedName name="Состояние_6" localSheetId="11">[22]Списки!#REF!</definedName>
    <definedName name="Состояние_6" localSheetId="9">[21]Списки!#REF!</definedName>
    <definedName name="Состояние_6">[22]Списки!#REF!</definedName>
    <definedName name="Состояние1" localSheetId="71">[3]Списки!#REF!</definedName>
    <definedName name="Состояние1" localSheetId="63">[3]Списки!#REF!</definedName>
    <definedName name="Состояние1" localSheetId="11">[3]Списки!#REF!</definedName>
    <definedName name="Состояние1">[3]Списки!#REF!</definedName>
    <definedName name="состояние12" localSheetId="71">[3]Списки!#REF!</definedName>
    <definedName name="состояние12" localSheetId="63">[3]Списки!#REF!</definedName>
    <definedName name="состояние12" localSheetId="11">[3]Списки!#REF!</definedName>
    <definedName name="состояние12">[3]Списки!#REF!</definedName>
    <definedName name="Состояние2" localSheetId="71">[3]Списки!#REF!</definedName>
    <definedName name="Состояние2" localSheetId="63">[3]Списки!#REF!</definedName>
    <definedName name="Состояние2" localSheetId="11">[3]Списки!#REF!</definedName>
    <definedName name="Состояние2">[3]Списки!#REF!</definedName>
    <definedName name="Состояние3" localSheetId="71">[3]Списки!#REF!</definedName>
    <definedName name="Состояние3" localSheetId="63">[3]Списки!#REF!</definedName>
    <definedName name="Состояние3" localSheetId="11">[3]Списки!#REF!</definedName>
    <definedName name="Состояние3">[3]Списки!#REF!</definedName>
    <definedName name="Состояние33" localSheetId="71">[3]Списки!#REF!</definedName>
    <definedName name="Состояние33" localSheetId="63">[3]Списки!#REF!</definedName>
    <definedName name="Состояние33" localSheetId="11">[3]Списки!#REF!</definedName>
    <definedName name="Состояние33">[3]Списки!#REF!</definedName>
    <definedName name="Состояние4" localSheetId="71">[3]Списки!#REF!</definedName>
    <definedName name="Состояние4" localSheetId="63">[3]Списки!#REF!</definedName>
    <definedName name="Состояние4" localSheetId="11">[3]Списки!#REF!</definedName>
    <definedName name="Состояние4">[3]Списки!#REF!</definedName>
    <definedName name="Состояние5" localSheetId="71">[3]Списки!#REF!</definedName>
    <definedName name="Состояние5" localSheetId="63">[3]Списки!#REF!</definedName>
    <definedName name="Состояние5" localSheetId="11">[3]Списки!#REF!</definedName>
    <definedName name="Состояние5">[3]Списки!#REF!</definedName>
    <definedName name="состояние58" localSheetId="71">[3]Списки!#REF!</definedName>
    <definedName name="состояние58" localSheetId="63">[3]Списки!#REF!</definedName>
    <definedName name="состояние58" localSheetId="11">[3]Списки!#REF!</definedName>
    <definedName name="состояние58">[3]Списки!#REF!</definedName>
    <definedName name="состояниенестояния" localSheetId="71">[3]Списки!#REF!</definedName>
    <definedName name="состояниенестояния" localSheetId="63">[3]Списки!#REF!</definedName>
    <definedName name="состояниенестояния" localSheetId="11">[3]Списки!#REF!</definedName>
    <definedName name="состояниенестояния">[3]Списки!#REF!</definedName>
    <definedName name="список">[14]Лист2!$B$3:$B$15</definedName>
    <definedName name="Список_ДоговорыПоПроектам" localSheetId="14">OFFSET([45]Данные!$B$1,MATCH([45]Данные!$K1,[45]Данные!$B:$B,0)-1,1,COUNTIF([45]Данные!$B:$B,[45]Данные!$K1),1)</definedName>
    <definedName name="Список_ДоговорыПоПроектам" localSheetId="9">OFFSET([45]Данные!$B$1,MATCH([45]Данные!$K1,[45]Данные!$B:$B,0)-1,1,COUNTIF([45]Данные!$B:$B,[45]Данные!$K1),1)</definedName>
    <definedName name="Список_ДоговорыПоПроектам">OFFSET([46]Данные!$B$1,MATCH([46]Данные!$K1,[46]Данные!$B:$B,0)-1,1,COUNTIF([46]Данные!$B:$B,[46]Данные!$K1),1)</definedName>
    <definedName name="Справочники_РазделыОтветственные">" "</definedName>
    <definedName name="срлпдщ" localSheetId="68">#REF!</definedName>
    <definedName name="срлпдщ" localSheetId="71">#REF!</definedName>
    <definedName name="срлпдщ" localSheetId="14">#REF!</definedName>
    <definedName name="срлпдщ" localSheetId="63">#REF!</definedName>
    <definedName name="срлпдщ" localSheetId="11">#REF!</definedName>
    <definedName name="срлпдщ" localSheetId="9">#REF!</definedName>
    <definedName name="срлпдщ">#REF!</definedName>
    <definedName name="сшпшгщншщгз" localSheetId="68">[1]списки!#REF!</definedName>
    <definedName name="сшпшгщншщгз" localSheetId="71">[1]списки!#REF!</definedName>
    <definedName name="сшпшгщншщгз" localSheetId="14">[2]списки!#REF!</definedName>
    <definedName name="сшпшгщншщгз" localSheetId="63">[2]списки!#REF!</definedName>
    <definedName name="сшпшгщншщгз" localSheetId="11">[1]списки!#REF!</definedName>
    <definedName name="сшпшгщншщгз" localSheetId="9">[2]списки!#REF!</definedName>
    <definedName name="сшпшгщншщгз">[1]списки!#REF!</definedName>
    <definedName name="та" localSheetId="14">[6]Списки!$J$2:$J$17</definedName>
    <definedName name="та" localSheetId="9">[6]Списки!$J$2:$J$17</definedName>
    <definedName name="та">[7]Списки!$J$2:$J$17</definedName>
    <definedName name="таьл">#NAME?</definedName>
    <definedName name="ТОРГ12" localSheetId="68">#REF!</definedName>
    <definedName name="ТОРГ12" localSheetId="71">#REF!</definedName>
    <definedName name="ТОРГ12" localSheetId="14">#REF!</definedName>
    <definedName name="ТОРГ12" localSheetId="63">#REF!</definedName>
    <definedName name="ТОРГ12" localSheetId="11">#REF!</definedName>
    <definedName name="ТОРГ12" localSheetId="9">#REF!</definedName>
    <definedName name="ТОРГ12">#REF!</definedName>
    <definedName name="тр" localSheetId="14">[47]Списки!$J$2:$J$17</definedName>
    <definedName name="тр" localSheetId="9">[47]Списки!$J$2:$J$17</definedName>
    <definedName name="тр">[48]Списки!$J$2:$J$17</definedName>
    <definedName name="Трафик" localSheetId="68">#REF!</definedName>
    <definedName name="Трафик" localSheetId="71">#REF!</definedName>
    <definedName name="Трафик" localSheetId="14">#REF!</definedName>
    <definedName name="Трафик" localSheetId="63">#REF!</definedName>
    <definedName name="Трафик" localSheetId="11">#REF!</definedName>
    <definedName name="Трафик" localSheetId="9">#REF!</definedName>
    <definedName name="Трафик">#REF!</definedName>
    <definedName name="трол" localSheetId="68">#REF!</definedName>
    <definedName name="трол" localSheetId="71">#REF!</definedName>
    <definedName name="трол" localSheetId="14">#REF!</definedName>
    <definedName name="трол" localSheetId="63">#REF!</definedName>
    <definedName name="трол" localSheetId="11">#REF!</definedName>
    <definedName name="трол" localSheetId="9">#REF!</definedName>
    <definedName name="трол">#REF!</definedName>
    <definedName name="тт" localSheetId="68">[3]Списки!#REF!</definedName>
    <definedName name="тт" localSheetId="71">[3]Списки!#REF!</definedName>
    <definedName name="тт" localSheetId="14">[3]Списки!#REF!</definedName>
    <definedName name="тт" localSheetId="63">[3]Списки!#REF!</definedName>
    <definedName name="тт" localSheetId="11">[3]Списки!#REF!</definedName>
    <definedName name="тт" localSheetId="9">[3]Списки!#REF!</definedName>
    <definedName name="тт">[3]Списки!#REF!</definedName>
    <definedName name="ттт" localSheetId="68">#REF!</definedName>
    <definedName name="ттт" localSheetId="71">#REF!</definedName>
    <definedName name="ттт" localSheetId="14">#REF!</definedName>
    <definedName name="ттт" localSheetId="63">#REF!</definedName>
    <definedName name="ттт" localSheetId="11">#REF!</definedName>
    <definedName name="ттт" localSheetId="9">#REF!</definedName>
    <definedName name="ттт">#REF!</definedName>
    <definedName name="тщ" localSheetId="68">[3]Списки!#REF!</definedName>
    <definedName name="тщ" localSheetId="71">[3]Списки!#REF!</definedName>
    <definedName name="тщ" localSheetId="14">[3]Списки!#REF!</definedName>
    <definedName name="тщ" localSheetId="63">[3]Списки!#REF!</definedName>
    <definedName name="тщ" localSheetId="11">[3]Списки!#REF!</definedName>
    <definedName name="тщ" localSheetId="9">[3]Списки!#REF!</definedName>
    <definedName name="тщ">[3]Списки!#REF!</definedName>
    <definedName name="удивление" localSheetId="68">[3]Списки!#REF!</definedName>
    <definedName name="удивление" localSheetId="71">[3]Списки!#REF!</definedName>
    <definedName name="удивление" localSheetId="63">[3]Списки!#REF!</definedName>
    <definedName name="удивление" localSheetId="11">[3]Списки!#REF!</definedName>
    <definedName name="удивление">[3]Списки!#REF!</definedName>
    <definedName name="уренгой" localSheetId="68">[49]Списки!#REF!</definedName>
    <definedName name="уренгой" localSheetId="71">[49]Списки!#REF!</definedName>
    <definedName name="уренгой" localSheetId="63">[49]Списки!#REF!</definedName>
    <definedName name="уренгой" localSheetId="11">[49]Списки!#REF!</definedName>
    <definedName name="уренгой">[49]Списки!#REF!</definedName>
    <definedName name="факт12" localSheetId="68">[3]Списки!#REF!</definedName>
    <definedName name="факт12" localSheetId="71">[3]Списки!#REF!</definedName>
    <definedName name="факт12" localSheetId="63">[3]Списки!#REF!</definedName>
    <definedName name="факт12" localSheetId="11">[3]Списки!#REF!</definedName>
    <definedName name="факт12">[3]Списки!#REF!</definedName>
    <definedName name="ФИЛИАЛ" localSheetId="27">[19]Списки!$J$2:$J$17</definedName>
    <definedName name="ФИЛИАЛ" localSheetId="28">[20]Списки!$J$2:$J$17</definedName>
    <definedName name="ФИЛИАЛ" localSheetId="26">[19]Списки!$J$2:$J$17</definedName>
    <definedName name="ФИЛИАЛ" localSheetId="62">[20]Списки!$J$2:$J$17</definedName>
    <definedName name="ФИЛИАЛ" localSheetId="4">[20]Списки!$J$2:$J$17</definedName>
    <definedName name="ФИЛИАЛ" localSheetId="8">[20]Списки!$J$2:$J$17</definedName>
    <definedName name="ФИЛИАЛ" localSheetId="14">[20]Списки!$J$2:$J$17</definedName>
    <definedName name="ФИЛИАЛ" localSheetId="16">[19]Списки!$J$2:$J$17</definedName>
    <definedName name="ФИЛИАЛ" localSheetId="9">[20]Списки!$J$2:$J$17</definedName>
    <definedName name="ФИЛИАЛ">[19]Списки!$J$2:$J$17</definedName>
    <definedName name="ФИЛИАЛ_1" localSheetId="14">[21]Списки!$J$2:$J$17</definedName>
    <definedName name="ФИЛИАЛ_1" localSheetId="9">[21]Списки!$J$2:$J$17</definedName>
    <definedName name="ФИЛИАЛ_1">[22]Списки!$J$2:$J$17</definedName>
    <definedName name="ФИЛИАЛ_11" localSheetId="14">[21]Списки!$J$2:$J$17</definedName>
    <definedName name="ФИЛИАЛ_11" localSheetId="9">[21]Списки!$J$2:$J$17</definedName>
    <definedName name="ФИЛИАЛ_11">[22]Списки!$J$2:$J$17</definedName>
    <definedName name="ффф" localSheetId="14">[50]Списки!$A$2:$A$8</definedName>
    <definedName name="ффф" localSheetId="9">[50]Списки!$A$2:$A$8</definedName>
    <definedName name="ффф">[51]Списки!$A$2:$A$8</definedName>
    <definedName name="ффффффф" localSheetId="14">'[17]243'!$A$1:$S$18</definedName>
    <definedName name="ффффффф" localSheetId="9">'[17]243'!$A$1:$S$18</definedName>
    <definedName name="ффффффф">'[18]243'!$A$1:$S$18</definedName>
    <definedName name="фыв" localSheetId="68">[7]Списки!#REF!</definedName>
    <definedName name="фыв" localSheetId="71">[7]Списки!#REF!</definedName>
    <definedName name="фыв" localSheetId="14">[6]Списки!#REF!</definedName>
    <definedName name="фыв" localSheetId="63">[6]Списки!#REF!</definedName>
    <definedName name="фыв" localSheetId="11">[7]Списки!#REF!</definedName>
    <definedName name="фыв" localSheetId="9">[6]Списки!#REF!</definedName>
    <definedName name="фыв">[7]Списки!#REF!</definedName>
    <definedName name="фывфывфывф" localSheetId="68">#REF!</definedName>
    <definedName name="фывфывфывф" localSheetId="71">#REF!</definedName>
    <definedName name="фывфывфывф" localSheetId="14">#REF!</definedName>
    <definedName name="фывфывфывф" localSheetId="63">#REF!</definedName>
    <definedName name="фывфывфывф" localSheetId="11">#REF!</definedName>
    <definedName name="фывфывфывф" localSheetId="9">#REF!</definedName>
    <definedName name="фывфывфывф">#REF!</definedName>
    <definedName name="ххх" localSheetId="68">[37]Списки!#REF!</definedName>
    <definedName name="ххх" localSheetId="71">[37]Списки!#REF!</definedName>
    <definedName name="ххх" localSheetId="14">[38]Списки!#REF!</definedName>
    <definedName name="ххх" localSheetId="63">[38]Списки!#REF!</definedName>
    <definedName name="ххх" localSheetId="11">[37]Списки!#REF!</definedName>
    <definedName name="ххх" localSheetId="9">[38]Списки!#REF!</definedName>
    <definedName name="ххх">[37]Списки!#REF!</definedName>
    <definedName name="ххххх" localSheetId="68">#REF!</definedName>
    <definedName name="ххххх" localSheetId="71">#REF!</definedName>
    <definedName name="ххххх" localSheetId="14">#REF!</definedName>
    <definedName name="ххххх" localSheetId="63">#REF!</definedName>
    <definedName name="ххххх" localSheetId="11">#REF!</definedName>
    <definedName name="ххххх" localSheetId="9">#REF!</definedName>
    <definedName name="ххххх">#REF!</definedName>
    <definedName name="ЦС" localSheetId="71">[33]Списки!#REF!</definedName>
    <definedName name="ЦС" localSheetId="14">[34]Списки!#REF!</definedName>
    <definedName name="ЦС" localSheetId="63">[34]Списки!#REF!</definedName>
    <definedName name="ЦС" localSheetId="11">[33]Списки!#REF!</definedName>
    <definedName name="ЦС" localSheetId="9">[34]Списки!#REF!</definedName>
    <definedName name="ЦС">[33]Списки!#REF!</definedName>
    <definedName name="чполшр" localSheetId="68">#REF!</definedName>
    <definedName name="чполшр" localSheetId="71">#REF!</definedName>
    <definedName name="чполшр" localSheetId="14">#REF!</definedName>
    <definedName name="чполшр" localSheetId="63">#REF!</definedName>
    <definedName name="чполшр" localSheetId="11">#REF!</definedName>
    <definedName name="чполшр" localSheetId="9">#REF!</definedName>
    <definedName name="чполшр">#REF!</definedName>
    <definedName name="шг" localSheetId="68">#REF!</definedName>
    <definedName name="шг" localSheetId="71">#REF!</definedName>
    <definedName name="шг" localSheetId="14">#REF!</definedName>
    <definedName name="шг" localSheetId="63">#REF!</definedName>
    <definedName name="шг" localSheetId="11">#REF!</definedName>
    <definedName name="шг" localSheetId="9">#REF!</definedName>
    <definedName name="шг">#REF!</definedName>
    <definedName name="шшшшшшшш" localSheetId="14">'[2]252'!$A$9:$IV$11</definedName>
    <definedName name="шшшшшшшш" localSheetId="9">'[2]252'!$A$9:$IV$11</definedName>
    <definedName name="шшшшшшшш">'[1]252'!$A$9:$IV$11</definedName>
    <definedName name="ыен" localSheetId="68">[3]Списки!#REF!</definedName>
    <definedName name="ыен" localSheetId="71">[3]Списки!#REF!</definedName>
    <definedName name="ыен" localSheetId="63">[3]Списки!#REF!</definedName>
    <definedName name="ыен" localSheetId="11">[3]Списки!#REF!</definedName>
    <definedName name="ыен">[3]Списки!#REF!</definedName>
    <definedName name="ыу" localSheetId="68">#REF!</definedName>
    <definedName name="ыу" localSheetId="71">#REF!</definedName>
    <definedName name="ыу" localSheetId="14">#REF!</definedName>
    <definedName name="ыу" localSheetId="63">#REF!</definedName>
    <definedName name="ыу" localSheetId="11">#REF!</definedName>
    <definedName name="ыу" localSheetId="9">#REF!</definedName>
    <definedName name="ыу">#REF!</definedName>
    <definedName name="элэнерг" localSheetId="68">[7]Списки!#REF!</definedName>
    <definedName name="элэнерг" localSheetId="71">[7]Списки!#REF!</definedName>
    <definedName name="элэнерг" localSheetId="14">[6]Списки!#REF!</definedName>
    <definedName name="элэнерг" localSheetId="63">[6]Списки!#REF!</definedName>
    <definedName name="элэнерг" localSheetId="11">[7]Списки!#REF!</definedName>
    <definedName name="элэнерг" localSheetId="9">[6]Списки!#REF!</definedName>
    <definedName name="элэнерг">[7]Списки!#REF!</definedName>
    <definedName name="ээээээээээээ" localSheetId="14">'[17]243'!$A$8:$IV$10</definedName>
    <definedName name="ээээээээээээ" localSheetId="9">'[17]243'!$A$8:$IV$10</definedName>
    <definedName name="ээээээээээээ">'[18]243'!$A$8:$IV$10</definedName>
    <definedName name="явление" localSheetId="68">[3]Списки!#REF!</definedName>
    <definedName name="явление" localSheetId="71">[3]Списки!#REF!</definedName>
    <definedName name="явление" localSheetId="63">[3]Списки!#REF!</definedName>
    <definedName name="явление" localSheetId="11">[3]Списки!#REF!</definedName>
    <definedName name="явление">[3]Списки!#REF!</definedName>
  </definedNames>
  <calcPr calcId="191029" iterateDelta="1E-4"/>
</workbook>
</file>

<file path=xl/calcChain.xml><?xml version="1.0" encoding="utf-8"?>
<calcChain xmlns="http://schemas.openxmlformats.org/spreadsheetml/2006/main">
  <c r="BI15" i="186" l="1"/>
  <c r="AC19" i="189" l="1"/>
  <c r="V19" i="189"/>
  <c r="O19" i="189"/>
  <c r="H19" i="189"/>
  <c r="G19" i="189" s="1"/>
  <c r="AI18" i="189"/>
  <c r="AH18" i="189"/>
  <c r="AF18" i="189"/>
  <c r="AD18" i="189"/>
  <c r="AC18" i="189" s="1"/>
  <c r="AB18" i="189"/>
  <c r="AA18" i="189"/>
  <c r="Y18" i="189"/>
  <c r="W18" i="189"/>
  <c r="U18" i="189"/>
  <c r="T18" i="189"/>
  <c r="R18" i="189"/>
  <c r="P18" i="189"/>
  <c r="O18" i="189"/>
  <c r="N18" i="189"/>
  <c r="M18" i="189"/>
  <c r="K18" i="189"/>
  <c r="I18" i="189"/>
  <c r="H18" i="189" s="1"/>
  <c r="O17" i="189"/>
  <c r="H17" i="189"/>
  <c r="G17" i="189"/>
  <c r="AI16" i="189"/>
  <c r="AH16" i="189"/>
  <c r="AF16" i="189"/>
  <c r="AD16" i="189"/>
  <c r="AC16" i="189" s="1"/>
  <c r="AB16" i="189"/>
  <c r="AA16" i="189"/>
  <c r="Y16" i="189"/>
  <c r="W16" i="189"/>
  <c r="V16" i="189" s="1"/>
  <c r="U16" i="189"/>
  <c r="T16" i="189"/>
  <c r="R16" i="189"/>
  <c r="P16" i="189"/>
  <c r="O16" i="189" s="1"/>
  <c r="N16" i="189"/>
  <c r="I16" i="189"/>
  <c r="H16" i="189"/>
  <c r="AI10" i="189"/>
  <c r="AH10" i="189"/>
  <c r="AG10" i="189"/>
  <c r="AF10" i="189"/>
  <c r="AE10" i="189"/>
  <c r="AC10" i="189" s="1"/>
  <c r="AD10" i="189"/>
  <c r="AB10" i="189"/>
  <c r="AA10" i="189"/>
  <c r="Z10" i="189"/>
  <c r="Y10" i="189"/>
  <c r="X10" i="189"/>
  <c r="W10" i="189"/>
  <c r="V10" i="189" s="1"/>
  <c r="U10" i="189"/>
  <c r="T10" i="189"/>
  <c r="S10" i="189"/>
  <c r="R10" i="189"/>
  <c r="Q10" i="189"/>
  <c r="P10" i="189"/>
  <c r="O10" i="189"/>
  <c r="N10" i="189"/>
  <c r="M10" i="189"/>
  <c r="L10" i="189"/>
  <c r="K10" i="189"/>
  <c r="H10" i="189" s="1"/>
  <c r="I10" i="189"/>
  <c r="C15" i="188"/>
  <c r="C13" i="188"/>
  <c r="C12" i="188"/>
  <c r="AC19" i="187"/>
  <c r="V19" i="187"/>
  <c r="O19" i="187"/>
  <c r="H19" i="187"/>
  <c r="G19" i="187" s="1"/>
  <c r="AI18" i="187"/>
  <c r="AH18" i="187"/>
  <c r="AC18" i="187" s="1"/>
  <c r="AF18" i="187"/>
  <c r="AD18" i="187"/>
  <c r="AB18" i="187"/>
  <c r="AA18" i="187"/>
  <c r="Y18" i="187"/>
  <c r="W18" i="187"/>
  <c r="U18" i="187"/>
  <c r="T18" i="187"/>
  <c r="R18" i="187"/>
  <c r="P18" i="187"/>
  <c r="O18" i="187"/>
  <c r="N18" i="187"/>
  <c r="M18" i="187"/>
  <c r="K18" i="187"/>
  <c r="I18" i="187"/>
  <c r="H18" i="187" s="1"/>
  <c r="O17" i="187"/>
  <c r="H17" i="187"/>
  <c r="H16" i="187" s="1"/>
  <c r="AI16" i="187"/>
  <c r="AH16" i="187"/>
  <c r="AF16" i="187"/>
  <c r="AD16" i="187"/>
  <c r="AC16" i="187" s="1"/>
  <c r="AB16" i="187"/>
  <c r="AA16" i="187"/>
  <c r="V16" i="187" s="1"/>
  <c r="Y16" i="187"/>
  <c r="W16" i="187"/>
  <c r="U16" i="187"/>
  <c r="T16" i="187"/>
  <c r="R16" i="187"/>
  <c r="P16" i="187"/>
  <c r="O16" i="187"/>
  <c r="N16" i="187"/>
  <c r="I16" i="187"/>
  <c r="AI10" i="187"/>
  <c r="AH10" i="187"/>
  <c r="AG10" i="187"/>
  <c r="AF10" i="187"/>
  <c r="AE10" i="187"/>
  <c r="AD10" i="187"/>
  <c r="AC10" i="187" s="1"/>
  <c r="AB10" i="187"/>
  <c r="AA10" i="187"/>
  <c r="Z10" i="187"/>
  <c r="Y10" i="187"/>
  <c r="X10" i="187"/>
  <c r="W10" i="187"/>
  <c r="V10" i="187" s="1"/>
  <c r="U10" i="187"/>
  <c r="T10" i="187"/>
  <c r="S10" i="187"/>
  <c r="R10" i="187"/>
  <c r="Q10" i="187"/>
  <c r="P10" i="187"/>
  <c r="O10" i="187"/>
  <c r="N10" i="187"/>
  <c r="M10" i="187"/>
  <c r="L10" i="187"/>
  <c r="K10" i="187"/>
  <c r="I10" i="187"/>
  <c r="H10" i="187" s="1"/>
  <c r="BP18" i="186"/>
  <c r="BI18" i="186"/>
  <c r="BB18" i="186"/>
  <c r="AU18" i="186"/>
  <c r="AT18" i="186"/>
  <c r="AS18" i="186"/>
  <c r="AR18" i="186"/>
  <c r="AQ18" i="186"/>
  <c r="AP18" i="186"/>
  <c r="AO18" i="186"/>
  <c r="AN18" i="186"/>
  <c r="AM18" i="186"/>
  <c r="AL18" i="186"/>
  <c r="AK18" i="186"/>
  <c r="AJ18" i="186"/>
  <c r="AI18" i="186"/>
  <c r="AH18" i="186"/>
  <c r="AG18" i="186"/>
  <c r="BP15" i="186"/>
  <c r="BB15" i="186"/>
  <c r="AU15" i="186"/>
  <c r="AT15" i="186"/>
  <c r="AS15" i="186"/>
  <c r="AR15" i="186"/>
  <c r="AQ15" i="186"/>
  <c r="AP15" i="186"/>
  <c r="AO15" i="186"/>
  <c r="AN15" i="186"/>
  <c r="AM15" i="186"/>
  <c r="AL15" i="186"/>
  <c r="AK15" i="186"/>
  <c r="AJ15" i="186"/>
  <c r="AI15" i="186"/>
  <c r="AH15" i="186"/>
  <c r="AG15" i="186"/>
  <c r="AC19" i="185"/>
  <c r="V19" i="185"/>
  <c r="G19" i="185" s="1"/>
  <c r="O19" i="185"/>
  <c r="H19" i="185"/>
  <c r="AI18" i="185"/>
  <c r="AH18" i="185"/>
  <c r="AF18" i="185"/>
  <c r="AD18" i="185"/>
  <c r="AC18" i="185"/>
  <c r="AB18" i="185"/>
  <c r="AA18" i="185"/>
  <c r="Y18" i="185"/>
  <c r="W18" i="185"/>
  <c r="U18" i="185"/>
  <c r="T18" i="185"/>
  <c r="R18" i="185"/>
  <c r="P18" i="185"/>
  <c r="O18" i="185" s="1"/>
  <c r="N18" i="185"/>
  <c r="M18" i="185"/>
  <c r="K18" i="185"/>
  <c r="I18" i="185"/>
  <c r="H18" i="185" s="1"/>
  <c r="O17" i="185"/>
  <c r="H17" i="185"/>
  <c r="H16" i="185" s="1"/>
  <c r="AI16" i="185"/>
  <c r="AH16" i="185"/>
  <c r="AF16" i="185"/>
  <c r="AD16" i="185"/>
  <c r="AC16" i="185" s="1"/>
  <c r="AB16" i="185"/>
  <c r="AA16" i="185"/>
  <c r="V16" i="185" s="1"/>
  <c r="Y16" i="185"/>
  <c r="W16" i="185"/>
  <c r="U16" i="185"/>
  <c r="O16" i="185" s="1"/>
  <c r="T16" i="185"/>
  <c r="R16" i="185"/>
  <c r="P16" i="185"/>
  <c r="N16" i="185"/>
  <c r="I16" i="185"/>
  <c r="AI10" i="185"/>
  <c r="AH10" i="185"/>
  <c r="AG10" i="185"/>
  <c r="AF10" i="185"/>
  <c r="AE10" i="185"/>
  <c r="AD10" i="185"/>
  <c r="AC10" i="185" s="1"/>
  <c r="AB10" i="185"/>
  <c r="AA10" i="185"/>
  <c r="Z10" i="185"/>
  <c r="Y10" i="185"/>
  <c r="X10" i="185"/>
  <c r="W10" i="185"/>
  <c r="V10" i="185" s="1"/>
  <c r="U10" i="185"/>
  <c r="T10" i="185"/>
  <c r="S10" i="185"/>
  <c r="R10" i="185"/>
  <c r="Q10" i="185"/>
  <c r="P10" i="185"/>
  <c r="O10" i="185"/>
  <c r="N10" i="185"/>
  <c r="M10" i="185"/>
  <c r="L10" i="185"/>
  <c r="K10" i="185"/>
  <c r="I10" i="185"/>
  <c r="H10" i="185" s="1"/>
  <c r="C14" i="184"/>
  <c r="C12" i="184"/>
  <c r="C11" i="184"/>
  <c r="AC19" i="183"/>
  <c r="V19" i="183"/>
  <c r="O19" i="183"/>
  <c r="H19" i="183"/>
  <c r="G19" i="183" s="1"/>
  <c r="AI18" i="183"/>
  <c r="AH18" i="183"/>
  <c r="AC18" i="183" s="1"/>
  <c r="AF18" i="183"/>
  <c r="AD18" i="183"/>
  <c r="AB18" i="183"/>
  <c r="AA18" i="183"/>
  <c r="Y18" i="183"/>
  <c r="W18" i="183"/>
  <c r="U18" i="183"/>
  <c r="T18" i="183"/>
  <c r="R18" i="183"/>
  <c r="P18" i="183"/>
  <c r="O18" i="183"/>
  <c r="N18" i="183"/>
  <c r="M18" i="183"/>
  <c r="K18" i="183"/>
  <c r="I18" i="183"/>
  <c r="H18" i="183" s="1"/>
  <c r="O17" i="183"/>
  <c r="H17" i="183"/>
  <c r="H16" i="183" s="1"/>
  <c r="G17" i="183"/>
  <c r="AI16" i="183"/>
  <c r="AH16" i="183"/>
  <c r="AF16" i="183"/>
  <c r="AD16" i="183"/>
  <c r="AC16" i="183" s="1"/>
  <c r="AB16" i="183"/>
  <c r="AA16" i="183"/>
  <c r="Y16" i="183"/>
  <c r="W16" i="183"/>
  <c r="V16" i="183" s="1"/>
  <c r="U16" i="183"/>
  <c r="T16" i="183"/>
  <c r="O16" i="183" s="1"/>
  <c r="R16" i="183"/>
  <c r="P16" i="183"/>
  <c r="N16" i="183"/>
  <c r="I16" i="183"/>
  <c r="AI10" i="183"/>
  <c r="AH10" i="183"/>
  <c r="AG10" i="183"/>
  <c r="AF10" i="183"/>
  <c r="AE10" i="183"/>
  <c r="AD10" i="183"/>
  <c r="AC10" i="183" s="1"/>
  <c r="AB10" i="183"/>
  <c r="AA10" i="183"/>
  <c r="Z10" i="183"/>
  <c r="Y10" i="183"/>
  <c r="X10" i="183"/>
  <c r="W10" i="183"/>
  <c r="V10" i="183" s="1"/>
  <c r="U10" i="183"/>
  <c r="T10" i="183"/>
  <c r="S10" i="183"/>
  <c r="R10" i="183"/>
  <c r="Q10" i="183"/>
  <c r="P10" i="183"/>
  <c r="O10" i="183"/>
  <c r="N10" i="183"/>
  <c r="M10" i="183"/>
  <c r="L10" i="183"/>
  <c r="K10" i="183"/>
  <c r="I10" i="183"/>
  <c r="H10" i="183" s="1"/>
  <c r="AU24" i="181"/>
  <c r="AH24" i="181"/>
  <c r="AG24" i="181"/>
  <c r="C19" i="181"/>
  <c r="AU18" i="181"/>
  <c r="AH18" i="181"/>
  <c r="AG18" i="181"/>
  <c r="C18" i="181"/>
  <c r="AC19" i="180"/>
  <c r="V19" i="180"/>
  <c r="G19" i="180" s="1"/>
  <c r="O19" i="180"/>
  <c r="H19" i="180"/>
  <c r="AI18" i="180"/>
  <c r="AH18" i="180"/>
  <c r="AF18" i="180"/>
  <c r="AD18" i="180"/>
  <c r="AC18" i="180"/>
  <c r="AB18" i="180"/>
  <c r="AA18" i="180"/>
  <c r="Y18" i="180"/>
  <c r="W18" i="180"/>
  <c r="U18" i="180"/>
  <c r="T18" i="180"/>
  <c r="R18" i="180"/>
  <c r="P18" i="180"/>
  <c r="O18" i="180" s="1"/>
  <c r="N18" i="180"/>
  <c r="M18" i="180"/>
  <c r="K18" i="180"/>
  <c r="I18" i="180"/>
  <c r="H18" i="180" s="1"/>
  <c r="G18" i="180" s="1"/>
  <c r="O17" i="180"/>
  <c r="H17" i="180"/>
  <c r="G17" i="180" s="1"/>
  <c r="AI16" i="180"/>
  <c r="AH16" i="180"/>
  <c r="AC16" i="180" s="1"/>
  <c r="G16" i="180" s="1"/>
  <c r="AF16" i="180"/>
  <c r="AD16" i="180"/>
  <c r="AB16" i="180"/>
  <c r="AA16" i="180"/>
  <c r="Y16" i="180"/>
  <c r="W16" i="180"/>
  <c r="V16" i="180"/>
  <c r="U16" i="180"/>
  <c r="T16" i="180"/>
  <c r="R16" i="180"/>
  <c r="P16" i="180"/>
  <c r="O16" i="180" s="1"/>
  <c r="N16" i="180"/>
  <c r="I16" i="180"/>
  <c r="H16" i="180"/>
  <c r="AI10" i="180"/>
  <c r="AH10" i="180"/>
  <c r="AG10" i="180"/>
  <c r="AF10" i="180"/>
  <c r="AE10" i="180"/>
  <c r="AC10" i="180" s="1"/>
  <c r="AD10" i="180"/>
  <c r="AB10" i="180"/>
  <c r="AA10" i="180"/>
  <c r="Z10" i="180"/>
  <c r="Y10" i="180"/>
  <c r="X10" i="180"/>
  <c r="W10" i="180"/>
  <c r="V10" i="180" s="1"/>
  <c r="U10" i="180"/>
  <c r="T10" i="180"/>
  <c r="S10" i="180"/>
  <c r="R10" i="180"/>
  <c r="Q10" i="180"/>
  <c r="P10" i="180"/>
  <c r="O10" i="180" s="1"/>
  <c r="N10" i="180"/>
  <c r="M10" i="180"/>
  <c r="L10" i="180"/>
  <c r="K10" i="180"/>
  <c r="H10" i="180" s="1"/>
  <c r="G10" i="180" s="1"/>
  <c r="I10" i="180"/>
  <c r="AC19" i="178"/>
  <c r="G19" i="178" s="1"/>
  <c r="V19" i="178"/>
  <c r="O19" i="178"/>
  <c r="H19" i="178"/>
  <c r="AI18" i="178"/>
  <c r="AH18" i="178"/>
  <c r="AF18" i="178"/>
  <c r="AD18" i="178"/>
  <c r="AC18" i="178" s="1"/>
  <c r="AB18" i="178"/>
  <c r="AA18" i="178"/>
  <c r="Y18" i="178"/>
  <c r="W18" i="178"/>
  <c r="U18" i="178"/>
  <c r="T18" i="178"/>
  <c r="R18" i="178"/>
  <c r="O18" i="178" s="1"/>
  <c r="P18" i="178"/>
  <c r="N18" i="178"/>
  <c r="M18" i="178"/>
  <c r="K18" i="178"/>
  <c r="I18" i="178"/>
  <c r="H18" i="178" s="1"/>
  <c r="O17" i="178"/>
  <c r="G17" i="178" s="1"/>
  <c r="H17" i="178"/>
  <c r="AI16" i="178"/>
  <c r="AH16" i="178"/>
  <c r="AC16" i="178" s="1"/>
  <c r="AF16" i="178"/>
  <c r="AD16" i="178"/>
  <c r="AB16" i="178"/>
  <c r="AA16" i="178"/>
  <c r="Y16" i="178"/>
  <c r="W16" i="178"/>
  <c r="V16" i="178"/>
  <c r="U16" i="178"/>
  <c r="T16" i="178"/>
  <c r="R16" i="178"/>
  <c r="P16" i="178"/>
  <c r="O16" i="178" s="1"/>
  <c r="N16" i="178"/>
  <c r="I16" i="178"/>
  <c r="H16" i="178"/>
  <c r="AI10" i="178"/>
  <c r="AH10" i="178"/>
  <c r="AG10" i="178"/>
  <c r="AF10" i="178"/>
  <c r="AE10" i="178"/>
  <c r="AD10" i="178"/>
  <c r="AC10" i="178"/>
  <c r="AB10" i="178"/>
  <c r="AA10" i="178"/>
  <c r="Z10" i="178"/>
  <c r="Y10" i="178"/>
  <c r="X10" i="178"/>
  <c r="W10" i="178"/>
  <c r="V10" i="178" s="1"/>
  <c r="U10" i="178"/>
  <c r="T10" i="178"/>
  <c r="S10" i="178"/>
  <c r="R10" i="178"/>
  <c r="Q10" i="178"/>
  <c r="O10" i="178" s="1"/>
  <c r="P10" i="178"/>
  <c r="N10" i="178"/>
  <c r="M10" i="178"/>
  <c r="L10" i="178"/>
  <c r="K10" i="178"/>
  <c r="I10" i="178"/>
  <c r="H10" i="178"/>
  <c r="G16" i="183" l="1"/>
  <c r="G16" i="185"/>
  <c r="G18" i="187"/>
  <c r="G16" i="189"/>
  <c r="G16" i="178"/>
  <c r="G10" i="189"/>
  <c r="G18" i="178"/>
  <c r="G10" i="185"/>
  <c r="G16" i="187"/>
  <c r="G18" i="189"/>
  <c r="G10" i="178"/>
  <c r="G18" i="185"/>
  <c r="G17" i="185"/>
  <c r="G17" i="187"/>
  <c r="G10" i="183"/>
  <c r="G18" i="183"/>
  <c r="G10" i="187"/>
  <c r="H12" i="7" l="1"/>
  <c r="T30" i="7"/>
  <c r="G16" i="80" l="1"/>
  <c r="H16" i="80"/>
  <c r="I16" i="80"/>
  <c r="J16" i="80"/>
  <c r="K16" i="80"/>
  <c r="L16" i="80"/>
  <c r="M16" i="80"/>
  <c r="N16" i="80"/>
  <c r="O16" i="80"/>
  <c r="P16" i="80"/>
  <c r="Q16" i="80"/>
  <c r="F16" i="80"/>
  <c r="E12" i="80"/>
  <c r="G26" i="97" l="1"/>
  <c r="G12" i="97"/>
  <c r="F58" i="156" l="1"/>
  <c r="J58" i="156"/>
  <c r="N58" i="156"/>
  <c r="R58" i="156"/>
  <c r="C56" i="144"/>
  <c r="G57" i="144"/>
  <c r="K57" i="144" s="1"/>
  <c r="S57" i="144"/>
  <c r="T57" i="144"/>
  <c r="U57" i="144"/>
  <c r="D56" i="144"/>
  <c r="E56" i="144"/>
  <c r="F56" i="144"/>
  <c r="H56" i="144"/>
  <c r="I56" i="144"/>
  <c r="J56" i="144"/>
  <c r="L56" i="144"/>
  <c r="M56" i="144"/>
  <c r="N56" i="144"/>
  <c r="P56" i="144"/>
  <c r="Q56" i="144"/>
  <c r="R56" i="144"/>
  <c r="F56" i="156"/>
  <c r="J56" i="156"/>
  <c r="N56" i="156"/>
  <c r="R56" i="156"/>
  <c r="E55" i="156"/>
  <c r="G55" i="156"/>
  <c r="H55" i="156"/>
  <c r="I55" i="156"/>
  <c r="K55" i="156"/>
  <c r="L55" i="156"/>
  <c r="M55" i="156"/>
  <c r="O55" i="156"/>
  <c r="P55" i="156"/>
  <c r="Q55" i="156"/>
  <c r="C55" i="156"/>
  <c r="D55" i="156"/>
  <c r="C95" i="35"/>
  <c r="D95" i="35"/>
  <c r="C11" i="33"/>
  <c r="D11" i="33"/>
  <c r="R11" i="33"/>
  <c r="S11" i="33"/>
  <c r="T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E11" i="33"/>
  <c r="S58" i="156" l="1"/>
  <c r="O57" i="144"/>
  <c r="S56" i="156"/>
  <c r="V57" i="144" l="1"/>
  <c r="I13" i="7"/>
  <c r="J13" i="7"/>
  <c r="K13" i="7"/>
  <c r="L13" i="7"/>
  <c r="M13" i="7"/>
  <c r="N13" i="7"/>
  <c r="O13" i="7"/>
  <c r="P13" i="7"/>
  <c r="Q13" i="7"/>
  <c r="R13" i="7"/>
  <c r="S13" i="7"/>
  <c r="H13" i="7"/>
  <c r="G13" i="7"/>
  <c r="S97" i="35" l="1"/>
  <c r="T97" i="35"/>
  <c r="U97" i="35"/>
  <c r="K97" i="35"/>
  <c r="O97" i="35" s="1"/>
  <c r="V97" i="35" s="1"/>
  <c r="G97" i="35"/>
  <c r="E53" i="57" l="1"/>
  <c r="C15" i="40"/>
  <c r="E51" i="40"/>
  <c r="T98" i="35" l="1"/>
  <c r="U98" i="35"/>
  <c r="S98" i="35"/>
  <c r="K98" i="35"/>
  <c r="O98" i="35" s="1"/>
  <c r="V98" i="35" s="1"/>
  <c r="G98" i="35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1" i="7"/>
  <c r="T29" i="7"/>
  <c r="T28" i="7"/>
  <c r="T27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S12" i="7"/>
  <c r="R12" i="7"/>
  <c r="R11" i="7" s="1"/>
  <c r="Q12" i="7"/>
  <c r="P12" i="7"/>
  <c r="P11" i="7" s="1"/>
  <c r="O12" i="7"/>
  <c r="O11" i="7" s="1"/>
  <c r="N12" i="7"/>
  <c r="N11" i="7" s="1"/>
  <c r="M12" i="7"/>
  <c r="M11" i="7" s="1"/>
  <c r="L12" i="7"/>
  <c r="L11" i="7" s="1"/>
  <c r="K12" i="7"/>
  <c r="K11" i="7" s="1"/>
  <c r="J12" i="7"/>
  <c r="J11" i="7" s="1"/>
  <c r="I12" i="7"/>
  <c r="I11" i="7" s="1"/>
  <c r="G12" i="7"/>
  <c r="G11" i="7" s="1"/>
  <c r="S11" i="7"/>
  <c r="Q11" i="7"/>
  <c r="F44" i="97"/>
  <c r="F43" i="97"/>
  <c r="F42" i="97"/>
  <c r="F41" i="97"/>
  <c r="F40" i="97"/>
  <c r="F39" i="97"/>
  <c r="F38" i="97"/>
  <c r="F37" i="97"/>
  <c r="F36" i="97"/>
  <c r="F35" i="97"/>
  <c r="F34" i="97"/>
  <c r="F33" i="97"/>
  <c r="F32" i="97"/>
  <c r="F31" i="97"/>
  <c r="F30" i="97"/>
  <c r="F29" i="97"/>
  <c r="F28" i="97"/>
  <c r="F27" i="97"/>
  <c r="J26" i="97"/>
  <c r="J13" i="97" s="1"/>
  <c r="I26" i="97"/>
  <c r="I13" i="97" s="1"/>
  <c r="H26" i="97"/>
  <c r="G13" i="97"/>
  <c r="G11" i="97" s="1"/>
  <c r="E26" i="97"/>
  <c r="E13" i="97" s="1"/>
  <c r="E11" i="97" s="1"/>
  <c r="F25" i="97"/>
  <c r="F24" i="97"/>
  <c r="F23" i="97"/>
  <c r="F22" i="97"/>
  <c r="F21" i="97"/>
  <c r="F20" i="97"/>
  <c r="F19" i="97"/>
  <c r="F18" i="97"/>
  <c r="F17" i="97"/>
  <c r="F16" i="97"/>
  <c r="F15" i="97"/>
  <c r="F14" i="97"/>
  <c r="J12" i="97"/>
  <c r="I12" i="97"/>
  <c r="H12" i="97"/>
  <c r="F12" i="97" l="1"/>
  <c r="J11" i="97"/>
  <c r="H13" i="97"/>
  <c r="H11" i="97" s="1"/>
  <c r="F26" i="97"/>
  <c r="H11" i="7"/>
  <c r="T11" i="7" s="1"/>
  <c r="T12" i="7"/>
  <c r="I11" i="97"/>
  <c r="F13" i="97" l="1"/>
  <c r="F11" i="97" s="1"/>
  <c r="R125" i="156"/>
  <c r="N125" i="156"/>
  <c r="J125" i="156"/>
  <c r="F125" i="156"/>
  <c r="S126" i="144"/>
  <c r="T126" i="144"/>
  <c r="U126" i="144"/>
  <c r="G126" i="144"/>
  <c r="K126" i="144" s="1"/>
  <c r="O126" i="144" s="1"/>
  <c r="V126" i="144" s="1"/>
  <c r="S125" i="156" l="1"/>
  <c r="R147" i="156"/>
  <c r="N147" i="156"/>
  <c r="J147" i="156"/>
  <c r="F147" i="156"/>
  <c r="R59" i="156"/>
  <c r="N59" i="156"/>
  <c r="J59" i="156"/>
  <c r="F59" i="156"/>
  <c r="S60" i="144"/>
  <c r="T60" i="144"/>
  <c r="U60" i="144"/>
  <c r="G60" i="144"/>
  <c r="K60" i="144" s="1"/>
  <c r="O60" i="144" s="1"/>
  <c r="V60" i="144" s="1"/>
  <c r="S59" i="156" l="1"/>
  <c r="D10" i="57"/>
  <c r="C10" i="57"/>
  <c r="Q158" i="156" l="1"/>
  <c r="P158" i="156"/>
  <c r="O158" i="156"/>
  <c r="M158" i="156"/>
  <c r="L158" i="156"/>
  <c r="K158" i="156"/>
  <c r="I158" i="156"/>
  <c r="H158" i="156"/>
  <c r="G158" i="156"/>
  <c r="D158" i="156"/>
  <c r="E158" i="156"/>
  <c r="C158" i="156"/>
  <c r="Q50" i="156"/>
  <c r="P50" i="156"/>
  <c r="O50" i="156"/>
  <c r="M50" i="156"/>
  <c r="L50" i="156"/>
  <c r="K50" i="156"/>
  <c r="I50" i="156"/>
  <c r="H50" i="156"/>
  <c r="G50" i="156"/>
  <c r="D50" i="156"/>
  <c r="E50" i="156"/>
  <c r="C50" i="156"/>
  <c r="R51" i="144"/>
  <c r="Q51" i="144"/>
  <c r="P51" i="144"/>
  <c r="N51" i="144"/>
  <c r="M51" i="144"/>
  <c r="L51" i="144"/>
  <c r="J51" i="144"/>
  <c r="I51" i="144"/>
  <c r="H51" i="144"/>
  <c r="D51" i="144"/>
  <c r="E51" i="144"/>
  <c r="F51" i="144"/>
  <c r="C51" i="144"/>
  <c r="R159" i="144"/>
  <c r="Q159" i="144"/>
  <c r="P159" i="144"/>
  <c r="N159" i="144"/>
  <c r="M159" i="144"/>
  <c r="L159" i="144"/>
  <c r="J159" i="144"/>
  <c r="I159" i="144"/>
  <c r="H159" i="144"/>
  <c r="D159" i="144"/>
  <c r="E159" i="144"/>
  <c r="F159" i="144"/>
  <c r="C159" i="144"/>
  <c r="U47" i="144"/>
  <c r="T47" i="144"/>
  <c r="S47" i="144"/>
  <c r="G47" i="144"/>
  <c r="K47" i="144" s="1"/>
  <c r="O47" i="144" s="1"/>
  <c r="V47" i="144" s="1"/>
  <c r="U46" i="144"/>
  <c r="T46" i="144"/>
  <c r="S46" i="144"/>
  <c r="G46" i="144"/>
  <c r="K46" i="144" s="1"/>
  <c r="O46" i="144" s="1"/>
  <c r="V46" i="144" s="1"/>
  <c r="R45" i="144"/>
  <c r="Q45" i="144"/>
  <c r="P45" i="144"/>
  <c r="N45" i="144"/>
  <c r="M45" i="144"/>
  <c r="L45" i="144"/>
  <c r="J45" i="144"/>
  <c r="I45" i="144"/>
  <c r="H45" i="144"/>
  <c r="F45" i="144"/>
  <c r="E45" i="144"/>
  <c r="D45" i="144"/>
  <c r="C45" i="144"/>
  <c r="R46" i="156"/>
  <c r="N46" i="156"/>
  <c r="J46" i="156"/>
  <c r="F46" i="156"/>
  <c r="R45" i="156"/>
  <c r="N45" i="156"/>
  <c r="J45" i="156"/>
  <c r="F45" i="156"/>
  <c r="Q44" i="156"/>
  <c r="P44" i="156"/>
  <c r="O44" i="156"/>
  <c r="M44" i="156"/>
  <c r="L44" i="156"/>
  <c r="K44" i="156"/>
  <c r="I44" i="156"/>
  <c r="H44" i="156"/>
  <c r="G44" i="156"/>
  <c r="E44" i="156"/>
  <c r="D44" i="156"/>
  <c r="C44" i="156"/>
  <c r="R50" i="156" l="1"/>
  <c r="N158" i="156"/>
  <c r="F158" i="156"/>
  <c r="R158" i="156"/>
  <c r="N50" i="156"/>
  <c r="J50" i="156"/>
  <c r="F44" i="156"/>
  <c r="F50" i="156"/>
  <c r="J158" i="156"/>
  <c r="N44" i="156"/>
  <c r="J44" i="156"/>
  <c r="S45" i="156"/>
  <c r="S46" i="156"/>
  <c r="G45" i="144"/>
  <c r="K45" i="144" s="1"/>
  <c r="O45" i="144" s="1"/>
  <c r="V45" i="144" s="1"/>
  <c r="S45" i="144"/>
  <c r="U45" i="144"/>
  <c r="T45" i="144"/>
  <c r="R44" i="156"/>
  <c r="S44" i="156" l="1"/>
  <c r="Q99" i="156"/>
  <c r="P99" i="156"/>
  <c r="O99" i="156"/>
  <c r="M99" i="156"/>
  <c r="L99" i="156"/>
  <c r="K99" i="156"/>
  <c r="I99" i="156"/>
  <c r="H99" i="156"/>
  <c r="G99" i="156"/>
  <c r="D99" i="156"/>
  <c r="E99" i="156"/>
  <c r="C99" i="156"/>
  <c r="C104" i="156"/>
  <c r="J35" i="156"/>
  <c r="N35" i="156"/>
  <c r="R35" i="156"/>
  <c r="F35" i="156"/>
  <c r="E16" i="80" l="1"/>
  <c r="I100" i="144" l="1"/>
  <c r="F100" i="144"/>
  <c r="C100" i="144"/>
  <c r="D100" i="144"/>
  <c r="U102" i="144"/>
  <c r="T102" i="144"/>
  <c r="S102" i="144"/>
  <c r="G102" i="144"/>
  <c r="K102" i="144" s="1"/>
  <c r="O102" i="144" s="1"/>
  <c r="V102" i="144" s="1"/>
  <c r="U101" i="144"/>
  <c r="T101" i="144"/>
  <c r="S101" i="144"/>
  <c r="G101" i="144"/>
  <c r="K101" i="144" s="1"/>
  <c r="O101" i="144" s="1"/>
  <c r="V101" i="144" s="1"/>
  <c r="R100" i="144"/>
  <c r="Q100" i="144"/>
  <c r="P100" i="144"/>
  <c r="N100" i="144"/>
  <c r="M100" i="144"/>
  <c r="L100" i="144"/>
  <c r="J100" i="144"/>
  <c r="H100" i="144"/>
  <c r="E100" i="144"/>
  <c r="S128" i="144"/>
  <c r="T128" i="144"/>
  <c r="U128" i="144"/>
  <c r="S129" i="144"/>
  <c r="T129" i="144"/>
  <c r="U129" i="144"/>
  <c r="U100" i="144" l="1"/>
  <c r="G100" i="144"/>
  <c r="K100" i="144" s="1"/>
  <c r="O100" i="144" s="1"/>
  <c r="V100" i="144" s="1"/>
  <c r="S100" i="144"/>
  <c r="T100" i="144"/>
  <c r="R120" i="144"/>
  <c r="Q120" i="144"/>
  <c r="P120" i="144"/>
  <c r="N120" i="144"/>
  <c r="M120" i="144"/>
  <c r="L120" i="144"/>
  <c r="J120" i="144"/>
  <c r="I120" i="144"/>
  <c r="H120" i="144"/>
  <c r="D120" i="144"/>
  <c r="E120" i="144"/>
  <c r="F120" i="144"/>
  <c r="C120" i="144"/>
  <c r="W11" i="9" l="1"/>
  <c r="X12" i="9"/>
  <c r="U12" i="12"/>
  <c r="T12" i="12" s="1"/>
  <c r="E56" i="40" l="1"/>
  <c r="E55" i="40"/>
  <c r="E54" i="40" s="1"/>
  <c r="D54" i="40"/>
  <c r="C54" i="40"/>
  <c r="C14" i="40" s="1"/>
  <c r="E53" i="40"/>
  <c r="E52" i="40"/>
  <c r="E50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 s="1"/>
  <c r="D15" i="40"/>
  <c r="C15" i="42"/>
  <c r="D53" i="42"/>
  <c r="C53" i="42"/>
  <c r="R14" i="30"/>
  <c r="G12" i="30"/>
  <c r="H12" i="30"/>
  <c r="I12" i="30"/>
  <c r="J12" i="30"/>
  <c r="K12" i="30"/>
  <c r="L12" i="30"/>
  <c r="M12" i="30"/>
  <c r="N12" i="30"/>
  <c r="O12" i="30"/>
  <c r="P12" i="30"/>
  <c r="Q12" i="30"/>
  <c r="F12" i="30"/>
  <c r="D15" i="42"/>
  <c r="D14" i="42" s="1"/>
  <c r="E25" i="57"/>
  <c r="D60" i="57"/>
  <c r="C60" i="57"/>
  <c r="E60" i="57" l="1"/>
  <c r="C14" i="42"/>
  <c r="D14" i="40"/>
  <c r="R12" i="30"/>
  <c r="E14" i="40"/>
  <c r="R160" i="156" l="1"/>
  <c r="R159" i="156"/>
  <c r="R157" i="156"/>
  <c r="R156" i="156"/>
  <c r="R153" i="156"/>
  <c r="R152" i="156"/>
  <c r="R151" i="156"/>
  <c r="R150" i="156"/>
  <c r="R148" i="156"/>
  <c r="R145" i="156"/>
  <c r="R144" i="156"/>
  <c r="R143" i="156"/>
  <c r="R142" i="156"/>
  <c r="R141" i="156"/>
  <c r="R140" i="156"/>
  <c r="R139" i="156"/>
  <c r="R138" i="156"/>
  <c r="R137" i="156"/>
  <c r="R135" i="156"/>
  <c r="R134" i="156"/>
  <c r="R131" i="156"/>
  <c r="R130" i="156"/>
  <c r="R128" i="156"/>
  <c r="R127" i="156"/>
  <c r="R124" i="156"/>
  <c r="R123" i="156"/>
  <c r="R121" i="156"/>
  <c r="R120" i="156"/>
  <c r="R119" i="156"/>
  <c r="R118" i="156"/>
  <c r="R117" i="156"/>
  <c r="R116" i="156"/>
  <c r="R115" i="156"/>
  <c r="R114" i="156"/>
  <c r="R113" i="156"/>
  <c r="R112" i="156"/>
  <c r="R111" i="156"/>
  <c r="R110" i="156"/>
  <c r="R109" i="156"/>
  <c r="R108" i="156"/>
  <c r="R107" i="156"/>
  <c r="R106" i="156"/>
  <c r="R105" i="156"/>
  <c r="R98" i="156"/>
  <c r="R97" i="156"/>
  <c r="R96" i="156"/>
  <c r="R95" i="156"/>
  <c r="R94" i="156"/>
  <c r="R93" i="156"/>
  <c r="R92" i="156"/>
  <c r="R91" i="156"/>
  <c r="R90" i="156"/>
  <c r="R89" i="156"/>
  <c r="R86" i="156"/>
  <c r="R85" i="156"/>
  <c r="R83" i="156"/>
  <c r="R82" i="156"/>
  <c r="R80" i="156"/>
  <c r="R79" i="156"/>
  <c r="R77" i="156"/>
  <c r="R76" i="156"/>
  <c r="R75" i="156"/>
  <c r="R74" i="156"/>
  <c r="R73" i="156"/>
  <c r="R72" i="156"/>
  <c r="R71" i="156"/>
  <c r="R70" i="156"/>
  <c r="R69" i="156"/>
  <c r="R68" i="156"/>
  <c r="R62" i="156"/>
  <c r="R61" i="156"/>
  <c r="R60" i="156"/>
  <c r="R57" i="156"/>
  <c r="R65" i="156"/>
  <c r="R64" i="156"/>
  <c r="R52" i="156"/>
  <c r="R51" i="156"/>
  <c r="R49" i="156"/>
  <c r="R48" i="156"/>
  <c r="R43" i="156"/>
  <c r="R42" i="156"/>
  <c r="R41" i="156"/>
  <c r="R39" i="156"/>
  <c r="R38" i="156"/>
  <c r="R37" i="156"/>
  <c r="R34" i="156"/>
  <c r="R33" i="156"/>
  <c r="R32" i="156"/>
  <c r="R31" i="156"/>
  <c r="R30" i="156"/>
  <c r="R29" i="156"/>
  <c r="R28" i="156"/>
  <c r="R27" i="156"/>
  <c r="R26" i="156"/>
  <c r="R25" i="156"/>
  <c r="R24" i="156"/>
  <c r="R23" i="156"/>
  <c r="R22" i="156"/>
  <c r="R21" i="156"/>
  <c r="R20" i="156"/>
  <c r="R17" i="156"/>
  <c r="R16" i="156"/>
  <c r="R15" i="156"/>
  <c r="R14" i="156"/>
  <c r="N160" i="156"/>
  <c r="N159" i="156"/>
  <c r="N157" i="156"/>
  <c r="N156" i="156"/>
  <c r="N153" i="156"/>
  <c r="N152" i="156"/>
  <c r="N151" i="156"/>
  <c r="N150" i="156"/>
  <c r="N148" i="156"/>
  <c r="N145" i="156"/>
  <c r="N144" i="156"/>
  <c r="N143" i="156"/>
  <c r="N142" i="156"/>
  <c r="N141" i="156"/>
  <c r="N140" i="156"/>
  <c r="N139" i="156"/>
  <c r="N138" i="156"/>
  <c r="N137" i="156"/>
  <c r="N135" i="156"/>
  <c r="N134" i="156"/>
  <c r="N131" i="156"/>
  <c r="N130" i="156"/>
  <c r="N129" i="156" s="1"/>
  <c r="N128" i="156"/>
  <c r="N127" i="156"/>
  <c r="N124" i="156"/>
  <c r="N123" i="156"/>
  <c r="N121" i="156"/>
  <c r="N120" i="156"/>
  <c r="N119" i="156"/>
  <c r="N118" i="156"/>
  <c r="N117" i="156"/>
  <c r="N116" i="156"/>
  <c r="N115" i="156"/>
  <c r="N114" i="156"/>
  <c r="N113" i="156"/>
  <c r="N112" i="156"/>
  <c r="N111" i="156"/>
  <c r="N110" i="156"/>
  <c r="N109" i="156"/>
  <c r="N108" i="156"/>
  <c r="N107" i="156"/>
  <c r="N106" i="156"/>
  <c r="N105" i="156"/>
  <c r="N103" i="156"/>
  <c r="N98" i="156"/>
  <c r="N97" i="156"/>
  <c r="N96" i="156"/>
  <c r="N95" i="156"/>
  <c r="N94" i="156"/>
  <c r="N93" i="156"/>
  <c r="N92" i="156"/>
  <c r="N91" i="156"/>
  <c r="N90" i="156"/>
  <c r="N89" i="156"/>
  <c r="N86" i="156"/>
  <c r="N85" i="156"/>
  <c r="N83" i="156"/>
  <c r="N82" i="156"/>
  <c r="N80" i="156"/>
  <c r="N79" i="156"/>
  <c r="N77" i="156"/>
  <c r="N76" i="156"/>
  <c r="N75" i="156"/>
  <c r="N74" i="156"/>
  <c r="N73" i="156"/>
  <c r="N72" i="156"/>
  <c r="N71" i="156"/>
  <c r="N70" i="156"/>
  <c r="N69" i="156"/>
  <c r="N68" i="156"/>
  <c r="N62" i="156"/>
  <c r="N61" i="156"/>
  <c r="N60" i="156"/>
  <c r="N57" i="156"/>
  <c r="N65" i="156"/>
  <c r="N64" i="156"/>
  <c r="N52" i="156"/>
  <c r="N51" i="156"/>
  <c r="N49" i="156"/>
  <c r="N48" i="156"/>
  <c r="N43" i="156"/>
  <c r="N42" i="156"/>
  <c r="N41" i="156"/>
  <c r="N39" i="156"/>
  <c r="N38" i="156"/>
  <c r="N37" i="156"/>
  <c r="N34" i="156"/>
  <c r="N33" i="156"/>
  <c r="N32" i="156"/>
  <c r="N31" i="156"/>
  <c r="N30" i="156"/>
  <c r="N29" i="156"/>
  <c r="N28" i="156"/>
  <c r="N27" i="156"/>
  <c r="N26" i="156"/>
  <c r="N25" i="156"/>
  <c r="N24" i="156"/>
  <c r="N23" i="156"/>
  <c r="N22" i="156"/>
  <c r="N21" i="156"/>
  <c r="N20" i="156"/>
  <c r="N17" i="156"/>
  <c r="N16" i="156"/>
  <c r="N15" i="156"/>
  <c r="N14" i="156"/>
  <c r="O13" i="156"/>
  <c r="P13" i="156"/>
  <c r="Q13" i="156"/>
  <c r="O19" i="156"/>
  <c r="O18" i="156" s="1"/>
  <c r="P19" i="156"/>
  <c r="P18" i="156" s="1"/>
  <c r="Q19" i="156"/>
  <c r="Q18" i="156" s="1"/>
  <c r="O36" i="156"/>
  <c r="P36" i="156"/>
  <c r="Q36" i="156"/>
  <c r="O40" i="156"/>
  <c r="P40" i="156"/>
  <c r="Q40" i="156"/>
  <c r="O63" i="156"/>
  <c r="P63" i="156"/>
  <c r="Q63" i="156"/>
  <c r="O78" i="156"/>
  <c r="P78" i="156"/>
  <c r="Q78" i="156"/>
  <c r="O81" i="156"/>
  <c r="P81" i="156"/>
  <c r="Q81" i="156"/>
  <c r="O84" i="156"/>
  <c r="P84" i="156"/>
  <c r="Q84" i="156"/>
  <c r="O88" i="156"/>
  <c r="P88" i="156"/>
  <c r="Q88" i="156"/>
  <c r="O104" i="156"/>
  <c r="P104" i="156"/>
  <c r="Q104" i="156"/>
  <c r="O122" i="156"/>
  <c r="P122" i="156"/>
  <c r="Q122" i="156"/>
  <c r="O126" i="156"/>
  <c r="P126" i="156"/>
  <c r="Q126" i="156"/>
  <c r="O129" i="156"/>
  <c r="P129" i="156"/>
  <c r="Q129" i="156"/>
  <c r="O133" i="156"/>
  <c r="P133" i="156"/>
  <c r="Q133" i="156"/>
  <c r="O136" i="156"/>
  <c r="P136" i="156"/>
  <c r="Q136" i="156"/>
  <c r="O146" i="156"/>
  <c r="P146" i="156"/>
  <c r="Q146" i="156"/>
  <c r="O149" i="156"/>
  <c r="P149" i="156"/>
  <c r="Q149" i="156"/>
  <c r="O155" i="156"/>
  <c r="O47" i="156" s="1"/>
  <c r="P155" i="156"/>
  <c r="P47" i="156" s="1"/>
  <c r="Q155" i="156"/>
  <c r="Q47" i="156" s="1"/>
  <c r="K13" i="156"/>
  <c r="L13" i="156"/>
  <c r="M13" i="156"/>
  <c r="K19" i="156"/>
  <c r="K18" i="156" s="1"/>
  <c r="L19" i="156"/>
  <c r="L18" i="156" s="1"/>
  <c r="M19" i="156"/>
  <c r="M18" i="156" s="1"/>
  <c r="K36" i="156"/>
  <c r="L36" i="156"/>
  <c r="M36" i="156"/>
  <c r="K40" i="156"/>
  <c r="L40" i="156"/>
  <c r="M40" i="156"/>
  <c r="K63" i="156"/>
  <c r="L63" i="156"/>
  <c r="M63" i="156"/>
  <c r="K78" i="156"/>
  <c r="L78" i="156"/>
  <c r="M78" i="156"/>
  <c r="K81" i="156"/>
  <c r="L81" i="156"/>
  <c r="M81" i="156"/>
  <c r="K84" i="156"/>
  <c r="L84" i="156"/>
  <c r="M84" i="156"/>
  <c r="K88" i="156"/>
  <c r="L88" i="156"/>
  <c r="M88" i="156"/>
  <c r="K104" i="156"/>
  <c r="L104" i="156"/>
  <c r="M104" i="156"/>
  <c r="K122" i="156"/>
  <c r="L122" i="156"/>
  <c r="M122" i="156"/>
  <c r="K126" i="156"/>
  <c r="L126" i="156"/>
  <c r="M126" i="156"/>
  <c r="K129" i="156"/>
  <c r="L129" i="156"/>
  <c r="M129" i="156"/>
  <c r="K133" i="156"/>
  <c r="L133" i="156"/>
  <c r="M133" i="156"/>
  <c r="K136" i="156"/>
  <c r="L136" i="156"/>
  <c r="M136" i="156"/>
  <c r="K146" i="156"/>
  <c r="L146" i="156"/>
  <c r="M146" i="156"/>
  <c r="K149" i="156"/>
  <c r="L149" i="156"/>
  <c r="M149" i="156"/>
  <c r="K155" i="156"/>
  <c r="K47" i="156" s="1"/>
  <c r="L155" i="156"/>
  <c r="L47" i="156" s="1"/>
  <c r="M155" i="156"/>
  <c r="M47" i="156" s="1"/>
  <c r="J160" i="156"/>
  <c r="J159" i="156"/>
  <c r="J157" i="156"/>
  <c r="J156" i="156"/>
  <c r="J153" i="156"/>
  <c r="J152" i="156"/>
  <c r="J151" i="156"/>
  <c r="J150" i="156"/>
  <c r="J148" i="156"/>
  <c r="J145" i="156"/>
  <c r="J144" i="156"/>
  <c r="J143" i="156"/>
  <c r="J142" i="156"/>
  <c r="J141" i="156"/>
  <c r="J140" i="156"/>
  <c r="J139" i="156"/>
  <c r="J138" i="156"/>
  <c r="J137" i="156"/>
  <c r="J135" i="156"/>
  <c r="J134" i="156"/>
  <c r="J131" i="156"/>
  <c r="J130" i="156"/>
  <c r="J128" i="156"/>
  <c r="J127" i="156"/>
  <c r="J124" i="156"/>
  <c r="J123" i="156"/>
  <c r="J121" i="156"/>
  <c r="J120" i="156"/>
  <c r="J119" i="156"/>
  <c r="J118" i="156"/>
  <c r="J117" i="156"/>
  <c r="J116" i="156"/>
  <c r="J115" i="156"/>
  <c r="J114" i="156"/>
  <c r="J113" i="156"/>
  <c r="J112" i="156"/>
  <c r="J111" i="156"/>
  <c r="J110" i="156"/>
  <c r="J109" i="156"/>
  <c r="J108" i="156"/>
  <c r="J107" i="156"/>
  <c r="J106" i="156"/>
  <c r="J105" i="156"/>
  <c r="J103" i="156"/>
  <c r="J102" i="156"/>
  <c r="J98" i="156"/>
  <c r="J97" i="156"/>
  <c r="J96" i="156"/>
  <c r="J95" i="156"/>
  <c r="J94" i="156"/>
  <c r="J93" i="156"/>
  <c r="J92" i="156"/>
  <c r="J91" i="156"/>
  <c r="J90" i="156"/>
  <c r="J89" i="156"/>
  <c r="J86" i="156"/>
  <c r="J85" i="156"/>
  <c r="J83" i="156"/>
  <c r="J82" i="156"/>
  <c r="J80" i="156"/>
  <c r="J79" i="156"/>
  <c r="J77" i="156"/>
  <c r="J76" i="156"/>
  <c r="J75" i="156"/>
  <c r="J74" i="156"/>
  <c r="J73" i="156"/>
  <c r="J72" i="156"/>
  <c r="J71" i="156"/>
  <c r="J70" i="156"/>
  <c r="J69" i="156"/>
  <c r="J68" i="156"/>
  <c r="J62" i="156"/>
  <c r="J61" i="156"/>
  <c r="J60" i="156"/>
  <c r="J57" i="156"/>
  <c r="J65" i="156"/>
  <c r="J64" i="156"/>
  <c r="J52" i="156"/>
  <c r="J51" i="156"/>
  <c r="J49" i="156"/>
  <c r="J48" i="156"/>
  <c r="J43" i="156"/>
  <c r="J42" i="156"/>
  <c r="J41" i="156"/>
  <c r="J39" i="156"/>
  <c r="J38" i="156"/>
  <c r="J37" i="156"/>
  <c r="J34" i="156"/>
  <c r="J33" i="156"/>
  <c r="J32" i="156"/>
  <c r="J31" i="156"/>
  <c r="J30" i="156"/>
  <c r="J29" i="156"/>
  <c r="J28" i="156"/>
  <c r="J27" i="156"/>
  <c r="J26" i="156"/>
  <c r="J25" i="156"/>
  <c r="J24" i="156"/>
  <c r="J23" i="156"/>
  <c r="J22" i="156"/>
  <c r="J21" i="156"/>
  <c r="J20" i="156"/>
  <c r="J17" i="156"/>
  <c r="J16" i="156"/>
  <c r="J15" i="156"/>
  <c r="J14" i="156"/>
  <c r="G13" i="156"/>
  <c r="H13" i="156"/>
  <c r="I13" i="156"/>
  <c r="G19" i="156"/>
  <c r="G18" i="156" s="1"/>
  <c r="H19" i="156"/>
  <c r="H18" i="156" s="1"/>
  <c r="I19" i="156"/>
  <c r="I18" i="156" s="1"/>
  <c r="G36" i="156"/>
  <c r="H36" i="156"/>
  <c r="I36" i="156"/>
  <c r="G40" i="156"/>
  <c r="H40" i="156"/>
  <c r="I40" i="156"/>
  <c r="G63" i="156"/>
  <c r="H63" i="156"/>
  <c r="I63" i="156"/>
  <c r="G78" i="156"/>
  <c r="H78" i="156"/>
  <c r="I78" i="156"/>
  <c r="G81" i="156"/>
  <c r="H81" i="156"/>
  <c r="I81" i="156"/>
  <c r="G84" i="156"/>
  <c r="H84" i="156"/>
  <c r="I84" i="156"/>
  <c r="G88" i="156"/>
  <c r="H88" i="156"/>
  <c r="I88" i="156"/>
  <c r="G104" i="156"/>
  <c r="H104" i="156"/>
  <c r="I104" i="156"/>
  <c r="G122" i="156"/>
  <c r="H122" i="156"/>
  <c r="I122" i="156"/>
  <c r="G126" i="156"/>
  <c r="H126" i="156"/>
  <c r="I126" i="156"/>
  <c r="G129" i="156"/>
  <c r="H129" i="156"/>
  <c r="I129" i="156"/>
  <c r="G133" i="156"/>
  <c r="H133" i="156"/>
  <c r="I133" i="156"/>
  <c r="G136" i="156"/>
  <c r="H136" i="156"/>
  <c r="I136" i="156"/>
  <c r="G146" i="156"/>
  <c r="H146" i="156"/>
  <c r="I146" i="156"/>
  <c r="G149" i="156"/>
  <c r="H149" i="156"/>
  <c r="I149" i="156"/>
  <c r="G155" i="156"/>
  <c r="G47" i="156" s="1"/>
  <c r="H155" i="156"/>
  <c r="H47" i="156" s="1"/>
  <c r="I155" i="156"/>
  <c r="I47" i="156" s="1"/>
  <c r="F160" i="156"/>
  <c r="F159" i="156"/>
  <c r="F157" i="156"/>
  <c r="F156" i="156"/>
  <c r="F153" i="156"/>
  <c r="F152" i="156"/>
  <c r="F151" i="156"/>
  <c r="F150" i="156"/>
  <c r="F148" i="156"/>
  <c r="F145" i="156"/>
  <c r="F144" i="156"/>
  <c r="F143" i="156"/>
  <c r="F142" i="156"/>
  <c r="F141" i="156"/>
  <c r="F140" i="156"/>
  <c r="F139" i="156"/>
  <c r="F138" i="156"/>
  <c r="F137" i="156"/>
  <c r="F135" i="156"/>
  <c r="F134" i="156"/>
  <c r="F131" i="156"/>
  <c r="F130" i="156"/>
  <c r="F128" i="156"/>
  <c r="F127" i="156"/>
  <c r="F124" i="156"/>
  <c r="F123" i="156"/>
  <c r="F121" i="156"/>
  <c r="F120" i="156"/>
  <c r="F119" i="156"/>
  <c r="F118" i="156"/>
  <c r="F117" i="156"/>
  <c r="F116" i="156"/>
  <c r="F115" i="156"/>
  <c r="F114" i="156"/>
  <c r="F113" i="156"/>
  <c r="F112" i="156"/>
  <c r="F111" i="156"/>
  <c r="F110" i="156"/>
  <c r="F109" i="156"/>
  <c r="F108" i="156"/>
  <c r="F107" i="156"/>
  <c r="F106" i="156"/>
  <c r="F105" i="156"/>
  <c r="F103" i="156"/>
  <c r="F102" i="156"/>
  <c r="F98" i="156"/>
  <c r="F97" i="156"/>
  <c r="F96" i="156"/>
  <c r="F95" i="156"/>
  <c r="F94" i="156"/>
  <c r="F93" i="156"/>
  <c r="F92" i="156"/>
  <c r="F91" i="156"/>
  <c r="F90" i="156"/>
  <c r="F89" i="156"/>
  <c r="F86" i="156"/>
  <c r="F85" i="156"/>
  <c r="F83" i="156"/>
  <c r="F82" i="156"/>
  <c r="F80" i="156"/>
  <c r="F79" i="156"/>
  <c r="F77" i="156"/>
  <c r="F76" i="156"/>
  <c r="F75" i="156"/>
  <c r="F74" i="156"/>
  <c r="F73" i="156"/>
  <c r="F72" i="156"/>
  <c r="F71" i="156"/>
  <c r="F70" i="156"/>
  <c r="F69" i="156"/>
  <c r="F68" i="156"/>
  <c r="F62" i="156"/>
  <c r="F61" i="156"/>
  <c r="F60" i="156"/>
  <c r="F57" i="156"/>
  <c r="F65" i="156"/>
  <c r="F64" i="156"/>
  <c r="F52" i="156"/>
  <c r="F51" i="156"/>
  <c r="F49" i="156"/>
  <c r="F48" i="156"/>
  <c r="F43" i="156"/>
  <c r="F42" i="156"/>
  <c r="F41" i="156"/>
  <c r="F39" i="156"/>
  <c r="F38" i="156"/>
  <c r="F37" i="156"/>
  <c r="F34" i="156"/>
  <c r="F33" i="156"/>
  <c r="F32" i="156"/>
  <c r="F31" i="156"/>
  <c r="F30" i="156"/>
  <c r="F29" i="156"/>
  <c r="F28" i="156"/>
  <c r="F27" i="156"/>
  <c r="F26" i="156"/>
  <c r="F25" i="156"/>
  <c r="F24" i="156"/>
  <c r="F23" i="156"/>
  <c r="F22" i="156"/>
  <c r="F21" i="156"/>
  <c r="F20" i="156"/>
  <c r="C36" i="156"/>
  <c r="D36" i="156"/>
  <c r="E36" i="156"/>
  <c r="C40" i="156"/>
  <c r="D40" i="156"/>
  <c r="E40" i="156"/>
  <c r="C63" i="156"/>
  <c r="D63" i="156"/>
  <c r="E63" i="156"/>
  <c r="C78" i="156"/>
  <c r="D78" i="156"/>
  <c r="E78" i="156"/>
  <c r="C81" i="156"/>
  <c r="D81" i="156"/>
  <c r="E81" i="156"/>
  <c r="C84" i="156"/>
  <c r="D84" i="156"/>
  <c r="E84" i="156"/>
  <c r="C88" i="156"/>
  <c r="D88" i="156"/>
  <c r="E88" i="156"/>
  <c r="D104" i="156"/>
  <c r="E104" i="156"/>
  <c r="C122" i="156"/>
  <c r="D122" i="156"/>
  <c r="E122" i="156"/>
  <c r="C126" i="156"/>
  <c r="D126" i="156"/>
  <c r="E126" i="156"/>
  <c r="C129" i="156"/>
  <c r="D129" i="156"/>
  <c r="E129" i="156"/>
  <c r="C133" i="156"/>
  <c r="D133" i="156"/>
  <c r="E133" i="156"/>
  <c r="C136" i="156"/>
  <c r="D136" i="156"/>
  <c r="E136" i="156"/>
  <c r="C146" i="156"/>
  <c r="D146" i="156"/>
  <c r="E146" i="156"/>
  <c r="C149" i="156"/>
  <c r="D149" i="156"/>
  <c r="E149" i="156"/>
  <c r="C155" i="156"/>
  <c r="C47" i="156" s="1"/>
  <c r="D155" i="156"/>
  <c r="D47" i="156" s="1"/>
  <c r="E155" i="156"/>
  <c r="E47" i="156" s="1"/>
  <c r="C19" i="156"/>
  <c r="C18" i="156" s="1"/>
  <c r="D19" i="156"/>
  <c r="D18" i="156" s="1"/>
  <c r="E19" i="156"/>
  <c r="E18" i="156" s="1"/>
  <c r="C13" i="156"/>
  <c r="D13" i="156"/>
  <c r="E13" i="156"/>
  <c r="F15" i="156"/>
  <c r="F16" i="156"/>
  <c r="F17" i="156"/>
  <c r="F14" i="156"/>
  <c r="C137" i="144"/>
  <c r="C130" i="144"/>
  <c r="D37" i="144"/>
  <c r="G58" i="144"/>
  <c r="K58" i="144" s="1"/>
  <c r="O58" i="144" s="1"/>
  <c r="V58" i="144" s="1"/>
  <c r="S58" i="144"/>
  <c r="T58" i="144"/>
  <c r="U58" i="144"/>
  <c r="N87" i="156" l="1"/>
  <c r="F87" i="156"/>
  <c r="J87" i="156"/>
  <c r="R87" i="156"/>
  <c r="R78" i="156"/>
  <c r="J55" i="156"/>
  <c r="E67" i="156"/>
  <c r="R55" i="156"/>
  <c r="F55" i="156"/>
  <c r="N55" i="156"/>
  <c r="M67" i="156"/>
  <c r="P67" i="156"/>
  <c r="P66" i="156" s="1"/>
  <c r="I67" i="156"/>
  <c r="L67" i="156"/>
  <c r="O67" i="156"/>
  <c r="D67" i="156"/>
  <c r="D66" i="156" s="1"/>
  <c r="C67" i="156"/>
  <c r="H67" i="156"/>
  <c r="K67" i="156"/>
  <c r="G67" i="156"/>
  <c r="G66" i="156" s="1"/>
  <c r="Q67" i="156"/>
  <c r="R81" i="156"/>
  <c r="R155" i="156"/>
  <c r="R47" i="156" s="1"/>
  <c r="R19" i="156"/>
  <c r="R18" i="156" s="1"/>
  <c r="R129" i="156"/>
  <c r="J133" i="156"/>
  <c r="S14" i="156"/>
  <c r="S160" i="156"/>
  <c r="S110" i="156"/>
  <c r="F101" i="156"/>
  <c r="F100" i="156" s="1"/>
  <c r="F99" i="156" s="1"/>
  <c r="S17" i="156"/>
  <c r="S29" i="156"/>
  <c r="R63" i="156"/>
  <c r="N81" i="156"/>
  <c r="R40" i="156"/>
  <c r="N84" i="156"/>
  <c r="R133" i="156"/>
  <c r="J101" i="156"/>
  <c r="J100" i="156" s="1"/>
  <c r="J99" i="156" s="1"/>
  <c r="N155" i="156"/>
  <c r="N47" i="156" s="1"/>
  <c r="R104" i="156"/>
  <c r="R103" i="156" s="1"/>
  <c r="R102" i="156" s="1"/>
  <c r="R101" i="156" s="1"/>
  <c r="N104" i="156"/>
  <c r="N102" i="156" s="1"/>
  <c r="R126" i="156"/>
  <c r="S148" i="156"/>
  <c r="J84" i="156"/>
  <c r="R122" i="156"/>
  <c r="N133" i="156"/>
  <c r="S138" i="156"/>
  <c r="G54" i="156"/>
  <c r="N122" i="156"/>
  <c r="R13" i="156"/>
  <c r="N78" i="156"/>
  <c r="N126" i="156"/>
  <c r="S96" i="156"/>
  <c r="S115" i="156"/>
  <c r="S139" i="156"/>
  <c r="J78" i="156"/>
  <c r="S27" i="156"/>
  <c r="S43" i="156"/>
  <c r="S70" i="156"/>
  <c r="S79" i="156"/>
  <c r="S97" i="156"/>
  <c r="S108" i="156"/>
  <c r="S116" i="156"/>
  <c r="S145" i="156"/>
  <c r="F19" i="156"/>
  <c r="F18" i="156" s="1"/>
  <c r="F129" i="156"/>
  <c r="J19" i="156"/>
  <c r="J18" i="156" s="1"/>
  <c r="S152" i="156"/>
  <c r="S69" i="156"/>
  <c r="S33" i="156"/>
  <c r="S25" i="156"/>
  <c r="S65" i="156"/>
  <c r="S20" i="156"/>
  <c r="N63" i="156"/>
  <c r="S107" i="156"/>
  <c r="S124" i="156"/>
  <c r="S77" i="156"/>
  <c r="J36" i="156"/>
  <c r="F40" i="156"/>
  <c r="J63" i="156"/>
  <c r="F84" i="156"/>
  <c r="M54" i="156"/>
  <c r="J122" i="156"/>
  <c r="F133" i="156"/>
  <c r="H54" i="156"/>
  <c r="Q54" i="156"/>
  <c r="C54" i="156"/>
  <c r="S51" i="156"/>
  <c r="S61" i="156"/>
  <c r="S74" i="156"/>
  <c r="S85" i="156"/>
  <c r="S93" i="156"/>
  <c r="S112" i="156"/>
  <c r="S143" i="156"/>
  <c r="S73" i="156"/>
  <c r="S92" i="156"/>
  <c r="F81" i="156"/>
  <c r="J104" i="156"/>
  <c r="S28" i="156"/>
  <c r="J126" i="156"/>
  <c r="S52" i="156"/>
  <c r="S62" i="156"/>
  <c r="S105" i="156"/>
  <c r="S113" i="156"/>
  <c r="J149" i="156"/>
  <c r="N19" i="156"/>
  <c r="N18" i="156" s="1"/>
  <c r="S42" i="156"/>
  <c r="O132" i="156"/>
  <c r="F122" i="156"/>
  <c r="M132" i="156"/>
  <c r="S71" i="156"/>
  <c r="S98" i="156"/>
  <c r="S117" i="156"/>
  <c r="F126" i="156"/>
  <c r="S140" i="156"/>
  <c r="J81" i="156"/>
  <c r="J146" i="156"/>
  <c r="Q132" i="156"/>
  <c r="N40" i="156"/>
  <c r="S38" i="156"/>
  <c r="S120" i="156"/>
  <c r="S134" i="156"/>
  <c r="S159" i="156"/>
  <c r="O54" i="156"/>
  <c r="F104" i="156"/>
  <c r="S90" i="156"/>
  <c r="L54" i="156"/>
  <c r="P54" i="156"/>
  <c r="S16" i="156"/>
  <c r="S26" i="156"/>
  <c r="S30" i="156"/>
  <c r="S49" i="156"/>
  <c r="S72" i="156"/>
  <c r="S95" i="156"/>
  <c r="S114" i="156"/>
  <c r="S118" i="156"/>
  <c r="S137" i="156"/>
  <c r="S141" i="156"/>
  <c r="J155" i="156"/>
  <c r="J47" i="156" s="1"/>
  <c r="K54" i="156"/>
  <c r="S135" i="156"/>
  <c r="F78" i="156"/>
  <c r="F88" i="156"/>
  <c r="N36" i="156"/>
  <c r="R149" i="156"/>
  <c r="S123" i="156"/>
  <c r="P132" i="156"/>
  <c r="R36" i="156"/>
  <c r="R88" i="156"/>
  <c r="R146" i="156"/>
  <c r="I54" i="156"/>
  <c r="Q12" i="156"/>
  <c r="S82" i="156"/>
  <c r="S15" i="156"/>
  <c r="R136" i="156"/>
  <c r="S131" i="156"/>
  <c r="J136" i="156"/>
  <c r="S64" i="156"/>
  <c r="S106" i="156"/>
  <c r="F155" i="156"/>
  <c r="F47" i="156" s="1"/>
  <c r="P12" i="156"/>
  <c r="N88" i="156"/>
  <c r="N146" i="156"/>
  <c r="N149" i="156"/>
  <c r="S153" i="156"/>
  <c r="L12" i="156"/>
  <c r="E54" i="156"/>
  <c r="F36" i="156"/>
  <c r="S76" i="156"/>
  <c r="S130" i="156"/>
  <c r="O12" i="156"/>
  <c r="S83" i="156"/>
  <c r="N136" i="156"/>
  <c r="S109" i="156"/>
  <c r="J40" i="156"/>
  <c r="S57" i="156"/>
  <c r="S86" i="156"/>
  <c r="S144" i="156"/>
  <c r="D54" i="156"/>
  <c r="F63" i="156"/>
  <c r="S121" i="156"/>
  <c r="R84" i="156"/>
  <c r="S80" i="156"/>
  <c r="S34" i="156"/>
  <c r="S22" i="156"/>
  <c r="S157" i="156"/>
  <c r="S150" i="156"/>
  <c r="S151" i="156"/>
  <c r="S142" i="156"/>
  <c r="S119" i="156"/>
  <c r="S111" i="156"/>
  <c r="S91" i="156"/>
  <c r="S75" i="156"/>
  <c r="S39" i="156"/>
  <c r="S37" i="156"/>
  <c r="S32" i="156"/>
  <c r="S24" i="156"/>
  <c r="S23" i="156"/>
  <c r="S21" i="156"/>
  <c r="N13" i="156"/>
  <c r="L132" i="156"/>
  <c r="K132" i="156"/>
  <c r="I132" i="156"/>
  <c r="M12" i="156"/>
  <c r="K12" i="156"/>
  <c r="H132" i="156"/>
  <c r="G132" i="156"/>
  <c r="H12" i="156"/>
  <c r="D132" i="156"/>
  <c r="I12" i="156"/>
  <c r="G12" i="156"/>
  <c r="J129" i="156"/>
  <c r="J88" i="156"/>
  <c r="S94" i="156"/>
  <c r="J13" i="156"/>
  <c r="E132" i="156"/>
  <c r="C132" i="156"/>
  <c r="S156" i="156"/>
  <c r="F149" i="156"/>
  <c r="F146" i="156"/>
  <c r="F136" i="156"/>
  <c r="S89" i="156"/>
  <c r="S68" i="156"/>
  <c r="S60" i="156"/>
  <c r="S48" i="156"/>
  <c r="S41" i="156"/>
  <c r="S31" i="156"/>
  <c r="C12" i="156"/>
  <c r="E12" i="156"/>
  <c r="D12" i="156"/>
  <c r="F13" i="156"/>
  <c r="S87" i="156" l="1"/>
  <c r="S47" i="156"/>
  <c r="K66" i="156"/>
  <c r="O66" i="156"/>
  <c r="O53" i="156" s="1"/>
  <c r="O154" i="156" s="1"/>
  <c r="M66" i="156"/>
  <c r="M53" i="156" s="1"/>
  <c r="M154" i="156" s="1"/>
  <c r="E66" i="156"/>
  <c r="H66" i="156"/>
  <c r="H53" i="156" s="1"/>
  <c r="H154" i="156" s="1"/>
  <c r="L66" i="156"/>
  <c r="L53" i="156" s="1"/>
  <c r="L154" i="156" s="1"/>
  <c r="Q66" i="156"/>
  <c r="Q53" i="156" s="1"/>
  <c r="Q154" i="156" s="1"/>
  <c r="C66" i="156"/>
  <c r="I66" i="156"/>
  <c r="I53" i="156" s="1"/>
  <c r="I154" i="156" s="1"/>
  <c r="S55" i="156"/>
  <c r="F67" i="156"/>
  <c r="J67" i="156"/>
  <c r="J132" i="156"/>
  <c r="S103" i="156"/>
  <c r="R54" i="156"/>
  <c r="R132" i="156"/>
  <c r="C53" i="156"/>
  <c r="C154" i="156" s="1"/>
  <c r="S84" i="156"/>
  <c r="N101" i="156"/>
  <c r="N100" i="156" s="1"/>
  <c r="N99" i="156" s="1"/>
  <c r="N67" i="156" s="1"/>
  <c r="S102" i="156"/>
  <c r="S129" i="156"/>
  <c r="N132" i="156"/>
  <c r="R100" i="156"/>
  <c r="N54" i="156"/>
  <c r="S78" i="156"/>
  <c r="F132" i="156"/>
  <c r="S155" i="156"/>
  <c r="S104" i="156"/>
  <c r="S63" i="156"/>
  <c r="S126" i="156"/>
  <c r="S122" i="156"/>
  <c r="J54" i="156"/>
  <c r="S19" i="156"/>
  <c r="S40" i="156"/>
  <c r="S81" i="156"/>
  <c r="S35" i="156"/>
  <c r="S36" i="156"/>
  <c r="S158" i="156"/>
  <c r="F54" i="156"/>
  <c r="J12" i="156"/>
  <c r="S149" i="156"/>
  <c r="S18" i="156"/>
  <c r="R12" i="156"/>
  <c r="S50" i="156"/>
  <c r="K53" i="156"/>
  <c r="K154" i="156" s="1"/>
  <c r="F12" i="156"/>
  <c r="S88" i="156"/>
  <c r="P53" i="156"/>
  <c r="P154" i="156" s="1"/>
  <c r="D53" i="156"/>
  <c r="D154" i="156" s="1"/>
  <c r="S146" i="156"/>
  <c r="N12" i="156"/>
  <c r="G53" i="156"/>
  <c r="G154" i="156" s="1"/>
  <c r="E53" i="156"/>
  <c r="E154" i="156" s="1"/>
  <c r="E161" i="156" s="1"/>
  <c r="E162" i="156" s="1"/>
  <c r="S13" i="156"/>
  <c r="S147" i="156"/>
  <c r="J66" i="156" l="1"/>
  <c r="N66" i="156"/>
  <c r="F66" i="156"/>
  <c r="F53" i="156" s="1"/>
  <c r="F154" i="156" s="1"/>
  <c r="M161" i="156"/>
  <c r="M162" i="156" s="1"/>
  <c r="Q161" i="156"/>
  <c r="Q162" i="156" s="1"/>
  <c r="L161" i="156"/>
  <c r="L162" i="156" s="1"/>
  <c r="I161" i="156"/>
  <c r="I162" i="156" s="1"/>
  <c r="G161" i="156"/>
  <c r="G162" i="156" s="1"/>
  <c r="C161" i="156"/>
  <c r="C162" i="156" s="1"/>
  <c r="P161" i="156"/>
  <c r="P162" i="156" s="1"/>
  <c r="O161" i="156"/>
  <c r="O162" i="156" s="1"/>
  <c r="H161" i="156"/>
  <c r="H162" i="156" s="1"/>
  <c r="D161" i="156"/>
  <c r="D162" i="156" s="1"/>
  <c r="K161" i="156"/>
  <c r="K162" i="156" s="1"/>
  <c r="S12" i="156"/>
  <c r="S101" i="156"/>
  <c r="S132" i="156"/>
  <c r="N53" i="156"/>
  <c r="N154" i="156" s="1"/>
  <c r="S100" i="156"/>
  <c r="R99" i="156"/>
  <c r="R67" i="156" s="1"/>
  <c r="R66" i="156" s="1"/>
  <c r="J53" i="156"/>
  <c r="J154" i="156" s="1"/>
  <c r="S54" i="156"/>
  <c r="N161" i="156" l="1"/>
  <c r="N162" i="156" s="1"/>
  <c r="J161" i="156"/>
  <c r="J162" i="156" s="1"/>
  <c r="F161" i="156"/>
  <c r="S99" i="156"/>
  <c r="F162" i="156" l="1"/>
  <c r="S67" i="156"/>
  <c r="R53" i="156" l="1"/>
  <c r="S66" i="156"/>
  <c r="S53" i="156" l="1"/>
  <c r="R154" i="156"/>
  <c r="R161" i="156" s="1"/>
  <c r="S161" i="156" s="1"/>
  <c r="R127" i="144"/>
  <c r="Q127" i="144"/>
  <c r="P127" i="144"/>
  <c r="N127" i="144"/>
  <c r="M127" i="144"/>
  <c r="L127" i="144"/>
  <c r="J127" i="144"/>
  <c r="I127" i="144"/>
  <c r="H127" i="144"/>
  <c r="D127" i="144"/>
  <c r="E127" i="144"/>
  <c r="F127" i="144"/>
  <c r="G128" i="144"/>
  <c r="K128" i="144" s="1"/>
  <c r="O128" i="144" s="1"/>
  <c r="V128" i="144" s="1"/>
  <c r="G129" i="144"/>
  <c r="K129" i="144" s="1"/>
  <c r="O129" i="144" s="1"/>
  <c r="V129" i="144" s="1"/>
  <c r="C127" i="144"/>
  <c r="S154" i="156" l="1"/>
  <c r="S162" i="156" s="1"/>
  <c r="D130" i="144"/>
  <c r="G89" i="35"/>
  <c r="K89" i="35" s="1"/>
  <c r="O89" i="35" s="1"/>
  <c r="V89" i="35" s="1"/>
  <c r="S89" i="35"/>
  <c r="T89" i="35"/>
  <c r="U89" i="35"/>
  <c r="G90" i="35"/>
  <c r="K90" i="35" s="1"/>
  <c r="O90" i="35" s="1"/>
  <c r="V90" i="35" s="1"/>
  <c r="S90" i="35"/>
  <c r="T90" i="35"/>
  <c r="U90" i="35"/>
  <c r="G91" i="35"/>
  <c r="K91" i="35" s="1"/>
  <c r="O91" i="35" s="1"/>
  <c r="V91" i="35" s="1"/>
  <c r="S91" i="35"/>
  <c r="T91" i="35"/>
  <c r="U91" i="35"/>
  <c r="G92" i="35"/>
  <c r="K92" i="35" s="1"/>
  <c r="O92" i="35" s="1"/>
  <c r="V92" i="35" s="1"/>
  <c r="S92" i="35"/>
  <c r="T92" i="35"/>
  <c r="U92" i="35"/>
  <c r="R162" i="156" l="1"/>
  <c r="D57" i="57"/>
  <c r="C57" i="57"/>
  <c r="E61" i="57"/>
  <c r="E57" i="57" l="1"/>
  <c r="C56" i="57"/>
  <c r="C9" i="57" s="1"/>
  <c r="D56" i="57"/>
  <c r="G11" i="83"/>
  <c r="G11" i="29"/>
  <c r="G11" i="28"/>
  <c r="H11" i="28"/>
  <c r="G11" i="27"/>
  <c r="K11" i="26"/>
  <c r="H11" i="82"/>
  <c r="I11" i="25"/>
  <c r="G11" i="81"/>
  <c r="H11" i="24"/>
  <c r="F11" i="22"/>
  <c r="G11" i="21"/>
  <c r="J11" i="19"/>
  <c r="G11" i="17"/>
  <c r="L11" i="16"/>
  <c r="V12" i="15"/>
  <c r="I11" i="15"/>
  <c r="G11" i="14"/>
  <c r="H11" i="14"/>
  <c r="I11" i="13"/>
  <c r="H11" i="12"/>
  <c r="I11" i="12"/>
  <c r="U13" i="12"/>
  <c r="T13" i="10"/>
  <c r="H12" i="10"/>
  <c r="G12" i="10"/>
  <c r="K11" i="9"/>
  <c r="S12" i="10"/>
  <c r="X13" i="9"/>
  <c r="L11" i="9"/>
  <c r="P12" i="8"/>
  <c r="P13" i="8"/>
  <c r="P18" i="8" s="1"/>
  <c r="D12" i="8"/>
  <c r="E52" i="57"/>
  <c r="R156" i="144"/>
  <c r="R48" i="144" s="1"/>
  <c r="Q156" i="144"/>
  <c r="Q48" i="144" s="1"/>
  <c r="P156" i="144"/>
  <c r="P48" i="144" s="1"/>
  <c r="N156" i="144"/>
  <c r="N48" i="144" s="1"/>
  <c r="M156" i="144"/>
  <c r="M48" i="144" s="1"/>
  <c r="L156" i="144"/>
  <c r="L48" i="144" s="1"/>
  <c r="J156" i="144"/>
  <c r="J48" i="144" s="1"/>
  <c r="I156" i="144"/>
  <c r="I48" i="144" s="1"/>
  <c r="H156" i="144"/>
  <c r="H48" i="144" s="1"/>
  <c r="D156" i="144"/>
  <c r="D48" i="144" s="1"/>
  <c r="E156" i="144"/>
  <c r="E48" i="144" s="1"/>
  <c r="F156" i="144"/>
  <c r="F48" i="144" s="1"/>
  <c r="C156" i="144"/>
  <c r="C48" i="144" s="1"/>
  <c r="E147" i="144"/>
  <c r="G7" i="7" l="1"/>
  <c r="P15" i="8"/>
  <c r="P19" i="8" s="1"/>
  <c r="G154" i="144" l="1"/>
  <c r="K154" i="144" s="1"/>
  <c r="O154" i="144" s="1"/>
  <c r="V154" i="144" s="1"/>
  <c r="G157" i="144"/>
  <c r="K157" i="144" s="1"/>
  <c r="O157" i="144" s="1"/>
  <c r="V157" i="144" s="1"/>
  <c r="G158" i="144"/>
  <c r="K158" i="144" s="1"/>
  <c r="O158" i="144" s="1"/>
  <c r="V158" i="144" s="1"/>
  <c r="S154" i="144"/>
  <c r="T154" i="144"/>
  <c r="U154" i="144"/>
  <c r="S157" i="144"/>
  <c r="T157" i="144"/>
  <c r="U157" i="144"/>
  <c r="S158" i="144"/>
  <c r="T158" i="144"/>
  <c r="U158" i="144"/>
  <c r="U156" i="144"/>
  <c r="S156" i="144"/>
  <c r="T156" i="144"/>
  <c r="G156" i="144"/>
  <c r="K156" i="144" s="1"/>
  <c r="O156" i="144" s="1"/>
  <c r="V156" i="144" s="1"/>
  <c r="S148" i="144"/>
  <c r="T148" i="144"/>
  <c r="U148" i="144"/>
  <c r="R147" i="144"/>
  <c r="Q147" i="144"/>
  <c r="P147" i="144"/>
  <c r="N147" i="144"/>
  <c r="M147" i="144"/>
  <c r="L147" i="144"/>
  <c r="J147" i="144"/>
  <c r="I147" i="144"/>
  <c r="H147" i="144"/>
  <c r="D147" i="144"/>
  <c r="F147" i="144"/>
  <c r="C147" i="144"/>
  <c r="C105" i="144"/>
  <c r="G124" i="144"/>
  <c r="R123" i="144"/>
  <c r="Q123" i="144"/>
  <c r="P123" i="144"/>
  <c r="N123" i="144"/>
  <c r="M123" i="144"/>
  <c r="L123" i="144"/>
  <c r="J123" i="144"/>
  <c r="I123" i="144"/>
  <c r="H123" i="144"/>
  <c r="D123" i="144"/>
  <c r="E123" i="144"/>
  <c r="F123" i="144"/>
  <c r="C123" i="144"/>
  <c r="R137" i="144"/>
  <c r="Q137" i="144"/>
  <c r="P137" i="144"/>
  <c r="R134" i="144"/>
  <c r="Q134" i="144"/>
  <c r="P134" i="144"/>
  <c r="N137" i="144"/>
  <c r="M137" i="144"/>
  <c r="L137" i="144"/>
  <c r="N134" i="144"/>
  <c r="M134" i="144"/>
  <c r="L134" i="144"/>
  <c r="J137" i="144"/>
  <c r="I137" i="144"/>
  <c r="H137" i="144"/>
  <c r="J134" i="144"/>
  <c r="I134" i="144"/>
  <c r="H134" i="144"/>
  <c r="D137" i="144"/>
  <c r="E137" i="144"/>
  <c r="F137" i="144"/>
  <c r="D134" i="144"/>
  <c r="E134" i="144"/>
  <c r="F134" i="144"/>
  <c r="C134" i="144"/>
  <c r="R105" i="144"/>
  <c r="Q105" i="144"/>
  <c r="P105" i="144"/>
  <c r="N105" i="144"/>
  <c r="M105" i="144"/>
  <c r="L105" i="144"/>
  <c r="J105" i="144"/>
  <c r="I105" i="144"/>
  <c r="H105" i="144"/>
  <c r="D105" i="144"/>
  <c r="E105" i="144"/>
  <c r="F105" i="144"/>
  <c r="R64" i="144"/>
  <c r="Q64" i="144"/>
  <c r="P64" i="144"/>
  <c r="N64" i="144"/>
  <c r="M64" i="144"/>
  <c r="L64" i="144"/>
  <c r="J64" i="144"/>
  <c r="I64" i="144"/>
  <c r="H64" i="144"/>
  <c r="D64" i="144"/>
  <c r="E64" i="144"/>
  <c r="F64" i="144"/>
  <c r="C64" i="144"/>
  <c r="C55" i="144" s="1"/>
  <c r="G137" i="144" l="1"/>
  <c r="K137" i="144" s="1"/>
  <c r="O137" i="144" s="1"/>
  <c r="V137" i="144" s="1"/>
  <c r="T137" i="144"/>
  <c r="U137" i="144"/>
  <c r="U134" i="144"/>
  <c r="G134" i="144"/>
  <c r="K134" i="144" s="1"/>
  <c r="O134" i="144" s="1"/>
  <c r="V134" i="144" s="1"/>
  <c r="C133" i="144"/>
  <c r="S134" i="144"/>
  <c r="T134" i="144"/>
  <c r="S137" i="144"/>
  <c r="E133" i="144"/>
  <c r="H133" i="144"/>
  <c r="F133" i="144"/>
  <c r="Q133" i="144"/>
  <c r="N133" i="144"/>
  <c r="L133" i="144"/>
  <c r="I133" i="144"/>
  <c r="M133" i="144"/>
  <c r="P133" i="144"/>
  <c r="S123" i="144"/>
  <c r="T123" i="144"/>
  <c r="G123" i="144"/>
  <c r="K123" i="144" s="1"/>
  <c r="O123" i="144" s="1"/>
  <c r="V123" i="144" s="1"/>
  <c r="U123" i="144"/>
  <c r="D133" i="144"/>
  <c r="R133" i="144"/>
  <c r="J133" i="144"/>
  <c r="S147" i="144"/>
  <c r="T147" i="144"/>
  <c r="G147" i="144"/>
  <c r="K147" i="144" s="1"/>
  <c r="O147" i="144" s="1"/>
  <c r="V147" i="144" s="1"/>
  <c r="U147" i="144"/>
  <c r="G64" i="144"/>
  <c r="K64" i="144" s="1"/>
  <c r="Q39" i="35" l="1"/>
  <c r="R39" i="35"/>
  <c r="P39" i="35"/>
  <c r="M39" i="35"/>
  <c r="N39" i="35"/>
  <c r="L39" i="35"/>
  <c r="I39" i="35"/>
  <c r="J39" i="35"/>
  <c r="H39" i="35"/>
  <c r="D39" i="35"/>
  <c r="E39" i="35"/>
  <c r="F39" i="35"/>
  <c r="C39" i="35"/>
  <c r="G43" i="35"/>
  <c r="K43" i="35" s="1"/>
  <c r="O43" i="35" s="1"/>
  <c r="V43" i="35" s="1"/>
  <c r="S43" i="35"/>
  <c r="T43" i="35"/>
  <c r="U43" i="35"/>
  <c r="R37" i="144"/>
  <c r="Q37" i="144"/>
  <c r="P37" i="144"/>
  <c r="N37" i="144"/>
  <c r="M37" i="144"/>
  <c r="L37" i="144"/>
  <c r="J37" i="144"/>
  <c r="I37" i="144"/>
  <c r="H37" i="144"/>
  <c r="E37" i="144"/>
  <c r="F37" i="144"/>
  <c r="C37" i="144"/>
  <c r="G40" i="144"/>
  <c r="K40" i="144" s="1"/>
  <c r="O40" i="144" s="1"/>
  <c r="V40" i="144" s="1"/>
  <c r="S40" i="144"/>
  <c r="T40" i="144"/>
  <c r="U40" i="144"/>
  <c r="S37" i="144" l="1"/>
  <c r="V14" i="13" l="1"/>
  <c r="U14" i="13" s="1"/>
  <c r="J13" i="13"/>
  <c r="J12" i="13" s="1"/>
  <c r="AN35" i="151" l="1"/>
  <c r="AM35" i="151"/>
  <c r="AL35" i="151"/>
  <c r="AK35" i="151"/>
  <c r="AJ35" i="151"/>
  <c r="AI35" i="151"/>
  <c r="AH35" i="151"/>
  <c r="AG35" i="151"/>
  <c r="AF35" i="151"/>
  <c r="AE35" i="151"/>
  <c r="AD35" i="151"/>
  <c r="AC35" i="151"/>
  <c r="AA35" i="151"/>
  <c r="Z35" i="151"/>
  <c r="Y35" i="151"/>
  <c r="X35" i="151"/>
  <c r="W35" i="151"/>
  <c r="V35" i="151"/>
  <c r="AN34" i="150"/>
  <c r="AM34" i="150"/>
  <c r="AL34" i="150"/>
  <c r="AK34" i="150"/>
  <c r="AJ34" i="150"/>
  <c r="AI34" i="150"/>
  <c r="AH34" i="150"/>
  <c r="AG34" i="150"/>
  <c r="AF34" i="150"/>
  <c r="AE34" i="150"/>
  <c r="AD34" i="150"/>
  <c r="AC34" i="150"/>
  <c r="AA34" i="150"/>
  <c r="Z34" i="150"/>
  <c r="Y34" i="150"/>
  <c r="X34" i="150"/>
  <c r="W34" i="150"/>
  <c r="V34" i="150"/>
  <c r="E63" i="57" l="1"/>
  <c r="E64" i="57"/>
  <c r="U63" i="35" l="1"/>
  <c r="T63" i="35"/>
  <c r="S63" i="35"/>
  <c r="G63" i="35"/>
  <c r="K63" i="35" s="1"/>
  <c r="O63" i="35" s="1"/>
  <c r="V63" i="35" s="1"/>
  <c r="O113" i="35"/>
  <c r="BE113" i="35" s="1"/>
  <c r="N113" i="35"/>
  <c r="BD113" i="35" s="1"/>
  <c r="M113" i="35"/>
  <c r="P113" i="35" l="1"/>
  <c r="AC113" i="35" s="1"/>
  <c r="AP113" i="35" s="1"/>
  <c r="BF113" i="35" s="1"/>
  <c r="BC113" i="35"/>
  <c r="D51" i="35" l="1"/>
  <c r="E51" i="35"/>
  <c r="F51" i="35"/>
  <c r="H51" i="35"/>
  <c r="I51" i="35"/>
  <c r="J51" i="35"/>
  <c r="L51" i="35"/>
  <c r="M51" i="35"/>
  <c r="N51" i="35"/>
  <c r="P51" i="35"/>
  <c r="Q51" i="35"/>
  <c r="R51" i="35"/>
  <c r="C51" i="35"/>
  <c r="U54" i="35"/>
  <c r="T54" i="35"/>
  <c r="S54" i="35"/>
  <c r="G54" i="35"/>
  <c r="K54" i="35" s="1"/>
  <c r="O54" i="35" s="1"/>
  <c r="V54" i="35" s="1"/>
  <c r="R14" i="35"/>
  <c r="Q14" i="35"/>
  <c r="P14" i="35"/>
  <c r="N14" i="35"/>
  <c r="M14" i="35"/>
  <c r="L14" i="35"/>
  <c r="J14" i="35"/>
  <c r="I14" i="35"/>
  <c r="H14" i="35"/>
  <c r="D14" i="35"/>
  <c r="E14" i="35"/>
  <c r="F14" i="35"/>
  <c r="C14" i="35"/>
  <c r="G18" i="35"/>
  <c r="K18" i="35" s="1"/>
  <c r="O18" i="35" s="1"/>
  <c r="V18" i="35" s="1"/>
  <c r="S18" i="35"/>
  <c r="T18" i="35"/>
  <c r="U18" i="35"/>
  <c r="G61" i="35"/>
  <c r="G62" i="35"/>
  <c r="D60" i="35"/>
  <c r="E60" i="35"/>
  <c r="F60" i="35"/>
  <c r="H60" i="35"/>
  <c r="I60" i="35"/>
  <c r="J60" i="35"/>
  <c r="L60" i="35"/>
  <c r="M60" i="35"/>
  <c r="N60" i="35"/>
  <c r="P60" i="35"/>
  <c r="Q60" i="35"/>
  <c r="R60" i="35"/>
  <c r="C60" i="35"/>
  <c r="S56" i="35"/>
  <c r="T56" i="35"/>
  <c r="U56" i="35"/>
  <c r="V56" i="35"/>
  <c r="U60" i="35" l="1"/>
  <c r="S60" i="35"/>
  <c r="T60" i="35"/>
  <c r="G60" i="35"/>
  <c r="K60" i="35" s="1"/>
  <c r="O60" i="35" s="1"/>
  <c r="V60" i="35" s="1"/>
  <c r="K61" i="35"/>
  <c r="O61" i="35" s="1"/>
  <c r="K62" i="35"/>
  <c r="AO10" i="67" l="1"/>
  <c r="AO11" i="67"/>
  <c r="AO12" i="67"/>
  <c r="AO13" i="67"/>
  <c r="AO9" i="67"/>
  <c r="R17" i="30"/>
  <c r="R16" i="30"/>
  <c r="R18" i="30"/>
  <c r="R19" i="30"/>
  <c r="R21" i="30"/>
  <c r="R22" i="30"/>
  <c r="R13" i="30"/>
  <c r="T16" i="83"/>
  <c r="T15" i="83"/>
  <c r="T14" i="83"/>
  <c r="T13" i="83"/>
  <c r="T12" i="83"/>
  <c r="T15" i="29"/>
  <c r="T14" i="29"/>
  <c r="T13" i="29"/>
  <c r="T12" i="29"/>
  <c r="S11" i="28"/>
  <c r="T13" i="28"/>
  <c r="T14" i="28"/>
  <c r="T15" i="28"/>
  <c r="T16" i="28"/>
  <c r="T17" i="28"/>
  <c r="T12" i="28"/>
  <c r="T18" i="27"/>
  <c r="T13" i="27"/>
  <c r="T14" i="27"/>
  <c r="T15" i="27"/>
  <c r="T17" i="27"/>
  <c r="T19" i="27"/>
  <c r="T21" i="27"/>
  <c r="T22" i="27"/>
  <c r="T23" i="27"/>
  <c r="X14" i="26"/>
  <c r="X35" i="26"/>
  <c r="X34" i="26"/>
  <c r="X33" i="26"/>
  <c r="X31" i="26"/>
  <c r="X30" i="26"/>
  <c r="X29" i="26"/>
  <c r="X27" i="26"/>
  <c r="X26" i="26"/>
  <c r="X25" i="26"/>
  <c r="X23" i="26"/>
  <c r="X22" i="26"/>
  <c r="X21" i="26"/>
  <c r="X19" i="26"/>
  <c r="X18" i="26"/>
  <c r="X17" i="26"/>
  <c r="X15" i="26"/>
  <c r="X13" i="26"/>
  <c r="U14" i="82"/>
  <c r="U13" i="82"/>
  <c r="U12" i="82"/>
  <c r="V13" i="25"/>
  <c r="V14" i="25"/>
  <c r="J11" i="25"/>
  <c r="K11" i="25"/>
  <c r="L11" i="25"/>
  <c r="M11" i="25"/>
  <c r="N11" i="25"/>
  <c r="O11" i="25"/>
  <c r="P11" i="25"/>
  <c r="Q11" i="25"/>
  <c r="V12" i="25"/>
  <c r="T13" i="81"/>
  <c r="T14" i="81"/>
  <c r="T12" i="81"/>
  <c r="U13" i="24"/>
  <c r="U14" i="24"/>
  <c r="U12" i="24"/>
  <c r="S13" i="22"/>
  <c r="S14" i="22"/>
  <c r="S16" i="22"/>
  <c r="S17" i="22"/>
  <c r="S19" i="22"/>
  <c r="S20" i="22"/>
  <c r="S22" i="22"/>
  <c r="S23" i="22"/>
  <c r="T12" i="21"/>
  <c r="T15" i="21"/>
  <c r="T14" i="21"/>
  <c r="T13" i="21"/>
  <c r="W13" i="19"/>
  <c r="W14" i="19"/>
  <c r="W15" i="19"/>
  <c r="W16" i="19"/>
  <c r="W12" i="19"/>
  <c r="T15" i="17"/>
  <c r="T13" i="17"/>
  <c r="T14" i="17"/>
  <c r="T16" i="17"/>
  <c r="T12" i="17"/>
  <c r="Y13" i="16"/>
  <c r="Y14" i="16"/>
  <c r="Y15" i="16"/>
  <c r="Y16" i="16"/>
  <c r="Y12" i="16"/>
  <c r="U12" i="15"/>
  <c r="T12" i="14"/>
  <c r="T13" i="14"/>
  <c r="T14" i="14"/>
  <c r="T15" i="14"/>
  <c r="T16" i="14"/>
  <c r="I11" i="14"/>
  <c r="J11" i="14"/>
  <c r="K11" i="14"/>
  <c r="L11" i="14"/>
  <c r="M11" i="14"/>
  <c r="N11" i="14"/>
  <c r="O11" i="14"/>
  <c r="V22" i="13"/>
  <c r="U22" i="13" s="1"/>
  <c r="V21" i="13"/>
  <c r="U21" i="13" s="1"/>
  <c r="U15" i="13"/>
  <c r="V13" i="13"/>
  <c r="V15" i="13"/>
  <c r="V16" i="13"/>
  <c r="U16" i="13" s="1"/>
  <c r="V17" i="13"/>
  <c r="U17" i="13" s="1"/>
  <c r="V18" i="13"/>
  <c r="U18" i="13" s="1"/>
  <c r="V20" i="13"/>
  <c r="V23" i="13"/>
  <c r="U23" i="13" s="1"/>
  <c r="V24" i="13"/>
  <c r="U24" i="13" s="1"/>
  <c r="V25" i="13"/>
  <c r="U25" i="13" s="1"/>
  <c r="T14" i="10"/>
  <c r="T15" i="10"/>
  <c r="T16" i="10"/>
  <c r="T17" i="10"/>
  <c r="T18" i="10"/>
  <c r="T19" i="10"/>
  <c r="T20" i="10"/>
  <c r="T21" i="10"/>
  <c r="T22" i="10"/>
  <c r="X14" i="9"/>
  <c r="X15" i="9"/>
  <c r="X16" i="9"/>
  <c r="X17" i="9"/>
  <c r="X18" i="9"/>
  <c r="X19" i="9"/>
  <c r="X20" i="9"/>
  <c r="X21" i="9"/>
  <c r="T11" i="81" l="1"/>
  <c r="U11" i="24"/>
  <c r="F20" i="30"/>
  <c r="F15" i="30" s="1"/>
  <c r="G20" i="30"/>
  <c r="G15" i="30" s="1"/>
  <c r="G11" i="30" s="1"/>
  <c r="H20" i="30"/>
  <c r="H15" i="30" s="1"/>
  <c r="H11" i="30" s="1"/>
  <c r="I20" i="30"/>
  <c r="I15" i="30" s="1"/>
  <c r="I11" i="30" s="1"/>
  <c r="J20" i="30"/>
  <c r="J15" i="30" s="1"/>
  <c r="J11" i="30" s="1"/>
  <c r="K20" i="30"/>
  <c r="K15" i="30" s="1"/>
  <c r="K11" i="30" s="1"/>
  <c r="L20" i="30"/>
  <c r="L15" i="30" s="1"/>
  <c r="L11" i="30" s="1"/>
  <c r="M20" i="30"/>
  <c r="M15" i="30" s="1"/>
  <c r="M11" i="30" s="1"/>
  <c r="N20" i="30"/>
  <c r="N15" i="30" s="1"/>
  <c r="N11" i="30" s="1"/>
  <c r="O20" i="30"/>
  <c r="O15" i="30" s="1"/>
  <c r="O11" i="30" s="1"/>
  <c r="P20" i="30"/>
  <c r="P15" i="30" s="1"/>
  <c r="P11" i="30" s="1"/>
  <c r="Q20" i="30"/>
  <c r="Q15" i="30" s="1"/>
  <c r="Q11" i="30" s="1"/>
  <c r="E20" i="30"/>
  <c r="R15" i="30" l="1"/>
  <c r="F11" i="30"/>
  <c r="R11" i="30" s="1"/>
  <c r="R20" i="30"/>
  <c r="S149" i="144"/>
  <c r="T149" i="144"/>
  <c r="U149" i="144"/>
  <c r="R130" i="144"/>
  <c r="Q130" i="144"/>
  <c r="P130" i="144"/>
  <c r="N130" i="144"/>
  <c r="M130" i="144"/>
  <c r="L130" i="144"/>
  <c r="J130" i="144"/>
  <c r="I130" i="144"/>
  <c r="H130" i="144"/>
  <c r="E130" i="144"/>
  <c r="F130" i="144"/>
  <c r="S141" i="144"/>
  <c r="T141" i="144"/>
  <c r="U141" i="144"/>
  <c r="S142" i="144"/>
  <c r="T142" i="144"/>
  <c r="U142" i="144"/>
  <c r="S143" i="144"/>
  <c r="T143" i="144"/>
  <c r="U143" i="144"/>
  <c r="S144" i="144"/>
  <c r="T144" i="144"/>
  <c r="U144" i="144"/>
  <c r="G141" i="144"/>
  <c r="K141" i="144" s="1"/>
  <c r="O141" i="144" s="1"/>
  <c r="V141" i="144" s="1"/>
  <c r="G142" i="144"/>
  <c r="K142" i="144" s="1"/>
  <c r="O142" i="144" s="1"/>
  <c r="V142" i="144" s="1"/>
  <c r="G143" i="144"/>
  <c r="K143" i="144" s="1"/>
  <c r="O143" i="144" s="1"/>
  <c r="V143" i="144" s="1"/>
  <c r="G144" i="144"/>
  <c r="K144" i="144" s="1"/>
  <c r="O144" i="144" s="1"/>
  <c r="V144" i="144" s="1"/>
  <c r="R79" i="144"/>
  <c r="Q79" i="144"/>
  <c r="P79" i="144"/>
  <c r="N79" i="144"/>
  <c r="M79" i="144"/>
  <c r="L79" i="144"/>
  <c r="J79" i="144"/>
  <c r="I79" i="144"/>
  <c r="H79" i="144"/>
  <c r="D79" i="144"/>
  <c r="E79" i="144"/>
  <c r="F79" i="144"/>
  <c r="C79" i="144"/>
  <c r="R14" i="144" l="1"/>
  <c r="Q14" i="144"/>
  <c r="P14" i="144"/>
  <c r="N14" i="144"/>
  <c r="M14" i="144"/>
  <c r="L14" i="144"/>
  <c r="J14" i="144"/>
  <c r="I14" i="144"/>
  <c r="H14" i="144"/>
  <c r="D14" i="144"/>
  <c r="E14" i="144"/>
  <c r="F14" i="144"/>
  <c r="C14" i="144"/>
  <c r="G18" i="144"/>
  <c r="K18" i="144" s="1"/>
  <c r="O18" i="144" s="1"/>
  <c r="V18" i="144" s="1"/>
  <c r="S18" i="144"/>
  <c r="T18" i="144"/>
  <c r="U18" i="144"/>
  <c r="U161" i="144" l="1"/>
  <c r="T161" i="144"/>
  <c r="S161" i="144"/>
  <c r="G161" i="144"/>
  <c r="K161" i="144" s="1"/>
  <c r="O161" i="144" s="1"/>
  <c r="V161" i="144" s="1"/>
  <c r="U160" i="144"/>
  <c r="T160" i="144"/>
  <c r="S160" i="144"/>
  <c r="G160" i="144"/>
  <c r="K160" i="144" s="1"/>
  <c r="O160" i="144" s="1"/>
  <c r="V160" i="144" s="1"/>
  <c r="U153" i="144"/>
  <c r="T153" i="144"/>
  <c r="S153" i="144"/>
  <c r="G153" i="144"/>
  <c r="K153" i="144" s="1"/>
  <c r="O153" i="144" s="1"/>
  <c r="V153" i="144" s="1"/>
  <c r="U152" i="144"/>
  <c r="T152" i="144"/>
  <c r="S152" i="144"/>
  <c r="G152" i="144"/>
  <c r="K152" i="144" s="1"/>
  <c r="O152" i="144" s="1"/>
  <c r="V152" i="144" s="1"/>
  <c r="U151" i="144"/>
  <c r="T151" i="144"/>
  <c r="S151" i="144"/>
  <c r="G151" i="144"/>
  <c r="K151" i="144" s="1"/>
  <c r="R150" i="144"/>
  <c r="Q150" i="144"/>
  <c r="P150" i="144"/>
  <c r="N150" i="144"/>
  <c r="M150" i="144"/>
  <c r="L150" i="144"/>
  <c r="J150" i="144"/>
  <c r="I150" i="144"/>
  <c r="H150" i="144"/>
  <c r="F150" i="144"/>
  <c r="E150" i="144"/>
  <c r="D150" i="144"/>
  <c r="C150" i="144"/>
  <c r="U63" i="144"/>
  <c r="T63" i="144"/>
  <c r="S63" i="144"/>
  <c r="G63" i="144"/>
  <c r="K63" i="144" s="1"/>
  <c r="O63" i="144" s="1"/>
  <c r="V63" i="144" s="1"/>
  <c r="U124" i="144"/>
  <c r="T124" i="144"/>
  <c r="S124" i="144"/>
  <c r="K124" i="144"/>
  <c r="O124" i="144" s="1"/>
  <c r="V124" i="144" s="1"/>
  <c r="U62" i="144"/>
  <c r="T62" i="144"/>
  <c r="S62" i="144"/>
  <c r="G62" i="144"/>
  <c r="U61" i="144"/>
  <c r="T61" i="144"/>
  <c r="S61" i="144"/>
  <c r="G61" i="144"/>
  <c r="K61" i="144" s="1"/>
  <c r="O61" i="144" s="1"/>
  <c r="V61" i="144" s="1"/>
  <c r="U59" i="144"/>
  <c r="T59" i="144"/>
  <c r="S59" i="144"/>
  <c r="G59" i="144"/>
  <c r="R55" i="144"/>
  <c r="Q55" i="144"/>
  <c r="P55" i="144"/>
  <c r="N55" i="144"/>
  <c r="M55" i="144"/>
  <c r="L55" i="144"/>
  <c r="J55" i="144"/>
  <c r="I55" i="144"/>
  <c r="F55" i="144"/>
  <c r="E55" i="144"/>
  <c r="D55" i="144"/>
  <c r="U125" i="144"/>
  <c r="T125" i="144"/>
  <c r="S125" i="144"/>
  <c r="G125" i="144"/>
  <c r="K125" i="144" s="1"/>
  <c r="O125" i="144" s="1"/>
  <c r="U66" i="144"/>
  <c r="T66" i="144"/>
  <c r="S66" i="144"/>
  <c r="G66" i="144"/>
  <c r="K66" i="144" s="1"/>
  <c r="U65" i="144"/>
  <c r="T65" i="144"/>
  <c r="S65" i="144"/>
  <c r="G65" i="144"/>
  <c r="K65" i="144" s="1"/>
  <c r="O65" i="144" s="1"/>
  <c r="V65" i="144" s="1"/>
  <c r="U146" i="144"/>
  <c r="T146" i="144"/>
  <c r="S146" i="144"/>
  <c r="G146" i="144"/>
  <c r="K146" i="144" s="1"/>
  <c r="O146" i="144" s="1"/>
  <c r="V146" i="144" s="1"/>
  <c r="U145" i="144"/>
  <c r="T145" i="144"/>
  <c r="S145" i="144"/>
  <c r="G145" i="144"/>
  <c r="K145" i="144" s="1"/>
  <c r="O145" i="144" s="1"/>
  <c r="V145" i="144" s="1"/>
  <c r="U140" i="144"/>
  <c r="T140" i="144"/>
  <c r="S140" i="144"/>
  <c r="G140" i="144"/>
  <c r="K140" i="144" s="1"/>
  <c r="O140" i="144" s="1"/>
  <c r="V140" i="144" s="1"/>
  <c r="U139" i="144"/>
  <c r="T139" i="144"/>
  <c r="S139" i="144"/>
  <c r="G139" i="144"/>
  <c r="K139" i="144" s="1"/>
  <c r="O139" i="144" s="1"/>
  <c r="V139" i="144" s="1"/>
  <c r="U138" i="144"/>
  <c r="T138" i="144"/>
  <c r="S138" i="144"/>
  <c r="G138" i="144"/>
  <c r="K138" i="144" s="1"/>
  <c r="O138" i="144" s="1"/>
  <c r="V138" i="144" s="1"/>
  <c r="U136" i="144"/>
  <c r="T136" i="144"/>
  <c r="S136" i="144"/>
  <c r="G136" i="144"/>
  <c r="K136" i="144" s="1"/>
  <c r="O136" i="144" s="1"/>
  <c r="V136" i="144" s="1"/>
  <c r="U135" i="144"/>
  <c r="T135" i="144"/>
  <c r="S135" i="144"/>
  <c r="G135" i="144"/>
  <c r="K135" i="144" s="1"/>
  <c r="O135" i="144" s="1"/>
  <c r="V135" i="144" s="1"/>
  <c r="U127" i="144"/>
  <c r="T127" i="144"/>
  <c r="S127" i="144"/>
  <c r="G127" i="144"/>
  <c r="K127" i="144" s="1"/>
  <c r="O127" i="144" s="1"/>
  <c r="V127" i="144" s="1"/>
  <c r="U122" i="144"/>
  <c r="T122" i="144"/>
  <c r="S122" i="144"/>
  <c r="G122" i="144"/>
  <c r="K122" i="144" s="1"/>
  <c r="O122" i="144" s="1"/>
  <c r="V122" i="144" s="1"/>
  <c r="U121" i="144"/>
  <c r="T121" i="144"/>
  <c r="S121" i="144"/>
  <c r="G121" i="144"/>
  <c r="K121" i="144" s="1"/>
  <c r="O121" i="144" s="1"/>
  <c r="V121" i="144" s="1"/>
  <c r="U120" i="144"/>
  <c r="T120" i="144"/>
  <c r="S120" i="144"/>
  <c r="G120" i="144"/>
  <c r="K120" i="144" s="1"/>
  <c r="O120" i="144" s="1"/>
  <c r="V120" i="144" s="1"/>
  <c r="U119" i="144"/>
  <c r="T119" i="144"/>
  <c r="S119" i="144"/>
  <c r="G119" i="144"/>
  <c r="K119" i="144" s="1"/>
  <c r="O119" i="144" s="1"/>
  <c r="V119" i="144" s="1"/>
  <c r="U118" i="144"/>
  <c r="T118" i="144"/>
  <c r="S118" i="144"/>
  <c r="G118" i="144"/>
  <c r="K118" i="144" s="1"/>
  <c r="O118" i="144" s="1"/>
  <c r="V118" i="144" s="1"/>
  <c r="U117" i="144"/>
  <c r="T117" i="144"/>
  <c r="S117" i="144"/>
  <c r="G117" i="144"/>
  <c r="K117" i="144" s="1"/>
  <c r="O117" i="144" s="1"/>
  <c r="V117" i="144" s="1"/>
  <c r="U116" i="144"/>
  <c r="T116" i="144"/>
  <c r="S116" i="144"/>
  <c r="G116" i="144"/>
  <c r="K116" i="144" s="1"/>
  <c r="O116" i="144" s="1"/>
  <c r="V116" i="144" s="1"/>
  <c r="U115" i="144"/>
  <c r="T115" i="144"/>
  <c r="S115" i="144"/>
  <c r="G115" i="144"/>
  <c r="K115" i="144" s="1"/>
  <c r="O115" i="144" s="1"/>
  <c r="V115" i="144" s="1"/>
  <c r="U114" i="144"/>
  <c r="T114" i="144"/>
  <c r="S114" i="144"/>
  <c r="G114" i="144"/>
  <c r="K114" i="144" s="1"/>
  <c r="O114" i="144" s="1"/>
  <c r="V114" i="144" s="1"/>
  <c r="U113" i="144"/>
  <c r="T113" i="144"/>
  <c r="S113" i="144"/>
  <c r="G113" i="144"/>
  <c r="K113" i="144" s="1"/>
  <c r="O113" i="144" s="1"/>
  <c r="V113" i="144" s="1"/>
  <c r="U112" i="144"/>
  <c r="T112" i="144"/>
  <c r="S112" i="144"/>
  <c r="G112" i="144"/>
  <c r="K112" i="144" s="1"/>
  <c r="O112" i="144" s="1"/>
  <c r="V112" i="144" s="1"/>
  <c r="U111" i="144"/>
  <c r="T111" i="144"/>
  <c r="S111" i="144"/>
  <c r="G111" i="144"/>
  <c r="K111" i="144" s="1"/>
  <c r="O111" i="144" s="1"/>
  <c r="V111" i="144" s="1"/>
  <c r="U110" i="144"/>
  <c r="T110" i="144"/>
  <c r="S110" i="144"/>
  <c r="G110" i="144"/>
  <c r="K110" i="144" s="1"/>
  <c r="O110" i="144" s="1"/>
  <c r="V110" i="144" s="1"/>
  <c r="U109" i="144"/>
  <c r="T109" i="144"/>
  <c r="S109" i="144"/>
  <c r="G109" i="144"/>
  <c r="K109" i="144" s="1"/>
  <c r="O109" i="144" s="1"/>
  <c r="V109" i="144" s="1"/>
  <c r="U108" i="144"/>
  <c r="T108" i="144"/>
  <c r="S108" i="144"/>
  <c r="G108" i="144"/>
  <c r="K108" i="144" s="1"/>
  <c r="O108" i="144" s="1"/>
  <c r="V108" i="144" s="1"/>
  <c r="U107" i="144"/>
  <c r="T107" i="144"/>
  <c r="S107" i="144"/>
  <c r="G107" i="144"/>
  <c r="K107" i="144" s="1"/>
  <c r="O107" i="144" s="1"/>
  <c r="V107" i="144" s="1"/>
  <c r="U106" i="144"/>
  <c r="T106" i="144"/>
  <c r="S106" i="144"/>
  <c r="G106" i="144"/>
  <c r="K106" i="144" s="1"/>
  <c r="O106" i="144" s="1"/>
  <c r="V106" i="144" s="1"/>
  <c r="U104" i="144"/>
  <c r="T104" i="144"/>
  <c r="S104" i="144"/>
  <c r="G104" i="144"/>
  <c r="K104" i="144" s="1"/>
  <c r="O104" i="144" s="1"/>
  <c r="V104" i="144" s="1"/>
  <c r="U103" i="144"/>
  <c r="T103" i="144"/>
  <c r="S103" i="144"/>
  <c r="G103" i="144"/>
  <c r="K103" i="144" s="1"/>
  <c r="O103" i="144" s="1"/>
  <c r="V103" i="144" s="1"/>
  <c r="U99" i="144"/>
  <c r="T99" i="144"/>
  <c r="S99" i="144"/>
  <c r="G99" i="144"/>
  <c r="K99" i="144" s="1"/>
  <c r="O99" i="144" s="1"/>
  <c r="V99" i="144" s="1"/>
  <c r="U98" i="144"/>
  <c r="T98" i="144"/>
  <c r="S98" i="144"/>
  <c r="G98" i="144"/>
  <c r="K98" i="144" s="1"/>
  <c r="O98" i="144" s="1"/>
  <c r="V98" i="144" s="1"/>
  <c r="U97" i="144"/>
  <c r="T97" i="144"/>
  <c r="S97" i="144"/>
  <c r="G97" i="144"/>
  <c r="K97" i="144" s="1"/>
  <c r="O97" i="144" s="1"/>
  <c r="V97" i="144" s="1"/>
  <c r="U96" i="144"/>
  <c r="T96" i="144"/>
  <c r="S96" i="144"/>
  <c r="G96" i="144"/>
  <c r="K96" i="144" s="1"/>
  <c r="O96" i="144" s="1"/>
  <c r="V96" i="144" s="1"/>
  <c r="U95" i="144"/>
  <c r="T95" i="144"/>
  <c r="S95" i="144"/>
  <c r="G95" i="144"/>
  <c r="K95" i="144" s="1"/>
  <c r="O95" i="144" s="1"/>
  <c r="V95" i="144" s="1"/>
  <c r="U94" i="144"/>
  <c r="T94" i="144"/>
  <c r="S94" i="144"/>
  <c r="G94" i="144"/>
  <c r="K94" i="144" s="1"/>
  <c r="O94" i="144" s="1"/>
  <c r="V94" i="144" s="1"/>
  <c r="U93" i="144"/>
  <c r="T93" i="144"/>
  <c r="S93" i="144"/>
  <c r="G93" i="144"/>
  <c r="K93" i="144" s="1"/>
  <c r="O93" i="144" s="1"/>
  <c r="V93" i="144" s="1"/>
  <c r="U92" i="144"/>
  <c r="T92" i="144"/>
  <c r="S92" i="144"/>
  <c r="G92" i="144"/>
  <c r="K92" i="144" s="1"/>
  <c r="O92" i="144" s="1"/>
  <c r="V92" i="144" s="1"/>
  <c r="U91" i="144"/>
  <c r="T91" i="144"/>
  <c r="S91" i="144"/>
  <c r="G91" i="144"/>
  <c r="K91" i="144" s="1"/>
  <c r="O91" i="144" s="1"/>
  <c r="V91" i="144" s="1"/>
  <c r="U90" i="144"/>
  <c r="T90" i="144"/>
  <c r="S90" i="144"/>
  <c r="G90" i="144"/>
  <c r="K90" i="144" s="1"/>
  <c r="O90" i="144" s="1"/>
  <c r="V90" i="144" s="1"/>
  <c r="R89" i="144"/>
  <c r="Q89" i="144"/>
  <c r="P89" i="144"/>
  <c r="N89" i="144"/>
  <c r="M89" i="144"/>
  <c r="L89" i="144"/>
  <c r="J89" i="144"/>
  <c r="I89" i="144"/>
  <c r="H89" i="144"/>
  <c r="F89" i="144"/>
  <c r="E89" i="144"/>
  <c r="D89" i="144"/>
  <c r="C89" i="144"/>
  <c r="U87" i="144"/>
  <c r="T87" i="144"/>
  <c r="S87" i="144"/>
  <c r="G87" i="144"/>
  <c r="K87" i="144" s="1"/>
  <c r="O87" i="144" s="1"/>
  <c r="V87" i="144" s="1"/>
  <c r="U86" i="144"/>
  <c r="T86" i="144"/>
  <c r="S86" i="144"/>
  <c r="G86" i="144"/>
  <c r="K86" i="144" s="1"/>
  <c r="O86" i="144" s="1"/>
  <c r="V86" i="144" s="1"/>
  <c r="R85" i="144"/>
  <c r="Q85" i="144"/>
  <c r="P85" i="144"/>
  <c r="N85" i="144"/>
  <c r="M85" i="144"/>
  <c r="L85" i="144"/>
  <c r="J85" i="144"/>
  <c r="I85" i="144"/>
  <c r="H85" i="144"/>
  <c r="F85" i="144"/>
  <c r="E85" i="144"/>
  <c r="D85" i="144"/>
  <c r="C85" i="144"/>
  <c r="U84" i="144"/>
  <c r="T84" i="144"/>
  <c r="S84" i="144"/>
  <c r="G84" i="144"/>
  <c r="K84" i="144" s="1"/>
  <c r="O84" i="144" s="1"/>
  <c r="V84" i="144" s="1"/>
  <c r="U83" i="144"/>
  <c r="T83" i="144"/>
  <c r="S83" i="144"/>
  <c r="G83" i="144"/>
  <c r="K83" i="144" s="1"/>
  <c r="O83" i="144" s="1"/>
  <c r="V83" i="144" s="1"/>
  <c r="R82" i="144"/>
  <c r="Q82" i="144"/>
  <c r="P82" i="144"/>
  <c r="N82" i="144"/>
  <c r="M82" i="144"/>
  <c r="L82" i="144"/>
  <c r="J82" i="144"/>
  <c r="I82" i="144"/>
  <c r="H82" i="144"/>
  <c r="F82" i="144"/>
  <c r="E82" i="144"/>
  <c r="D82" i="144"/>
  <c r="C82" i="144"/>
  <c r="U81" i="144"/>
  <c r="T81" i="144"/>
  <c r="S81" i="144"/>
  <c r="G81" i="144"/>
  <c r="K81" i="144" s="1"/>
  <c r="O81" i="144" s="1"/>
  <c r="V81" i="144" s="1"/>
  <c r="U80" i="144"/>
  <c r="T80" i="144"/>
  <c r="S80" i="144"/>
  <c r="G80" i="144"/>
  <c r="K80" i="144" s="1"/>
  <c r="O80" i="144" s="1"/>
  <c r="V80" i="144" s="1"/>
  <c r="U78" i="144"/>
  <c r="T78" i="144"/>
  <c r="S78" i="144"/>
  <c r="G78" i="144"/>
  <c r="K78" i="144" s="1"/>
  <c r="O78" i="144" s="1"/>
  <c r="V78" i="144" s="1"/>
  <c r="U77" i="144"/>
  <c r="T77" i="144"/>
  <c r="S77" i="144"/>
  <c r="G77" i="144"/>
  <c r="K77" i="144" s="1"/>
  <c r="O77" i="144" s="1"/>
  <c r="V77" i="144" s="1"/>
  <c r="U76" i="144"/>
  <c r="T76" i="144"/>
  <c r="S76" i="144"/>
  <c r="G76" i="144"/>
  <c r="K76" i="144" s="1"/>
  <c r="O76" i="144" s="1"/>
  <c r="V76" i="144" s="1"/>
  <c r="U75" i="144"/>
  <c r="T75" i="144"/>
  <c r="S75" i="144"/>
  <c r="G75" i="144"/>
  <c r="K75" i="144" s="1"/>
  <c r="O75" i="144" s="1"/>
  <c r="V75" i="144" s="1"/>
  <c r="U74" i="144"/>
  <c r="T74" i="144"/>
  <c r="S74" i="144"/>
  <c r="G74" i="144"/>
  <c r="K74" i="144" s="1"/>
  <c r="O74" i="144" s="1"/>
  <c r="V74" i="144" s="1"/>
  <c r="U73" i="144"/>
  <c r="T73" i="144"/>
  <c r="S73" i="144"/>
  <c r="G73" i="144"/>
  <c r="K73" i="144" s="1"/>
  <c r="O73" i="144" s="1"/>
  <c r="V73" i="144" s="1"/>
  <c r="U72" i="144"/>
  <c r="T72" i="144"/>
  <c r="S72" i="144"/>
  <c r="G72" i="144"/>
  <c r="K72" i="144" s="1"/>
  <c r="O72" i="144" s="1"/>
  <c r="V72" i="144" s="1"/>
  <c r="U71" i="144"/>
  <c r="T71" i="144"/>
  <c r="S71" i="144"/>
  <c r="G71" i="144"/>
  <c r="K71" i="144" s="1"/>
  <c r="O71" i="144" s="1"/>
  <c r="V71" i="144" s="1"/>
  <c r="U70" i="144"/>
  <c r="T70" i="144"/>
  <c r="S70" i="144"/>
  <c r="G70" i="144"/>
  <c r="K70" i="144" s="1"/>
  <c r="O70" i="144" s="1"/>
  <c r="V70" i="144" s="1"/>
  <c r="U69" i="144"/>
  <c r="T69" i="144"/>
  <c r="S69" i="144"/>
  <c r="G69" i="144"/>
  <c r="K69" i="144" s="1"/>
  <c r="G149" i="144"/>
  <c r="K149" i="144" s="1"/>
  <c r="O149" i="144" s="1"/>
  <c r="V149" i="144" s="1"/>
  <c r="U132" i="144"/>
  <c r="T132" i="144"/>
  <c r="S132" i="144"/>
  <c r="G132" i="144"/>
  <c r="K132" i="144" s="1"/>
  <c r="O132" i="144" s="1"/>
  <c r="V132" i="144" s="1"/>
  <c r="U131" i="144"/>
  <c r="T131" i="144"/>
  <c r="S131" i="144"/>
  <c r="G131" i="144"/>
  <c r="K131" i="144" s="1"/>
  <c r="O131" i="144" s="1"/>
  <c r="V131" i="144" s="1"/>
  <c r="U53" i="144"/>
  <c r="T53" i="144"/>
  <c r="S53" i="144"/>
  <c r="G53" i="144"/>
  <c r="K53" i="144" s="1"/>
  <c r="O53" i="144" s="1"/>
  <c r="V53" i="144" s="1"/>
  <c r="U52" i="144"/>
  <c r="T52" i="144"/>
  <c r="S52" i="144"/>
  <c r="G52" i="144"/>
  <c r="K52" i="144" s="1"/>
  <c r="O52" i="144" s="1"/>
  <c r="V52" i="144" s="1"/>
  <c r="U44" i="144"/>
  <c r="T44" i="144"/>
  <c r="S44" i="144"/>
  <c r="G44" i="144"/>
  <c r="K44" i="144" s="1"/>
  <c r="O44" i="144" s="1"/>
  <c r="V44" i="144" s="1"/>
  <c r="U43" i="144"/>
  <c r="T43" i="144"/>
  <c r="S43" i="144"/>
  <c r="G43" i="144"/>
  <c r="K43" i="144" s="1"/>
  <c r="O43" i="144" s="1"/>
  <c r="V43" i="144" s="1"/>
  <c r="U42" i="144"/>
  <c r="T42" i="144"/>
  <c r="S42" i="144"/>
  <c r="G42" i="144"/>
  <c r="K42" i="144" s="1"/>
  <c r="O42" i="144" s="1"/>
  <c r="V42" i="144" s="1"/>
  <c r="R41" i="144"/>
  <c r="Q41" i="144"/>
  <c r="P41" i="144"/>
  <c r="N41" i="144"/>
  <c r="M41" i="144"/>
  <c r="L41" i="144"/>
  <c r="J41" i="144"/>
  <c r="I41" i="144"/>
  <c r="H41" i="144"/>
  <c r="F41" i="144"/>
  <c r="E41" i="144"/>
  <c r="D41" i="144"/>
  <c r="C41" i="144"/>
  <c r="U39" i="144"/>
  <c r="T39" i="144"/>
  <c r="S39" i="144"/>
  <c r="G39" i="144"/>
  <c r="K39" i="144" s="1"/>
  <c r="O39" i="144" s="1"/>
  <c r="V39" i="144" s="1"/>
  <c r="U38" i="144"/>
  <c r="T38" i="144"/>
  <c r="S38" i="144"/>
  <c r="G38" i="144"/>
  <c r="K38" i="144" s="1"/>
  <c r="O38" i="144" s="1"/>
  <c r="V38" i="144" s="1"/>
  <c r="U35" i="144"/>
  <c r="T35" i="144"/>
  <c r="S35" i="144"/>
  <c r="G35" i="144"/>
  <c r="K35" i="144" s="1"/>
  <c r="O35" i="144" s="1"/>
  <c r="V35" i="144" s="1"/>
  <c r="U34" i="144"/>
  <c r="T34" i="144"/>
  <c r="S34" i="144"/>
  <c r="G34" i="144"/>
  <c r="K34" i="144" s="1"/>
  <c r="O34" i="144" s="1"/>
  <c r="V34" i="144" s="1"/>
  <c r="U33" i="144"/>
  <c r="T33" i="144"/>
  <c r="S33" i="144"/>
  <c r="G33" i="144"/>
  <c r="K33" i="144" s="1"/>
  <c r="O33" i="144" s="1"/>
  <c r="V33" i="144" s="1"/>
  <c r="U32" i="144"/>
  <c r="T32" i="144"/>
  <c r="S32" i="144"/>
  <c r="G32" i="144"/>
  <c r="K32" i="144" s="1"/>
  <c r="O32" i="144" s="1"/>
  <c r="V32" i="144" s="1"/>
  <c r="U31" i="144"/>
  <c r="T31" i="144"/>
  <c r="S31" i="144"/>
  <c r="G31" i="144"/>
  <c r="K31" i="144" s="1"/>
  <c r="O31" i="144" s="1"/>
  <c r="V31" i="144" s="1"/>
  <c r="U30" i="144"/>
  <c r="T30" i="144"/>
  <c r="S30" i="144"/>
  <c r="G30" i="144"/>
  <c r="K30" i="144" s="1"/>
  <c r="O30" i="144" s="1"/>
  <c r="V30" i="144" s="1"/>
  <c r="U29" i="144"/>
  <c r="T29" i="144"/>
  <c r="S29" i="144"/>
  <c r="G29" i="144"/>
  <c r="K29" i="144" s="1"/>
  <c r="O29" i="144" s="1"/>
  <c r="V29" i="144" s="1"/>
  <c r="U28" i="144"/>
  <c r="T28" i="144"/>
  <c r="S28" i="144"/>
  <c r="G28" i="144"/>
  <c r="K28" i="144" s="1"/>
  <c r="O28" i="144" s="1"/>
  <c r="V28" i="144" s="1"/>
  <c r="U27" i="144"/>
  <c r="T27" i="144"/>
  <c r="S27" i="144"/>
  <c r="G27" i="144"/>
  <c r="K27" i="144" s="1"/>
  <c r="O27" i="144" s="1"/>
  <c r="V27" i="144" s="1"/>
  <c r="U26" i="144"/>
  <c r="T26" i="144"/>
  <c r="S26" i="144"/>
  <c r="G26" i="144"/>
  <c r="K26" i="144" s="1"/>
  <c r="O26" i="144" s="1"/>
  <c r="V26" i="144" s="1"/>
  <c r="U25" i="144"/>
  <c r="T25" i="144"/>
  <c r="S25" i="144"/>
  <c r="G25" i="144"/>
  <c r="K25" i="144" s="1"/>
  <c r="O25" i="144" s="1"/>
  <c r="V25" i="144" s="1"/>
  <c r="U24" i="144"/>
  <c r="T24" i="144"/>
  <c r="S24" i="144"/>
  <c r="G24" i="144"/>
  <c r="K24" i="144" s="1"/>
  <c r="O24" i="144" s="1"/>
  <c r="V24" i="144" s="1"/>
  <c r="U23" i="144"/>
  <c r="T23" i="144"/>
  <c r="S23" i="144"/>
  <c r="G23" i="144"/>
  <c r="K23" i="144" s="1"/>
  <c r="O23" i="144" s="1"/>
  <c r="V23" i="144" s="1"/>
  <c r="U22" i="144"/>
  <c r="T22" i="144"/>
  <c r="S22" i="144"/>
  <c r="G22" i="144"/>
  <c r="K22" i="144" s="1"/>
  <c r="O22" i="144" s="1"/>
  <c r="V22" i="144" s="1"/>
  <c r="U21" i="144"/>
  <c r="T21" i="144"/>
  <c r="S21" i="144"/>
  <c r="G21" i="144"/>
  <c r="K21" i="144" s="1"/>
  <c r="O21" i="144" s="1"/>
  <c r="V21" i="144" s="1"/>
  <c r="R20" i="144"/>
  <c r="Q20" i="144"/>
  <c r="Q19" i="144" s="1"/>
  <c r="P20" i="144"/>
  <c r="P19" i="144" s="1"/>
  <c r="N20" i="144"/>
  <c r="N19" i="144" s="1"/>
  <c r="M20" i="144"/>
  <c r="M19" i="144" s="1"/>
  <c r="L20" i="144"/>
  <c r="L19" i="144" s="1"/>
  <c r="J20" i="144"/>
  <c r="J19" i="144" s="1"/>
  <c r="I20" i="144"/>
  <c r="I19" i="144" s="1"/>
  <c r="H20" i="144"/>
  <c r="H19" i="144" s="1"/>
  <c r="F20" i="144"/>
  <c r="F19" i="144" s="1"/>
  <c r="F13" i="144" s="1"/>
  <c r="E20" i="144"/>
  <c r="E19" i="144" s="1"/>
  <c r="E13" i="144" s="1"/>
  <c r="D20" i="144"/>
  <c r="D19" i="144" s="1"/>
  <c r="C20" i="144"/>
  <c r="U17" i="144"/>
  <c r="T17" i="144"/>
  <c r="S17" i="144"/>
  <c r="G17" i="144"/>
  <c r="K17" i="144" s="1"/>
  <c r="O17" i="144" s="1"/>
  <c r="V17" i="144" s="1"/>
  <c r="U16" i="144"/>
  <c r="T16" i="144"/>
  <c r="S16" i="144"/>
  <c r="G16" i="144"/>
  <c r="K16" i="144" s="1"/>
  <c r="O16" i="144" s="1"/>
  <c r="V16" i="144" s="1"/>
  <c r="U15" i="144"/>
  <c r="T15" i="144"/>
  <c r="S15" i="144"/>
  <c r="G15" i="144"/>
  <c r="K15" i="144" s="1"/>
  <c r="O15" i="144" s="1"/>
  <c r="V15" i="144" s="1"/>
  <c r="T14" i="144"/>
  <c r="G14" i="144"/>
  <c r="K14" i="144" s="1"/>
  <c r="O14" i="144" s="1"/>
  <c r="V14" i="144" s="1"/>
  <c r="U12" i="144"/>
  <c r="J12" i="144"/>
  <c r="D13" i="144" l="1"/>
  <c r="H68" i="144"/>
  <c r="H67" i="144" s="1"/>
  <c r="M68" i="144"/>
  <c r="M67" i="144" s="1"/>
  <c r="R68" i="144"/>
  <c r="R67" i="144" s="1"/>
  <c r="R54" i="144" s="1"/>
  <c r="S56" i="144"/>
  <c r="U56" i="144"/>
  <c r="T56" i="144"/>
  <c r="K59" i="144"/>
  <c r="G56" i="144"/>
  <c r="I68" i="144"/>
  <c r="J68" i="144"/>
  <c r="J67" i="144" s="1"/>
  <c r="L68" i="144"/>
  <c r="L67" i="144" s="1"/>
  <c r="C68" i="144"/>
  <c r="D68" i="144"/>
  <c r="D67" i="144" s="1"/>
  <c r="D54" i="144" s="1"/>
  <c r="N68" i="144"/>
  <c r="N67" i="144" s="1"/>
  <c r="E68" i="144"/>
  <c r="E67" i="144" s="1"/>
  <c r="P68" i="144"/>
  <c r="F68" i="144"/>
  <c r="F67" i="144" s="1"/>
  <c r="Q68" i="144"/>
  <c r="Q67" i="144" s="1"/>
  <c r="M54" i="144"/>
  <c r="P67" i="144"/>
  <c r="H55" i="144"/>
  <c r="S55" i="144" s="1"/>
  <c r="G55" i="144"/>
  <c r="J13" i="144"/>
  <c r="I13" i="144"/>
  <c r="T64" i="144"/>
  <c r="P13" i="144"/>
  <c r="L13" i="144"/>
  <c r="M13" i="144"/>
  <c r="H13" i="144"/>
  <c r="N13" i="144"/>
  <c r="Q13" i="144"/>
  <c r="S64" i="144"/>
  <c r="T55" i="144"/>
  <c r="U55" i="144"/>
  <c r="U64" i="144"/>
  <c r="O66" i="144"/>
  <c r="U41" i="144"/>
  <c r="S51" i="144"/>
  <c r="G49" i="144"/>
  <c r="K49" i="144" s="1"/>
  <c r="O49" i="144" s="1"/>
  <c r="V49" i="144" s="1"/>
  <c r="U88" i="144"/>
  <c r="U133" i="144"/>
  <c r="T79" i="144"/>
  <c r="S82" i="144"/>
  <c r="S89" i="144"/>
  <c r="S105" i="144"/>
  <c r="G159" i="144"/>
  <c r="K159" i="144" s="1"/>
  <c r="O159" i="144" s="1"/>
  <c r="V159" i="144" s="1"/>
  <c r="G37" i="144"/>
  <c r="K37" i="144" s="1"/>
  <c r="O37" i="144" s="1"/>
  <c r="V37" i="144" s="1"/>
  <c r="T105" i="144"/>
  <c r="S133" i="144"/>
  <c r="U89" i="144"/>
  <c r="S150" i="144"/>
  <c r="U36" i="144"/>
  <c r="S50" i="144"/>
  <c r="U51" i="144"/>
  <c r="G88" i="144"/>
  <c r="K88" i="144" s="1"/>
  <c r="O88" i="144" s="1"/>
  <c r="V88" i="144" s="1"/>
  <c r="T88" i="144"/>
  <c r="U150" i="144"/>
  <c r="U37" i="144"/>
  <c r="U14" i="144"/>
  <c r="U20" i="144"/>
  <c r="G36" i="144"/>
  <c r="K36" i="144" s="1"/>
  <c r="O36" i="144" s="1"/>
  <c r="V36" i="144" s="1"/>
  <c r="T41" i="144"/>
  <c r="U85" i="144"/>
  <c r="G133" i="144"/>
  <c r="K133" i="144" s="1"/>
  <c r="O133" i="144" s="1"/>
  <c r="V133" i="144" s="1"/>
  <c r="T133" i="144"/>
  <c r="S20" i="144"/>
  <c r="T50" i="144"/>
  <c r="S36" i="144"/>
  <c r="S85" i="144"/>
  <c r="U50" i="144"/>
  <c r="T36" i="144"/>
  <c r="G85" i="144"/>
  <c r="K85" i="144" s="1"/>
  <c r="O85" i="144" s="1"/>
  <c r="V85" i="144" s="1"/>
  <c r="T82" i="144"/>
  <c r="S159" i="144"/>
  <c r="G20" i="144"/>
  <c r="K20" i="144" s="1"/>
  <c r="O20" i="144" s="1"/>
  <c r="V20" i="144" s="1"/>
  <c r="S49" i="144"/>
  <c r="U82" i="144"/>
  <c r="S88" i="144"/>
  <c r="U159" i="144"/>
  <c r="G50" i="144"/>
  <c r="K50" i="144" s="1"/>
  <c r="O50" i="144" s="1"/>
  <c r="V50" i="144" s="1"/>
  <c r="G148" i="144"/>
  <c r="K148" i="144" s="1"/>
  <c r="O148" i="144" s="1"/>
  <c r="V148" i="144" s="1"/>
  <c r="G89" i="144"/>
  <c r="K89" i="144" s="1"/>
  <c r="O89" i="144" s="1"/>
  <c r="V89" i="144" s="1"/>
  <c r="T89" i="144"/>
  <c r="T150" i="144"/>
  <c r="S19" i="144"/>
  <c r="T19" i="144"/>
  <c r="T159" i="144"/>
  <c r="G79" i="144"/>
  <c r="T20" i="144"/>
  <c r="T49" i="144"/>
  <c r="G51" i="144"/>
  <c r="K51" i="144" s="1"/>
  <c r="O51" i="144" s="1"/>
  <c r="V51" i="144" s="1"/>
  <c r="T51" i="144"/>
  <c r="G130" i="144"/>
  <c r="K130" i="144" s="1"/>
  <c r="O130" i="144" s="1"/>
  <c r="V130" i="144" s="1"/>
  <c r="K62" i="144"/>
  <c r="O62" i="144" s="1"/>
  <c r="V62" i="144" s="1"/>
  <c r="U49" i="144"/>
  <c r="G41" i="144"/>
  <c r="K41" i="144" s="1"/>
  <c r="O41" i="144" s="1"/>
  <c r="V41" i="144" s="1"/>
  <c r="O69" i="144"/>
  <c r="V125" i="144"/>
  <c r="S14" i="144"/>
  <c r="G82" i="144"/>
  <c r="K82" i="144" s="1"/>
  <c r="O82" i="144" s="1"/>
  <c r="V82" i="144" s="1"/>
  <c r="G105" i="144"/>
  <c r="K105" i="144" s="1"/>
  <c r="O105" i="144" s="1"/>
  <c r="V105" i="144" s="1"/>
  <c r="R19" i="144"/>
  <c r="R13" i="144" s="1"/>
  <c r="C19" i="144"/>
  <c r="C13" i="144" s="1"/>
  <c r="T37" i="144"/>
  <c r="S130" i="144"/>
  <c r="U105" i="144"/>
  <c r="K150" i="144"/>
  <c r="O151" i="144"/>
  <c r="T130" i="144"/>
  <c r="G150" i="144"/>
  <c r="S41" i="144"/>
  <c r="U130" i="144"/>
  <c r="S79" i="144"/>
  <c r="T85" i="144"/>
  <c r="U79" i="144"/>
  <c r="I67" i="144" l="1"/>
  <c r="I54" i="144" s="1"/>
  <c r="I155" i="144" s="1"/>
  <c r="I162" i="144" s="1"/>
  <c r="C67" i="144"/>
  <c r="C54" i="144" s="1"/>
  <c r="O59" i="144"/>
  <c r="K56" i="144"/>
  <c r="K55" i="144"/>
  <c r="O55" i="144" s="1"/>
  <c r="V55" i="144" s="1"/>
  <c r="R155" i="144"/>
  <c r="S13" i="144"/>
  <c r="T13" i="144"/>
  <c r="Q54" i="144"/>
  <c r="Q155" i="144" s="1"/>
  <c r="N54" i="144"/>
  <c r="L54" i="144"/>
  <c r="L155" i="144" s="1"/>
  <c r="J54" i="144"/>
  <c r="J155" i="144" s="1"/>
  <c r="H54" i="144"/>
  <c r="H155" i="144" s="1"/>
  <c r="F54" i="144"/>
  <c r="P54" i="144"/>
  <c r="P155" i="144" s="1"/>
  <c r="S68" i="144"/>
  <c r="U48" i="144"/>
  <c r="U68" i="144"/>
  <c r="V66" i="144"/>
  <c r="V64" i="144" s="1"/>
  <c r="O64" i="144"/>
  <c r="G68" i="144"/>
  <c r="T68" i="144"/>
  <c r="Y67" i="144" s="1"/>
  <c r="T48" i="144"/>
  <c r="G48" i="144"/>
  <c r="M155" i="144"/>
  <c r="S48" i="144"/>
  <c r="D155" i="144"/>
  <c r="V151" i="144"/>
  <c r="V150" i="144" s="1"/>
  <c r="O150" i="144"/>
  <c r="G19" i="144"/>
  <c r="K19" i="144" s="1"/>
  <c r="O19" i="144" s="1"/>
  <c r="V19" i="144" s="1"/>
  <c r="K79" i="144"/>
  <c r="U19" i="144"/>
  <c r="U13" i="144" s="1"/>
  <c r="V69" i="144"/>
  <c r="K48" i="144" l="1"/>
  <c r="O48" i="144" s="1"/>
  <c r="V48" i="144" s="1"/>
  <c r="Q162" i="144"/>
  <c r="Q163" i="144" s="1"/>
  <c r="M162" i="144"/>
  <c r="M163" i="144" s="1"/>
  <c r="I163" i="144"/>
  <c r="V59" i="144"/>
  <c r="V56" i="144" s="1"/>
  <c r="O56" i="144"/>
  <c r="G67" i="144"/>
  <c r="K67" i="144" s="1"/>
  <c r="O67" i="144" s="1"/>
  <c r="V67" i="144" s="1"/>
  <c r="U67" i="144"/>
  <c r="F155" i="144"/>
  <c r="U54" i="144"/>
  <c r="U155" i="144" s="1"/>
  <c r="E54" i="144"/>
  <c r="E155" i="144" s="1"/>
  <c r="E162" i="144" s="1"/>
  <c r="E163" i="144" s="1"/>
  <c r="T67" i="144"/>
  <c r="S67" i="144"/>
  <c r="K68" i="144"/>
  <c r="N155" i="144"/>
  <c r="S54" i="144"/>
  <c r="S155" i="144" s="1"/>
  <c r="O79" i="144"/>
  <c r="C155" i="144"/>
  <c r="G13" i="144"/>
  <c r="K13" i="144" s="1"/>
  <c r="O13" i="144" s="1"/>
  <c r="V13" i="144" s="1"/>
  <c r="G155" i="144" l="1"/>
  <c r="K155" i="144" s="1"/>
  <c r="O155" i="144" s="1"/>
  <c r="V155" i="144" s="1"/>
  <c r="T54" i="144"/>
  <c r="T155" i="144" s="1"/>
  <c r="G54" i="144"/>
  <c r="K54" i="144" s="1"/>
  <c r="O54" i="144" s="1"/>
  <c r="V54" i="144" s="1"/>
  <c r="O68" i="144"/>
  <c r="V68" i="144" s="1"/>
  <c r="V79" i="144"/>
  <c r="T162" i="144" l="1"/>
  <c r="T163" i="144" s="1"/>
  <c r="D18" i="8"/>
  <c r="H11" i="29" l="1"/>
  <c r="I11" i="29"/>
  <c r="J11" i="29"/>
  <c r="K11" i="29"/>
  <c r="L11" i="29"/>
  <c r="M11" i="29"/>
  <c r="N11" i="29"/>
  <c r="O11" i="29"/>
  <c r="H11" i="83"/>
  <c r="I11" i="83"/>
  <c r="J11" i="83"/>
  <c r="K11" i="83"/>
  <c r="L11" i="83"/>
  <c r="M11" i="83"/>
  <c r="N11" i="83"/>
  <c r="O11" i="83"/>
  <c r="I11" i="28"/>
  <c r="J11" i="28"/>
  <c r="K11" i="28"/>
  <c r="L11" i="28"/>
  <c r="M11" i="28"/>
  <c r="N11" i="28"/>
  <c r="O11" i="28"/>
  <c r="H12" i="27"/>
  <c r="I12" i="27"/>
  <c r="J12" i="27"/>
  <c r="K12" i="27"/>
  <c r="L12" i="27"/>
  <c r="M12" i="27"/>
  <c r="N12" i="27"/>
  <c r="O12" i="27"/>
  <c r="H16" i="27"/>
  <c r="I16" i="27"/>
  <c r="J16" i="27"/>
  <c r="K16" i="27"/>
  <c r="L16" i="27"/>
  <c r="M16" i="27"/>
  <c r="N16" i="27"/>
  <c r="O16" i="27"/>
  <c r="H20" i="27"/>
  <c r="I20" i="27"/>
  <c r="J20" i="27"/>
  <c r="K20" i="27"/>
  <c r="L20" i="27"/>
  <c r="M20" i="27"/>
  <c r="N20" i="27"/>
  <c r="O20" i="27"/>
  <c r="L12" i="26"/>
  <c r="M12" i="26"/>
  <c r="N12" i="26"/>
  <c r="O12" i="26"/>
  <c r="P12" i="26"/>
  <c r="Q12" i="26"/>
  <c r="R12" i="26"/>
  <c r="S12" i="26"/>
  <c r="L16" i="26"/>
  <c r="M16" i="26"/>
  <c r="N16" i="26"/>
  <c r="O16" i="26"/>
  <c r="P16" i="26"/>
  <c r="Q16" i="26"/>
  <c r="R16" i="26"/>
  <c r="S16" i="26"/>
  <c r="L20" i="26"/>
  <c r="M20" i="26"/>
  <c r="N20" i="26"/>
  <c r="O20" i="26"/>
  <c r="P20" i="26"/>
  <c r="Q20" i="26"/>
  <c r="R20" i="26"/>
  <c r="S20" i="26"/>
  <c r="L24" i="26"/>
  <c r="M24" i="26"/>
  <c r="N24" i="26"/>
  <c r="O24" i="26"/>
  <c r="P24" i="26"/>
  <c r="Q24" i="26"/>
  <c r="R24" i="26"/>
  <c r="S24" i="26"/>
  <c r="L28" i="26"/>
  <c r="M28" i="26"/>
  <c r="N28" i="26"/>
  <c r="O28" i="26"/>
  <c r="P28" i="26"/>
  <c r="Q28" i="26"/>
  <c r="R28" i="26"/>
  <c r="S28" i="26"/>
  <c r="L32" i="26"/>
  <c r="M32" i="26"/>
  <c r="N32" i="26"/>
  <c r="O32" i="26"/>
  <c r="P32" i="26"/>
  <c r="Q32" i="26"/>
  <c r="R32" i="26"/>
  <c r="S32" i="26"/>
  <c r="I11" i="82"/>
  <c r="J11" i="82"/>
  <c r="K11" i="82"/>
  <c r="L11" i="82"/>
  <c r="M11" i="82"/>
  <c r="N11" i="82"/>
  <c r="O11" i="82"/>
  <c r="P11" i="82"/>
  <c r="H11" i="81"/>
  <c r="I11" i="81"/>
  <c r="J11" i="81"/>
  <c r="K11" i="81"/>
  <c r="L11" i="81"/>
  <c r="M11" i="81"/>
  <c r="N11" i="81"/>
  <c r="O11" i="81"/>
  <c r="I11" i="24"/>
  <c r="J11" i="24"/>
  <c r="K11" i="24"/>
  <c r="L11" i="24"/>
  <c r="M11" i="24"/>
  <c r="N11" i="24"/>
  <c r="O11" i="24"/>
  <c r="P11" i="24"/>
  <c r="G12" i="22"/>
  <c r="H12" i="22"/>
  <c r="I12" i="22"/>
  <c r="J12" i="22"/>
  <c r="K12" i="22"/>
  <c r="L12" i="22"/>
  <c r="M12" i="22"/>
  <c r="N12" i="22"/>
  <c r="G15" i="22"/>
  <c r="H15" i="22"/>
  <c r="I15" i="22"/>
  <c r="J15" i="22"/>
  <c r="K15" i="22"/>
  <c r="L15" i="22"/>
  <c r="M15" i="22"/>
  <c r="N15" i="22"/>
  <c r="G18" i="22"/>
  <c r="H18" i="22"/>
  <c r="I18" i="22"/>
  <c r="J18" i="22"/>
  <c r="K18" i="22"/>
  <c r="L18" i="22"/>
  <c r="M18" i="22"/>
  <c r="N18" i="22"/>
  <c r="G21" i="22"/>
  <c r="H21" i="22"/>
  <c r="I21" i="22"/>
  <c r="J21" i="22"/>
  <c r="K21" i="22"/>
  <c r="L21" i="22"/>
  <c r="M21" i="22"/>
  <c r="N21" i="22"/>
  <c r="H11" i="21"/>
  <c r="I11" i="21"/>
  <c r="J11" i="21"/>
  <c r="K11" i="21"/>
  <c r="L11" i="21"/>
  <c r="M11" i="21"/>
  <c r="N11" i="21"/>
  <c r="O11" i="21"/>
  <c r="K11" i="19"/>
  <c r="L11" i="19"/>
  <c r="M11" i="19"/>
  <c r="N11" i="19"/>
  <c r="O11" i="19"/>
  <c r="P11" i="19"/>
  <c r="Q11" i="19"/>
  <c r="R11" i="19"/>
  <c r="M11" i="16"/>
  <c r="N11" i="16"/>
  <c r="O11" i="16"/>
  <c r="P11" i="16"/>
  <c r="Q11" i="16"/>
  <c r="R11" i="16"/>
  <c r="S11" i="16"/>
  <c r="T11" i="16"/>
  <c r="H11" i="17"/>
  <c r="I11" i="17"/>
  <c r="J11" i="17"/>
  <c r="K11" i="17"/>
  <c r="L11" i="17"/>
  <c r="M11" i="17"/>
  <c r="N11" i="17"/>
  <c r="O11" i="17"/>
  <c r="N11" i="22" l="1"/>
  <c r="L11" i="26"/>
  <c r="H11" i="27"/>
  <c r="M11" i="22"/>
  <c r="S11" i="26"/>
  <c r="O11" i="27"/>
  <c r="L11" i="22"/>
  <c r="R11" i="26"/>
  <c r="N11" i="27"/>
  <c r="K11" i="22"/>
  <c r="Q11" i="26"/>
  <c r="M11" i="27"/>
  <c r="J11" i="22"/>
  <c r="P11" i="26"/>
  <c r="L11" i="27"/>
  <c r="I11" i="22"/>
  <c r="O11" i="26"/>
  <c r="K11" i="27"/>
  <c r="H11" i="22"/>
  <c r="N11" i="26"/>
  <c r="J11" i="27"/>
  <c r="G11" i="22"/>
  <c r="M11" i="26"/>
  <c r="I11" i="27"/>
  <c r="T13" i="12"/>
  <c r="R11" i="15"/>
  <c r="J11" i="15"/>
  <c r="K11" i="15"/>
  <c r="L11" i="15"/>
  <c r="M11" i="15"/>
  <c r="N11" i="15"/>
  <c r="O11" i="15"/>
  <c r="P11" i="15"/>
  <c r="Q11" i="15"/>
  <c r="K13" i="13"/>
  <c r="K12" i="13" s="1"/>
  <c r="L13" i="13"/>
  <c r="L12" i="13" s="1"/>
  <c r="M13" i="13"/>
  <c r="M12" i="13" s="1"/>
  <c r="N13" i="13"/>
  <c r="N12" i="13" s="1"/>
  <c r="O13" i="13"/>
  <c r="O12" i="13" s="1"/>
  <c r="P13" i="13"/>
  <c r="P12" i="13" s="1"/>
  <c r="Q13" i="13"/>
  <c r="Q12" i="13" s="1"/>
  <c r="J20" i="13"/>
  <c r="J19" i="13" s="1"/>
  <c r="K20" i="13"/>
  <c r="K19" i="13" s="1"/>
  <c r="L20" i="13"/>
  <c r="L19" i="13" s="1"/>
  <c r="M20" i="13"/>
  <c r="M19" i="13" s="1"/>
  <c r="N20" i="13"/>
  <c r="N19" i="13" s="1"/>
  <c r="O20" i="13"/>
  <c r="O19" i="13" s="1"/>
  <c r="P20" i="13"/>
  <c r="P19" i="13" s="1"/>
  <c r="Q20" i="13"/>
  <c r="Q19" i="13" s="1"/>
  <c r="J11" i="12"/>
  <c r="K11" i="12"/>
  <c r="L11" i="12"/>
  <c r="M11" i="12"/>
  <c r="N11" i="12"/>
  <c r="O11" i="12"/>
  <c r="P11" i="12"/>
  <c r="N12" i="10"/>
  <c r="O12" i="10"/>
  <c r="P12" i="10"/>
  <c r="Q12" i="10"/>
  <c r="R12" i="10"/>
  <c r="I12" i="10"/>
  <c r="J12" i="10"/>
  <c r="K12" i="10"/>
  <c r="R11" i="9"/>
  <c r="S11" i="9"/>
  <c r="T11" i="9"/>
  <c r="U11" i="9"/>
  <c r="V11" i="9"/>
  <c r="M11" i="9"/>
  <c r="N11" i="9"/>
  <c r="O11" i="9"/>
  <c r="G18" i="8"/>
  <c r="H18" i="8"/>
  <c r="I18" i="8"/>
  <c r="J18" i="8"/>
  <c r="K18" i="8"/>
  <c r="L18" i="8"/>
  <c r="M18" i="8"/>
  <c r="N18" i="8"/>
  <c r="O18" i="8"/>
  <c r="E18" i="8"/>
  <c r="G15" i="8"/>
  <c r="H15" i="8"/>
  <c r="I15" i="8"/>
  <c r="J15" i="8"/>
  <c r="K15" i="8"/>
  <c r="L15" i="8"/>
  <c r="M15" i="8"/>
  <c r="N15" i="8"/>
  <c r="O15" i="8"/>
  <c r="D15" i="8"/>
  <c r="D19" i="8" s="1"/>
  <c r="E15" i="8"/>
  <c r="G12" i="8"/>
  <c r="H12" i="8"/>
  <c r="I12" i="8"/>
  <c r="J12" i="8"/>
  <c r="K12" i="8"/>
  <c r="L12" i="8"/>
  <c r="M12" i="8"/>
  <c r="N12" i="8"/>
  <c r="O12" i="8"/>
  <c r="E12" i="8"/>
  <c r="O19" i="8" l="1"/>
  <c r="E19" i="8"/>
  <c r="M19" i="8"/>
  <c r="G19" i="8"/>
  <c r="L19" i="8"/>
  <c r="J19" i="8"/>
  <c r="I19" i="8"/>
  <c r="K19" i="8"/>
  <c r="K11" i="13"/>
  <c r="H19" i="8"/>
  <c r="N19" i="8"/>
  <c r="P11" i="13"/>
  <c r="Q11" i="13"/>
  <c r="O11" i="13"/>
  <c r="J11" i="13"/>
  <c r="N11" i="13"/>
  <c r="M11" i="13"/>
  <c r="L11" i="13"/>
  <c r="K18" i="140" l="1"/>
  <c r="L18" i="140"/>
  <c r="M18" i="140"/>
  <c r="N18" i="140"/>
  <c r="O18" i="140"/>
  <c r="S18" i="140"/>
  <c r="U18" i="140"/>
  <c r="W19" i="140"/>
  <c r="W20" i="140"/>
  <c r="X20" i="140" s="1"/>
  <c r="W21" i="140"/>
  <c r="X21" i="140" s="1"/>
  <c r="K22" i="140"/>
  <c r="L22" i="140"/>
  <c r="M22" i="140"/>
  <c r="M17" i="140" s="1"/>
  <c r="N22" i="140"/>
  <c r="O22" i="140"/>
  <c r="S22" i="140"/>
  <c r="U22" i="140"/>
  <c r="W23" i="140"/>
  <c r="W24" i="140"/>
  <c r="X24" i="140"/>
  <c r="K26" i="140"/>
  <c r="L26" i="140"/>
  <c r="M26" i="140"/>
  <c r="N26" i="140"/>
  <c r="O26" i="140"/>
  <c r="S26" i="140"/>
  <c r="U26" i="140"/>
  <c r="W27" i="140"/>
  <c r="X27" i="140" s="1"/>
  <c r="W28" i="140"/>
  <c r="X28" i="140" s="1"/>
  <c r="K29" i="140"/>
  <c r="L29" i="140"/>
  <c r="M29" i="140"/>
  <c r="N29" i="140"/>
  <c r="O29" i="140"/>
  <c r="S29" i="140"/>
  <c r="U29" i="140"/>
  <c r="W30" i="140"/>
  <c r="X30" i="140" s="1"/>
  <c r="W31" i="140"/>
  <c r="X31" i="140" s="1"/>
  <c r="K33" i="140"/>
  <c r="L33" i="140"/>
  <c r="M33" i="140"/>
  <c r="N33" i="140"/>
  <c r="O33" i="140"/>
  <c r="S33" i="140"/>
  <c r="U33" i="140"/>
  <c r="W34" i="140"/>
  <c r="W35" i="140"/>
  <c r="X35" i="140" s="1"/>
  <c r="K36" i="140"/>
  <c r="L36" i="140"/>
  <c r="M36" i="140"/>
  <c r="N36" i="140"/>
  <c r="O36" i="140"/>
  <c r="S36" i="140"/>
  <c r="U36" i="140"/>
  <c r="W37" i="140"/>
  <c r="X37" i="140" s="1"/>
  <c r="W38" i="140"/>
  <c r="X38" i="140" s="1"/>
  <c r="K40" i="140"/>
  <c r="L40" i="140"/>
  <c r="M40" i="140"/>
  <c r="N40" i="140"/>
  <c r="O40" i="140"/>
  <c r="S40" i="140"/>
  <c r="U40" i="140"/>
  <c r="W41" i="140"/>
  <c r="X41" i="140" s="1"/>
  <c r="W42" i="140"/>
  <c r="X42" i="140" s="1"/>
  <c r="K43" i="140"/>
  <c r="L43" i="140"/>
  <c r="M43" i="140"/>
  <c r="N43" i="140"/>
  <c r="O43" i="140"/>
  <c r="S43" i="140"/>
  <c r="U43" i="140"/>
  <c r="W44" i="140"/>
  <c r="W45" i="140"/>
  <c r="X45" i="140" s="1"/>
  <c r="M25" i="140" l="1"/>
  <c r="M32" i="140"/>
  <c r="S17" i="140"/>
  <c r="X40" i="140"/>
  <c r="U25" i="140"/>
  <c r="S25" i="140"/>
  <c r="K32" i="140"/>
  <c r="W22" i="140"/>
  <c r="S39" i="140"/>
  <c r="O39" i="140"/>
  <c r="W18" i="140"/>
  <c r="L32" i="140"/>
  <c r="L39" i="140"/>
  <c r="N39" i="140"/>
  <c r="O32" i="140"/>
  <c r="O17" i="140"/>
  <c r="U17" i="140"/>
  <c r="W33" i="140"/>
  <c r="O25" i="140"/>
  <c r="W43" i="140"/>
  <c r="S32" i="140"/>
  <c r="N25" i="140"/>
  <c r="X23" i="140"/>
  <c r="X22" i="140" s="1"/>
  <c r="N17" i="140"/>
  <c r="U32" i="140"/>
  <c r="K39" i="140"/>
  <c r="W40" i="140"/>
  <c r="N32" i="140"/>
  <c r="W29" i="140"/>
  <c r="L25" i="140"/>
  <c r="X36" i="140"/>
  <c r="X29" i="140"/>
  <c r="U39" i="140"/>
  <c r="K25" i="140"/>
  <c r="L17" i="140"/>
  <c r="M39" i="140"/>
  <c r="M16" i="140" s="1"/>
  <c r="X26" i="140"/>
  <c r="K17" i="140"/>
  <c r="K16" i="140" s="1"/>
  <c r="W36" i="140"/>
  <c r="W26" i="140"/>
  <c r="X44" i="140"/>
  <c r="X43" i="140" s="1"/>
  <c r="X34" i="140"/>
  <c r="X33" i="140" s="1"/>
  <c r="X19" i="140"/>
  <c r="X18" i="140" s="1"/>
  <c r="W39" i="140" l="1"/>
  <c r="O16" i="140"/>
  <c r="X39" i="140"/>
  <c r="U16" i="140"/>
  <c r="N16" i="140"/>
  <c r="W32" i="140"/>
  <c r="W17" i="140"/>
  <c r="X32" i="140"/>
  <c r="S16" i="140"/>
  <c r="L16" i="140"/>
  <c r="X17" i="140"/>
  <c r="X25" i="140"/>
  <c r="W25" i="140"/>
  <c r="W16" i="140" l="1"/>
  <c r="X16" i="140"/>
  <c r="F12" i="8" l="1"/>
  <c r="R95" i="35" l="1"/>
  <c r="Q95" i="35"/>
  <c r="P95" i="35"/>
  <c r="N95" i="35"/>
  <c r="M95" i="35"/>
  <c r="L95" i="35"/>
  <c r="J95" i="35"/>
  <c r="I95" i="35"/>
  <c r="H95" i="35"/>
  <c r="E95" i="35"/>
  <c r="F95" i="35"/>
  <c r="G41" i="35" l="1"/>
  <c r="K41" i="35" s="1"/>
  <c r="O41" i="35" s="1"/>
  <c r="V41" i="35" s="1"/>
  <c r="S41" i="35"/>
  <c r="T41" i="35"/>
  <c r="U41" i="35"/>
  <c r="G42" i="35"/>
  <c r="K42" i="35" s="1"/>
  <c r="O42" i="35" s="1"/>
  <c r="V42" i="35" s="1"/>
  <c r="S42" i="35"/>
  <c r="T42" i="35"/>
  <c r="U42" i="35"/>
  <c r="E41" i="57" l="1"/>
  <c r="U15" i="12" l="1"/>
  <c r="T15" i="12" s="1"/>
  <c r="E46" i="57"/>
  <c r="E47" i="57"/>
  <c r="E48" i="57"/>
  <c r="E49" i="57"/>
  <c r="E50" i="57"/>
  <c r="D9" i="122"/>
  <c r="D8" i="122" s="1"/>
  <c r="D15" i="122"/>
  <c r="D14" i="122" s="1"/>
  <c r="D30" i="122"/>
  <c r="D24" i="122" s="1"/>
  <c r="D33" i="122"/>
  <c r="D37" i="122"/>
  <c r="D45" i="122"/>
  <c r="D67" i="122"/>
  <c r="D71" i="122"/>
  <c r="D75" i="122"/>
  <c r="D78" i="122"/>
  <c r="D84" i="122"/>
  <c r="D94" i="122"/>
  <c r="D99" i="122"/>
  <c r="D104" i="122"/>
  <c r="D113" i="122"/>
  <c r="D117" i="122"/>
  <c r="D120" i="122"/>
  <c r="D123" i="122"/>
  <c r="D130" i="122"/>
  <c r="D136" i="122"/>
  <c r="D139" i="122"/>
  <c r="D142" i="122"/>
  <c r="D145" i="122"/>
  <c r="D148" i="122"/>
  <c r="P11" i="83"/>
  <c r="Q11" i="83"/>
  <c r="R11" i="83"/>
  <c r="S11" i="83"/>
  <c r="P11" i="29"/>
  <c r="Q11" i="29"/>
  <c r="R11" i="29"/>
  <c r="S11" i="29"/>
  <c r="P11" i="28"/>
  <c r="Q11" i="28"/>
  <c r="R11" i="28"/>
  <c r="P12" i="27"/>
  <c r="Q12" i="27"/>
  <c r="R12" i="27"/>
  <c r="S12" i="27"/>
  <c r="P16" i="27"/>
  <c r="Q16" i="27"/>
  <c r="R16" i="27"/>
  <c r="S16" i="27"/>
  <c r="P20" i="27"/>
  <c r="Q20" i="27"/>
  <c r="R20" i="27"/>
  <c r="S20" i="27"/>
  <c r="T12" i="26"/>
  <c r="U12" i="26"/>
  <c r="V12" i="26"/>
  <c r="W12" i="26"/>
  <c r="T16" i="26"/>
  <c r="U16" i="26"/>
  <c r="V16" i="26"/>
  <c r="W16" i="26"/>
  <c r="T20" i="26"/>
  <c r="U20" i="26"/>
  <c r="V20" i="26"/>
  <c r="W20" i="26"/>
  <c r="T24" i="26"/>
  <c r="U24" i="26"/>
  <c r="V24" i="26"/>
  <c r="W24" i="26"/>
  <c r="T28" i="26"/>
  <c r="U28" i="26"/>
  <c r="V28" i="26"/>
  <c r="W28" i="26"/>
  <c r="T32" i="26"/>
  <c r="U32" i="26"/>
  <c r="V32" i="26"/>
  <c r="W32" i="26"/>
  <c r="W11" i="26" s="1"/>
  <c r="Q11" i="82"/>
  <c r="R11" i="82"/>
  <c r="S11" i="82"/>
  <c r="T11" i="82"/>
  <c r="R11" i="25"/>
  <c r="S11" i="25"/>
  <c r="T11" i="25"/>
  <c r="U11" i="25"/>
  <c r="P11" i="81"/>
  <c r="Q11" i="81"/>
  <c r="R11" i="81"/>
  <c r="S11" i="81"/>
  <c r="Q11" i="24"/>
  <c r="R11" i="24"/>
  <c r="S11" i="24"/>
  <c r="T11" i="24"/>
  <c r="O12" i="22"/>
  <c r="P12" i="22"/>
  <c r="Q12" i="22"/>
  <c r="R12" i="22"/>
  <c r="O15" i="22"/>
  <c r="P15" i="22"/>
  <c r="Q15" i="22"/>
  <c r="R15" i="22"/>
  <c r="O18" i="22"/>
  <c r="P18" i="22"/>
  <c r="Q18" i="22"/>
  <c r="R18" i="22"/>
  <c r="O21" i="22"/>
  <c r="P21" i="22"/>
  <c r="Q21" i="22"/>
  <c r="R21" i="22"/>
  <c r="P11" i="21"/>
  <c r="Q11" i="21"/>
  <c r="R11" i="21"/>
  <c r="S11" i="21"/>
  <c r="S11" i="19"/>
  <c r="T11" i="19"/>
  <c r="U11" i="19"/>
  <c r="V11" i="19"/>
  <c r="P11" i="17"/>
  <c r="Q11" i="17"/>
  <c r="R11" i="17"/>
  <c r="S11" i="17"/>
  <c r="U11" i="16"/>
  <c r="V11" i="16"/>
  <c r="W11" i="16"/>
  <c r="X11" i="16"/>
  <c r="S11" i="15"/>
  <c r="T11" i="15"/>
  <c r="V13" i="15"/>
  <c r="U13" i="15" s="1"/>
  <c r="V14" i="15"/>
  <c r="U14" i="15" s="1"/>
  <c r="V15" i="15"/>
  <c r="U15" i="15" s="1"/>
  <c r="P11" i="14"/>
  <c r="Q11" i="14"/>
  <c r="R11" i="14"/>
  <c r="S11" i="14"/>
  <c r="R13" i="13"/>
  <c r="S13" i="13"/>
  <c r="S12" i="13" s="1"/>
  <c r="T13" i="13"/>
  <c r="T12" i="13" s="1"/>
  <c r="R20" i="13"/>
  <c r="S20" i="13"/>
  <c r="S19" i="13" s="1"/>
  <c r="T20" i="13"/>
  <c r="T19" i="13" s="1"/>
  <c r="Q11" i="12"/>
  <c r="R11" i="12"/>
  <c r="S11" i="12"/>
  <c r="U14" i="12"/>
  <c r="T14" i="12" s="1"/>
  <c r="U16" i="12"/>
  <c r="T16" i="12" s="1"/>
  <c r="U17" i="12"/>
  <c r="T17" i="12" s="1"/>
  <c r="U18" i="12"/>
  <c r="T18" i="12" s="1"/>
  <c r="U19" i="12"/>
  <c r="T19" i="12" s="1"/>
  <c r="L12" i="10"/>
  <c r="M12" i="10"/>
  <c r="P11" i="9"/>
  <c r="Q11" i="9"/>
  <c r="F15" i="8"/>
  <c r="F18" i="8"/>
  <c r="E8" i="40"/>
  <c r="E13" i="40"/>
  <c r="E9" i="42"/>
  <c r="E12" i="42"/>
  <c r="C56" i="42"/>
  <c r="E55" i="57"/>
  <c r="E11" i="57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6" i="57"/>
  <c r="E27" i="57"/>
  <c r="E28" i="57"/>
  <c r="E29" i="57"/>
  <c r="E30" i="57"/>
  <c r="E31" i="57"/>
  <c r="E32" i="57"/>
  <c r="E33" i="57"/>
  <c r="E34" i="57"/>
  <c r="E35" i="57"/>
  <c r="E36" i="57"/>
  <c r="E37" i="57"/>
  <c r="E38" i="57"/>
  <c r="E39" i="57"/>
  <c r="E40" i="57"/>
  <c r="E42" i="57"/>
  <c r="E43" i="57"/>
  <c r="E44" i="57"/>
  <c r="E45" i="57"/>
  <c r="E51" i="57"/>
  <c r="E54" i="57"/>
  <c r="E58" i="57"/>
  <c r="E59" i="57"/>
  <c r="E62" i="57"/>
  <c r="E65" i="57"/>
  <c r="G15" i="35"/>
  <c r="K15" i="35" s="1"/>
  <c r="O15" i="35" s="1"/>
  <c r="V15" i="35" s="1"/>
  <c r="S15" i="35"/>
  <c r="T15" i="35"/>
  <c r="U15" i="35"/>
  <c r="G16" i="35"/>
  <c r="K16" i="35" s="1"/>
  <c r="O16" i="35" s="1"/>
  <c r="V16" i="35" s="1"/>
  <c r="S16" i="35"/>
  <c r="T16" i="35"/>
  <c r="U16" i="35"/>
  <c r="G17" i="35"/>
  <c r="K17" i="35" s="1"/>
  <c r="O17" i="35" s="1"/>
  <c r="V17" i="35" s="1"/>
  <c r="S17" i="35"/>
  <c r="T17" i="35"/>
  <c r="U17" i="35"/>
  <c r="C20" i="35"/>
  <c r="C19" i="35" s="1"/>
  <c r="D20" i="35"/>
  <c r="D19" i="35" s="1"/>
  <c r="E20" i="35"/>
  <c r="E19" i="35" s="1"/>
  <c r="F20" i="35"/>
  <c r="F19" i="35" s="1"/>
  <c r="H20" i="35"/>
  <c r="H19" i="35" s="1"/>
  <c r="I20" i="35"/>
  <c r="I19" i="35" s="1"/>
  <c r="J20" i="35"/>
  <c r="J19" i="35" s="1"/>
  <c r="L20" i="35"/>
  <c r="L19" i="35" s="1"/>
  <c r="M20" i="35"/>
  <c r="M19" i="35" s="1"/>
  <c r="N20" i="35"/>
  <c r="N19" i="35" s="1"/>
  <c r="P20" i="35"/>
  <c r="P19" i="35" s="1"/>
  <c r="Q20" i="35"/>
  <c r="Q19" i="35" s="1"/>
  <c r="R20" i="35"/>
  <c r="R19" i="35" s="1"/>
  <c r="G21" i="35"/>
  <c r="K21" i="35" s="1"/>
  <c r="O21" i="35" s="1"/>
  <c r="V21" i="35" s="1"/>
  <c r="S21" i="35"/>
  <c r="T21" i="35"/>
  <c r="U21" i="35"/>
  <c r="G22" i="35"/>
  <c r="K22" i="35" s="1"/>
  <c r="O22" i="35" s="1"/>
  <c r="V22" i="35" s="1"/>
  <c r="S22" i="35"/>
  <c r="T22" i="35"/>
  <c r="U22" i="35"/>
  <c r="G23" i="35"/>
  <c r="K23" i="35" s="1"/>
  <c r="O23" i="35" s="1"/>
  <c r="V23" i="35" s="1"/>
  <c r="S23" i="35"/>
  <c r="T23" i="35"/>
  <c r="U23" i="35"/>
  <c r="G24" i="35"/>
  <c r="K24" i="35" s="1"/>
  <c r="O24" i="35" s="1"/>
  <c r="V24" i="35" s="1"/>
  <c r="S24" i="35"/>
  <c r="T24" i="35"/>
  <c r="U24" i="35"/>
  <c r="G25" i="35"/>
  <c r="K25" i="35" s="1"/>
  <c r="O25" i="35" s="1"/>
  <c r="V25" i="35" s="1"/>
  <c r="S25" i="35"/>
  <c r="T25" i="35"/>
  <c r="U25" i="35"/>
  <c r="G26" i="35"/>
  <c r="K26" i="35" s="1"/>
  <c r="O26" i="35" s="1"/>
  <c r="V26" i="35" s="1"/>
  <c r="S26" i="35"/>
  <c r="T26" i="35"/>
  <c r="U26" i="35"/>
  <c r="G27" i="35"/>
  <c r="K27" i="35" s="1"/>
  <c r="O27" i="35" s="1"/>
  <c r="V27" i="35" s="1"/>
  <c r="S27" i="35"/>
  <c r="T27" i="35"/>
  <c r="U27" i="35"/>
  <c r="G28" i="35"/>
  <c r="K28" i="35" s="1"/>
  <c r="O28" i="35" s="1"/>
  <c r="V28" i="35" s="1"/>
  <c r="S28" i="35"/>
  <c r="T28" i="35"/>
  <c r="U28" i="35"/>
  <c r="G29" i="35"/>
  <c r="K29" i="35" s="1"/>
  <c r="O29" i="35" s="1"/>
  <c r="V29" i="35" s="1"/>
  <c r="S29" i="35"/>
  <c r="T29" i="35"/>
  <c r="U29" i="35"/>
  <c r="G30" i="35"/>
  <c r="K30" i="35" s="1"/>
  <c r="O30" i="35" s="1"/>
  <c r="V30" i="35" s="1"/>
  <c r="S30" i="35"/>
  <c r="T30" i="35"/>
  <c r="U30" i="35"/>
  <c r="G31" i="35"/>
  <c r="K31" i="35" s="1"/>
  <c r="O31" i="35" s="1"/>
  <c r="V31" i="35" s="1"/>
  <c r="S31" i="35"/>
  <c r="T31" i="35"/>
  <c r="U31" i="35"/>
  <c r="G32" i="35"/>
  <c r="K32" i="35" s="1"/>
  <c r="O32" i="35" s="1"/>
  <c r="V32" i="35" s="1"/>
  <c r="S32" i="35"/>
  <c r="T32" i="35"/>
  <c r="U32" i="35"/>
  <c r="G33" i="35"/>
  <c r="K33" i="35" s="1"/>
  <c r="O33" i="35" s="1"/>
  <c r="V33" i="35" s="1"/>
  <c r="S33" i="35"/>
  <c r="T33" i="35"/>
  <c r="U33" i="35"/>
  <c r="G34" i="35"/>
  <c r="K34" i="35" s="1"/>
  <c r="O34" i="35" s="1"/>
  <c r="V34" i="35" s="1"/>
  <c r="S34" i="35"/>
  <c r="T34" i="35"/>
  <c r="U34" i="35"/>
  <c r="G35" i="35"/>
  <c r="K35" i="35" s="1"/>
  <c r="O35" i="35" s="1"/>
  <c r="V35" i="35" s="1"/>
  <c r="S35" i="35"/>
  <c r="T35" i="35"/>
  <c r="U35" i="35"/>
  <c r="C36" i="35"/>
  <c r="D36" i="35"/>
  <c r="E36" i="35"/>
  <c r="F36" i="35"/>
  <c r="H36" i="35"/>
  <c r="I36" i="35"/>
  <c r="J36" i="35"/>
  <c r="L36" i="35"/>
  <c r="M36" i="35"/>
  <c r="N36" i="35"/>
  <c r="P36" i="35"/>
  <c r="Q36" i="35"/>
  <c r="R36" i="35"/>
  <c r="G37" i="35"/>
  <c r="K37" i="35" s="1"/>
  <c r="O37" i="35" s="1"/>
  <c r="V37" i="35" s="1"/>
  <c r="S37" i="35"/>
  <c r="T37" i="35"/>
  <c r="U37" i="35"/>
  <c r="G38" i="35"/>
  <c r="K38" i="35" s="1"/>
  <c r="O38" i="35" s="1"/>
  <c r="V38" i="35" s="1"/>
  <c r="S38" i="35"/>
  <c r="T38" i="35"/>
  <c r="U38" i="35"/>
  <c r="U39" i="35"/>
  <c r="G40" i="35"/>
  <c r="K40" i="35" s="1"/>
  <c r="O40" i="35" s="1"/>
  <c r="V40" i="35" s="1"/>
  <c r="V39" i="35" s="1"/>
  <c r="S40" i="35"/>
  <c r="S39" i="35" s="1"/>
  <c r="T40" i="35"/>
  <c r="T39" i="35" s="1"/>
  <c r="U40" i="35"/>
  <c r="C44" i="35"/>
  <c r="D44" i="35"/>
  <c r="E44" i="35"/>
  <c r="F44" i="35"/>
  <c r="H44" i="35"/>
  <c r="I44" i="35"/>
  <c r="J44" i="35"/>
  <c r="L44" i="35"/>
  <c r="M44" i="35"/>
  <c r="N44" i="35"/>
  <c r="P44" i="35"/>
  <c r="Q44" i="35"/>
  <c r="R44" i="35"/>
  <c r="G47" i="35"/>
  <c r="K47" i="35" s="1"/>
  <c r="O47" i="35" s="1"/>
  <c r="V47" i="35" s="1"/>
  <c r="S47" i="35"/>
  <c r="T47" i="35"/>
  <c r="U47" i="35"/>
  <c r="C48" i="35"/>
  <c r="D48" i="35"/>
  <c r="E48" i="35"/>
  <c r="F48" i="35"/>
  <c r="H48" i="35"/>
  <c r="I48" i="35"/>
  <c r="J48" i="35"/>
  <c r="L48" i="35"/>
  <c r="M48" i="35"/>
  <c r="N48" i="35"/>
  <c r="P48" i="35"/>
  <c r="Q48" i="35"/>
  <c r="R48" i="35"/>
  <c r="G50" i="35"/>
  <c r="K50" i="35" s="1"/>
  <c r="O50" i="35" s="1"/>
  <c r="V50" i="35" s="1"/>
  <c r="S50" i="35"/>
  <c r="T50" i="35"/>
  <c r="U50" i="35"/>
  <c r="G52" i="35"/>
  <c r="S52" i="35"/>
  <c r="T52" i="35"/>
  <c r="U52" i="35"/>
  <c r="G53" i="35"/>
  <c r="K53" i="35" s="1"/>
  <c r="O53" i="35" s="1"/>
  <c r="V53" i="35" s="1"/>
  <c r="S53" i="35"/>
  <c r="T53" i="35"/>
  <c r="U53" i="35"/>
  <c r="G59" i="35"/>
  <c r="K59" i="35" s="1"/>
  <c r="O59" i="35" s="1"/>
  <c r="V59" i="35" s="1"/>
  <c r="S59" i="35"/>
  <c r="T59" i="35"/>
  <c r="U59" i="35"/>
  <c r="V61" i="35"/>
  <c r="S61" i="35"/>
  <c r="T61" i="35"/>
  <c r="U61" i="35"/>
  <c r="O62" i="35"/>
  <c r="V62" i="35" s="1"/>
  <c r="S62" i="35"/>
  <c r="T62" i="35"/>
  <c r="U62" i="35"/>
  <c r="G65" i="35"/>
  <c r="K65" i="35" s="1"/>
  <c r="O65" i="35" s="1"/>
  <c r="V65" i="35" s="1"/>
  <c r="S65" i="35"/>
  <c r="T65" i="35"/>
  <c r="U65" i="35"/>
  <c r="G66" i="35"/>
  <c r="K66" i="35" s="1"/>
  <c r="O66" i="35" s="1"/>
  <c r="V66" i="35" s="1"/>
  <c r="S66" i="35"/>
  <c r="T66" i="35"/>
  <c r="U66" i="35"/>
  <c r="G67" i="35"/>
  <c r="K67" i="35" s="1"/>
  <c r="O67" i="35" s="1"/>
  <c r="V67" i="35" s="1"/>
  <c r="S67" i="35"/>
  <c r="T67" i="35"/>
  <c r="U67" i="35"/>
  <c r="G68" i="35"/>
  <c r="K68" i="35" s="1"/>
  <c r="O68" i="35" s="1"/>
  <c r="V68" i="35" s="1"/>
  <c r="S68" i="35"/>
  <c r="T68" i="35"/>
  <c r="U68" i="35"/>
  <c r="C64" i="35"/>
  <c r="D64" i="35"/>
  <c r="E64" i="35"/>
  <c r="F64" i="35"/>
  <c r="H64" i="35"/>
  <c r="I64" i="35"/>
  <c r="J64" i="35"/>
  <c r="L64" i="35"/>
  <c r="M64" i="35"/>
  <c r="N64" i="35"/>
  <c r="P64" i="35"/>
  <c r="Q64" i="35"/>
  <c r="R64" i="35"/>
  <c r="G69" i="35"/>
  <c r="K69" i="35" s="1"/>
  <c r="O69" i="35" s="1"/>
  <c r="V69" i="35" s="1"/>
  <c r="S69" i="35"/>
  <c r="T69" i="35"/>
  <c r="U69" i="35"/>
  <c r="G70" i="35"/>
  <c r="K70" i="35" s="1"/>
  <c r="O70" i="35" s="1"/>
  <c r="V70" i="35" s="1"/>
  <c r="S70" i="35"/>
  <c r="T70" i="35"/>
  <c r="U70" i="35"/>
  <c r="G71" i="35"/>
  <c r="K71" i="35" s="1"/>
  <c r="O71" i="35" s="1"/>
  <c r="V71" i="35" s="1"/>
  <c r="S71" i="35"/>
  <c r="T71" i="35"/>
  <c r="U71" i="35"/>
  <c r="G72" i="35"/>
  <c r="K72" i="35" s="1"/>
  <c r="O72" i="35" s="1"/>
  <c r="V72" i="35" s="1"/>
  <c r="S72" i="35"/>
  <c r="T72" i="35"/>
  <c r="U72" i="35"/>
  <c r="G73" i="35"/>
  <c r="K73" i="35" s="1"/>
  <c r="O73" i="35" s="1"/>
  <c r="V73" i="35" s="1"/>
  <c r="S73" i="35"/>
  <c r="T73" i="35"/>
  <c r="U73" i="35"/>
  <c r="G74" i="35"/>
  <c r="K74" i="35" s="1"/>
  <c r="O74" i="35" s="1"/>
  <c r="V74" i="35" s="1"/>
  <c r="S74" i="35"/>
  <c r="T74" i="35"/>
  <c r="U74" i="35"/>
  <c r="G80" i="35"/>
  <c r="K80" i="35" s="1"/>
  <c r="O80" i="35" s="1"/>
  <c r="V80" i="35" s="1"/>
  <c r="S80" i="35"/>
  <c r="T80" i="35"/>
  <c r="U80" i="35"/>
  <c r="G81" i="35"/>
  <c r="K81" i="35" s="1"/>
  <c r="O81" i="35" s="1"/>
  <c r="V81" i="35" s="1"/>
  <c r="S81" i="35"/>
  <c r="T81" i="35"/>
  <c r="U81" i="35"/>
  <c r="G82" i="35"/>
  <c r="K82" i="35" s="1"/>
  <c r="O82" i="35" s="1"/>
  <c r="V82" i="35" s="1"/>
  <c r="S82" i="35"/>
  <c r="T82" i="35"/>
  <c r="U82" i="35"/>
  <c r="C83" i="35"/>
  <c r="D83" i="35"/>
  <c r="E83" i="35"/>
  <c r="F83" i="35"/>
  <c r="H83" i="35"/>
  <c r="I83" i="35"/>
  <c r="J83" i="35"/>
  <c r="L83" i="35"/>
  <c r="M83" i="35"/>
  <c r="N83" i="35"/>
  <c r="P83" i="35"/>
  <c r="Q83" i="35"/>
  <c r="R83" i="35"/>
  <c r="G85" i="35"/>
  <c r="K85" i="35" s="1"/>
  <c r="O85" i="35" s="1"/>
  <c r="V85" i="35" s="1"/>
  <c r="S85" i="35"/>
  <c r="T85" i="35"/>
  <c r="U85" i="35"/>
  <c r="G86" i="35"/>
  <c r="K86" i="35" s="1"/>
  <c r="O86" i="35" s="1"/>
  <c r="V86" i="35" s="1"/>
  <c r="S86" i="35"/>
  <c r="T86" i="35"/>
  <c r="U86" i="35"/>
  <c r="G87" i="35"/>
  <c r="K87" i="35" s="1"/>
  <c r="O87" i="35" s="1"/>
  <c r="V87" i="35" s="1"/>
  <c r="S87" i="35"/>
  <c r="T87" i="35"/>
  <c r="U87" i="35"/>
  <c r="G88" i="35"/>
  <c r="K88" i="35" s="1"/>
  <c r="O88" i="35" s="1"/>
  <c r="V88" i="35" s="1"/>
  <c r="S88" i="35"/>
  <c r="T88" i="35"/>
  <c r="U88" i="35"/>
  <c r="G93" i="35"/>
  <c r="K93" i="35" s="1"/>
  <c r="O93" i="35" s="1"/>
  <c r="V93" i="35" s="1"/>
  <c r="S93" i="35"/>
  <c r="T93" i="35"/>
  <c r="U93" i="35"/>
  <c r="G94" i="35"/>
  <c r="K94" i="35" s="1"/>
  <c r="O94" i="35" s="1"/>
  <c r="V94" i="35" s="1"/>
  <c r="S94" i="35"/>
  <c r="T94" i="35"/>
  <c r="U94" i="35"/>
  <c r="G96" i="35"/>
  <c r="K96" i="35" s="1"/>
  <c r="O96" i="35" s="1"/>
  <c r="V96" i="35" s="1"/>
  <c r="S96" i="35"/>
  <c r="T96" i="35"/>
  <c r="U96" i="35"/>
  <c r="G99" i="35"/>
  <c r="K99" i="35" s="1"/>
  <c r="O99" i="35" s="1"/>
  <c r="V99" i="35" s="1"/>
  <c r="S99" i="35"/>
  <c r="T99" i="35"/>
  <c r="U99" i="35"/>
  <c r="G100" i="35"/>
  <c r="K100" i="35" s="1"/>
  <c r="O100" i="35" s="1"/>
  <c r="V100" i="35" s="1"/>
  <c r="S100" i="35"/>
  <c r="T100" i="35"/>
  <c r="U100" i="35"/>
  <c r="G101" i="35"/>
  <c r="K101" i="35" s="1"/>
  <c r="O101" i="35" s="1"/>
  <c r="V101" i="35" s="1"/>
  <c r="S101" i="35"/>
  <c r="T101" i="35"/>
  <c r="U101" i="35"/>
  <c r="G102" i="35"/>
  <c r="K102" i="35" s="1"/>
  <c r="O102" i="35" s="1"/>
  <c r="V102" i="35" s="1"/>
  <c r="S102" i="35"/>
  <c r="T102" i="35"/>
  <c r="U102" i="35"/>
  <c r="G103" i="35"/>
  <c r="K103" i="35" s="1"/>
  <c r="O103" i="35" s="1"/>
  <c r="V103" i="35" s="1"/>
  <c r="S103" i="35"/>
  <c r="T103" i="35"/>
  <c r="U103" i="35"/>
  <c r="C104" i="35"/>
  <c r="D104" i="35"/>
  <c r="E104" i="35"/>
  <c r="F104" i="35"/>
  <c r="H104" i="35"/>
  <c r="I104" i="35"/>
  <c r="J104" i="35"/>
  <c r="L104" i="35"/>
  <c r="M104" i="35"/>
  <c r="N104" i="35"/>
  <c r="P104" i="35"/>
  <c r="Q104" i="35"/>
  <c r="R104" i="35"/>
  <c r="G105" i="35"/>
  <c r="K105" i="35" s="1"/>
  <c r="O105" i="35" s="1"/>
  <c r="V105" i="35" s="1"/>
  <c r="S105" i="35"/>
  <c r="T105" i="35"/>
  <c r="U105" i="35"/>
  <c r="G106" i="35"/>
  <c r="K106" i="35" s="1"/>
  <c r="O106" i="35" s="1"/>
  <c r="V106" i="35" s="1"/>
  <c r="S106" i="35"/>
  <c r="T106" i="35"/>
  <c r="U106" i="35"/>
  <c r="G107" i="35"/>
  <c r="K107" i="35" s="1"/>
  <c r="O107" i="35" s="1"/>
  <c r="V107" i="35" s="1"/>
  <c r="S107" i="35"/>
  <c r="T107" i="35"/>
  <c r="U107" i="35"/>
  <c r="C110" i="35"/>
  <c r="D110" i="35"/>
  <c r="E110" i="35"/>
  <c r="F110" i="35"/>
  <c r="H110" i="35"/>
  <c r="I110" i="35"/>
  <c r="J110" i="35"/>
  <c r="L110" i="35"/>
  <c r="M110" i="35"/>
  <c r="N110" i="35"/>
  <c r="P110" i="35"/>
  <c r="Q110" i="35"/>
  <c r="R110" i="35"/>
  <c r="G111" i="35"/>
  <c r="K111" i="35" s="1"/>
  <c r="O111" i="35" s="1"/>
  <c r="V111" i="35" s="1"/>
  <c r="S111" i="35"/>
  <c r="T111" i="35"/>
  <c r="U111" i="35"/>
  <c r="G112" i="35"/>
  <c r="K112" i="35" s="1"/>
  <c r="O112" i="35" s="1"/>
  <c r="V112" i="35" s="1"/>
  <c r="S112" i="35"/>
  <c r="T112" i="35"/>
  <c r="U112" i="35"/>
  <c r="V17" i="115"/>
  <c r="G39" i="35"/>
  <c r="K39" i="35" s="1"/>
  <c r="O39" i="35" s="1"/>
  <c r="T12" i="10" l="1"/>
  <c r="T11" i="17"/>
  <c r="S18" i="22"/>
  <c r="S12" i="22"/>
  <c r="E54" i="42"/>
  <c r="E55" i="42"/>
  <c r="W11" i="19"/>
  <c r="S21" i="22"/>
  <c r="S15" i="22"/>
  <c r="V11" i="25"/>
  <c r="X32" i="26"/>
  <c r="X24" i="26"/>
  <c r="X16" i="26"/>
  <c r="T20" i="27"/>
  <c r="E10" i="57"/>
  <c r="D9" i="57"/>
  <c r="T11" i="14"/>
  <c r="T11" i="29"/>
  <c r="R19" i="13"/>
  <c r="U20" i="13"/>
  <c r="U19" i="13" s="1"/>
  <c r="T12" i="27"/>
  <c r="D56" i="42"/>
  <c r="T11" i="21"/>
  <c r="R11" i="22"/>
  <c r="T11" i="12"/>
  <c r="U11" i="12" s="1"/>
  <c r="U11" i="15"/>
  <c r="V11" i="15" s="1"/>
  <c r="Q11" i="22"/>
  <c r="X11" i="9"/>
  <c r="R12" i="13"/>
  <c r="U13" i="13"/>
  <c r="U12" i="13" s="1"/>
  <c r="T11" i="28"/>
  <c r="T11" i="83"/>
  <c r="U11" i="82"/>
  <c r="X28" i="26"/>
  <c r="X20" i="26"/>
  <c r="X12" i="26"/>
  <c r="T16" i="27"/>
  <c r="D57" i="40"/>
  <c r="Y11" i="16"/>
  <c r="C57" i="40"/>
  <c r="E52" i="42"/>
  <c r="E51" i="42"/>
  <c r="U51" i="35"/>
  <c r="T51" i="35"/>
  <c r="S51" i="35"/>
  <c r="K52" i="35"/>
  <c r="G51" i="35"/>
  <c r="Q56" i="35"/>
  <c r="Q55" i="35" s="1"/>
  <c r="E56" i="57"/>
  <c r="F56" i="35"/>
  <c r="F55" i="35" s="1"/>
  <c r="T11" i="26"/>
  <c r="E20" i="42"/>
  <c r="E38" i="42"/>
  <c r="E23" i="42"/>
  <c r="E33" i="42"/>
  <c r="E29" i="42"/>
  <c r="E50" i="42"/>
  <c r="E27" i="42"/>
  <c r="E36" i="42"/>
  <c r="E28" i="42"/>
  <c r="E37" i="42"/>
  <c r="E22" i="42"/>
  <c r="E44" i="42"/>
  <c r="E17" i="42"/>
  <c r="E49" i="42"/>
  <c r="E30" i="42"/>
  <c r="E26" i="42"/>
  <c r="E18" i="42"/>
  <c r="E16" i="42"/>
  <c r="E15" i="42" s="1"/>
  <c r="E24" i="42"/>
  <c r="E43" i="42"/>
  <c r="E31" i="42"/>
  <c r="E46" i="42"/>
  <c r="E48" i="42"/>
  <c r="E25" i="42"/>
  <c r="P11" i="22"/>
  <c r="P11" i="27"/>
  <c r="S11" i="27"/>
  <c r="Q11" i="27"/>
  <c r="E41" i="42"/>
  <c r="E21" i="42"/>
  <c r="E42" i="42"/>
  <c r="E40" i="42"/>
  <c r="E35" i="42"/>
  <c r="E32" i="42"/>
  <c r="E45" i="42"/>
  <c r="E47" i="42"/>
  <c r="E19" i="42"/>
  <c r="U14" i="35"/>
  <c r="N56" i="35"/>
  <c r="N55" i="35" s="1"/>
  <c r="D56" i="35"/>
  <c r="D55" i="35" s="1"/>
  <c r="D13" i="122"/>
  <c r="D7" i="122" s="1"/>
  <c r="P56" i="35"/>
  <c r="P55" i="35" s="1"/>
  <c r="J56" i="35"/>
  <c r="J55" i="35" s="1"/>
  <c r="R56" i="35"/>
  <c r="R55" i="35" s="1"/>
  <c r="H56" i="35"/>
  <c r="H55" i="35" s="1"/>
  <c r="B19" i="127"/>
  <c r="S48" i="35"/>
  <c r="L56" i="35"/>
  <c r="L55" i="35" s="1"/>
  <c r="E56" i="35"/>
  <c r="E55" i="35" s="1"/>
  <c r="S64" i="35"/>
  <c r="E34" i="42"/>
  <c r="E39" i="42"/>
  <c r="B18" i="127"/>
  <c r="B15" i="127"/>
  <c r="F13" i="35"/>
  <c r="F109" i="35" s="1"/>
  <c r="V11" i="26"/>
  <c r="D133" i="122"/>
  <c r="U110" i="35"/>
  <c r="S110" i="35"/>
  <c r="G48" i="35"/>
  <c r="K48" i="35" s="1"/>
  <c r="O48" i="35" s="1"/>
  <c r="V48" i="35" s="1"/>
  <c r="G44" i="35"/>
  <c r="K44" i="35" s="1"/>
  <c r="O44" i="35" s="1"/>
  <c r="V44" i="35" s="1"/>
  <c r="T36" i="35"/>
  <c r="H13" i="35"/>
  <c r="F19" i="8"/>
  <c r="S11" i="13"/>
  <c r="O11" i="22"/>
  <c r="R11" i="27"/>
  <c r="G83" i="35"/>
  <c r="K83" i="35" s="1"/>
  <c r="O83" i="35" s="1"/>
  <c r="U104" i="35"/>
  <c r="T95" i="35"/>
  <c r="T83" i="35"/>
  <c r="S44" i="35"/>
  <c r="V36" i="35"/>
  <c r="M13" i="35"/>
  <c r="G19" i="35"/>
  <c r="K19" i="35" s="1"/>
  <c r="O19" i="35" s="1"/>
  <c r="V19" i="35" s="1"/>
  <c r="J13" i="35"/>
  <c r="B9" i="127"/>
  <c r="T104" i="35"/>
  <c r="I56" i="35"/>
  <c r="I55" i="35" s="1"/>
  <c r="D57" i="122"/>
  <c r="D56" i="122" s="1"/>
  <c r="C13" i="35"/>
  <c r="U11" i="26"/>
  <c r="R13" i="35"/>
  <c r="U19" i="35"/>
  <c r="L13" i="35"/>
  <c r="V14" i="35"/>
  <c r="I13" i="35"/>
  <c r="U20" i="35"/>
  <c r="G36" i="35"/>
  <c r="K36" i="35" s="1"/>
  <c r="O36" i="35" s="1"/>
  <c r="S20" i="35"/>
  <c r="U83" i="35"/>
  <c r="T11" i="13"/>
  <c r="V83" i="35"/>
  <c r="T48" i="35"/>
  <c r="D13" i="35"/>
  <c r="T110" i="35"/>
  <c r="U44" i="35"/>
  <c r="S36" i="35"/>
  <c r="R11" i="13"/>
  <c r="S95" i="35"/>
  <c r="G20" i="35"/>
  <c r="K20" i="35" s="1"/>
  <c r="O20" i="35" s="1"/>
  <c r="V20" i="35" s="1"/>
  <c r="T20" i="35"/>
  <c r="U48" i="35"/>
  <c r="S14" i="35"/>
  <c r="T14" i="35"/>
  <c r="G14" i="35"/>
  <c r="K14" i="35" s="1"/>
  <c r="O14" i="35" s="1"/>
  <c r="U36" i="35"/>
  <c r="U95" i="35"/>
  <c r="G104" i="35"/>
  <c r="K104" i="35" s="1"/>
  <c r="O104" i="35" s="1"/>
  <c r="V104" i="35" s="1"/>
  <c r="P13" i="35"/>
  <c r="N13" i="35"/>
  <c r="C56" i="35"/>
  <c r="C55" i="35" s="1"/>
  <c r="M56" i="35"/>
  <c r="M55" i="35" s="1"/>
  <c r="G95" i="35"/>
  <c r="K95" i="35" s="1"/>
  <c r="O95" i="35" s="1"/>
  <c r="V95" i="35" s="1"/>
  <c r="T64" i="35"/>
  <c r="G110" i="35"/>
  <c r="K110" i="35" s="1"/>
  <c r="O110" i="35" s="1"/>
  <c r="V110" i="35" s="1"/>
  <c r="T19" i="35"/>
  <c r="E13" i="35"/>
  <c r="G64" i="35"/>
  <c r="K64" i="35" s="1"/>
  <c r="O64" i="35" s="1"/>
  <c r="V64" i="35" s="1"/>
  <c r="U64" i="35"/>
  <c r="S19" i="35"/>
  <c r="Q13" i="35"/>
  <c r="T44" i="35"/>
  <c r="S104" i="35"/>
  <c r="S83" i="35"/>
  <c r="B20" i="127"/>
  <c r="B16" i="127"/>
  <c r="B11" i="127"/>
  <c r="B12" i="127"/>
  <c r="B10" i="127"/>
  <c r="B14" i="127"/>
  <c r="B17" i="127"/>
  <c r="E53" i="42" l="1"/>
  <c r="S11" i="22"/>
  <c r="E9" i="57"/>
  <c r="E14" i="42"/>
  <c r="E56" i="42" s="1"/>
  <c r="E57" i="42" s="1"/>
  <c r="U55" i="35"/>
  <c r="T55" i="35"/>
  <c r="V55" i="35"/>
  <c r="N109" i="35"/>
  <c r="X11" i="26"/>
  <c r="J109" i="35"/>
  <c r="S55" i="35"/>
  <c r="R109" i="35"/>
  <c r="T11" i="27"/>
  <c r="O52" i="35"/>
  <c r="K51" i="35"/>
  <c r="M109" i="35"/>
  <c r="D55" i="122"/>
  <c r="D44" i="122" s="1"/>
  <c r="D153" i="122" s="1"/>
  <c r="Q109" i="35"/>
  <c r="D109" i="35"/>
  <c r="P109" i="35"/>
  <c r="S13" i="35"/>
  <c r="H109" i="35"/>
  <c r="I109" i="35"/>
  <c r="E57" i="40"/>
  <c r="E58" i="40" s="1"/>
  <c r="E59" i="40" s="1"/>
  <c r="T13" i="35"/>
  <c r="U13" i="35"/>
  <c r="L109" i="35"/>
  <c r="G56" i="35"/>
  <c r="E109" i="35"/>
  <c r="G13" i="35"/>
  <c r="K13" i="35" s="1"/>
  <c r="O13" i="35" s="1"/>
  <c r="V13" i="35" s="1"/>
  <c r="D5" i="122"/>
  <c r="B13" i="127"/>
  <c r="U109" i="35" l="1"/>
  <c r="D154" i="122"/>
  <c r="K56" i="35"/>
  <c r="G55" i="35"/>
  <c r="V52" i="35"/>
  <c r="V51" i="35" s="1"/>
  <c r="O51" i="35"/>
  <c r="S109" i="35"/>
  <c r="C109" i="35"/>
  <c r="G109" i="35" s="1"/>
  <c r="K109" i="35" s="1"/>
  <c r="O109" i="35" s="1"/>
  <c r="V109" i="35" s="1"/>
  <c r="T109" i="35"/>
  <c r="E114" i="35"/>
  <c r="O56" i="35" l="1"/>
  <c r="O55" i="35" s="1"/>
  <c r="K55" i="35"/>
  <c r="I12" i="35"/>
  <c r="I114" i="35" s="1"/>
  <c r="M12" i="35" s="1"/>
  <c r="M114" i="35" s="1"/>
  <c r="Q12" i="35" s="1"/>
  <c r="Q114" i="35" s="1"/>
  <c r="T114" i="35" l="1"/>
  <c r="V12" i="13" l="1"/>
  <c r="V19" i="13"/>
  <c r="U11" i="13" l="1"/>
  <c r="V1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Волкова Ирина Александровна</author>
  </authors>
  <commentList>
    <comment ref="AJ8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>Волкова Ирина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Примеры заполнения:
«Запрос ценовой информации на ЕИС № _________________. По итогам проведения запроса цен, было получено одно коммерческое предложение»
 если ЕД.поставщик «Стоимость мероприятия определена на основании ценового предложения ООО "________" от ________ на сумму _______ рублей, являющегося единственным возможным исполнителем по планируемому договору»
Стоимость мероприятия определена  на основании полученных ценовых предложений:
- № КП___ от __________ с ООО «_______» на сумму _____ руб.;
- № КП-____ от ___________ с ООО «______Т» на сумму _______ руб.;
- № КП-____ от___________ с ООО «______» на сумму ______ руб.
«по объектам-аналогам за предшествующие___ годы» - расписать проекты аналоги с суммой (например: На основании исполнения аналогичных договоров №______ от _______  на закупку системы хранения данных под перенос инфраструктурных и критических сервисов на сумму __________ руб. и договора № _____ от ______  на  поставку сетевого оборудования и лицензий  на сумму _________ руб.)</t>
        </r>
      </text>
    </comment>
  </commentList>
</comments>
</file>

<file path=xl/sharedStrings.xml><?xml version="1.0" encoding="utf-8"?>
<sst xmlns="http://schemas.openxmlformats.org/spreadsheetml/2006/main" count="8830" uniqueCount="2700">
  <si>
    <t xml:space="preserve">по филиалу </t>
  </si>
  <si>
    <t>ФГУП «Госкорпорация по ОрВД» за</t>
  </si>
  <si>
    <t>г.</t>
  </si>
  <si>
    <t>(1-й квартал, 1-е полугодие, 9 месяцев, год)</t>
  </si>
  <si>
    <t>тыс.руб.</t>
  </si>
  <si>
    <t>№ п/п</t>
  </si>
  <si>
    <t>Наименование статьи</t>
  </si>
  <si>
    <t>сальдо обязательств на начало года</t>
  </si>
  <si>
    <t xml:space="preserve">            в т. ч.  по кварталам</t>
  </si>
  <si>
    <t>ИТОГО</t>
  </si>
  <si>
    <t>сальдо обязательств на конец года</t>
  </si>
  <si>
    <t>1 кв-л</t>
  </si>
  <si>
    <t>2 кв-л</t>
  </si>
  <si>
    <t>3 кв-л</t>
  </si>
  <si>
    <t>4 кв-л</t>
  </si>
  <si>
    <t>за год</t>
  </si>
  <si>
    <t>по начис-лению</t>
  </si>
  <si>
    <t>по оплате</t>
  </si>
  <si>
    <t>неденежные изменения</t>
  </si>
  <si>
    <t>сальдо задолженности</t>
  </si>
  <si>
    <t>01000</t>
  </si>
  <si>
    <t>Остаток денежных средств на начало периода</t>
  </si>
  <si>
    <t>Х</t>
  </si>
  <si>
    <t>от прочей деятельности</t>
  </si>
  <si>
    <t xml:space="preserve">Прочие доходы </t>
  </si>
  <si>
    <t>Проценты к получению</t>
  </si>
  <si>
    <t>Штрафные санкции и возмещение причиненных организации убытков</t>
  </si>
  <si>
    <t>Финансовая поддержка сторонних организаций</t>
  </si>
  <si>
    <t>Средства российских А/К</t>
  </si>
  <si>
    <t>Средства иностранных А/К</t>
  </si>
  <si>
    <t>Средства Федерального бюджета</t>
  </si>
  <si>
    <t xml:space="preserve">Средства бюджетов субъектов РФ и местных бюджетов </t>
  </si>
  <si>
    <t>Доходы от операций с иностранной валютой и переоценки валютных денежных средств и эквивалентов</t>
  </si>
  <si>
    <t>Оплата труда лимитируемая</t>
  </si>
  <si>
    <t>Расходы по мероприятиям Централизованной Социальной программы</t>
  </si>
  <si>
    <t>Страховые взносы во внебюджетные фонды РФ</t>
  </si>
  <si>
    <t>Услуги связи</t>
  </si>
  <si>
    <t>Электроэнергия</t>
  </si>
  <si>
    <t>Расходы по содержанию зданий и сооружений, коммунальные услуги (кроме электроэнергии)</t>
  </si>
  <si>
    <t>Материалы</t>
  </si>
  <si>
    <t>ГСМ</t>
  </si>
  <si>
    <t>Расходные материалы, инструменты, инвентарь, прочие материалы, МПЗ</t>
  </si>
  <si>
    <t>Авиаметеообеспечение</t>
  </si>
  <si>
    <t>Услуги по медицинскому обеспечению</t>
  </si>
  <si>
    <t>Летные проверки</t>
  </si>
  <si>
    <t>КПК</t>
  </si>
  <si>
    <t>Подготовка и переподготовка кадров (ПДФ)</t>
  </si>
  <si>
    <t>Командировочные расходы (КПК, ПДФ)</t>
  </si>
  <si>
    <t>Расходы по централизованному Плану профподготовки</t>
  </si>
  <si>
    <t>Проезд к месту отдыха/обучения (кроме КПК) и обратно</t>
  </si>
  <si>
    <t xml:space="preserve">Аренда ОПФ. Регистрация имущественных прав </t>
  </si>
  <si>
    <t>Аренда ОПФ</t>
  </si>
  <si>
    <t xml:space="preserve">Регистрация имущественных прав </t>
  </si>
  <si>
    <t>Аренда земли. Регистрация прав на землю, землеустроительные работы</t>
  </si>
  <si>
    <t>Аренда земли</t>
  </si>
  <si>
    <t xml:space="preserve">Регистрация прав на землю, землеустроительные работы </t>
  </si>
  <si>
    <t>Командировки (кроме КПК)</t>
  </si>
  <si>
    <t>Проезд по командировкам</t>
  </si>
  <si>
    <t>Прочие командировочные расходы</t>
  </si>
  <si>
    <t>Налоги, сборы, платежи</t>
  </si>
  <si>
    <t>Транспортный налог</t>
  </si>
  <si>
    <t>Земельный налог</t>
  </si>
  <si>
    <t>Налог на имущество</t>
  </si>
  <si>
    <t>Водный налог</t>
  </si>
  <si>
    <t>Прочие налоги, сборы, платежи (кроме налога на прибыль)</t>
  </si>
  <si>
    <t>Представительские расходы (кроме международных и корпоративных мероприятий по централизованным решениям)</t>
  </si>
  <si>
    <t xml:space="preserve">НДС </t>
  </si>
  <si>
    <t>Расходы на международные и корпоративные мероприятия</t>
  </si>
  <si>
    <t>Аудит</t>
  </si>
  <si>
    <t>Расходы на СМК</t>
  </si>
  <si>
    <t>Страхование гражданской ответственности</t>
  </si>
  <si>
    <t>Расходы по Плану НИОКР</t>
  </si>
  <si>
    <t>Страхование имущества</t>
  </si>
  <si>
    <t>Прочие расходы (кроме соц. затрат)</t>
  </si>
  <si>
    <t>Проценты к уплате</t>
  </si>
  <si>
    <t>Услуги банков</t>
  </si>
  <si>
    <t>Штрафы, пени, неустойки за нарушение условий договоров, возмещение причиненных организацией убытков</t>
  </si>
  <si>
    <t>Расходы по централизованным планам ремонтов и капитальных вложений</t>
  </si>
  <si>
    <t>Расчеты с бюджетом</t>
  </si>
  <si>
    <t>Налог на прибыль</t>
  </si>
  <si>
    <t>Перечисление части прибыли в федеральный бюджет</t>
  </si>
  <si>
    <t>03000</t>
  </si>
  <si>
    <t>03100</t>
  </si>
  <si>
    <t>03200</t>
  </si>
  <si>
    <t>04000</t>
  </si>
  <si>
    <t>по филиалу</t>
  </si>
  <si>
    <t>год</t>
  </si>
  <si>
    <t>х</t>
  </si>
  <si>
    <t>…</t>
  </si>
  <si>
    <t>План возникновения и погашения обязательств</t>
  </si>
  <si>
    <t xml:space="preserve"> К ПОРЯДКУ
ТЕКУЩЕГО ПЛАНИРОВАНИЯ ПРОИЗВОДСТВЕННО-ХОЗЯЙСТВЕННОЙ ДЕЯТЕЛЬНОСТИ ФГУП «ГОСКОРПОРАЦИЯ ПО ОрВД»</t>
  </si>
  <si>
    <t>ПРИЛОЖЕНИЕ № 1</t>
  </si>
  <si>
    <t xml:space="preserve"> К ПОРЯДКУ
ТЕКУЩЕГО ПЛАНИРОВАНИЯ ПРОИЗВОДСТВЕННО-ХОЗЯЙСТВЕННОЙ ДЕЯТЕЛЬНОСТИ ФГУП «ГОСКОРПОРАЦИЯ ПО ОрВД»
</t>
  </si>
  <si>
    <t>УТВЕРЖДАЮ</t>
  </si>
  <si>
    <t>СОГЛАСОВАНО</t>
  </si>
  <si>
    <t>Директор</t>
  </si>
  <si>
    <t>Генеральный директор</t>
  </si>
  <si>
    <t>ФГУП «Госкорпорация по ОрВД»</t>
  </si>
  <si>
    <t>ПРОГРАММА / УТОЧНЕННАЯ ПРОГРАММА</t>
  </si>
  <si>
    <t>на</t>
  </si>
  <si>
    <t>г. Москва – ________г.</t>
  </si>
  <si>
    <t>ПРИЛОЖЕНИЕ № 4</t>
  </si>
  <si>
    <t>тыс. руб.</t>
  </si>
  <si>
    <t>Наименование пунктов КД</t>
  </si>
  <si>
    <t>Ожидаемые/фактические  расходы года, предшествующего планируемому</t>
  </si>
  <si>
    <t>в том числе по кварталам</t>
  </si>
  <si>
    <t>Комментарий                                                                                      (расшифровка по расчетам)</t>
  </si>
  <si>
    <t xml:space="preserve">1 кв. </t>
  </si>
  <si>
    <t xml:space="preserve">2 кв. </t>
  </si>
  <si>
    <t xml:space="preserve">3 кв. </t>
  </si>
  <si>
    <t>4 кв.</t>
  </si>
  <si>
    <t>Материальная помощь, в том числе:</t>
  </si>
  <si>
    <t>в случае смерти работника</t>
  </si>
  <si>
    <t>в случае смерти члена семьи работника</t>
  </si>
  <si>
    <t>в случае смерти пенсионера (бывшего работника)</t>
  </si>
  <si>
    <t>Возмещение расходов, связанных с переездом работника по предварительной договоренности</t>
  </si>
  <si>
    <t>Оплата стоимости проезда членов семьи</t>
  </si>
  <si>
    <t>Расходы по переезду из районов Кр. Севера при выходе на пенсию</t>
  </si>
  <si>
    <t>Компенсация стоимости проезда к месту работы и обратно</t>
  </si>
  <si>
    <t>Компенсационные выплаты при осуществлении платных дорогостоящих медицинских операций</t>
  </si>
  <si>
    <t>Возмещение утраченного заработка и расходов на медицинскую, социальную и профессиональную реабилитацию, при повреждении здоровья или в случаях смерти</t>
  </si>
  <si>
    <t>Компенсация прожиточных минимумов, расходов, связанных с содержанием детей в детских дошкольных учреждениях</t>
  </si>
  <si>
    <t>Оплата санаторно-курортного лечения по результатам мед. осмотров</t>
  </si>
  <si>
    <t>Физкультурно-оздоровительная работа и культурно-массовая работа</t>
  </si>
  <si>
    <t>ПРИЛОЖЕНИЕ № 5</t>
  </si>
  <si>
    <t>дата составления</t>
  </si>
  <si>
    <t>Обеспечение финансированием в планируемом году-1, опцион -0</t>
  </si>
  <si>
    <t>Итого</t>
  </si>
  <si>
    <t>X</t>
  </si>
  <si>
    <t>ПРИЛОЖЕНИЕ № 6</t>
  </si>
  <si>
    <t xml:space="preserve">на _______ год </t>
  </si>
  <si>
    <t>Наименование показателей</t>
  </si>
  <si>
    <t>________ (факт)</t>
  </si>
  <si>
    <t>________ (ожидаемое)</t>
  </si>
  <si>
    <t>________ (план)</t>
  </si>
  <si>
    <t>(год, предшествующий текущему)</t>
  </si>
  <si>
    <t>(текущий год)</t>
  </si>
  <si>
    <t>(планируемый год)</t>
  </si>
  <si>
    <t>1.</t>
  </si>
  <si>
    <t>1.1.</t>
  </si>
  <si>
    <t>1.1.1.</t>
  </si>
  <si>
    <t>изменение к предыдущему году, %</t>
  </si>
  <si>
    <t>1.1.2.</t>
  </si>
  <si>
    <t>Российские пользователи</t>
  </si>
  <si>
    <t>1.2.</t>
  </si>
  <si>
    <t>2.</t>
  </si>
  <si>
    <t>2.1.</t>
  </si>
  <si>
    <t>2.1.1.</t>
  </si>
  <si>
    <t>2.1.2.</t>
  </si>
  <si>
    <t>2.2.</t>
  </si>
  <si>
    <t>3.</t>
  </si>
  <si>
    <t>4.</t>
  </si>
  <si>
    <t>1.3.</t>
  </si>
  <si>
    <t>20200_ВПО</t>
  </si>
  <si>
    <t>План</t>
  </si>
  <si>
    <t xml:space="preserve"> </t>
  </si>
  <si>
    <t>расходов по обязательным отчислениям страховых взносов во внебюджетные фонды РФ</t>
  </si>
  <si>
    <t>Показатели</t>
  </si>
  <si>
    <t>База для расчета отчислений в ФСС НС</t>
  </si>
  <si>
    <t>5.</t>
  </si>
  <si>
    <t xml:space="preserve">% по отчислениям ФСС НС </t>
  </si>
  <si>
    <t>6.</t>
  </si>
  <si>
    <t xml:space="preserve">Отчисления в ФСС НС </t>
  </si>
  <si>
    <t xml:space="preserve"> расходов  на аренду  каналов  связи</t>
  </si>
  <si>
    <t xml:space="preserve">                              на</t>
  </si>
  <si>
    <t>Наименование канала связи</t>
  </si>
  <si>
    <t>Вид информации</t>
  </si>
  <si>
    <t>Процент оплаты</t>
  </si>
  <si>
    <t>Всего расходов на аренду каналов связи</t>
  </si>
  <si>
    <t>7.</t>
  </si>
  <si>
    <t>8.</t>
  </si>
  <si>
    <t>9.</t>
  </si>
  <si>
    <t>10.</t>
  </si>
  <si>
    <t xml:space="preserve">                        </t>
  </si>
  <si>
    <t>20301-2_ВПО</t>
  </si>
  <si>
    <t xml:space="preserve"> расходов  на прочие  услуги  связи</t>
  </si>
  <si>
    <t>Наименование услуг  связи</t>
  </si>
  <si>
    <t>Всего расходов на прочие услуги связи</t>
  </si>
  <si>
    <t>20303_ВПО</t>
  </si>
  <si>
    <t xml:space="preserve">План расходов по электроэнергии </t>
  </si>
  <si>
    <t>Всего расходов по электроэнергии</t>
  </si>
  <si>
    <t>20304_ВПО</t>
  </si>
  <si>
    <t>План расходов по  содержанию зданий и сооружений, коммунальным услугам (кроме электроэнергии)</t>
  </si>
  <si>
    <t>Наименование расходов</t>
  </si>
  <si>
    <t>Всего расходов по водо- и теплоснабжению</t>
  </si>
  <si>
    <t>итого по объекту</t>
  </si>
  <si>
    <t>холодная вода</t>
  </si>
  <si>
    <t>горячая вода</t>
  </si>
  <si>
    <t>Канализация</t>
  </si>
  <si>
    <t>Отопление</t>
  </si>
  <si>
    <t>1.4.</t>
  </si>
  <si>
    <t>Прочее</t>
  </si>
  <si>
    <t>2.3.</t>
  </si>
  <si>
    <t>2.4.</t>
  </si>
  <si>
    <t>20305_ВПО</t>
  </si>
  <si>
    <t>План расходов на приобретение материалов и ЗИП</t>
  </si>
  <si>
    <t>Наимен.  материала, ЗИП</t>
  </si>
  <si>
    <t>Всего расходов на приобретение материалов и ЗИП</t>
  </si>
  <si>
    <t>20306-1_ВПО</t>
  </si>
  <si>
    <t xml:space="preserve">             План расходов по ГСМ для автотранспорта</t>
  </si>
  <si>
    <t>Вид ГСМ</t>
  </si>
  <si>
    <t xml:space="preserve"> Расход топлива на 100 км</t>
  </si>
  <si>
    <t>Стоимость 1 литра топлива</t>
  </si>
  <si>
    <t>Всего расходов на ГСМ</t>
  </si>
  <si>
    <t>Бензин</t>
  </si>
  <si>
    <t>Дизельное топливо</t>
  </si>
  <si>
    <t>Масла</t>
  </si>
  <si>
    <t xml:space="preserve">                       </t>
  </si>
  <si>
    <t>20306-2_ВПО</t>
  </si>
  <si>
    <t>Тип оборудования</t>
  </si>
  <si>
    <t>Цена за 1 литр (руб.)</t>
  </si>
  <si>
    <t>Часовая норма расхода</t>
  </si>
  <si>
    <t>Среднемесячная наработка оборудования (час.)</t>
  </si>
  <si>
    <t>Всего расходов на ГСМ на технологические цели</t>
  </si>
  <si>
    <t>20307_ВПО</t>
  </si>
  <si>
    <t>План расходов на приобретение спецодежды, инструментов, инвентаря и иного неамортизируемого имущества</t>
  </si>
  <si>
    <t xml:space="preserve">Наименование  </t>
  </si>
  <si>
    <t>Всего расходов на приобретение спецодежды, инструментов, инвентаря и иного неамортизируемого имущества</t>
  </si>
  <si>
    <t>20309_ВПО</t>
  </si>
  <si>
    <t>План расходов на медицинские услуги</t>
  </si>
  <si>
    <t>Наименование медицинского учреждения</t>
  </si>
  <si>
    <t>Вид медицинских услуг</t>
  </si>
  <si>
    <t>Кол-во услуг в год</t>
  </si>
  <si>
    <t>Средняя стоимость 1 услуги</t>
  </si>
  <si>
    <t>Всего расходов на медицинские услуги</t>
  </si>
  <si>
    <t>Наименование учебного заведения</t>
  </si>
  <si>
    <t>Кол-во (чел.)</t>
  </si>
  <si>
    <t>Всего расходов на КПК персонала</t>
  </si>
  <si>
    <t>План по командировочным расходам (КПК)</t>
  </si>
  <si>
    <t>Причина командировки</t>
  </si>
  <si>
    <t>Всего расходов на командировки</t>
  </si>
  <si>
    <t>Институт Аэронавигации</t>
  </si>
  <si>
    <t>Обучение прочее</t>
  </si>
  <si>
    <t>3.1.</t>
  </si>
  <si>
    <t>3.2.</t>
  </si>
  <si>
    <t>Наименование ОПФ</t>
  </si>
  <si>
    <t>Номер договора</t>
  </si>
  <si>
    <t>Расходы по арендой плате ОПФ</t>
  </si>
  <si>
    <t>Земельный участок</t>
  </si>
  <si>
    <t>...</t>
  </si>
  <si>
    <t>20405_ВПО</t>
  </si>
  <si>
    <t>План по командировочным расходам (кроме КПК)</t>
  </si>
  <si>
    <t>Количество чел*дней</t>
  </si>
  <si>
    <t>Суточные</t>
  </si>
  <si>
    <t>Стоимость проезда</t>
  </si>
  <si>
    <t>Стоимость проживания</t>
  </si>
  <si>
    <t>3.3.</t>
  </si>
  <si>
    <t>20406_ВПО</t>
  </si>
  <si>
    <t>План расходов по налогам и сборам, относимым на затраты</t>
  </si>
  <si>
    <t>Объект налогообложения</t>
  </si>
  <si>
    <t>Налогооблагаемая база</t>
  </si>
  <si>
    <t>Ставка</t>
  </si>
  <si>
    <t>ВСЕГО расходов по налогам</t>
  </si>
  <si>
    <t>Вид налога/сбора</t>
  </si>
  <si>
    <t>Вид налога</t>
  </si>
  <si>
    <t>20407_ВПО</t>
  </si>
  <si>
    <t>План представительских расходов</t>
  </si>
  <si>
    <t>Всего представительские расходы</t>
  </si>
  <si>
    <t>Наименование услуги</t>
  </si>
  <si>
    <t>ИТОГО:</t>
  </si>
  <si>
    <t xml:space="preserve">расходов на обучение (КПК) персонала, включая командировочные расходы </t>
  </si>
  <si>
    <t>Наименование программы/ вид подготовки</t>
  </si>
  <si>
    <t>Ф.И.О.</t>
  </si>
  <si>
    <t>Должность</t>
  </si>
  <si>
    <t>Квартал (1/0)</t>
  </si>
  <si>
    <t xml:space="preserve">Стоимость обучения 
</t>
  </si>
  <si>
    <t>Суточные (в день)</t>
  </si>
  <si>
    <t>Командировочные расходы</t>
  </si>
  <si>
    <t xml:space="preserve">ИТОГО стоимость КПК </t>
  </si>
  <si>
    <t>Обучение Институт Аэронавигации:</t>
  </si>
  <si>
    <t>Обучение прочее:</t>
  </si>
  <si>
    <t>ОН -  мероприятия общего назначения (АНО), ПД - мероприятия по прочим видам деятельности.</t>
  </si>
  <si>
    <t>Расчеты с комплексными поставщиками  (разница между начислением и оплатой)</t>
  </si>
  <si>
    <t>Расчеты с контрагентами по проезду</t>
  </si>
  <si>
    <t>план/факт</t>
  </si>
  <si>
    <t>план</t>
  </si>
  <si>
    <t>Разработка схем маневрирования</t>
  </si>
  <si>
    <t>Наименование</t>
  </si>
  <si>
    <t>Лимит по согласованной ранее ПДФ (по оплате, кроме ФОТ)</t>
  </si>
  <si>
    <t>Лимит по уточненной ПДФ (по оплате, кроме ФОТ)</t>
  </si>
  <si>
    <t>Отклонение</t>
  </si>
  <si>
    <t>Пояснения</t>
  </si>
  <si>
    <t>Лимит эксплуатационных расходов, в т.ч. по корректируемым статьям:</t>
  </si>
  <si>
    <t>Доходы от прочей деятельности, включая прочие доходы</t>
  </si>
  <si>
    <t>Расходы на проверку соответствия структурных подразделений филиалов требованиям ФАП</t>
  </si>
  <si>
    <t>План возникновения и погашения обязательств по централизованным договорам и резервам</t>
  </si>
  <si>
    <t>на_________________год</t>
  </si>
  <si>
    <t>по состоянию на        __________________</t>
  </si>
  <si>
    <t>план/факт/прогноз</t>
  </si>
  <si>
    <t>план/прогноз</t>
  </si>
  <si>
    <t>план по начис-лению</t>
  </si>
  <si>
    <t>план по оплате</t>
  </si>
  <si>
    <t>план по начислению</t>
  </si>
  <si>
    <t>Входящий остаток денежных средств</t>
  </si>
  <si>
    <t xml:space="preserve">Прочие финансируемые  доходы </t>
  </si>
  <si>
    <t>Средства бюджетов субъектов Российской Федерации и местных бюджетов</t>
  </si>
  <si>
    <t>Централизованное финансирование филиалов в пределах лимитов</t>
  </si>
  <si>
    <t>Расходы по Жилищной программе</t>
  </si>
  <si>
    <t xml:space="preserve">Авиаметеообеспечение </t>
  </si>
  <si>
    <t xml:space="preserve">Аудит </t>
  </si>
  <si>
    <t xml:space="preserve">Страхование гражданской ответственности </t>
  </si>
  <si>
    <t>Другие  производственные расходы</t>
  </si>
  <si>
    <t>Отчисления в федеральный бюджет части прибыли</t>
  </si>
  <si>
    <t>Количество,
единица измерения</t>
  </si>
  <si>
    <t>Плановая стоимость единицы</t>
  </si>
  <si>
    <t>ПРИЛОЖЕНИЕ № 11</t>
  </si>
  <si>
    <t xml:space="preserve">         тыс. руб.</t>
  </si>
  <si>
    <t xml:space="preserve">Наименование показателей </t>
  </si>
  <si>
    <t>наименование показателей</t>
  </si>
  <si>
    <t>4.1.</t>
  </si>
  <si>
    <t>4.2.</t>
  </si>
  <si>
    <t>4.3.</t>
  </si>
  <si>
    <t xml:space="preserve">Расходы по Плану НИОКР </t>
  </si>
  <si>
    <t>Другие производственные расходы</t>
  </si>
  <si>
    <t>Сумма расходов, покрытая за счет доходов Филиала, полученных от оказания услуг сторонним организациям</t>
  </si>
  <si>
    <t>Себестоимость летного часа по управленческому отчету к себестоимости по плановым показателям ПДФ , %, (К2)</t>
  </si>
  <si>
    <t>Показатель снижения себестоимости летного часа по управленческому отчету к себестоимости по плановым показателям ПДФ</t>
  </si>
  <si>
    <t>Показатель инфляции за ______год (декабрь планируемого к декабрю базового года)</t>
  </si>
  <si>
    <t>Показатель инфляции за ______год (декабрь текущего к декабрю базового года)</t>
  </si>
  <si>
    <t>Факт за базовый ______ год (ПФА по начислению)</t>
  </si>
  <si>
    <t>Плановые показатели ПДФ на ________г.    (по начислению)</t>
  </si>
  <si>
    <t>Приведенные плановые показатели ПДФ на________г.   к ценам базового года</t>
  </si>
  <si>
    <t>КУУ</t>
  </si>
  <si>
    <t>ПРИЛОЖЕНИЕ № 15</t>
  </si>
  <si>
    <t>Единица измерения</t>
  </si>
  <si>
    <t>Цель командировки</t>
  </si>
  <si>
    <t>Прочие услуги связи</t>
  </si>
  <si>
    <t>Аренда каналов связи</t>
  </si>
  <si>
    <t xml:space="preserve">ПСО, тренировочные полеты </t>
  </si>
  <si>
    <t>Налет часов включая перелеты</t>
  </si>
  <si>
    <t>% роста расходов (гр.4/гр.3)</t>
  </si>
  <si>
    <t>Пояснения к росту расходов, превышающему индекс потребительских цен</t>
  </si>
  <si>
    <t>РАСХОДЫ</t>
  </si>
  <si>
    <t xml:space="preserve">ГСМ </t>
  </si>
  <si>
    <t>Расходные материалы, инструменты, инвентарь, прочие материалы, МПЗ, спецодежда, в том числе:</t>
  </si>
  <si>
    <t>Аренда ОПФ, регистрация имущественных прав</t>
  </si>
  <si>
    <t>Аренда земли, регистрация прав на землю, землеустроительные работы</t>
  </si>
  <si>
    <t>Регистрация прав на землю, землеустроительные работы.</t>
  </si>
  <si>
    <t xml:space="preserve">Прочие налоги, сборы, платежи </t>
  </si>
  <si>
    <t xml:space="preserve">Прочие финансируемые  расходы </t>
  </si>
  <si>
    <t>ФГУП "Госкорпорация по ОрВД" на 20____ год.</t>
  </si>
  <si>
    <t>Резерв на непредвиденные расходы</t>
  </si>
  <si>
    <t>На функционирование КЦ Россия-НАТО</t>
  </si>
  <si>
    <t>последующие годы</t>
  </si>
  <si>
    <t>1-й плановый год</t>
  </si>
  <si>
    <t>2-й плановый год</t>
  </si>
  <si>
    <t>ПРИЛОЖЕНИЕ № 14</t>
  </si>
  <si>
    <t>Наимен. группы расходов/ /наименование мероприятия</t>
  </si>
  <si>
    <t>Плановое сокращение затрат на единицу продукции (кроме филиала «Аэроконтроль»)</t>
  </si>
  <si>
    <t>Себестоимость летного часа</t>
  </si>
  <si>
    <t xml:space="preserve">Сравнительный анализ расходов Программы деятельности филиала  "______________________" </t>
  </si>
  <si>
    <t>Филиал</t>
  </si>
  <si>
    <t xml:space="preserve">Детализация предмета расхода/этап мероприятия </t>
  </si>
  <si>
    <t>Универсальная форма подачи заявки на текущие расходы (Применяется при отсутствии установленной формы для определенного вида расходов)</t>
  </si>
  <si>
    <t>20***ВПО</t>
  </si>
  <si>
    <t>Штрафы, пени, неустойки, возмещение причиненных организацией убытков</t>
  </si>
  <si>
    <t>КВУ</t>
  </si>
  <si>
    <t xml:space="preserve">Аттестация объектов информатизации на соответствие требованиям по защите информации </t>
  </si>
  <si>
    <t>Наименование мероприятия</t>
  </si>
  <si>
    <t>Материальные затраты и прочие производственные расходы</t>
  </si>
  <si>
    <t>Итого % по отчислениям во внебюджетные фонды РФ (2+5)</t>
  </si>
  <si>
    <t>Разделы, подразделы плана</t>
  </si>
  <si>
    <t>Все мероприятия</t>
  </si>
  <si>
    <t>ПАК АНИ</t>
  </si>
  <si>
    <t>КАС СИДИМ</t>
  </si>
  <si>
    <t xml:space="preserve"> Организация воздушного движения (ОрВД)
</t>
  </si>
  <si>
    <t>Наблюдение</t>
  </si>
  <si>
    <t>Навигация</t>
  </si>
  <si>
    <t>Связь</t>
  </si>
  <si>
    <t>5.1.</t>
  </si>
  <si>
    <t>5.2.</t>
  </si>
  <si>
    <t>Элементы системы связи и передачи данных ВЧ диапазона для Аэронавигационной системы Российской Федерации</t>
  </si>
  <si>
    <t>5.3.</t>
  </si>
  <si>
    <t>Техническое обеспечение проведения летных проверок</t>
  </si>
  <si>
    <t>Оснащение гражданских аэродромов РФ и аэродромов совместного базирования ССО</t>
  </si>
  <si>
    <t>Мероприятий, реализуемые по отдельным решениям Правительства РФ</t>
  </si>
  <si>
    <t>Софинансирование объекта: "Строительство комплекса новой взлётно-посадочной полосы (ВПП-3) международного а/п Шереметьево, Московская область"</t>
  </si>
  <si>
    <t>Обеспечение безопасности критической информационной инфраструктуры</t>
  </si>
  <si>
    <t xml:space="preserve">Аттестация объектов ЕС ОрВД на соответствие требованиям по защите информации </t>
  </si>
  <si>
    <t>Приобретение лицензий, техническая поддержка программного обеспечения, сопровождение средств и систем защиты информации в целях обеспечения информационной безопасности ЕС ОрВД</t>
  </si>
  <si>
    <t>Капитальные расходы на обеспечение информационной безопасности ЕС ОрВД</t>
  </si>
  <si>
    <t>Обеспечение информационной безопасности корпоративной информационной системы</t>
  </si>
  <si>
    <t>Приобретение лицензий, техническая поддержка программного обеспечения, сопровождение средств и систем защиты информации в целях обеспечения информационной безопасности КИС</t>
  </si>
  <si>
    <t>Капитальные расходы на обеспечение информационной безопасности КИС</t>
  </si>
  <si>
    <t>Прочие мероприятия по обеспечению информационной безопасности</t>
  </si>
  <si>
    <t>Защита ОТИ от АНВ и охрана объектов</t>
  </si>
  <si>
    <t>Охрана имущества объектов с использованием тревожной сигнализации, технических средств охраны</t>
  </si>
  <si>
    <t>Мероприятия ГО</t>
  </si>
  <si>
    <t>Защита государственной тайны</t>
  </si>
  <si>
    <t>Разработка и внедрение АИС</t>
  </si>
  <si>
    <t>Сопровождение АИС</t>
  </si>
  <si>
    <t>Приобретение лицензий и предоставление доступа к АИС</t>
  </si>
  <si>
    <t>Транспортные средства</t>
  </si>
  <si>
    <t>Климатотехническое оборудование</t>
  </si>
  <si>
    <t>Средства измерения</t>
  </si>
  <si>
    <t>Прочие объекты основных средств</t>
  </si>
  <si>
    <t>КВУ- код внутреннего учета</t>
  </si>
  <si>
    <t>Платежи последующих периодов</t>
  </si>
  <si>
    <t>Создание средств наземной инфраструктуры в интересах воздушного транспорта</t>
  </si>
  <si>
    <t xml:space="preserve">Децентрализованные планы </t>
  </si>
  <si>
    <t xml:space="preserve">  Наименование мероприятия</t>
  </si>
  <si>
    <t>Год инициации мероприятия</t>
  </si>
  <si>
    <t>Стоимость мероприятия
(этапа) планируемая</t>
  </si>
  <si>
    <t>Передано на исполнение в филиал (дата и номер Распоряжения)</t>
  </si>
  <si>
    <t>действующие договоры</t>
  </si>
  <si>
    <t>планируемые к заключению договоры</t>
  </si>
  <si>
    <t>ВСЕГО ПО РАЗДЕЛУ:</t>
  </si>
  <si>
    <t>Ответственный исполнитель в филиале</t>
  </si>
  <si>
    <t>Ответственный исполнитель ГД</t>
  </si>
  <si>
    <t>наименование плана</t>
  </si>
  <si>
    <t>ПРИЛОЖЕНИЕ № 20</t>
  </si>
  <si>
    <t>ПРИЛОЖЕНИЕ № 21</t>
  </si>
  <si>
    <t>*</t>
  </si>
  <si>
    <t xml:space="preserve">ИТОГО: </t>
  </si>
  <si>
    <t>&lt;Наименование раздела плана&gt;</t>
  </si>
  <si>
    <t>&lt;Наименование подраздела плана&gt;</t>
  </si>
  <si>
    <t>Примечание:</t>
  </si>
  <si>
    <t>Колонки (1)-(13) для печатной формы плана</t>
  </si>
  <si>
    <t>Колонки (1)-(13),(*) - для электронной формы плана</t>
  </si>
  <si>
    <t>№ n/n</t>
  </si>
  <si>
    <t>Ед.изм.</t>
  </si>
  <si>
    <t>чел.</t>
  </si>
  <si>
    <t>20403-1_ВПО</t>
  </si>
  <si>
    <t>20403-2_ВПО</t>
  </si>
  <si>
    <t>План расходов на  регистрацию имущественных прав</t>
  </si>
  <si>
    <t>Расходы на регистрацию имущественных прав</t>
  </si>
  <si>
    <t>20404-1_ВПО</t>
  </si>
  <si>
    <t>Расходы на аренду земли</t>
  </si>
  <si>
    <t>20404-2_ВПО</t>
  </si>
  <si>
    <t>План расходов на  регистрацию прав на землю, землеустроительные работы</t>
  </si>
  <si>
    <t>Всего расходы регистрацию прав на землю, землеустроительные работы</t>
  </si>
  <si>
    <t>Всего расходов на охрану (защиту) объектов</t>
  </si>
  <si>
    <t>План расходов на охрану (защиту) объектов сторонними организациями</t>
  </si>
  <si>
    <t>20408-1_ВПО</t>
  </si>
  <si>
    <t>20408-2_ВПО</t>
  </si>
  <si>
    <t>План расходов по другим направлениям обеспечения безопасности</t>
  </si>
  <si>
    <t>Всего  расходов по другим направлениям обеспечения безопасности</t>
  </si>
  <si>
    <t>Сборники АНИ</t>
  </si>
  <si>
    <t>Информационные, консультационные услуги, в том числе юридические</t>
  </si>
  <si>
    <t xml:space="preserve">Количество обслуженных полетов в зоне ответственности филиала </t>
  </si>
  <si>
    <t>Плановое сокращение затрат на единицу продукции</t>
  </si>
  <si>
    <t>Код статьи ВПО</t>
  </si>
  <si>
    <t>КМ</t>
  </si>
  <si>
    <t xml:space="preserve">КМ </t>
  </si>
  <si>
    <t>Общая  плановая стоимость мероприятия/этапа</t>
  </si>
  <si>
    <t>Срок начала реализации мероприятия/этапа (мм_гггг, мм-месяц, гггг-год)</t>
  </si>
  <si>
    <t>Планируемая дата заключения договора (мм_гггг, мм - месяц, гггг - год</t>
  </si>
  <si>
    <t>Планируемая дата заключения договора</t>
  </si>
  <si>
    <t>Место реализации</t>
  </si>
  <si>
    <t>Наименование этапа (вид работ)</t>
  </si>
  <si>
    <t>Срок завершения реализации  мероприятия/этапа  (мм_гггг, мм-месяц, гггг-год)</t>
  </si>
  <si>
    <t>Платежи текущего финансового года</t>
  </si>
  <si>
    <t>Содержание мероприятия/этапа</t>
  </si>
  <si>
    <t>Статья ВПО</t>
  </si>
  <si>
    <t>НД</t>
  </si>
  <si>
    <t>Доходы филиала, тыс. руб.</t>
  </si>
  <si>
    <t>ИПЦ за ______год (декабрь текущего к декабрю базового года)</t>
  </si>
  <si>
    <t>ИПЦ декабрь планируемого к декабрю базового года</t>
  </si>
  <si>
    <t>Выполнено по состоянию на 01.01.____</t>
  </si>
  <si>
    <t>Оплачено по состоянию на 01.01.____</t>
  </si>
  <si>
    <t>Централизованное финансирование по состоянию на 01.01.____</t>
  </si>
  <si>
    <t>Наименование этапа</t>
  </si>
  <si>
    <t xml:space="preserve">Наименование этапа </t>
  </si>
  <si>
    <t xml:space="preserve">Наименование оборудования / ОС / НМА
</t>
  </si>
  <si>
    <t>(включая корректировку № ________от _______)</t>
  </si>
  <si>
    <t>Платежи текущего финансового года, в т.ч.:</t>
  </si>
  <si>
    <t>Передано на исполнение в филиал (дата и номер документа)</t>
  </si>
  <si>
    <t xml:space="preserve"> Всего по мероприятиям, инициированным в  планируемом году, в том числе:</t>
  </si>
  <si>
    <t xml:space="preserve"> Всего по переходящим мероприятиям, в том числе:</t>
  </si>
  <si>
    <t>Заместитель генерального директора / руководитель по направлению деятельности</t>
  </si>
  <si>
    <t>ПРИМЕЧАНИЕ:</t>
  </si>
  <si>
    <t>КУУ - код управленческого учета</t>
  </si>
  <si>
    <t>КМ-код мероприятия</t>
  </si>
  <si>
    <t>персонал организации воздушного движения (службы движения)</t>
  </si>
  <si>
    <t xml:space="preserve">персонал эксплуатации радиотехнического оборудования и связи </t>
  </si>
  <si>
    <t>персонал аэронавигационной информации</t>
  </si>
  <si>
    <t>летный состав</t>
  </si>
  <si>
    <t xml:space="preserve">инженерно-технический персонал инженерно-авиационной службы </t>
  </si>
  <si>
    <t>административно-управленческий и  вспомогательный персонал</t>
  </si>
  <si>
    <t>Стоимость аренды  каналов в сутки/месяц</t>
  </si>
  <si>
    <t>ЦОВД</t>
  </si>
  <si>
    <t>кол-во ГКАЛ в год (м3)</t>
  </si>
  <si>
    <t>6.1.</t>
  </si>
  <si>
    <t>6.2.</t>
  </si>
  <si>
    <t>решение произв. вопросов</t>
  </si>
  <si>
    <t>проверка деятельности структурн. подраздел</t>
  </si>
  <si>
    <t>прочие (ВЛЭК, совещания и др.)</t>
  </si>
  <si>
    <t>решение произв вопросов</t>
  </si>
  <si>
    <t>6.3.</t>
  </si>
  <si>
    <t>кол-во потреб. эл. Энергии в год</t>
  </si>
  <si>
    <t>среднегодовая ст-ть 1 кв.ч.</t>
  </si>
  <si>
    <t>среднегодовая цена 1 ГКАЛ</t>
  </si>
  <si>
    <t>Итого литров в год</t>
  </si>
  <si>
    <t>Профессиональная группа работников</t>
  </si>
  <si>
    <t>Стоимость единицы, тыс. руб.</t>
  </si>
  <si>
    <t xml:space="preserve">Кол-во единиц в год  </t>
  </si>
  <si>
    <t>ПРИЛОЖЕНИЕ № 19</t>
  </si>
  <si>
    <t>Количество единиц в год (суток/месяцев)</t>
  </si>
  <si>
    <t>1 кв-л (факт)</t>
  </si>
  <si>
    <t>2 кв-л (факт)</t>
  </si>
  <si>
    <t>3 кв-л (ож)</t>
  </si>
  <si>
    <t>4 кв-л (ож)</t>
  </si>
  <si>
    <t>________ факт 
(год, предшествующий текущему)</t>
  </si>
  <si>
    <t>________ ожидаемое
(текущий год)</t>
  </si>
  <si>
    <t>________ план
(планируемый год)</t>
  </si>
  <si>
    <t>среднегодовой пробег км</t>
  </si>
  <si>
    <t>Наименование оборудования/ОС</t>
  </si>
  <si>
    <t>Тип этапа</t>
  </si>
  <si>
    <t>План расходов на  аренду земли</t>
  </si>
  <si>
    <t>План расходов на  аренду ОПФ</t>
  </si>
  <si>
    <t xml:space="preserve">Итого (3+6) </t>
  </si>
  <si>
    <t>* колонки в печатную форму не включаются.</t>
  </si>
  <si>
    <t>ПРИМЕЧАНИЕ</t>
  </si>
  <si>
    <t>Жилищная программа Предприятия</t>
  </si>
  <si>
    <t>Добровольное коллективное страхование от потери профессиональной трудоспособности, несчастных случаев и болезней</t>
  </si>
  <si>
    <t>Санаторно-курортное лечение</t>
  </si>
  <si>
    <t>Международные и корпоративные спортивные мероприятия</t>
  </si>
  <si>
    <t>Программа по привлечению и закреплению работников служб движения и служб ЭРТОС в отдельных структурных подразделениях филиалов ФГУП «Госкорпорация по ОрВД», расположенных в районах Дальнего Востока, Крайнего Севера и приравненных к ним местностях</t>
  </si>
  <si>
    <t>Участие в форумах, семинарах, конференциях, круглых столах и др.</t>
  </si>
  <si>
    <t>Членские взносы</t>
  </si>
  <si>
    <t>Первоначальная подготовка (ускоренные курсы)</t>
  </si>
  <si>
    <t>№ пп</t>
  </si>
  <si>
    <t xml:space="preserve">Объекты, средства, системы </t>
  </si>
  <si>
    <t>Централизованные планы, в том числе по группам</t>
  </si>
  <si>
    <t>планы 1 группы</t>
  </si>
  <si>
    <t>планы 2 группы</t>
  </si>
  <si>
    <t>капитальные</t>
  </si>
  <si>
    <t>текущие, капитальные</t>
  </si>
  <si>
    <t>текущие</t>
  </si>
  <si>
    <t>Исследования, связанные с созданием, внедрением, применением (эксплуатацией) и модернизацией объектов, средств, систем</t>
  </si>
  <si>
    <t>Технологические мероприятия, процессы ОрВД и ИВП</t>
  </si>
  <si>
    <t>МПСН-А</t>
  </si>
  <si>
    <t>МПСН-Ш</t>
  </si>
  <si>
    <t>Локальная контрольно-корректирующая станция (ЛККС)</t>
  </si>
  <si>
    <t>Мероприятия по разработке схем маневрирования</t>
  </si>
  <si>
    <t>Здания и сооружения, инфраструктура объектов</t>
  </si>
  <si>
    <t>Объекты транспортной и информационной безопасности</t>
  </si>
  <si>
    <t>Все мероприятия (ВПО 20408)</t>
  </si>
  <si>
    <t>Прочие мероприятия по обеспечению транспортной безопасности</t>
  </si>
  <si>
    <t>Разработка\ внедрение\ сопровождение\ приобретение лицензий и предоставление доступа к АИС</t>
  </si>
  <si>
    <t>Прочие мероприятия по поддержанию и развитию информационных технологий</t>
  </si>
  <si>
    <t>Объекты пожарной безопасности</t>
  </si>
  <si>
    <t>Нематериальные активы, кроме информационных технологий</t>
  </si>
  <si>
    <t>Исследования, связанные с решением прикладных задач для обеспечения производственного процесса предприятия</t>
  </si>
  <si>
    <t>ПРИЛОЖЕНИЕ № 22</t>
  </si>
  <si>
    <t>Группа расходов</t>
  </si>
  <si>
    <t>Признак обязательного ведения учета по группе</t>
  </si>
  <si>
    <t>Охрана труда</t>
  </si>
  <si>
    <t>обязательный</t>
  </si>
  <si>
    <t>Энергосбережение</t>
  </si>
  <si>
    <t>Мероприятия по сокращению затрат</t>
  </si>
  <si>
    <t>Экология</t>
  </si>
  <si>
    <t>ГО и ЧС</t>
  </si>
  <si>
    <t xml:space="preserve">Справочник КВУ </t>
  </si>
  <si>
    <t>Корпоративные мероприятия</t>
  </si>
  <si>
    <t>Выставки</t>
  </si>
  <si>
    <t>Спортивные мероприятия</t>
  </si>
  <si>
    <t>ВПО ПДФ</t>
  </si>
  <si>
    <t xml:space="preserve">Расходы на организацию и проведение конкурсов профессионального мастерства </t>
  </si>
  <si>
    <t xml:space="preserve">Проведение финалов конкурсов, участие в международных конкурсах </t>
  </si>
  <si>
    <t>Проведение конкурсов профмастерства филиалов</t>
  </si>
  <si>
    <t>Расходы на обучение в Институте аэронавигации</t>
  </si>
  <si>
    <t>Обучение работников, включенных в кадровый резерв Предприятия</t>
  </si>
  <si>
    <t>Обучение работников предприятия</t>
  </si>
  <si>
    <t>Обучение работников филиала</t>
  </si>
  <si>
    <t>Прочее обучение</t>
  </si>
  <si>
    <t>По централизованной программе</t>
  </si>
  <si>
    <t>Спортивные мероприятия филиала</t>
  </si>
  <si>
    <t>Негосударственное пенсионное обеспечение</t>
  </si>
  <si>
    <t>Прочие расходы по коллективному договору</t>
  </si>
  <si>
    <t>Социальные расходы по трудовым договорам и законодательству</t>
  </si>
  <si>
    <t>Международные и корпоративные мероприятия</t>
  </si>
  <si>
    <t>Международные мероприятия</t>
  </si>
  <si>
    <t>Мероприятия по централизованной программе</t>
  </si>
  <si>
    <t>Мероприятия филиала</t>
  </si>
  <si>
    <t xml:space="preserve">Все </t>
  </si>
  <si>
    <t>Децентрализованные планы ПДФ</t>
  </si>
  <si>
    <t>Централизованные планы 3 группы</t>
  </si>
  <si>
    <t>Профессиональная подготовка и переподготовка</t>
  </si>
  <si>
    <t>РЛС ОЛП</t>
  </si>
  <si>
    <t>АРП</t>
  </si>
  <si>
    <t>Объекты промышленного и резервного энергоснабжения</t>
  </si>
  <si>
    <t>План текущих расходов по поддержанию информационных технологий в компетенции филиала</t>
  </si>
  <si>
    <t>ПРИЛОЖЕНИЕ № 16</t>
  </si>
  <si>
    <t>Группа планов</t>
  </si>
  <si>
    <t>Код этапа</t>
  </si>
  <si>
    <t>Наименование типа этапа</t>
  </si>
  <si>
    <t>Организационный</t>
  </si>
  <si>
    <t>Конкурентные процедуры и заключение договора (контракта)</t>
  </si>
  <si>
    <t>Обследование</t>
  </si>
  <si>
    <t>Проектно-изыскательские работы</t>
  </si>
  <si>
    <t>Проект размещения</t>
  </si>
  <si>
    <t>Проектная и (или) рабочая документация</t>
  </si>
  <si>
    <t>Оформление прав на землю</t>
  </si>
  <si>
    <t>Государственная экспертиза</t>
  </si>
  <si>
    <t>Негосударственная экспертиза</t>
  </si>
  <si>
    <t>Авторский надзор</t>
  </si>
  <si>
    <t>Поставка</t>
  </si>
  <si>
    <t>Изготовление</t>
  </si>
  <si>
    <t>Доставка</t>
  </si>
  <si>
    <t>Строительно-монтажные работы (без разрешения на строительство)</t>
  </si>
  <si>
    <t>Строительно-монтажные работы (с разрешением на строительство и реконструкцию)</t>
  </si>
  <si>
    <t>Монтажные и пуско-наладочные работы</t>
  </si>
  <si>
    <t>Монтажные</t>
  </si>
  <si>
    <t>Демонтажные</t>
  </si>
  <si>
    <t>Рекультивация</t>
  </si>
  <si>
    <t>Подготовительные работы для выполнения СМР</t>
  </si>
  <si>
    <t>Пуско-наладочные работы</t>
  </si>
  <si>
    <t>Участие в приемо-сдаточных испытаниях, вводной летной проверке</t>
  </si>
  <si>
    <t>Вводная летная проверка</t>
  </si>
  <si>
    <t>Установление соответствия требованиям ФАП</t>
  </si>
  <si>
    <t>Консервация</t>
  </si>
  <si>
    <t>Обучение персонала</t>
  </si>
  <si>
    <t>Закупка НМА</t>
  </si>
  <si>
    <t>Строительство автомобильных дорог</t>
  </si>
  <si>
    <t>Ремонт</t>
  </si>
  <si>
    <t>Прочие (с оплатой)</t>
  </si>
  <si>
    <t>Прочие (без оплаты)</t>
  </si>
  <si>
    <t>Охрана имущества, включая ТО</t>
  </si>
  <si>
    <t>Госэкспертиза проектно-сметной документации и сопровождение строительства</t>
  </si>
  <si>
    <t>от  АНО на маршрутах обслуживания воздушного движения</t>
  </si>
  <si>
    <t xml:space="preserve">от  АНО в районах аэродромов </t>
  </si>
  <si>
    <t>от  АНО в районах аэродромов</t>
  </si>
  <si>
    <t>Признак ц/д</t>
  </si>
  <si>
    <t>ц</t>
  </si>
  <si>
    <t>д</t>
  </si>
  <si>
    <t>Поверка, калибровка приборов</t>
  </si>
  <si>
    <t>Расходы на проведение работ по организации съемки координат</t>
  </si>
  <si>
    <t>Содержание и обслуживание автотранспорта</t>
  </si>
  <si>
    <t>Транспортные услуги сторонних организаций</t>
  </si>
  <si>
    <t>№</t>
  </si>
  <si>
    <t>Строка ВПО</t>
  </si>
  <si>
    <t>ДОХОДЫ</t>
  </si>
  <si>
    <t>Поступления от продажи основных средств и иных активов, отличных от денежных средств, товаров</t>
  </si>
  <si>
    <t>Поступления, связанные с предоставлением за плату во временное пользование (временное владение и пользование) активов</t>
  </si>
  <si>
    <t>Доходы по финансовым вложениям</t>
  </si>
  <si>
    <t>Стоимость полученных материалов или иного имущества при демонтаже или разборке при ликвидации выводимых из эксплуатации ОС</t>
  </si>
  <si>
    <t>Суммы возмещения причиненных организации убытков</t>
  </si>
  <si>
    <t>Движение денежных средств между расчетными счетами и кассами внутри одного подразделения</t>
  </si>
  <si>
    <t>Движение ошибочно поступивших денежных средств</t>
  </si>
  <si>
    <t>Чрезвычайные доходы</t>
  </si>
  <si>
    <t>Расходы на добровольное страхование негосударственного пенсионного обеспечения</t>
  </si>
  <si>
    <t>Расходы на добровольное страхование от несчастного случая и болезни</t>
  </si>
  <si>
    <t>Оплата по листу нетрудоспособности за счет работодателя</t>
  </si>
  <si>
    <t>Телеграфные услуги АФТН</t>
  </si>
  <si>
    <t>Услуги по облёту РТО (лётные проверки)</t>
  </si>
  <si>
    <t>Услуги по поисково-спасательному обеспечению в части дежурства поисково-спасательных воздушных судов и экипажей и тренировочные полеты</t>
  </si>
  <si>
    <t>Расходы на электроэнергию</t>
  </si>
  <si>
    <t>Расходы на отопление</t>
  </si>
  <si>
    <t>Расходы по водоснабжению и водоотведению</t>
  </si>
  <si>
    <t>Расходы по содержанию зданий и сооружений прочие</t>
  </si>
  <si>
    <t>Материалы, ЗиП для вспомогательного производственного оборудования</t>
  </si>
  <si>
    <t>Материалы, ЗиП для автотранспорта</t>
  </si>
  <si>
    <t>Материалы, ЗиП для прочего оборудования</t>
  </si>
  <si>
    <t>Расходы на содержание автотранспорта - ГСМ</t>
  </si>
  <si>
    <t>Расходы по энергообеспечению - ГСМ</t>
  </si>
  <si>
    <t>Расходы по теплоснабжению - ГСМ</t>
  </si>
  <si>
    <t>Расходы на содержание воздушных судов - ГСМ</t>
  </si>
  <si>
    <t>Расходные материалы, инструменты, инвентарь, прочие материалы</t>
  </si>
  <si>
    <t>Активы в составе МПЗ</t>
  </si>
  <si>
    <t>Утилизация вредных отходов, хранение и вывоз БО</t>
  </si>
  <si>
    <t>Оплата санаторно-курортного лечения по заключениям ВЛЭК и мед. осмотров УВД, ЭРТОС (централизованно)</t>
  </si>
  <si>
    <t>Прочие медицинские услуги</t>
  </si>
  <si>
    <t>Услуги по защите государственной тайны</t>
  </si>
  <si>
    <t>Содержание и обслуживание вспомогательного производственного оборудования</t>
  </si>
  <si>
    <t>Содержание и обслуживание прочих технических средств</t>
  </si>
  <si>
    <t>Содержание и обслуживание воздушных судов</t>
  </si>
  <si>
    <t>Нормативная литература (кроме САИ)</t>
  </si>
  <si>
    <t>Подготовка, переподготовка кадров в НОУ ИА (КПК)</t>
  </si>
  <si>
    <t>Подготовка, переподготовка кадров в прочих учреждениях (КПК Централизованная программа)</t>
  </si>
  <si>
    <t>Арендные платежи за землю</t>
  </si>
  <si>
    <t>проезд (Институт аэронавигации)</t>
  </si>
  <si>
    <t>прочие (Институт аэронавигации)</t>
  </si>
  <si>
    <t>Командировочные расходы: прочее обучение</t>
  </si>
  <si>
    <t>проезд (прочее обучение)</t>
  </si>
  <si>
    <t>прочие(прочее обучение)</t>
  </si>
  <si>
    <t>Добровольное страхование имущества</t>
  </si>
  <si>
    <t>Страхование ГО по основному виду деятельности</t>
  </si>
  <si>
    <t>Страхование ГО прочее</t>
  </si>
  <si>
    <t>Сертификация объектов и служб</t>
  </si>
  <si>
    <t>Представительские расходы на международные и корпоративные мероприятия</t>
  </si>
  <si>
    <t>Плата за загрязнение окружающей среды</t>
  </si>
  <si>
    <t>Расходы по подбору персонала</t>
  </si>
  <si>
    <t>Расходы на временную регистрацию</t>
  </si>
  <si>
    <t>Регистрация прав на недвижимое имущество</t>
  </si>
  <si>
    <t>Аудиторские услуги</t>
  </si>
  <si>
    <t>Лицензирование прочей деятельности</t>
  </si>
  <si>
    <t>Расходы по оценке имущества</t>
  </si>
  <si>
    <t>Расходы за пользование парковкой</t>
  </si>
  <si>
    <t>Транспортные услуги сторонних организаций в производственных целях</t>
  </si>
  <si>
    <t>Расходы по переезду из районов Крайнего Севера при выходе на пенсию</t>
  </si>
  <si>
    <t>Компенсация за использование личного транспорта в служебных целях</t>
  </si>
  <si>
    <t>Расходы на рекламу</t>
  </si>
  <si>
    <t>Обеспечение гражданской обороны</t>
  </si>
  <si>
    <t>Оплата услуг нотариуса, госпошлина</t>
  </si>
  <si>
    <t>Подписка на периодические издания, связанные с управлением производством и реализацией</t>
  </si>
  <si>
    <t>Сопровождение денежных средств</t>
  </si>
  <si>
    <t>Канцелярские расходы</t>
  </si>
  <si>
    <t>Услуги по обеспечению пожарной безопасности, включая ТО</t>
  </si>
  <si>
    <t>Почтовые расходы</t>
  </si>
  <si>
    <t>Прочие расходы на международные и корпоративные мероприятия</t>
  </si>
  <si>
    <t>Расходы, связанные с безопасностью системы ОрВД</t>
  </si>
  <si>
    <t>Прочие производственные расходы</t>
  </si>
  <si>
    <t>Финансовые вложения</t>
  </si>
  <si>
    <t>Банковские расходы (связанные с оплатой услуг, оказываемых кредитными организациями)</t>
  </si>
  <si>
    <t>Проценты, уплачиваемые по кредитам и займам</t>
  </si>
  <si>
    <t>Дополнительные затраты, произведённые в связи с получением займов и кредитов</t>
  </si>
  <si>
    <t>Расходы, связанные с предоставлением за плату во временное пользование (временное владение и пользование) активов</t>
  </si>
  <si>
    <t>Расходы, связанные с продажей, выбытием, демонтажем и прочим списанием основных средств и иных активов, отличных от денежных средств</t>
  </si>
  <si>
    <t>Расходы по финансовым вложениям</t>
  </si>
  <si>
    <t>Приобретение ценных подарков</t>
  </si>
  <si>
    <t>Частичное возмещение расходов по найму жилья молодым специалистам</t>
  </si>
  <si>
    <t>Ежегодные выплаты молодым специалистам</t>
  </si>
  <si>
    <t>Финансовая помощь работникам в рамках реализации мероприятий Жилищной программы</t>
  </si>
  <si>
    <t>Расходы по ученическим договорам в рамках Централизованной программе профессиональной подготовки</t>
  </si>
  <si>
    <t>Стипендии по ученическим договорам</t>
  </si>
  <si>
    <t>Оплата проживания слушателей по ученическим договорам</t>
  </si>
  <si>
    <t>Оплата проезда по ученическим договорам</t>
  </si>
  <si>
    <t>Оплата по договорам на профессиональную подготовку</t>
  </si>
  <si>
    <t>Расходы по зональной приемной комиссии</t>
  </si>
  <si>
    <t>ВЛЭК по ученическим договорам</t>
  </si>
  <si>
    <t>Расходы на физкультурно-оздоровительную и культурно-массовую работу</t>
  </si>
  <si>
    <t>Оплата расходов на профилакторий, содержание амбулаторий</t>
  </si>
  <si>
    <t>Возмещение причинённых организацией убытков</t>
  </si>
  <si>
    <t>Судебные расходы, арбитражный сбор</t>
  </si>
  <si>
    <t>Оплата ежегодных взносов в Общества</t>
  </si>
  <si>
    <t>Приобретение товаров, работ, услуг непроизводственного назначения</t>
  </si>
  <si>
    <t>Расходы на подписку, не используемую в производственных целях</t>
  </si>
  <si>
    <t>Расходы на ритуальные услуги</t>
  </si>
  <si>
    <t>Расходы на издательские и редакционные услуги</t>
  </si>
  <si>
    <t>Финансовая поддержка сторонним организациям</t>
  </si>
  <si>
    <t>Перечисление средств (взносов, выплат и т.д), связанных с благотворительной деятельностью</t>
  </si>
  <si>
    <t>Прочие расходы</t>
  </si>
  <si>
    <t>НДС</t>
  </si>
  <si>
    <t>Чрезвычайные расходы</t>
  </si>
  <si>
    <t>Движение подотчетных сумм</t>
  </si>
  <si>
    <t>Инициатор:</t>
  </si>
  <si>
    <t>Мероприятие</t>
  </si>
  <si>
    <t xml:space="preserve">Наименование этапа  (вид работ)
</t>
  </si>
  <si>
    <t>Планируемая дата заключения контракта (договора)</t>
  </si>
  <si>
    <t>Ответственный исполнитель</t>
  </si>
  <si>
    <t>Причины внесения изменений</t>
  </si>
  <si>
    <t>№ подгруппы планов</t>
  </si>
  <si>
    <r>
      <t>1.</t>
    </r>
    <r>
      <rPr>
        <sz val="7"/>
        <color indexed="8"/>
        <rFont val="Times New Roman"/>
        <family val="1"/>
        <charset val="204"/>
      </rPr>
      <t xml:space="preserve">  </t>
    </r>
    <r>
      <rPr>
        <sz val="12"/>
        <color indexed="8"/>
        <rFont val="Times New Roman"/>
        <family val="1"/>
        <charset val="204"/>
      </rPr>
      <t>Централизованные планы мероприятий по модернизации объектов ЕС ОрВД, реализуемых в рамках федеральных целевых программ и по отдельным постановлениям Правительства Российской Федерации</t>
    </r>
  </si>
  <si>
    <t>101.1</t>
  </si>
  <si>
    <r>
      <t>2.</t>
    </r>
    <r>
      <rPr>
        <sz val="7"/>
        <color indexed="8"/>
        <rFont val="Times New Roman"/>
        <family val="1"/>
        <charset val="204"/>
      </rPr>
      <t xml:space="preserve">  </t>
    </r>
    <r>
      <rPr>
        <sz val="12"/>
        <color indexed="8"/>
        <rFont val="Times New Roman"/>
        <family val="1"/>
        <charset val="204"/>
      </rPr>
      <t>Планы развития и поддержания имущественного комплекса ФГУП «Госкорпорация по ОрВД» (непрограммная часть)</t>
    </r>
  </si>
  <si>
    <t>201.1</t>
  </si>
  <si>
    <t>201.2</t>
  </si>
  <si>
    <t>202.1</t>
  </si>
  <si>
    <t>Централизованный план мероприятий по обеспечению информационной безопасности ФГУП «Госкорпорация по ОрВД»</t>
  </si>
  <si>
    <t>203.1</t>
  </si>
  <si>
    <t>Централизованный план мероприятий по поддержанию и развитию информационных технологий ФГУП «Госкорпорация по ОрВД»</t>
  </si>
  <si>
    <t>203.2</t>
  </si>
  <si>
    <t>План мероприятий по поддержанию и развитию информационных технологий в компетенции филиала_______ФГУП «Госкорпорация по ОрВД»</t>
  </si>
  <si>
    <t>205.1</t>
  </si>
  <si>
    <t>Централизованный план ремонтно-восстановительных работ ФГУП «Госкорпорация по ОрВД»</t>
  </si>
  <si>
    <t>205.2</t>
  </si>
  <si>
    <t>206.1</t>
  </si>
  <si>
    <t>План научно-исследовательских и опытно-конструкторских работ ФГУП «Госкорпорация по ОрВД»</t>
  </si>
  <si>
    <t>207.2</t>
  </si>
  <si>
    <t>301.1</t>
  </si>
  <si>
    <t>302.1</t>
  </si>
  <si>
    <t>Централизованный план мероприятий социальной программы ФГУП «Госкорпорация по ОрВД»</t>
  </si>
  <si>
    <t>К ПОРЯДКУ ТЕКУЩЕГО ЭКОНОМИЧЕСКОГО ПЛАНИРОВАНИЯ ПРОИЗВОДСТВЕННО-ХОЗЯЙСТВЕННОЙ ДЕЯТЕЛЬНОСТИ ФГУП «ГОСКОРПОРАЦИЯ ПО ОрВД»</t>
  </si>
  <si>
    <t xml:space="preserve">Централизованный план ремонтно-восстановительных работ ФГУП «Госкорпорация по ОрВД» </t>
  </si>
  <si>
    <t>Коллективный договор</t>
  </si>
  <si>
    <t>ПРИЛОЖЕНИЕ № 24</t>
  </si>
  <si>
    <t>План  потребления  ГСМ  на  технологические  цели</t>
  </si>
  <si>
    <t xml:space="preserve">План расходов на обучение (КПК) персонала </t>
  </si>
  <si>
    <t>Материальная помощь в случае смерти работника</t>
  </si>
  <si>
    <t>Материальная помощь в случае смерти члена семьи работника</t>
  </si>
  <si>
    <t>Материальная помощь в случае смерти пенсионера (бывшего работника)</t>
  </si>
  <si>
    <t>Информационные технологии</t>
  </si>
  <si>
    <t>Пожарная безопасность</t>
  </si>
  <si>
    <t>Выручка по обычным видам деятельности всего, в т.ч.</t>
  </si>
  <si>
    <t>Выручка от  АНО в районах аэродромов российских пользователей ВП</t>
  </si>
  <si>
    <t>Мероприятия в отношении укрупненных центров, систем и средств ОрВД</t>
  </si>
  <si>
    <t>Мероприятия в отношении укрупненных центров ЕС ОрВД</t>
  </si>
  <si>
    <t xml:space="preserve">Мероприятия в отношении средств и систем ОВД в районах аэродромов </t>
  </si>
  <si>
    <t>Мероприятия в отношении тренажерного оборудования для УЦ</t>
  </si>
  <si>
    <t>Мероприятия в отношении средств предоставления АНИ</t>
  </si>
  <si>
    <t>Мероприятия в отношении ПАК АНИ</t>
  </si>
  <si>
    <t>Мероприятия в отношении КАС СИДИМ</t>
  </si>
  <si>
    <t>Мероприятия в отношении комплексов средств наблюдения</t>
  </si>
  <si>
    <t>Мероприятия в отношении средств наблюдения за полетами воздушных судов в районах аэродромов</t>
  </si>
  <si>
    <t>Мероприятия в отношении ОРЛ-А</t>
  </si>
  <si>
    <t>Мероприятия в отношении РЛС ОЛП</t>
  </si>
  <si>
    <t>Мероприятия в отношении АРП</t>
  </si>
  <si>
    <t>Мероприятия в отношении МПСН-А</t>
  </si>
  <si>
    <t>Мероприятия в отношении средств наблюдения за полетами воздушных судов на воздушных трассах</t>
  </si>
  <si>
    <t>Мероприятия в отношении ВРЛ, ОРЛ-Т, ТРЛК</t>
  </si>
  <si>
    <t>Мероприятия в отношении АЗН-В</t>
  </si>
  <si>
    <t>Мероприятия в отношении МПСН-Ш</t>
  </si>
  <si>
    <t>Мероприятия в отношении прочих средств наблюдения</t>
  </si>
  <si>
    <t>Мероприятия в отношении комплексов средств навигации и посадки</t>
  </si>
  <si>
    <t>Мероприятия в отношении средств ближней навигации</t>
  </si>
  <si>
    <t>Мероприятия в отношении средств навигации на базе (D)VOR/DME</t>
  </si>
  <si>
    <t>Мероприятия в отношении приводных радиостанций</t>
  </si>
  <si>
    <t xml:space="preserve">Мероприятия в отношении радиомаячных систем инструментального захода воздушного судна на посадку </t>
  </si>
  <si>
    <t>Мероприятия в отношении средств спутниковой навигации/посадки</t>
  </si>
  <si>
    <t>Мероприятия в отношении прочих средств навигации</t>
  </si>
  <si>
    <t>Мероприятия в отношении сети авиационной электросвязи и передачи данных</t>
  </si>
  <si>
    <t xml:space="preserve">Мероприятия в отношении средств и систем авиационной наземной фиксированной связи </t>
  </si>
  <si>
    <t>Мероприятия в отношении ретрансляторов, радиостанций, радиоприёмников и радиопередатчиков  ОВЧ диапазона</t>
  </si>
  <si>
    <t>Мероприятия в отношении средств и систем авиационной подвижной электросвязи ВЧ диапазона</t>
  </si>
  <si>
    <t>Мероприятия в отношении приемников, передатчиков и радиостанций ВЧ диапазона</t>
  </si>
  <si>
    <t>Мероприятия в отношении антенн ВЧ диапазона</t>
  </si>
  <si>
    <t>Мероприятия в отношении элементов системы связи и передачи данных ВЧ диапазона для Аэронавигационной системы Российской Федерации</t>
  </si>
  <si>
    <t>Мероприятия в отношении средств и систем авиационной фиксированной спутниковой связи</t>
  </si>
  <si>
    <t>Мероприятия в отношении прочих средств связи</t>
  </si>
  <si>
    <t>Мероприятия в отношении технических средств оснащения ВС</t>
  </si>
  <si>
    <t>Мероприятия в отношении ВС</t>
  </si>
  <si>
    <t>Мероприятия в отношении ангаров</t>
  </si>
  <si>
    <t>Мероприятия в отношении гаражей</t>
  </si>
  <si>
    <t>Мероприятия в отношении периметровых ограждений</t>
  </si>
  <si>
    <t>Мероприятия в отношении иных зданий и сооружений, объектов инфраструктуры</t>
  </si>
  <si>
    <t>Мероприятия в отношении трансформаторных подстанций</t>
  </si>
  <si>
    <t>Мероприятия в отношении линий электроснабжения</t>
  </si>
  <si>
    <t>Мероприятия в отношении дизель-генераторов</t>
  </si>
  <si>
    <t>Мероприятия в отношении автоматических установок пожаротушения</t>
  </si>
  <si>
    <t>Мероприятия в отношении систем пожаротушения</t>
  </si>
  <si>
    <t>Мероприятия в отношении прочих средств пожарной безопасности</t>
  </si>
  <si>
    <t>Мероприятия в отношении МСДП</t>
  </si>
  <si>
    <t>Мероприятия в отношении спецтехники, автобусов, автомобилей эконом класса</t>
  </si>
  <si>
    <t>Мероприятия в отношении автомобилей бизнес класса</t>
  </si>
  <si>
    <t>Мероприятия в отношении подвижных радиолабораторий</t>
  </si>
  <si>
    <t>Мероприятия в отношении климатотехнического оборудования</t>
  </si>
  <si>
    <t>Мероприятия в отношении прочих ОС</t>
  </si>
  <si>
    <t>Мероприятия в отношении нематериальных активов, кроме ИТ</t>
  </si>
  <si>
    <t>Мероприятия в отношении средств измерений</t>
  </si>
  <si>
    <t xml:space="preserve">     Структура планов  ФГУП "Госкорпорация по ОрВД" 3 группы</t>
  </si>
  <si>
    <t>№ 202.1. 
Централизованный план мероприятий по обеспечению информационной безопасности ФГУП «Госкорпорация по ОрВД» на 20____год</t>
  </si>
  <si>
    <t>№ 203.1. 
Централизованный план мероприятий по развитию поддержанию информационных технологий ФГУП «Госкорпорация по ОрВД» на 20____ год</t>
  </si>
  <si>
    <t>№ 205.1. Централизованный план ремонтно-восстановительных работ (РВР) ФГУП «Госкорпорация по ОрВД» на 20____ год</t>
  </si>
  <si>
    <t>№ 206.1. 
План НИОКР ФГУП «Госкорпорация по ОрВД» на 20____ год</t>
  </si>
  <si>
    <t>Программа деятельности филиала ФГУП «Госкорпорация по ОрВД» на 20____ год</t>
  </si>
  <si>
    <t>Расходы на внедрение и составление фин.отчетности по МСФО</t>
  </si>
  <si>
    <t>Поступления денежных средств, не влияющие на сальдо обязательств</t>
  </si>
  <si>
    <t xml:space="preserve">Текущие расходы по поддержанию информационных технологий </t>
  </si>
  <si>
    <t>Централизованные текущие расходы по обеспечению информационной безопасности</t>
  </si>
  <si>
    <t>Централизованные текущие расходы по поддержанию информационных технологий</t>
  </si>
  <si>
    <t>Централизованный план мероприятий по обеспечению информационной безопасности ФГУП «Госкорпорация по ОрВД» в части капитальных расходов</t>
  </si>
  <si>
    <t>Централизованный план мероприятий по развитию информационных технологий ФГУП «Госкорпорация по ОрВД» в части капитальных расходов</t>
  </si>
  <si>
    <t>02100</t>
  </si>
  <si>
    <t>Расходы от операций с иностранной валютой и переоценки валютных денежных средств и эквивалентов</t>
  </si>
  <si>
    <t>ДОХОДЫ (10100+10200+10400+10500+10600+10700)</t>
  </si>
  <si>
    <t>БАЛАНС Доходов и расходов (10000-20000)</t>
  </si>
  <si>
    <t>Исходящий остаток денежных средств (01000+02000+30000-03000)</t>
  </si>
  <si>
    <t>Перечисление денежных средств по агентским договорам</t>
  </si>
  <si>
    <t>01.0000</t>
  </si>
  <si>
    <t>01.0100</t>
  </si>
  <si>
    <t>01.0110</t>
  </si>
  <si>
    <t>01.0111</t>
  </si>
  <si>
    <t>01.0120</t>
  </si>
  <si>
    <t>01.0130</t>
  </si>
  <si>
    <t>01.0131</t>
  </si>
  <si>
    <t>01.0140</t>
  </si>
  <si>
    <t>01.0141</t>
  </si>
  <si>
    <t>01.0150</t>
  </si>
  <si>
    <t>01.0151</t>
  </si>
  <si>
    <t>01.0152</t>
  </si>
  <si>
    <t>01.0210</t>
  </si>
  <si>
    <t>02.0000</t>
  </si>
  <si>
    <t>02.0100</t>
  </si>
  <si>
    <t>02.0110</t>
  </si>
  <si>
    <t>02.0111</t>
  </si>
  <si>
    <t>02.0112</t>
  </si>
  <si>
    <t>02.0113</t>
  </si>
  <si>
    <t>02.0114</t>
  </si>
  <si>
    <t>02.0120</t>
  </si>
  <si>
    <t>02.0121</t>
  </si>
  <si>
    <t>02.0122</t>
  </si>
  <si>
    <t>02.0123</t>
  </si>
  <si>
    <t>02.0124</t>
  </si>
  <si>
    <t>02.0200</t>
  </si>
  <si>
    <t>02.0210</t>
  </si>
  <si>
    <t>03.0000</t>
  </si>
  <si>
    <t>03.0110</t>
  </si>
  <si>
    <t>03.0111</t>
  </si>
  <si>
    <t>03.0120</t>
  </si>
  <si>
    <t>03.0121</t>
  </si>
  <si>
    <t>03.0130</t>
  </si>
  <si>
    <t>03.0131</t>
  </si>
  <si>
    <t>03.0140</t>
  </si>
  <si>
    <t>03.0141</t>
  </si>
  <si>
    <t>03.0200</t>
  </si>
  <si>
    <t>03.0210</t>
  </si>
  <si>
    <t>03.0300</t>
  </si>
  <si>
    <t>03.0400</t>
  </si>
  <si>
    <t>03.0410</t>
  </si>
  <si>
    <t>04.0000</t>
  </si>
  <si>
    <t>04.0100</t>
  </si>
  <si>
    <t>04.0110</t>
  </si>
  <si>
    <t>04.0111</t>
  </si>
  <si>
    <t>04.0121</t>
  </si>
  <si>
    <t>04.0123</t>
  </si>
  <si>
    <t>04.0130</t>
  </si>
  <si>
    <t>04.0131</t>
  </si>
  <si>
    <t>04.0132</t>
  </si>
  <si>
    <t>04.0133</t>
  </si>
  <si>
    <t>04.0140</t>
  </si>
  <si>
    <t>04.0141</t>
  </si>
  <si>
    <t>04.0200</t>
  </si>
  <si>
    <t>04.0210</t>
  </si>
  <si>
    <t>05.0000</t>
  </si>
  <si>
    <t>05.0100</t>
  </si>
  <si>
    <t>05.0200</t>
  </si>
  <si>
    <t>06.0100</t>
  </si>
  <si>
    <t>07.0000</t>
  </si>
  <si>
    <t>07.0100</t>
  </si>
  <si>
    <t>07.0200</t>
  </si>
  <si>
    <t>07.0300</t>
  </si>
  <si>
    <t>07.0400</t>
  </si>
  <si>
    <t>07.0500</t>
  </si>
  <si>
    <t>08.0000</t>
  </si>
  <si>
    <t>08.0100</t>
  </si>
  <si>
    <t>09.0000</t>
  </si>
  <si>
    <t>09.0100</t>
  </si>
  <si>
    <t>09.0200</t>
  </si>
  <si>
    <t>09.0300</t>
  </si>
  <si>
    <t>09.0400</t>
  </si>
  <si>
    <t>10.0100</t>
  </si>
  <si>
    <t>10.0110</t>
  </si>
  <si>
    <t>10.0120</t>
  </si>
  <si>
    <t>10.0130</t>
  </si>
  <si>
    <t>10.0200</t>
  </si>
  <si>
    <t>10.0210</t>
  </si>
  <si>
    <t>10.0000</t>
  </si>
  <si>
    <t>10.0220</t>
  </si>
  <si>
    <t>10.0230</t>
  </si>
  <si>
    <t>10.0300</t>
  </si>
  <si>
    <t>10.0310</t>
  </si>
  <si>
    <t>10.0400</t>
  </si>
  <si>
    <t>10.0410</t>
  </si>
  <si>
    <t>10.0500</t>
  </si>
  <si>
    <t>10.0510</t>
  </si>
  <si>
    <t>10.0600</t>
  </si>
  <si>
    <t>10.0610</t>
  </si>
  <si>
    <t>10.0700</t>
  </si>
  <si>
    <t>10.0710</t>
  </si>
  <si>
    <t>10.0800</t>
  </si>
  <si>
    <t>10.0810</t>
  </si>
  <si>
    <t>10.0900</t>
  </si>
  <si>
    <t>10.0910</t>
  </si>
  <si>
    <t>10.1000</t>
  </si>
  <si>
    <t>10.1010</t>
  </si>
  <si>
    <t>11.0000</t>
  </si>
  <si>
    <t>11.0100</t>
  </si>
  <si>
    <t>11.0110</t>
  </si>
  <si>
    <t>11.0120</t>
  </si>
  <si>
    <t>11.0130</t>
  </si>
  <si>
    <t>11.0200</t>
  </si>
  <si>
    <t>11.0210</t>
  </si>
  <si>
    <t>11.0310</t>
  </si>
  <si>
    <t>11.0300</t>
  </si>
  <si>
    <t>11.0400</t>
  </si>
  <si>
    <t>11.0410</t>
  </si>
  <si>
    <t>11.0500</t>
  </si>
  <si>
    <t>11.0510</t>
  </si>
  <si>
    <t>12.0000</t>
  </si>
  <si>
    <t>12.0100</t>
  </si>
  <si>
    <t>12.0200</t>
  </si>
  <si>
    <t>12.0300</t>
  </si>
  <si>
    <t>13.0000</t>
  </si>
  <si>
    <t>13.0100</t>
  </si>
  <si>
    <t>13.0200</t>
  </si>
  <si>
    <t>13.0300</t>
  </si>
  <si>
    <t>13.0400</t>
  </si>
  <si>
    <t>14.0000</t>
  </si>
  <si>
    <t>15.0100</t>
  </si>
  <si>
    <t>15.0000</t>
  </si>
  <si>
    <t>16.0000</t>
  </si>
  <si>
    <t>16.0100</t>
  </si>
  <si>
    <t>17.0000</t>
  </si>
  <si>
    <t>17.0100</t>
  </si>
  <si>
    <t>18.0000</t>
  </si>
  <si>
    <t>18.0100</t>
  </si>
  <si>
    <t>19.0000</t>
  </si>
  <si>
    <t>19.0100</t>
  </si>
  <si>
    <t>20.0000</t>
  </si>
  <si>
    <t>20.0100</t>
  </si>
  <si>
    <t>20.0200</t>
  </si>
  <si>
    <t>20.0300</t>
  </si>
  <si>
    <t>20.0400</t>
  </si>
  <si>
    <t>20.0600</t>
  </si>
  <si>
    <t>20.0700</t>
  </si>
  <si>
    <t>20.0900</t>
  </si>
  <si>
    <t>21.0000</t>
  </si>
  <si>
    <t>21.0100</t>
  </si>
  <si>
    <t>21.0200</t>
  </si>
  <si>
    <t>21.0300</t>
  </si>
  <si>
    <t>21.0400</t>
  </si>
  <si>
    <t>21.0500</t>
  </si>
  <si>
    <t>21.0600</t>
  </si>
  <si>
    <t>21.0700</t>
  </si>
  <si>
    <t>21.0800</t>
  </si>
  <si>
    <t>22.0000</t>
  </si>
  <si>
    <t>22.0100</t>
  </si>
  <si>
    <t>22.0200</t>
  </si>
  <si>
    <t>22.0300</t>
  </si>
  <si>
    <t>22.0400</t>
  </si>
  <si>
    <t>22.0500</t>
  </si>
  <si>
    <t>02200</t>
  </si>
  <si>
    <t>Поступления денежных средств по агентским договорам</t>
  </si>
  <si>
    <t>02000</t>
  </si>
  <si>
    <t>Текущие расходы по поддержанию информационных технологий в компетенции филиала</t>
  </si>
  <si>
    <t>сальдо обяза-тельств на конец года</t>
  </si>
  <si>
    <t>Питание, компенсации на питание, тонизирующие напитки (по коллективному договору)</t>
  </si>
  <si>
    <t xml:space="preserve">    Федеральное агентство воздушного транспорта</t>
  </si>
  <si>
    <t>(РОСАВИАЦИЯ)</t>
  </si>
  <si>
    <t>Федеральное государственное унитарное предприятие</t>
  </si>
  <si>
    <t>"ГОСУДАРСТВЕННАЯ КОРПОРАЦИЯ ПО ОРГАНИЗАЦИИ ВОЗДУШНОГО ДВИЖЕНИЯ В РОССИЙСКОЙ ФЕДЕРАЦИИ"</t>
  </si>
  <si>
    <t>(ФГУП "Госкорпорация по ОрВД")</t>
  </si>
  <si>
    <t>ФГУП "Госкорпорация по ОрВД"</t>
  </si>
  <si>
    <t>Обоснование внесения изменений:</t>
  </si>
  <si>
    <t>Расходы на организацию и проведение конкурса профмастерства</t>
  </si>
  <si>
    <t>Движение денежных средств, не влияющее на сальдо обязательств (02100+02200)</t>
  </si>
  <si>
    <t>Списание денежных средств, не влияющих на сальдо обязательств (03100+03200)</t>
  </si>
  <si>
    <t>Движение денежных средств от операций с иностранной валютой и переоценка валютных денежных средств и эквивалентов</t>
  </si>
  <si>
    <t>Поступления от страховых компаний и других организаций в пользу работников/перечисления в пользу работников</t>
  </si>
  <si>
    <t>Прочее движение денежных средств, не влияющие на сальдо обязательств</t>
  </si>
  <si>
    <t>БЕЗ КВУ</t>
  </si>
  <si>
    <t>5.22.</t>
  </si>
  <si>
    <t>5.28.</t>
  </si>
  <si>
    <t>Компенсация авиабилетов для проезда к месту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(1 раз в 3 года)</t>
  </si>
  <si>
    <t>5.4.</t>
  </si>
  <si>
    <t>5.5.</t>
  </si>
  <si>
    <t>5.3.-5.5.</t>
  </si>
  <si>
    <t>5.8.</t>
  </si>
  <si>
    <t>5.8.1.</t>
  </si>
  <si>
    <t>5.12.</t>
  </si>
  <si>
    <t>5.13.</t>
  </si>
  <si>
    <t>5.14.</t>
  </si>
  <si>
    <t>5.16.</t>
  </si>
  <si>
    <t>5.7.</t>
  </si>
  <si>
    <t>5.18.</t>
  </si>
  <si>
    <t>5.20.</t>
  </si>
  <si>
    <t>5.21.</t>
  </si>
  <si>
    <t>5.25.</t>
  </si>
  <si>
    <t>5.26.</t>
  </si>
  <si>
    <t>5.27.</t>
  </si>
  <si>
    <t>9.3.</t>
  </si>
  <si>
    <t>7.2.2.</t>
  </si>
  <si>
    <t>9.8.</t>
  </si>
  <si>
    <t>Денежные средства для создания условий по осуществлению деятельности первичной профсоюзной организации</t>
  </si>
  <si>
    <t>Профессиональная подготовка и переподготовка, в том числе:</t>
  </si>
  <si>
    <t>КИП</t>
  </si>
  <si>
    <t>Год инициации</t>
  </si>
  <si>
    <t>ОО</t>
  </si>
  <si>
    <t>Порядковый номер</t>
  </si>
  <si>
    <t>YYYY</t>
  </si>
  <si>
    <t>Код инпициатора мероприятия
=1-ГК, =2-филиал</t>
  </si>
  <si>
    <t>К</t>
  </si>
  <si>
    <t>Территориальный код этапа мероприятия</t>
  </si>
  <si>
    <t>Порядковый номер этапа мероприятия</t>
  </si>
  <si>
    <t>GG</t>
  </si>
  <si>
    <t>DD.EEEE</t>
  </si>
  <si>
    <t>XXX.X</t>
  </si>
  <si>
    <t>FFFF</t>
  </si>
  <si>
    <t>HH</t>
  </si>
  <si>
    <t>Код Плана (Пр. 16)</t>
  </si>
  <si>
    <t>Тип этапа (Пр. 17)</t>
  </si>
  <si>
    <t>Номер раздела/подраздела
 (Пр 18)</t>
  </si>
  <si>
    <t>Дополнительные работы</t>
  </si>
  <si>
    <t>Поставка, МиПНР</t>
  </si>
  <si>
    <t>Поставка, СМР, МиПНР</t>
  </si>
  <si>
    <t>Обследование, проект размещения, поставка, РВР, МиПНР</t>
  </si>
  <si>
    <t>Проект размещения, СМР, МиПНР</t>
  </si>
  <si>
    <t>ПИР, поставка, СМР, МиПНР</t>
  </si>
  <si>
    <t>ПИР, поставка, МиПНР</t>
  </si>
  <si>
    <t>Аттестация</t>
  </si>
  <si>
    <t>Техническая поддержка</t>
  </si>
  <si>
    <t>Дата договора</t>
  </si>
  <si>
    <t>Новогодние подарки для детей (до достижения ими возраста 14 лет включительно)</t>
  </si>
  <si>
    <t>Оплата санаторно-курортного лечения по заключениям ВЛЭК ГА</t>
  </si>
  <si>
    <t xml:space="preserve">Материальная помощь при рождении ребенка (1-ый ребенок - 4 ТС ЕТС, 2-ой ребенок - 6 ТС ЕТС, 3 и посл. ребенок - 8 ТС ЕТС) </t>
  </si>
  <si>
    <t>1.1</t>
  </si>
  <si>
    <t>1.2</t>
  </si>
  <si>
    <t>1.3</t>
  </si>
  <si>
    <t>Централизованное финансирование сверх лимита</t>
  </si>
  <si>
    <t>Услуги физической охраны УВО Минтранса</t>
  </si>
  <si>
    <t>Услуги физической охраны прочих организаций</t>
  </si>
  <si>
    <t>Услуги пультовой охраны УВО Минтранса, включая ТО</t>
  </si>
  <si>
    <t>Услуги пультовой охраны прочих организаций, включая ТО</t>
  </si>
  <si>
    <t>Услуги физической охраны САБ</t>
  </si>
  <si>
    <t>Услуги физической охраны ЧОП</t>
  </si>
  <si>
    <t>Услуги физической охраны МВД и Росгвардии</t>
  </si>
  <si>
    <t>Информационные, юридические, консультационные услуги</t>
  </si>
  <si>
    <t>Прочие финансируемые  доходы</t>
  </si>
  <si>
    <t>Прочие перечисления денежных средств, не влияющие на сальдо обязательств</t>
  </si>
  <si>
    <t>Прочие поступления денежных средств, не влияющие на сальдо обязательств</t>
  </si>
  <si>
    <t xml:space="preserve">Централизованное финансирование сверх лимита </t>
  </si>
  <si>
    <t>10700_код статьи ВПО</t>
  </si>
  <si>
    <t>Для работников прибывших в районы Кр.Севера из других регионов РФ возмещение расходов по переезду к новому месту работы и провозу багажа, выплата единовременного пособия в размере 2-х должностных окладов для обустройства на новом месте жительства и единовременное пособие на каждого прибывшего с работником члена его семьи в размере половины должностного оклада работника.</t>
  </si>
  <si>
    <t>Наименование статьи ВПО</t>
  </si>
  <si>
    <t>ПСО, тренировочные полеты</t>
  </si>
  <si>
    <t>Аренда ОПФ. Регистрация имущественных прав</t>
  </si>
  <si>
    <t>Перечисления денежных средств по агентским договорам</t>
  </si>
  <si>
    <t xml:space="preserve">Централизованное финансирование </t>
  </si>
  <si>
    <t>10230</t>
  </si>
  <si>
    <t>сальдо обяза-тельств на начало года</t>
  </si>
  <si>
    <t xml:space="preserve"> по начис-лению</t>
  </si>
  <si>
    <t>неденеж-ные измене-ния</t>
  </si>
  <si>
    <t xml:space="preserve">Прочие расходы </t>
  </si>
  <si>
    <t xml:space="preserve">Директор по экономике </t>
  </si>
  <si>
    <t>Комментарии</t>
  </si>
  <si>
    <t>Создание либо приобретение ОС, НМА</t>
  </si>
  <si>
    <t>Реконструкция и модернизация ОС, НМА</t>
  </si>
  <si>
    <t xml:space="preserve">Объект, средство, система </t>
  </si>
  <si>
    <t>AA</t>
  </si>
  <si>
    <t>BBB</t>
  </si>
  <si>
    <t>Код отделения</t>
  </si>
  <si>
    <t>CCC</t>
  </si>
  <si>
    <t>Код места установки</t>
  </si>
  <si>
    <t>Обеспечение финансированием в планируемом году-1, опцион -1</t>
  </si>
  <si>
    <t>Информационная безопасность</t>
  </si>
  <si>
    <t>Транспортная безопасность</t>
  </si>
  <si>
    <t>№ статьи ВПО</t>
  </si>
  <si>
    <t>Показатель инфляции за ______год (декабрь планируемого к декабрю текущего года) (заполняется при первоначальном планировании, иначе = 100)</t>
  </si>
  <si>
    <t>Профессиональная подготовка</t>
  </si>
  <si>
    <t>Все мероприятия (ВПО 204321)</t>
  </si>
  <si>
    <t>Корпоративные АИС (ВПО 2070324)</t>
  </si>
  <si>
    <t>Локальные АИС (ВПО 204952)</t>
  </si>
  <si>
    <t>Корпоративные АИС (ВПО 204951)</t>
  </si>
  <si>
    <t>Локальные АИС и ПАК (ВПО 204952)</t>
  </si>
  <si>
    <t>Корпоративные АИС и ПАК 
(ВПО 204951)</t>
  </si>
  <si>
    <t>Денежные выплаты при предоставлении работникам ежегодного отпуска в соответствии с трудовым договором</t>
  </si>
  <si>
    <t>Предсменный контроль</t>
  </si>
  <si>
    <t>Услуги по размещению оборудования</t>
  </si>
  <si>
    <t>Добровольное страхование автомобилей (КАСКО)</t>
  </si>
  <si>
    <t>Добровольное страхование ВС</t>
  </si>
  <si>
    <t>Страхование ГО автомобилей (ОСАГО)</t>
  </si>
  <si>
    <t>Страхование ГО ВС</t>
  </si>
  <si>
    <t>Столовая</t>
  </si>
  <si>
    <t>Россия-НАТО</t>
  </si>
  <si>
    <t>01.0121</t>
  </si>
  <si>
    <t xml:space="preserve"> Комплексы средств автоматизации планирования использования воздушного пространства (КСА ПИВП ГЦ ЕС ОрВД, зональных, региональных и районных центров ЕС ОрВД, органов ОВД, таких как ГО ПВД, МДП, ВМДП, КДП, КДП МВЛ, КДП МВЛ РЗО, ЦПИ)  -  (АС ПИВП, КСА ПИВП ЗЦ/УЦ, КСА ПИВП РЦ, КСА ПВД, КСА ПИВП, КСА ПИВП ГО ПВД, КСА ПИВП МДП)</t>
  </si>
  <si>
    <t xml:space="preserve">  Средства и системы ОВД в районах аэродромов (включая строительство КДП и оборудование для КДП, в том числе КТС УВД, КСА НКАД,  системы видеонаблюдения для УВД (КСА УВН, АРМ УВД,  АС УВД, РАС УВД, КСА УВД, НКАД, АО РЛИ)</t>
  </si>
  <si>
    <t>Тренажерное оборудование,  оборудование учебных классов УЦ (АУК, КДТ)</t>
  </si>
  <si>
    <t>01.0300</t>
  </si>
  <si>
    <t>Мероприятия в отношении прочих средств организации воздушного движения</t>
  </si>
  <si>
    <t>01.0310</t>
  </si>
  <si>
    <t>ВРЛ, ОРЛ-Т</t>
  </si>
  <si>
    <t>АЗН-В, АЗН, СК АЗН-В</t>
  </si>
  <si>
    <t>Мероприятия в отношении HMU, AHMS</t>
  </si>
  <si>
    <t>HMU, AHMS</t>
  </si>
  <si>
    <t>03.0100</t>
  </si>
  <si>
    <t>Средства навигации на базе (D)VOR/DME - РМА/РМД, РМА, РМД, РСБН</t>
  </si>
  <si>
    <t>ОПРС, МРМ, ПРС</t>
  </si>
  <si>
    <t>АДУ</t>
  </si>
  <si>
    <t>Мероприятия в отношении АППЦ</t>
  </si>
  <si>
    <t>АППЦ</t>
  </si>
  <si>
    <t>Приемники, передатчики и радиостанции ВЧ диапазона (ПРМ ВЧ, ПРД ВЧ, Р/С ВЧ)</t>
  </si>
  <si>
    <t>АФУ ВЧ</t>
  </si>
  <si>
    <t>Средства и системы авиационной фиксированной спутниковой связи (ЗССС)</t>
  </si>
  <si>
    <t>АСПТ</t>
  </si>
  <si>
    <t>14.0100</t>
  </si>
  <si>
    <r>
      <t xml:space="preserve">Расходы на единицу продукции (тыс. руб./кол-во полетов) </t>
    </r>
    <r>
      <rPr>
        <sz val="12"/>
        <color indexed="8"/>
        <rFont val="Times New Roman"/>
        <family val="1"/>
        <charset val="204"/>
      </rPr>
      <t>(п.4/п.2)</t>
    </r>
  </si>
  <si>
    <t>01.0200</t>
  </si>
  <si>
    <t>Мероприятия в отношении комплексов средств автоматизации планирования и использования воздушного пространства</t>
  </si>
  <si>
    <t>ИПЦ за ______год (при первоначальном планировании - декабрь планируемого к декабрю текущего года, иначе = 100) </t>
  </si>
  <si>
    <t>Мероприятия в отношении бытовой техники, офисной мебели, относящейся к ОС</t>
  </si>
  <si>
    <t>204321/2070323</t>
  </si>
  <si>
    <t>Создание/Приобретение/Модернизация/Реконструкция - основные этапы</t>
  </si>
  <si>
    <t>АРЛК, ОРЛ-А</t>
  </si>
  <si>
    <t xml:space="preserve">АЗН-К, АСК РЛС, НПС, НРЗ, НС СНН, ОВ, ПРЛ
</t>
  </si>
  <si>
    <t>РМС, РМД-НП, ОСП</t>
  </si>
  <si>
    <t>Массивы цифровой информации о местности и препятствиях (МЦИ)</t>
  </si>
  <si>
    <t>Кабели связи, в т.ч. ВОЛС (Кабель), прочее оборудование связи (АРТР, АФУ, АИВА, АПД, АТРС, АТС, КОА, ПРМ СЧ, , РРС, Р/С ВПС, СИТВ, БШД, ТЛГ-А)</t>
  </si>
  <si>
    <t>Технические средства оснащения ВС (ТС ВС)</t>
  </si>
  <si>
    <t>Основные этапы мероприятий капитального характера</t>
  </si>
  <si>
    <t>Воздушные суда (ВС)</t>
  </si>
  <si>
    <t>06.0000</t>
  </si>
  <si>
    <t>Свето-сигнальное оборудование (ССО)</t>
  </si>
  <si>
    <t>Все мероприятия капитального характера</t>
  </si>
  <si>
    <t>Создание/Приобретение/Модернизация/Реконструкция - основные этапы стоимостью свыше 5 млн руб.</t>
  </si>
  <si>
    <t>Ангар (Ангар)</t>
  </si>
  <si>
    <t>Гараж (Гараж)</t>
  </si>
  <si>
    <t>Периметровые ограждения (ОгрПер)</t>
  </si>
  <si>
    <t>Иные здания и сооружения, объекты инфраструктуры (Здание проч)</t>
  </si>
  <si>
    <t>ВПП</t>
  </si>
  <si>
    <t>Трансформаторные подстанции (ТП)</t>
  </si>
  <si>
    <t>Линии энергоснабжения (ЛЭС)</t>
  </si>
  <si>
    <t>Дизель-электрические установки (ДЭУ)</t>
  </si>
  <si>
    <t>Источники (агрегаты) бесперебойного питания (ИБП)</t>
  </si>
  <si>
    <t>Мероприятия стоимостью свыше 0,5 млн руб. (ВПО 204321)</t>
  </si>
  <si>
    <t>Мероприятия стоимостью менее 0,5 млн руб. (ВПО 204322)</t>
  </si>
  <si>
    <t>Средства защиты информации (СЗИ ЕС ОрВД)</t>
  </si>
  <si>
    <t>Мероприятия стоимостью свыше 0,5 млн руб. (ВПО 2070323)</t>
  </si>
  <si>
    <t>Мероприятия стоимостью менее 0,5 млн руб. 
(ВПО 204322)</t>
  </si>
  <si>
    <t>Средства защиты информации корпоративной информационной системы (СЗИ КИС)</t>
  </si>
  <si>
    <t>Средства защиты информации информационной системы прочие (СЗИ прочие)</t>
  </si>
  <si>
    <t>Все мероприятия (ВПО 204322/207012)</t>
  </si>
  <si>
    <t>Оборудование и ПАК</t>
  </si>
  <si>
    <t>Мероприятия в отношении ИТ оборудования и ПАК</t>
  </si>
  <si>
    <t>Корпоративные ПАК - Создание/Приобретение/Модернизация/Реконструкция (ВПО 2070324), Техническая поддержка и обслуживание оборудования и ПАК, поставка расходных материалов  (ВПО 204951)</t>
  </si>
  <si>
    <t>Каналы связи</t>
  </si>
  <si>
    <t>Мероприятия в отношении каналов связи</t>
  </si>
  <si>
    <t>Канал связи (Канал)</t>
  </si>
  <si>
    <t>Корпоративные каналы связи - организация каналов
(ВПО 2070324)</t>
  </si>
  <si>
    <t>СП</t>
  </si>
  <si>
    <t>СПБ проч</t>
  </si>
  <si>
    <t>МСДП</t>
  </si>
  <si>
    <t>СТ, Автобус, АвтоЭкКл</t>
  </si>
  <si>
    <t>АвтоБизнКл</t>
  </si>
  <si>
    <t>ПРЛ</t>
  </si>
  <si>
    <t>Климат</t>
  </si>
  <si>
    <t>СрИзм</t>
  </si>
  <si>
    <t>Бытовая техника, офисная мебель, относящаяся к ОС (БытТех, ОфМеб)</t>
  </si>
  <si>
    <t>Прочие ОС (Прочие)</t>
  </si>
  <si>
    <t>Разработка ТРП, поставка, монтаж и ПНР, сопряжение</t>
  </si>
  <si>
    <t>Оформление исходно-разрешительной документации</t>
  </si>
  <si>
    <t>Краткое наименование мероприятия</t>
  </si>
  <si>
    <t>КИМ ОрВД</t>
  </si>
  <si>
    <t>Создание картографической продукции по материалам воздушных съемок</t>
  </si>
  <si>
    <t>Доплата до среднего заработка, начисленные сверх сумм пособий по временной трудоспособности</t>
  </si>
  <si>
    <t>суточные (Институт аэронавигации)</t>
  </si>
  <si>
    <t>проживание (Институт аэронавигации)</t>
  </si>
  <si>
    <t>суточные (прочее обучение)</t>
  </si>
  <si>
    <t>проживание (прочее обучение)</t>
  </si>
  <si>
    <t>ПСОП</t>
  </si>
  <si>
    <t>Доработка</t>
  </si>
  <si>
    <t xml:space="preserve">Затраты социального характера </t>
  </si>
  <si>
    <t>2.3</t>
  </si>
  <si>
    <t>2.4</t>
  </si>
  <si>
    <t>2.5</t>
  </si>
  <si>
    <t>2.6</t>
  </si>
  <si>
    <t>2.7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</si>
  <si>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</si>
  <si>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</si>
  <si>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</si>
  <si>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</si>
  <si>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</si>
  <si>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</si>
  <si>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</si>
  <si>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</si>
  <si>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</si>
  <si>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</si>
  <si>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</si>
  <si>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</si>
  <si>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</si>
  <si>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</si>
  <si>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4</t>
  </si>
  <si>
    <t>Затраты социального характера  ПДФ</t>
  </si>
  <si>
    <t>Содержание и обслуживание технических средств, кроме оборудования РТОП</t>
  </si>
  <si>
    <t>ПРИЛОЖЕНИЕ № 3</t>
  </si>
  <si>
    <t>Направление деятельности</t>
  </si>
  <si>
    <t>01</t>
  </si>
  <si>
    <t>02</t>
  </si>
  <si>
    <t>03</t>
  </si>
  <si>
    <t>04</t>
  </si>
  <si>
    <t>ОрВД, ПИВП и тренажерная подготовка</t>
  </si>
  <si>
    <t>Дирекция по организации воздушного движения и использования воздушного пространства</t>
  </si>
  <si>
    <t>05</t>
  </si>
  <si>
    <t>06</t>
  </si>
  <si>
    <t>07</t>
  </si>
  <si>
    <t>08</t>
  </si>
  <si>
    <t>09</t>
  </si>
  <si>
    <t>10</t>
  </si>
  <si>
    <t>11</t>
  </si>
  <si>
    <t>12</t>
  </si>
  <si>
    <t>10100_ВПО_АНО</t>
  </si>
  <si>
    <t xml:space="preserve">План производства и реализации услуг по АНО      </t>
  </si>
  <si>
    <t xml:space="preserve"> филиала ___________________________________________ </t>
  </si>
  <si>
    <t>Объем производства в натуральном выражении по аэронавиагационному обслуживанию полетов воздушных судов пользователей воздушного пространства Российской Федерации (АНО)</t>
  </si>
  <si>
    <t>АНО на маршрутах ОВД (тыс. прив. см-км)</t>
  </si>
  <si>
    <t>1.1.1.1.</t>
  </si>
  <si>
    <t>Внутренние полеты</t>
  </si>
  <si>
    <t>1.1.1.2.</t>
  </si>
  <si>
    <t>Международные полеты</t>
  </si>
  <si>
    <t>Иностранные пользователи</t>
  </si>
  <si>
    <t>АНО в районах аэродромов (аэроузлов) (тыс.тонн МВМ ВС) *</t>
  </si>
  <si>
    <t>1.2.1.</t>
  </si>
  <si>
    <t>1.2.2.</t>
  </si>
  <si>
    <t>Выручка от АНО (тыс.руб.)</t>
  </si>
  <si>
    <t>Выручка от АНО на маршрутах ОВД</t>
  </si>
  <si>
    <t>2.1.1.1.</t>
  </si>
  <si>
    <t>2.1.1.2.</t>
  </si>
  <si>
    <t>2.2.1.</t>
  </si>
  <si>
    <t>2.2.2.</t>
  </si>
  <si>
    <t>10100_ВПО_прочая деятельность</t>
  </si>
  <si>
    <t>План производства и реализации продукции по прочим видам деятельности</t>
  </si>
  <si>
    <t>Объем производства продукции по прочим уставным видам деятельности в натуральном выражении:</t>
  </si>
  <si>
    <t>Количество обработанных телеграфных сообщений (АФТН), подлежащих оплате (тыс. шт.)</t>
  </si>
  <si>
    <t>Объем авиационных работ, подлежащий оплате  (летных часов)</t>
  </si>
  <si>
    <t>Выручка от услуг  авиационной наземной сети передачи данных и телеграфной связи</t>
  </si>
  <si>
    <t>Выручка от авиационных работ</t>
  </si>
  <si>
    <t>Выручка от реализации АНИ</t>
  </si>
  <si>
    <t>2.3.1.</t>
  </si>
  <si>
    <t>2.3.2.</t>
  </si>
  <si>
    <t>Выручка от прочей деятельности</t>
  </si>
  <si>
    <t>Охрана труда и специальная оценка условий труда</t>
  </si>
  <si>
    <t>13</t>
  </si>
  <si>
    <t>14</t>
  </si>
  <si>
    <t>15</t>
  </si>
  <si>
    <t>16</t>
  </si>
  <si>
    <t>17</t>
  </si>
  <si>
    <t>18</t>
  </si>
  <si>
    <t>Социальная программа</t>
  </si>
  <si>
    <t>ФГУП «Госкорпорация по ОрВД» на</t>
  </si>
  <si>
    <t>по филиалу _______________________________________</t>
  </si>
  <si>
    <t>Колонки (1)-(8) для печатной формы плана</t>
  </si>
  <si>
    <t>Колонки (1)-(8),(*) - для электронной формы плана</t>
  </si>
  <si>
    <t>Доходы филиала</t>
  </si>
  <si>
    <t>Расходы филиала, в том числе:</t>
  </si>
  <si>
    <t>филиала____________________ ФГУП «Госкорпорация по ОрВД» на  _________________ год</t>
  </si>
  <si>
    <t>по филиалу__________________________ФГУП «Госкорпорация по ОрВД»</t>
  </si>
  <si>
    <t xml:space="preserve">при рождении ребенка (1-ый ребенок - 4 ТС ЕТС, 2-ой ребенок - 6 ТС ЕТС, 3 и посл. ребенок - 8 ТС ЕТС) </t>
  </si>
  <si>
    <t xml:space="preserve">Затраты социального характера  ПДФ      </t>
  </si>
  <si>
    <t>на _____________ год</t>
  </si>
  <si>
    <t>по филиалу _______________________________________________</t>
  </si>
  <si>
    <t xml:space="preserve">План ремонтно-восстановительных работ в компетенции филиала  </t>
  </si>
  <si>
    <t>20438</t>
  </si>
  <si>
    <t>К ПОРЯДКУ ТЕКУЩЕГО ЭКОНОМИЧЕСКОГО ПЛАНИРОВАНИЯ 
ПРОИЗВОДСТВЕННО-ХОЗЯЙСТВЕННОЙ ДЕЯТЕЛЬНОСТИ
ФГУП «ГОСКОРПОРАЦИЯ ПО ОрВД»</t>
  </si>
  <si>
    <t>Структура планов  ФГУП "Госкорпорация по ОрВД" 1 и 2 группы</t>
  </si>
  <si>
    <t xml:space="preserve"> ________________________ ФГУП «Госкорпорация по ОрВД»    на ____________ год </t>
  </si>
  <si>
    <r>
      <t xml:space="preserve">на </t>
    </r>
    <r>
      <rPr>
        <sz val="14"/>
        <rFont val="Times New Roman"/>
        <family val="1"/>
        <charset val="204"/>
      </rPr>
      <t>____________________</t>
    </r>
    <r>
      <rPr>
        <b/>
        <sz val="14"/>
        <rFont val="Times New Roman"/>
        <family val="1"/>
        <charset val="204"/>
      </rPr>
      <t>20___года</t>
    </r>
  </si>
  <si>
    <t>Наименование плана</t>
  </si>
  <si>
    <t>Код Плана (Пр. 1)</t>
  </si>
  <si>
    <t>Номер раздела/подраздела
 (Пр 2а)</t>
  </si>
  <si>
    <t>Страховые выплаты</t>
  </si>
  <si>
    <t>Приобретение помещений</t>
  </si>
  <si>
    <t>19</t>
  </si>
  <si>
    <t>Затраты на оплату труда</t>
  </si>
  <si>
    <t>Профессиональная подготовка, включая командировочные расходы до места обучения</t>
  </si>
  <si>
    <t>ПСО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</si>
  <si>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</si>
  <si>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</si>
  <si>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</si>
  <si>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</si>
  <si>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</si>
  <si>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</si>
  <si>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</si>
  <si>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</si>
  <si>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</si>
  <si>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</si>
  <si>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</si>
  <si>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</si>
  <si>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Аренда ОПФ. Регистрация имущественных прав, Аренда земли. Регистрация прав на землю, землеустроительные работы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</si>
  <si>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</si>
  <si>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</si>
  <si>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</si>
  <si>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</si>
  <si>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</si>
  <si>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</si>
  <si>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</si>
  <si>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</si>
  <si>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</si>
  <si>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</si>
  <si>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</si>
  <si>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</si>
  <si>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</si>
  <si>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</si>
  <si>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</si>
  <si>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</si>
  <si>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 xml:space="preserve">Расходы по поддержанию информационных технологий </t>
  </si>
  <si>
    <t>Материалы, включая ЗИП</t>
  </si>
  <si>
    <t>Дирекция стратегического развития, эксплуатации и технической политики</t>
  </si>
  <si>
    <t>Дирекция управления персоналом</t>
  </si>
  <si>
    <t>Дирекция  по организации воздушного движения и использованию воздушного пространства</t>
  </si>
  <si>
    <t>Главная бухгалтерия</t>
  </si>
  <si>
    <t>Код направления деятельности</t>
  </si>
  <si>
    <t>Наименование подразделений, ответственных за направление деятельности</t>
  </si>
  <si>
    <t>Закупка оборудования, ремонт и поддержание  эксплуатационной готовности оборудования РТОП и АС</t>
  </si>
  <si>
    <t xml:space="preserve">Перечень подразделений Госкорпорации, ответственных по направлениям деятельности </t>
  </si>
  <si>
    <t>Закупка транспорта</t>
  </si>
  <si>
    <t>Строительство, модернизация и ремонт объектов промышленного электроснабжения</t>
  </si>
  <si>
    <t>Закупка оборудования для резервного электроснабжения</t>
  </si>
  <si>
    <t>Внедрение автоматизированных информационных систем, закупка и ремонт средств вычислительной техники и связи (ПК, серверы, сетевое и коммуникационное оборудование, периферийное оборудование, оборудование связи общего назначения. ПО)</t>
  </si>
  <si>
    <t>Закупка бытовой техники, офисной мебели</t>
  </si>
  <si>
    <t>Приобретение и ремонт климатотехнического оборудования</t>
  </si>
  <si>
    <r>
      <t xml:space="preserve">Закупка оборудования для обеспечения безопасности, мероприятия по  защите информации в ЛВС, АС ОрВД и других объектах информации, их аттестация по требованиям информационной безопасности, </t>
    </r>
    <r>
      <rPr>
        <sz val="12"/>
        <color indexed="8"/>
        <rFont val="Times New Roman"/>
        <family val="1"/>
        <charset val="204"/>
      </rPr>
      <t>мероприятия по гражданской обороне, подготовка к чрезвычайным ситуациям</t>
    </r>
  </si>
  <si>
    <t xml:space="preserve">Закупка и ремонт автоматических установок и систем пожаротушения, пожарная безопасность </t>
  </si>
  <si>
    <t>ПРИЛОЖЕНИЕ № 2 а</t>
  </si>
  <si>
    <t>ПРИЛОЖЕНИЕ № 2 б</t>
  </si>
  <si>
    <t>ПРИЛОЖЕНИЕ № 7</t>
  </si>
  <si>
    <t xml:space="preserve">ПРИЛОЖЕНИЕ № 8 </t>
  </si>
  <si>
    <t>ПРИЛОЖЕНИЕ № 9</t>
  </si>
  <si>
    <t>Лимит ФОТ</t>
  </si>
  <si>
    <t xml:space="preserve">ПРИЛОЖЕНИЕ № 10 </t>
  </si>
  <si>
    <t>ПРИЛОЖЕНИЕ № 12</t>
  </si>
  <si>
    <t>ПРИЛОЖЕНИЕ № 13</t>
  </si>
  <si>
    <t>ПРИЛОЖЕНИЕ 17</t>
  </si>
  <si>
    <t>ПРИЛОЖЕНИЕ № 18</t>
  </si>
  <si>
    <t>К ПОРЯДКУ ТЕКУЩЕГО ЭКОНОМИЧЕСКОГО ПЛАНИРОВАНИЯ ПРОИЗВОДСТВЕННО-ХОЗЯЙСТВЕННОЙ ДЕЯТЕЛЬНОСТИ  ФГУП «ГОСКОРПОРАЦИЯ ПО ОрВД»</t>
  </si>
  <si>
    <t>К ПОРЯДКУ ТЕКУЩЕГО ЭКОНОМИЧЕСКОГО ПЛАНИРОВАНИЯ
 ПРОИЗВОДСТВЕННО-ХОЗЯЙСТВЕННОЙ ДЕЯТЕЛЬНОСТИ
 ФГУП «ГОСКОРПОРАЦИЯ ПО ОрВД»</t>
  </si>
  <si>
    <t>Итого по начислению</t>
  </si>
  <si>
    <t xml:space="preserve">Итого по начислению </t>
  </si>
  <si>
    <t>Тип этапа (Пр. 27)</t>
  </si>
  <si>
    <t>Техническое обслуживание ТСО ТБ</t>
  </si>
  <si>
    <t xml:space="preserve">Приобретение и монтаж ТСО ТБ </t>
  </si>
  <si>
    <t>Централизованный план профессиональной подготовки и переподготовки ФГУП «Госкорпорация по ОрВД»</t>
  </si>
  <si>
    <t>Центр ОВД</t>
  </si>
  <si>
    <t>Дата</t>
  </si>
  <si>
    <t xml:space="preserve"> Выдачи документа о прохождении курсов повышения квалификации</t>
  </si>
  <si>
    <t>Прохождения языковой аттестации по английскому языку</t>
  </si>
  <si>
    <t>по специальности</t>
  </si>
  <si>
    <t>по английскому языку</t>
  </si>
  <si>
    <t>Специалисты, осуществляющие непосредственное управление воздушным движением</t>
  </si>
  <si>
    <t>Специалисты ЭРТОС</t>
  </si>
  <si>
    <t>Административно-управленческий и вспомогательный персонал</t>
  </si>
  <si>
    <t>Прочий персонал*</t>
  </si>
  <si>
    <t>*) Примечание. К прочему персоналу относятся:
Специалисты ОрВД, кроме осуществляющих непосредственное управление воздушным движением;
Летный состав (филиал "Аэроконтроль");
Инженерно-технический состав ИАС (филиал "Аэроконтроль");
Персонал аэронавигационной информации (филиал "ЦАИ").</t>
  </si>
  <si>
    <r>
      <t>Код программы
(</t>
    </r>
    <r>
      <rPr>
        <sz val="12"/>
        <rFont val="Times New Roman"/>
        <family val="1"/>
        <charset val="204"/>
      </rPr>
      <t>для Института аэронавигации)</t>
    </r>
  </si>
  <si>
    <r>
      <rPr>
        <b/>
        <sz val="12"/>
        <rFont val="Times New Roman"/>
        <family val="1"/>
        <charset val="204"/>
      </rPr>
      <t>*) Примечание. К прочему персоналу относятся</t>
    </r>
    <r>
      <rPr>
        <sz val="12"/>
        <rFont val="Times New Roman"/>
        <family val="1"/>
        <charset val="204"/>
      </rPr>
      <t>:
Специалисты ОрВД, кроме осуществляющих непосредственное управление воздушным движением;
Летный состав (филиал "Аэроконтроль");
Инженерно-технический состав ИАС (филиал "Аэроконтроль");
Персонал аэронавигационной информации (филиал "ЦАИ").</t>
    </r>
  </si>
  <si>
    <t>Резерв</t>
  </si>
  <si>
    <t>Все ответственные подразделения в части касающейся</t>
  </si>
  <si>
    <t>Приобретение медицинского оборудования</t>
  </si>
  <si>
    <t xml:space="preserve">Изменения к ПДФ, </t>
  </si>
  <si>
    <t xml:space="preserve">вносимые в ____________________ корректировку </t>
  </si>
  <si>
    <t>10250</t>
  </si>
  <si>
    <t>Содержание и обслуживание оборудования РТОП и АС</t>
  </si>
  <si>
    <t>Содержание и обслуживание технических средств, кроме оборудования РТОП и АС</t>
  </si>
  <si>
    <t>Локальные АИС (ВПО 207012)</t>
  </si>
  <si>
    <t xml:space="preserve">РЦ(УЦ) </t>
  </si>
  <si>
    <t>МПСН</t>
  </si>
  <si>
    <t xml:space="preserve">КДП </t>
  </si>
  <si>
    <t xml:space="preserve">COVID </t>
  </si>
  <si>
    <t>Ремонтно-восстановительные работы</t>
  </si>
  <si>
    <t>Стоимость мероприятия (этапа) планируемая</t>
  </si>
  <si>
    <t>Реквизиты договора</t>
  </si>
  <si>
    <t xml:space="preserve">Дата  /Планируемый**  </t>
  </si>
  <si>
    <t>Номер / Планируемый **</t>
  </si>
  <si>
    <t xml:space="preserve">Платежи текущего финансового года </t>
  </si>
  <si>
    <t>Централизованное финансирование филиалов по утвержденной ПДФ</t>
  </si>
  <si>
    <t>Финансирование по договору по состоянию на 01.01.____</t>
  </si>
  <si>
    <t>Финансирование по договору по состоянию на 01.01.___</t>
  </si>
  <si>
    <t>К ПОРЯДКУ
ТЕКУЩЕГО ПЛАНИРОВАНИЯ ПРОИЗВОДСТВЕННО-ХОЗЯЙСТВЕННОЙ ДЕЯТЕЛЬНОСТИ ФГУП «ГОСКОРПОРАЦИЯ ПО ОрВД»</t>
  </si>
  <si>
    <t>Дата:</t>
  </si>
  <si>
    <t>Ответственный за сопровождение НИР
от структурного подразделения:</t>
  </si>
  <si>
    <t>Руководитель структурного подразделения:</t>
  </si>
  <si>
    <t>Директор по направлению деятельности:</t>
  </si>
  <si>
    <t>1. Проект технического задания, согласованный Росавиацией, на ___ л.
2. Служебная записка дирекции ЦОЗД о размере лимитной стоимости мероприятия для целей включения мероприятия в План НИОКР из Перечня тематик НИОКР, на ___ л.</t>
  </si>
  <si>
    <t>8. Приложение:</t>
  </si>
  <si>
    <t>7. Планируемый срок заключения договора (месяц, год):</t>
  </si>
  <si>
    <t>6. Примечание:</t>
  </si>
  <si>
    <t>Условия оплаты (в соответствии с описанием предмета закупки):</t>
  </si>
  <si>
    <t>Х -</t>
  </si>
  <si>
    <t>Окончание
(Х + __ мес)</t>
  </si>
  <si>
    <t>Начало</t>
  </si>
  <si>
    <t>% от общей стоимости мероприятия</t>
  </si>
  <si>
    <t>(тыс. руб.)</t>
  </si>
  <si>
    <t>Отчетность
по этапу</t>
  </si>
  <si>
    <t>Период выполнения</t>
  </si>
  <si>
    <t>Стоимость этапа
(тыс. руб.)</t>
  </si>
  <si>
    <t>Содержание работ по этапу</t>
  </si>
  <si>
    <t>№ этапа</t>
  </si>
  <si>
    <t>5. Этапность выполнения работ (указать количество этапов):</t>
  </si>
  <si>
    <t>4. Ожидаемые результаты:</t>
  </si>
  <si>
    <t>3. Краткое описание работы:</t>
  </si>
  <si>
    <t>2. Цель работы:</t>
  </si>
  <si>
    <t>20___ г.:</t>
  </si>
  <si>
    <t>общий:</t>
  </si>
  <si>
    <t>1.6. Объем финансирования:</t>
  </si>
  <si>
    <t>1.5. Результаты работы, этапа:</t>
  </si>
  <si>
    <t>месяц, год</t>
  </si>
  <si>
    <t>Срок завершения реализации мероприятия</t>
  </si>
  <si>
    <t>Срок начала реализации мероприятия</t>
  </si>
  <si>
    <t>год (годы)</t>
  </si>
  <si>
    <t>1.4. Период выполнения работы (сроки реализации мероприятия):</t>
  </si>
  <si>
    <t>1.3. Структурное подразделение, ответственное за сопровождение работы, ФИО ответственного за сопровождение работы:</t>
  </si>
  <si>
    <t>1.2. Наименование раздела, подраздела Плана НИОКР:</t>
  </si>
  <si>
    <t>1.1. Наименование темы:</t>
  </si>
  <si>
    <t>1. Данные по работе в форму Плана НИОКР:</t>
  </si>
  <si>
    <t>Заявка на включение мероприятия
в План научно-исследовательских и опытно-конструкторских работ
ФГУП "Госкорпорация по ОрВД" на 20___ год
из Перечня тематик (Приложение к Плану НИОКР на ___ год)</t>
  </si>
  <si>
    <t>Заявка на включение новой работы
в Перечень тематик НИОКР (Приложение к Плану научно-исследовательских и опытно-конструкторских работ
ФГУП "Госкорпорация по ОрВД" на 20___ год)</t>
  </si>
  <si>
    <t>Стоимость этапа</t>
  </si>
  <si>
    <t>Начало (месяц, год)</t>
  </si>
  <si>
    <t>1. Обоснование необходимости выполнения работы, на ___ л.
2. Обоснование ориентировочной лимитной стоимости мероприятия, согласованное дирекцией ЦОЗД, на ___ л.</t>
  </si>
  <si>
    <t>выбор из выпадающего списка</t>
  </si>
  <si>
    <t>Факт</t>
  </si>
  <si>
    <t>Комментарий</t>
  </si>
  <si>
    <t>Ответственный</t>
  </si>
  <si>
    <t>дата документа</t>
  </si>
  <si>
    <t>№ документа</t>
  </si>
  <si>
    <t>Ответственный (директор по направлению деятельности, директор филиала)</t>
  </si>
  <si>
    <t>Комментарии ФИЛИАЛОВ</t>
  </si>
  <si>
    <t>Ответственный (директор по направлению деятельности)</t>
  </si>
  <si>
    <t>Способ закупки</t>
  </si>
  <si>
    <t>Этап 3. Подготовка закупочной процедуры</t>
  </si>
  <si>
    <t>Этап 2: Согласование и утверждение ТЗ/ПСД /проект установки</t>
  </si>
  <si>
    <t>Этап 1.</t>
  </si>
  <si>
    <t>ПРИЛОЖЕНИЕ № 3.1.</t>
  </si>
  <si>
    <t>ПРИЛОЖЕНИЕ № 3.2.</t>
  </si>
  <si>
    <t xml:space="preserve">№ п/п </t>
  </si>
  <si>
    <t>Актуальные формы для заполнения сетевых графиков Корпоративном 	портале: 	Документы 	предприятия/Регламенты 	и стандарты/Общекорпоративные 	документы 	СМК/СТО-ГК-0001-017 	Текущее экономическое планирование»</t>
  </si>
  <si>
    <t>ПРИЛОЖЕНИЕ № 3а</t>
  </si>
  <si>
    <t xml:space="preserve">Организация согласования обеспечения договора (в случае наличия такого требования) </t>
  </si>
  <si>
    <t>доп.информация для расчета даты проведения конкурентных процедур</t>
  </si>
  <si>
    <t xml:space="preserve">Экспертиза по исполнению договоров по поисково-спасательному обеспечению в части дежурства поисково-спасательных воздушных судов и экипажей </t>
  </si>
  <si>
    <t>Наименование оборудования / ОС / НМА</t>
  </si>
  <si>
    <t>Обоснование формирования стоимости мероприятия</t>
  </si>
  <si>
    <t>Номер / Планируемый</t>
  </si>
  <si>
    <t>Дата / Планируемый</t>
  </si>
  <si>
    <t>7.1</t>
  </si>
  <si>
    <t>7.2</t>
  </si>
  <si>
    <t xml:space="preserve"> филиала _____________________________________________________________________________</t>
  </si>
  <si>
    <t>Клининговые услуги</t>
  </si>
  <si>
    <t xml:space="preserve">                                                                                                   ПРИЛОЖЕНИЕ №5а
                                                                                               К ПОРЯДКУ ТЕКУЩЕГО ПЛАНИРОВАНИЯ
                                                                                           ПРОИЗВОДСТВЕННО-ХОЗЯЙСТВЕННОЙ ДЕЯТЕЛЬНОСТИ
                                                                                                      ФГУП «ГОСКОРПОРАЦИЯ ПО ОрВД»</t>
  </si>
  <si>
    <t>Приложение к Плану
научно-исследовательских и опытно-конструкторских работ
ФГУП «Госкорпорация по ОрВД» на ____ год</t>
  </si>
  <si>
    <t>Перечень тематик НИОКР,
планируемых к выполнению в _____ году</t>
  </si>
  <si>
    <t>Наименование тематик</t>
  </si>
  <si>
    <t>Расходы на уборку территории</t>
  </si>
  <si>
    <t>401.1</t>
  </si>
  <si>
    <t>402.1</t>
  </si>
  <si>
    <t>403.1</t>
  </si>
  <si>
    <t>Новая редакция</t>
  </si>
  <si>
    <t>Актуальные формы с детализацией заполнения сетевых графиков, учитывающие локальные акты предприятия размещены на Корпоративном 	портале: 	Документы 	предприятия/Регламенты 	и стандарты/Общекорпоративные 	документы 	СМК/СТО-ГК-0001-017 	Текущее экономическое планирование»</t>
  </si>
  <si>
    <t>План мероприятий (по планам 4  группы) ФГУП "Госкорпорация по ОрВД" на ____ год</t>
  </si>
  <si>
    <t xml:space="preserve">Наименование оборудования / ОС / НМА/Воздушного судна
</t>
  </si>
  <si>
    <t>Выявленные убытки прошлых лет</t>
  </si>
  <si>
    <t xml:space="preserve">Поисково-спасательное обеспечение в части дежурства поисково-спасательных воздушных судов и экипажей и выполнение дежурными экипажами тренировочных полетов </t>
  </si>
  <si>
    <t>10211</t>
  </si>
  <si>
    <t>по облигациям, депозитам, государственным ценным бумагам</t>
  </si>
  <si>
    <t>10212</t>
  </si>
  <si>
    <t>за предоставление в пользование денежных средств</t>
  </si>
  <si>
    <t>10213</t>
  </si>
  <si>
    <t>за использование кредитной организацией денежных средств, находящихся на счете организации в этой кредитной организации</t>
  </si>
  <si>
    <t>10214</t>
  </si>
  <si>
    <t>Доходы от участия в других организациях (доходы, связанные с участием в уставных капиталах других организаций)</t>
  </si>
  <si>
    <t>Прочие операционные доходы</t>
  </si>
  <si>
    <t>прибыль, полученная (подлежащая получению) в результате совместной деятельности (по договору простого товарищества)</t>
  </si>
  <si>
    <t>сумма вознаграждения за переданное в общее владение и (или) пользование имущество или возврат имущества при его разделе сверх величины вклада (в части денежных средств)</t>
  </si>
  <si>
    <t>сумма дохода, определенная к получению в соответствии с условиями договора продажи основных средств и иных активов</t>
  </si>
  <si>
    <t>10221</t>
  </si>
  <si>
    <t>Выявленная в плановом периоде прибыль прошлых лет, поступление прибыли прошлых лет, компенсационные выплаты</t>
  </si>
  <si>
    <t>10222</t>
  </si>
  <si>
    <t>Суммы кредиторской  и депонентской задолженности, по которой истек срок исковой давности</t>
  </si>
  <si>
    <t>суммы страхового возмещения и покрытия из других источников</t>
  </si>
  <si>
    <t>стоимость материальных ценностей, остающихся от списания непригодных к восстановлению и дальнейшему использованию активов</t>
  </si>
  <si>
    <t>Кредиты и займы (кредитные договоры)</t>
  </si>
  <si>
    <t xml:space="preserve">Субсидии на возмещение расходов за АНО полетов ВС пользователей ВП, освобожденных в соответствии с законодательством РФ от платы за АНО </t>
  </si>
  <si>
    <t>Прибыль, полученная (подлежащая получению) в результате совместной деятельности (по договору простого товарищества)</t>
  </si>
  <si>
    <t>Сумма вознаграждения за переданное в общее владение и (или) пользование имущество или возврат имущества при его разделе сверх величины вклада (в части денежных средств)</t>
  </si>
  <si>
    <t>Сумма дохода, определенная к получению в соответствии с условиями договора продажи основных средств и иных активов</t>
  </si>
  <si>
    <t>Суммы страхового возмещения и покрытия из других источников</t>
  </si>
  <si>
    <t>Стоимость материальных ценностей, остающихся от списания непригодных к восстановлению и дальнейшему использованию активов</t>
  </si>
  <si>
    <t xml:space="preserve">Средства бюджетов субъектов РФ </t>
  </si>
  <si>
    <t xml:space="preserve">Средства местных бюджетов </t>
  </si>
  <si>
    <t>Средства прочих источников</t>
  </si>
  <si>
    <t>Выплаты по кредитам и займам</t>
  </si>
  <si>
    <t>БЮДЖЕТ Предприятия на планируемый период</t>
  </si>
  <si>
    <t>ъ</t>
  </si>
  <si>
    <t xml:space="preserve">Код строки ПДП </t>
  </si>
  <si>
    <t>Наименование строки бюджета</t>
  </si>
  <si>
    <t>Сумма</t>
  </si>
  <si>
    <t>Источник данных</t>
  </si>
  <si>
    <t>ДОХОДЫ ФЕДЕРАЛЬНОГО ГОСУДАРСТВЕННОГО УНИТАРНОГО ПРЕДПРИЯТИЯ</t>
  </si>
  <si>
    <t>10100</t>
  </si>
  <si>
    <t>ДОХОДЫ ПО ОБЫЧНЫМ ВИДАМ ДЕЯТЕЛЬНОСТИ</t>
  </si>
  <si>
    <t>Выручка по обычным видам деятельности всего, 
в т.ч.</t>
  </si>
  <si>
    <t>за  АНО на маршрутах обслуживания воздушного движения</t>
  </si>
  <si>
    <t>за  АНО в районах аэродромов</t>
  </si>
  <si>
    <t>ПРОЧИЕ ДОХОДЫ</t>
  </si>
  <si>
    <t xml:space="preserve">Операционные доходы </t>
  </si>
  <si>
    <t>10210</t>
  </si>
  <si>
    <t>102101</t>
  </si>
  <si>
    <t>102102</t>
  </si>
  <si>
    <t>102103</t>
  </si>
  <si>
    <t>10220</t>
  </si>
  <si>
    <t>Движение денежных средств, не влияющие на сальдо обязательств</t>
  </si>
  <si>
    <t xml:space="preserve">Бюджетные ассигнования и иное целевое финансирование </t>
  </si>
  <si>
    <t>10500</t>
  </si>
  <si>
    <t>Субсидии на возмещение ПСО</t>
  </si>
  <si>
    <t>10601</t>
  </si>
  <si>
    <t>за счет средств бюджета субъекта Российской Федерации</t>
  </si>
  <si>
    <t>10602</t>
  </si>
  <si>
    <t>за счет средств местного бюджета</t>
  </si>
  <si>
    <t>10603</t>
  </si>
  <si>
    <t>за счет прочих источников</t>
  </si>
  <si>
    <t>РАСХОДЫ ФЕДЕРАЛЬНОГО ГОСУДАРСТВЕННОГО УНИТАРНОГО ПРЕДПРИЯТИЯ</t>
  </si>
  <si>
    <t>КАПИТАЛЬНЫЕ РАСХОДЫ:</t>
  </si>
  <si>
    <t>2070311</t>
  </si>
  <si>
    <t>ФЦП "Поддержание, развитие и использование системы ГЛОНАСС"</t>
  </si>
  <si>
    <t>2070312</t>
  </si>
  <si>
    <t>207011,
207012</t>
  </si>
  <si>
    <t>План капитальных расходов по поддержанию эксплуатационной готовности филиалов</t>
  </si>
  <si>
    <t>2070322</t>
  </si>
  <si>
    <t>Централизованный план капитальных вложений, в том числе:</t>
  </si>
  <si>
    <t>Инвестиции на оснащение российских аэропортов светосигнальным оборудованием</t>
  </si>
  <si>
    <t>ВПП-3 ШРМ</t>
  </si>
  <si>
    <t>2070323</t>
  </si>
  <si>
    <t>Мероприятия по обеспечению транспортной и информационной безопасности в части капитальных вложений</t>
  </si>
  <si>
    <t>2070324</t>
  </si>
  <si>
    <t>Мероприятия по развитию информационных технологий</t>
  </si>
  <si>
    <t>2070390</t>
  </si>
  <si>
    <t>ТЕКУЩИЕ РАСХОДЫ (по ПДП)</t>
  </si>
  <si>
    <t>Расходы на производство продукции, работ, услуг (по ПДП)</t>
  </si>
  <si>
    <t>20300</t>
  </si>
  <si>
    <t>20301</t>
  </si>
  <si>
    <t>20302</t>
  </si>
  <si>
    <t xml:space="preserve">ПСО 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</si>
  <si>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</si>
  <si>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</si>
  <si>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</si>
  <si>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</si>
  <si>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</si>
  <si>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</si>
  <si>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</si>
  <si>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</si>
  <si>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Сборники АНИ централизовано</t>
  </si>
  <si>
    <t>Сборники АНИ в компетенции филиалов</t>
  </si>
  <si>
    <t>20380</t>
  </si>
  <si>
    <t>20401</t>
  </si>
  <si>
    <t>Профподготовка</t>
  </si>
  <si>
    <t>204013</t>
  </si>
  <si>
    <t>204011</t>
  </si>
  <si>
    <t>204012</t>
  </si>
  <si>
    <t>20403</t>
  </si>
  <si>
    <t>204031</t>
  </si>
  <si>
    <t>204032</t>
  </si>
  <si>
    <t>20404</t>
  </si>
  <si>
    <t>204041</t>
  </si>
  <si>
    <t>204042</t>
  </si>
  <si>
    <t>20405</t>
  </si>
  <si>
    <t>20406</t>
  </si>
  <si>
    <t>204061</t>
  </si>
  <si>
    <t>204062</t>
  </si>
  <si>
    <t>204063</t>
  </si>
  <si>
    <t>204064</t>
  </si>
  <si>
    <t>204065</t>
  </si>
  <si>
    <t>20407</t>
  </si>
  <si>
    <t>20408</t>
  </si>
  <si>
    <t>Охрана имущества, сопровождение денежных средств и пожарная безопасность, включая ТО</t>
  </si>
  <si>
    <t>20421</t>
  </si>
  <si>
    <t>20422</t>
  </si>
  <si>
    <t>40423</t>
  </si>
  <si>
    <t>централизованные расходы</t>
  </si>
  <si>
    <t>в компетенции филиалов</t>
  </si>
  <si>
    <t>20425</t>
  </si>
  <si>
    <t>20426</t>
  </si>
  <si>
    <t>20429</t>
  </si>
  <si>
    <t>20430</t>
  </si>
  <si>
    <t>20431</t>
  </si>
  <si>
    <t>20432</t>
  </si>
  <si>
    <t>Мероприятия по обеспечению информационной и транспортной безопасности</t>
  </si>
  <si>
    <t>204321</t>
  </si>
  <si>
    <t>204322</t>
  </si>
  <si>
    <t>20434</t>
  </si>
  <si>
    <t>20435</t>
  </si>
  <si>
    <t>20436</t>
  </si>
  <si>
    <t>20437</t>
  </si>
  <si>
    <t>20450</t>
  </si>
  <si>
    <t>Расходы на внедрение и составление фин. отчетности по МСФО</t>
  </si>
  <si>
    <t>20495</t>
  </si>
  <si>
    <t>Расходы на информационные технологии</t>
  </si>
  <si>
    <t>209451</t>
  </si>
  <si>
    <t>204952</t>
  </si>
  <si>
    <t>20498</t>
  </si>
  <si>
    <t>Ремонты текущие</t>
  </si>
  <si>
    <t>2070326</t>
  </si>
  <si>
    <t>Централизованный план ремонтно-восстановительных работ (РВР)</t>
  </si>
  <si>
    <t>207013</t>
  </si>
  <si>
    <t>20499</t>
  </si>
  <si>
    <t>другие централизованные расходы</t>
  </si>
  <si>
    <t>другие в компетенции филиалов</t>
  </si>
  <si>
    <t>20120</t>
  </si>
  <si>
    <t>Затраты социального характера</t>
  </si>
  <si>
    <t>20121</t>
  </si>
  <si>
    <t>20122</t>
  </si>
  <si>
    <t>20600</t>
  </si>
  <si>
    <t>Коммерческие расходы</t>
  </si>
  <si>
    <t>Управленческие расходы</t>
  </si>
  <si>
    <t>20500</t>
  </si>
  <si>
    <t>Операционные расходы</t>
  </si>
  <si>
    <t>20501</t>
  </si>
  <si>
    <t>20502</t>
  </si>
  <si>
    <t>Внереализационные расходы</t>
  </si>
  <si>
    <t>20503</t>
  </si>
  <si>
    <t>20505</t>
  </si>
  <si>
    <t>20599</t>
  </si>
  <si>
    <t>Прочие финансируемые (внереализационные)  расходы</t>
  </si>
  <si>
    <t>20510</t>
  </si>
  <si>
    <t>20511</t>
  </si>
  <si>
    <t>20512</t>
  </si>
  <si>
    <t xml:space="preserve">Списания денежных средств, не влияющие на сальдо обязательств </t>
  </si>
  <si>
    <t>20110</t>
  </si>
  <si>
    <t>Фонд оплаты труда</t>
  </si>
  <si>
    <t>20200</t>
  </si>
  <si>
    <t>Страховые взносы по внебюджетные фонды</t>
  </si>
  <si>
    <t>22 700</t>
  </si>
  <si>
    <t>20800</t>
  </si>
  <si>
    <t>20801</t>
  </si>
  <si>
    <t>20803</t>
  </si>
  <si>
    <t>20802</t>
  </si>
  <si>
    <t>22 800</t>
  </si>
  <si>
    <t>20810</t>
  </si>
  <si>
    <t>ПРОФИЦИТ (ДЕФИЦИТ) БЮДЖЕТА</t>
  </si>
  <si>
    <t>Остаток денежных средств на конец периода</t>
  </si>
  <si>
    <t xml:space="preserve">     Структура планов  ФГУП "Госкорпорация по ОрВД" 4 группы</t>
  </si>
  <si>
    <t>ПРИЛОЖЕНИЕ № 2 в</t>
  </si>
  <si>
    <t>23.0000</t>
  </si>
  <si>
    <t>23.0100</t>
  </si>
  <si>
    <t>Централизованный план мероприятий по поисково-спасательному обеспечению в части дежурства поисково-спасательных воздушных судов и экипажей и выполнение дежурными экипажами тренировочных полетов  ФГУП «Госкорпорация по ОрВД»</t>
  </si>
  <si>
    <t xml:space="preserve">Мероприятия по поисково-спасательному обеспечению в части дежурства поисково-спасательных воздушных судов и экипажей и выполнению дежурными экипажами тренировочных полетов </t>
  </si>
  <si>
    <t>№301.1 Централизованный план мероприятий по поисково-спасательному обеспечению в части дежурства поисково-спасательных воздушных судов и экипажей и выполнение дежурными экипажами тренировочных полетов  ФГУП «Госкорпорация по ОрВД» на 20____ год</t>
  </si>
  <si>
    <t>№302.1</t>
  </si>
  <si>
    <t>№303.1</t>
  </si>
  <si>
    <t>Предельная (максимальная) стоимость закупки</t>
  </si>
  <si>
    <t>Примечание к кол.23</t>
  </si>
  <si>
    <t xml:space="preserve">Проект-аналог/новое (ранее не закупалось) </t>
  </si>
  <si>
    <t xml:space="preserve">Критерии </t>
  </si>
  <si>
    <t>Информация по действующему оборудованию</t>
  </si>
  <si>
    <t xml:space="preserve">Наличие утвержденной ПСД или положительное заключение </t>
  </si>
  <si>
    <t xml:space="preserve">Стадия оформления прав на землю (Если не оформлена) </t>
  </si>
  <si>
    <t>Дата ввода оборудования (дд.мм.гг.)</t>
  </si>
  <si>
    <t>Фактический срок службы (лет)</t>
  </si>
  <si>
    <t>Из них продление срока службы (лет)</t>
  </si>
  <si>
    <t>Обоснование включения (с приложением Акта о техническом состоянии с указанием невозможности продления ресурса)</t>
  </si>
  <si>
    <t>7.1.</t>
  </si>
  <si>
    <t>7.2.</t>
  </si>
  <si>
    <t>ПРИЛОЖЕНИЕ № 3.3</t>
  </si>
  <si>
    <t>Дата договора/планируемый</t>
  </si>
  <si>
    <t>Номер договора/планируемый</t>
  </si>
  <si>
    <t>Старая редакция</t>
  </si>
  <si>
    <t>Принять мероприятие(я) в новой редакции:</t>
  </si>
  <si>
    <t>Исключить мероприятие(я):</t>
  </si>
  <si>
    <t>Включить мероприятие(я):</t>
  </si>
  <si>
    <t>Перечень централизованных (ц) и децентрализованных (д) планов ФГУП «Госкорпорация по ОрВД» 1, 2,3 и 4 групп</t>
  </si>
  <si>
    <t>Форма заявки в планы 4 группы</t>
  </si>
  <si>
    <t>План ремонтно-восстановительных работ в компетенции филиала______ФГУП «Госкорпорация по ОрВД»</t>
  </si>
  <si>
    <t>Исследования, связанные с технологиями и процессами ОрВД и ИВП</t>
  </si>
  <si>
    <t>Мероприятия в отношении источников бесперебойного питания</t>
  </si>
  <si>
    <t>Объекты информационных технологий</t>
  </si>
  <si>
    <t>Серверное оборудование,
Системы хранения данных, 
Сетевое оборудование, 
Оборудование сетей хранения данных (SAN),
Оборудование телефонной сети (АТС),
 Персональные компьютеры (системные блоки, АРМ: системный блок+монитор), 
Портативные компьютеры (ноутбуки, планшеты,),
Персональные аппараты связи (стационарные телефоны, мобильные телефоны),
Оборудование  копировально-множительное (МФУ, принтеры, плоттеры,  фотокопировальное оборудование),
Оборудование  видео-звукозаписи (видеорегистраторы,  фото-видеокамеры, магнитофоны, диктофоны),
Оборудование отображения информации ПК (мониторы),
Оборудование отображения информации, групповое (видео-панели, видео-проекторы, телевизоры),
Системы бесперебойного электрического питания (ИБП), 
Оборудование монтажа ИТ-оборудования (серверные стойки, крепежи для монтажа),
Метрологическое и измерительное оборудование (в т.ч. для мониторинга состояния вычислительного и телекоммуникационного оборудования)</t>
  </si>
  <si>
    <t>Консультационные услуги, разработка документации</t>
  </si>
  <si>
    <t>Код инициатора мероприятия
=1-ГК, =2-филиал</t>
  </si>
  <si>
    <t xml:space="preserve">Земля (Кадастровый номер; Номер и дата правоустанавливающие документа; Дата окончания срока предоставления) </t>
  </si>
  <si>
    <t>Назначенный ресурс (лет)</t>
  </si>
  <si>
    <t>ВПО - план возникновения и погашения обязательств</t>
  </si>
  <si>
    <t>Корпоративные и международные мероприятия</t>
  </si>
  <si>
    <t>Для первоначальной программы значение берется из согласованной программы предыдущего года, для уточненной - фактический остаток по данным баланса</t>
  </si>
  <si>
    <t>Внереализационные доходы</t>
  </si>
  <si>
    <t>ФЦП "Социально-экономическое развитие республики Крым и г. Севастополя"</t>
  </si>
  <si>
    <t>Работы по разработке схем маневрирования для аэродромов (вертодромов)</t>
  </si>
  <si>
    <t>Расходы по Плану РЗиМОС филиалов</t>
  </si>
  <si>
    <t>Услуги по обеспечению междусменного отдыха диспетчерского состава</t>
  </si>
  <si>
    <t>Расходы на охрану окружающей среды, утилизация опасных отходов, вывоз БО</t>
  </si>
  <si>
    <t>Централизованные планы 4 группы</t>
  </si>
  <si>
    <t>4.1. Централизованный план профессиональной подготовки</t>
  </si>
  <si>
    <t>4.2. Централизованный план мероприятий социальной программы</t>
  </si>
  <si>
    <t>4.3. Централизованный План международных и корпоративных мероприятий</t>
  </si>
  <si>
    <t>Мониторинг характеристик выдерживания высоты воздушных судов в воздушном пространстве с RVSM</t>
  </si>
  <si>
    <t>Информационные, консультационные услуги</t>
  </si>
  <si>
    <t>Расходы на охрану окружающей среды и экологическую безопасность (включая санитарно-эпидемиологическую экспертизу, оформление документов по охране окружающей среды)</t>
  </si>
  <si>
    <t xml:space="preserve">Подготовка исходно-разрешительной документации (справки, заключения уполномоченных органов) в рамках исполнения договоров </t>
  </si>
  <si>
    <t>Создание либо приобретение ОС, НМА в снабженческо-сбытовой сфере</t>
  </si>
  <si>
    <t>Создание либо приобретение ОС, НМА в производственной сфере</t>
  </si>
  <si>
    <t>Создание либо приобретение ОС, НМА в финансово-инвестиционной сфере</t>
  </si>
  <si>
    <t>Создание либо приобретение ОС, НМА в социальной сфере</t>
  </si>
  <si>
    <t>Реконструкция и модернизация ОС, НМА в снабженческо-сбытовой сфере</t>
  </si>
  <si>
    <t>Реконструкция и модернизация ОС, НМА в производственной сфере</t>
  </si>
  <si>
    <t>Реконструкция и модернизация ОС, НМА в финансово-инвестиционной сфере</t>
  </si>
  <si>
    <t>Реконструкция и модернизация ОС, НМА в социальной сфере</t>
  </si>
  <si>
    <t>Финансовые вложения в снабженческо-сбытовой сфере</t>
  </si>
  <si>
    <t>Финансовые вложения в производственной сфере</t>
  </si>
  <si>
    <t>Финансовые вложения в финансово-инвестиционной сфере</t>
  </si>
  <si>
    <t>Финансовые вложения в социальной сфере</t>
  </si>
  <si>
    <t>проценты к получению по облигациям, депозитам, государственным ценным бумагам</t>
  </si>
  <si>
    <t>проценты к получению за предоставление в пользование денежных средств</t>
  </si>
  <si>
    <t>проценты к получению за использование кредитной организацией денежными средствами, находящимися на счетах организации в этой кредитной организации</t>
  </si>
  <si>
    <t>** если договор еще не заключен, то в колонках 7.1. и 7.2. пишется "Планируемый"</t>
  </si>
  <si>
    <t>** если договор еще не заключен, то в колонках 5.1. и 5.2. пишется "Планируемый"</t>
  </si>
  <si>
    <t xml:space="preserve">       </t>
  </si>
  <si>
    <t>ИТОГО
по оплате</t>
  </si>
  <si>
    <t>1 кв-л
по оплате</t>
  </si>
  <si>
    <t>2 кв-л
по оплате</t>
  </si>
  <si>
    <t>3 кв-л
по оплате</t>
  </si>
  <si>
    <t>4 кв-л
по оплате</t>
  </si>
  <si>
    <t xml:space="preserve">      </t>
  </si>
  <si>
    <t>Водоснабжение, в том числе:</t>
  </si>
  <si>
    <t>деятельности филиала «            »</t>
  </si>
  <si>
    <t>филиала «            »</t>
  </si>
  <si>
    <t>Срок начала реализации мероприятия/этапа (мм_гггг -мм_гггг, мм-месяц, гггг-год)</t>
  </si>
  <si>
    <t>Номер УИПа</t>
  </si>
  <si>
    <t>ОРВД (УИП 1)</t>
  </si>
  <si>
    <t>Наблюдение (УИП 2)</t>
  </si>
  <si>
    <t>Навигация (УИП 3)</t>
  </si>
  <si>
    <t>Связь(УИП 4)</t>
  </si>
  <si>
    <t>ИТОГО УИП 6</t>
  </si>
  <si>
    <t>Аэроконтроль(УИП 6.3)</t>
  </si>
  <si>
    <t>ИТ (УИП 6.2)</t>
  </si>
  <si>
    <t>ИБ (УИП 6 Прочее)</t>
  </si>
  <si>
    <t>Хоз деятельность (УИП 6 Прочее)</t>
  </si>
  <si>
    <t>Аэродромы учебных заведений (УИП 6 Прочее)</t>
  </si>
  <si>
    <t>ЕС АКПС (УИП 6.4)</t>
  </si>
  <si>
    <t>по разделу 207011</t>
  </si>
  <si>
    <t>по разделу 207012</t>
  </si>
  <si>
    <t>Прочие (УИП 6 Прочие)</t>
  </si>
  <si>
    <t>Расходы на составление фин.отчетности по МСФО</t>
  </si>
  <si>
    <t>Штрафы, пени, неустойки, выплаты по решениям судебных органов, включая  иные платежи, в том числе по трудовым спорам</t>
  </si>
  <si>
    <t>Возмещение морального вреда по решению судебных органов;</t>
  </si>
  <si>
    <t>Компенсационные выплаты за невыполнение условий квотирования;</t>
  </si>
  <si>
    <t>Пособия, выплачиваемые работодателем за счет средств Фонда социального страхования Российской Федерации штатным работникам;</t>
  </si>
  <si>
    <t>Транспортные услуги сторонних организаций  по перевозки пассажиров и багажа</t>
  </si>
  <si>
    <t>Транспортные услуги сторонних организаций по перевозки (доставку) грузов (отправлений) по контрактам (договорам) доставки, фрахтования</t>
  </si>
  <si>
    <t>Приобретение и обновление справочно-информационных баз данных</t>
  </si>
  <si>
    <t>Прочие расходы по поддержанию информационных технологий</t>
  </si>
  <si>
    <t>Юридические услуги</t>
  </si>
  <si>
    <t xml:space="preserve">Расходы по водоснабжению </t>
  </si>
  <si>
    <t>Расходы по  водоотведению</t>
  </si>
  <si>
    <t>Оплата коммунальных платежей управляющим компаниям/компенсация коммунальных услуг по договорам аренды</t>
  </si>
  <si>
    <t>Арендные платежи</t>
  </si>
  <si>
    <t>Расходы по обеспечению информационной  безопасности</t>
  </si>
  <si>
    <t>Расходы по обеспечению транспортной безопасности  (прочие)</t>
  </si>
  <si>
    <t>Затраты на специальную оснастку</t>
  </si>
  <si>
    <t>НДФЛ</t>
  </si>
  <si>
    <t>Приобретение неисключительных (пользовательских), лицензионных прав на программное обеспечение (срок до 1 года)</t>
  </si>
  <si>
    <t>Приобретение неисключительных (пользовательских), лицензионных прав на программное обеспечение (срок более 1 года)</t>
  </si>
  <si>
    <t>Отчисления в  ФСС НС</t>
  </si>
  <si>
    <t>Дирекция по экономике и финансам</t>
  </si>
  <si>
    <t>39</t>
  </si>
  <si>
    <t>49</t>
  </si>
  <si>
    <t>20110_ВПО</t>
  </si>
  <si>
    <t>ПРИЛОЖЕНИЕ № 7а</t>
  </si>
  <si>
    <t>в централизованные планы 4 группы</t>
  </si>
  <si>
    <t>Текущие расходы по обеспечению транспортной безопасности в компетенции филиала (кроме охраны объектов)</t>
  </si>
  <si>
    <t>На обеспечение функционирования Предприятия</t>
  </si>
  <si>
    <t>На возмещение затрат,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</t>
  </si>
  <si>
    <t>Дирекция по правовому обеспечению, закупочной деятельности, договорной работе и имущественным отношениям</t>
  </si>
  <si>
    <t>Обучение и аттестация сил обеспечения транспортной безопасности</t>
  </si>
  <si>
    <t>Проведение оценки уязвимости объектов ЕС ОрВД и разработка планов обеспечения транспортной безопасности</t>
  </si>
  <si>
    <t>Организация пропускного режима</t>
  </si>
  <si>
    <t>204951/2070324</t>
  </si>
  <si>
    <t>Служба информационных технологий</t>
  </si>
  <si>
    <t>Служба административно-хозяйственного обеспечения</t>
  </si>
  <si>
    <t>Служба безопасности</t>
  </si>
  <si>
    <t>Централизованный план мероприятий по реализации проекта «Беспилотная аэродоставка грузов» ФГУП Госкорпорация по ОрВД</t>
  </si>
  <si>
    <t>Служба безопасности, Центр кибербезопасности, Специальный отдел</t>
  </si>
  <si>
    <t>50</t>
  </si>
  <si>
    <t>Расходы по обеспечению информационной безопасности</t>
  </si>
  <si>
    <t>Центр кибербезопасности</t>
  </si>
  <si>
    <t>Положительные курсовые разницы</t>
  </si>
  <si>
    <t>Отрицательные курсовые разницы</t>
  </si>
  <si>
    <t>Текущие расходы по обеспечению информационной безопасности в компетенции филиала</t>
  </si>
  <si>
    <t>202.3</t>
  </si>
  <si>
    <t>План мероприятий по обеспечению информационной безопасности в компетенции филиала_______ФГУП «Госкорпорация по ОрВД»</t>
  </si>
  <si>
    <t>План мероприятий по обеспечению транспортной безопасности в компетенции филиала_______ФГУП «Госкорпорация по ОрВД»</t>
  </si>
  <si>
    <r>
      <t>3.</t>
    </r>
    <r>
      <rPr>
        <sz val="7"/>
        <color indexed="8"/>
        <rFont val="Times New Roman"/>
        <family val="1"/>
        <charset val="204"/>
      </rPr>
      <t xml:space="preserve">  </t>
    </r>
    <r>
      <rPr>
        <sz val="12"/>
        <color indexed="8"/>
        <rFont val="Times New Roman"/>
        <family val="1"/>
        <charset val="204"/>
      </rPr>
      <t>Планы мероприятий  для обеспечения производственно-хозяйственной деятельности ФГУП «Госкорпорация по ОрВД»</t>
    </r>
  </si>
  <si>
    <t>4.  Планы мероприятий, инициированные ФГУП «Госкорпорация по ОрВД» в целях повышения квалификации, клиентоориентированности, мотивации персонала,  представления Предприятия на международных и российских выставках, форумах и т.д.</t>
  </si>
  <si>
    <t>Централизованный план международных и корпоративных мероприятий ФГУП «Госкорпорация по ОрВД»</t>
  </si>
  <si>
    <t xml:space="preserve">Текущие расходы по обеспечению информационной безопасности в компетенции филиала </t>
  </si>
  <si>
    <t>Сроки реализации мероприятия/этапа (мм_гггг -мм_гггг, мм-месяц, гггг-год)</t>
  </si>
  <si>
    <t>Страховые взносы в СФР (Отчисления в ПФ, ФОМС, ФСС)</t>
  </si>
  <si>
    <t>База для расчета страховых взносов в СФР (ПФ, ФОМС, ФСС)  (ФОТ по начислению)</t>
  </si>
  <si>
    <t>Среднеквартальный % страховых взносов в СФР (ПФ, ФОМС, ФСС )</t>
  </si>
  <si>
    <t>Возврат денежных средств по расходам прошлых периодов</t>
  </si>
  <si>
    <t>02300</t>
  </si>
  <si>
    <t>Движение денежных средств, не влияющее на сальдо обязательств (02100+02200+02300)</t>
  </si>
  <si>
    <t>03300</t>
  </si>
  <si>
    <t>Оплата труда по договорам гражданско-правового характера на выполнение ремонтных работ</t>
  </si>
  <si>
    <t>17.0110</t>
  </si>
  <si>
    <t>Мероприятия в отношении административных и вспомогательных зданий и сооружений, помещений</t>
  </si>
  <si>
    <t>17.0190</t>
  </si>
  <si>
    <t>Мероприятия в отношении других прочих ОС</t>
  </si>
  <si>
    <t>Лимит финансирования на ____ год</t>
  </si>
  <si>
    <t>Планируемая дата заключения контракта (договора)
( мм_гггг)</t>
  </si>
  <si>
    <t>Период выполнения обязательств по договору (для текущих расходов) (мм_гггг - мм_гггг)</t>
  </si>
  <si>
    <t>План централизованных мероприятий (по планам 1, 2, 3 группы) ФГУП "Госкорпорация по ОрВД" на ____ год</t>
  </si>
  <si>
    <t>8.1.</t>
  </si>
  <si>
    <t>8.2.</t>
  </si>
  <si>
    <t>8.3.</t>
  </si>
  <si>
    <t>8.4.</t>
  </si>
  <si>
    <t>8.5.</t>
  </si>
  <si>
    <t>Код мероприятия (КМ)</t>
  </si>
  <si>
    <t>Место установки</t>
  </si>
  <si>
    <t>Оборудование</t>
  </si>
  <si>
    <t xml:space="preserve">Наименование этапа (вид работ)
</t>
  </si>
  <si>
    <t>Номер договора и дата</t>
  </si>
  <si>
    <t>Рекзизиты договора</t>
  </si>
  <si>
    <t xml:space="preserve">Директор, осуществляющий контроль за реализацией </t>
  </si>
  <si>
    <t>номер</t>
  </si>
  <si>
    <t>дата</t>
  </si>
  <si>
    <t>последующие  годы</t>
  </si>
  <si>
    <t>Формирование описания предмета закупки и состава оборудования (спецификации оборудования)</t>
  </si>
  <si>
    <t>Запрос ценовой информации в Алмаз-Антей  с описанием объекта закупки /Запрос технико - коммерческих предложений</t>
  </si>
  <si>
    <t>Ответственный директор по направлению деятельности - Директор ПО,ЗД,ДРиИО/Директор филиала</t>
  </si>
  <si>
    <t>Получения ТКП от Алмаз-Антея/ потенциальных исполнителей</t>
  </si>
  <si>
    <t>Ответственный директор по направлению деятельности - Директор ПО,ЗД,ДРиИО /Директор филиала</t>
  </si>
  <si>
    <t xml:space="preserve">Рассмотрение ЦИ </t>
  </si>
  <si>
    <t>Формирование  заявки в план закупки с НМЦД</t>
  </si>
  <si>
    <t>Согласование заявки в план закупки и планируемая дата опубликования в план закупки
Ответственный директор по направлению деятельности - Директор ПО,ЗД,ДРиИО</t>
  </si>
  <si>
    <t>Комментарии Службы планирования закупочной деятельности и ценообразования
(Служба ПЗДиЦО)</t>
  </si>
  <si>
    <t>Уведомление Алмаз-Антей о включении мероприятия в ПЗ с запросом проекта договора</t>
  </si>
  <si>
    <t>Формирование комплекта документации о закупке (обоснование проведения закупки, НМЦД, извещения проекта договора/ документации о закупке  и т.д.)  в договорной отдел для согласования</t>
  </si>
  <si>
    <t>Дата направления филиалом  пакета документов на согласование в ген. дирекцию на согласование</t>
  </si>
  <si>
    <t>Назначение Эксперта по проекту договору/ документации о закупке от договорного отдела</t>
  </si>
  <si>
    <t>Ответственный директор по направлению деятельности - Дирекция ПО,ЗД,ДРиИО</t>
  </si>
  <si>
    <t>Рассмотрение проекта договора /документации о закупке Экспертом по договору от договорного отдела</t>
  </si>
  <si>
    <t>Ответственный директор по направлению деятельности - Дирекция ПО,ЗД,ДРиИО
директор филиала</t>
  </si>
  <si>
    <t xml:space="preserve">Согласование проекта договора/ документации о закупке </t>
  </si>
  <si>
    <t>Директор филиала, Дирекция ПО,ЗД,ДРиИО,
Директор по направлению деятельности в части тех. вопросов</t>
  </si>
  <si>
    <t>Направление на согласование проекта договора/ документации о закупке в Росавиацию с приложением юридического заключения 
Ответственный директор по направлению деятельности - Дирекция ПО,ЗД,ДРиИО</t>
  </si>
  <si>
    <t>Согласование проекта договора/документации о закупке в Росавиации
Ответственный  - Росавиация
Вносит информацию Дирекция ПО,ЗД,ДРиИО</t>
  </si>
  <si>
    <t xml:space="preserve">Публикация в ЕИС Извещения о проведении закупки у единственного поставщика (подрядчика, исполнителя)/ Извещения и документации о проведении закупки </t>
  </si>
  <si>
    <t>Ответственный директор по направлению деятельности - Дирекция ПО,ДР и ИО
директор филиала</t>
  </si>
  <si>
    <t xml:space="preserve">Публикования договора  в ЕИС </t>
  </si>
  <si>
    <t xml:space="preserve">Ответственный директор по направлению деятельности - Служба ПЗДиЦО, директор филиала </t>
  </si>
  <si>
    <t xml:space="preserve">Информирование дирекции по направлению деятельности о заключении договора </t>
  </si>
  <si>
    <t>Ответственный директор по направлению деятельности - Дирекция ПО,ДР и ИО, директор филиала</t>
  </si>
  <si>
    <t>Разница в сроках (количество дней)</t>
  </si>
  <si>
    <t xml:space="preserve">Комментарии филиалов  </t>
  </si>
  <si>
    <t>Прогнозируемая дата заключения договора</t>
  </si>
  <si>
    <t>номер подразделения по СМК</t>
  </si>
  <si>
    <t>организация</t>
  </si>
  <si>
    <t>Филиал "Аэронавигация Урала"</t>
  </si>
  <si>
    <t>Филиал "Аэронавигация Центральной Волги"</t>
  </si>
  <si>
    <t>Филиал "Аэронавигация Центральной Сибири"</t>
  </si>
  <si>
    <t>Филиал "Аэронавигация Юга"</t>
  </si>
  <si>
    <t>Филиал "Камчатаэронавигация"</t>
  </si>
  <si>
    <t>Филиал "Крымаэронавигация"</t>
  </si>
  <si>
    <t>Филиал "МЦ АУВД"</t>
  </si>
  <si>
    <t>Филиал "Аэронавигация Северо-Запада"</t>
  </si>
  <si>
    <t>Филиал "Аэроконтроль"</t>
  </si>
  <si>
    <t>Филиал "Аэронавигация Восточной Сибири"</t>
  </si>
  <si>
    <t>Филиал "Аэронавигация Дальнего Востока"</t>
  </si>
  <si>
    <t>Филиал "Аэронавигация Западной Сибири"</t>
  </si>
  <si>
    <t>Филиал "Аэронавигация Северо-Восточной Сибири"</t>
  </si>
  <si>
    <t>Филиал "Аэронавигация Севера Сибири"</t>
  </si>
  <si>
    <t>Филиал "Аэронавигация Северо-Востока"</t>
  </si>
  <si>
    <t>Генеральная дирекция</t>
  </si>
  <si>
    <t>00</t>
  </si>
  <si>
    <t>Госкорпорация</t>
  </si>
  <si>
    <t>Филиал "Центр аэронавигационной информации"</t>
  </si>
  <si>
    <t>Филиал "Центр радиотехнического оборудования и связи гражданской авиации"</t>
  </si>
  <si>
    <t>Дата выполнения обязательств по договору (мм_гггг )</t>
  </si>
  <si>
    <t>Признак инновационности мероприятия (да/нет)</t>
  </si>
  <si>
    <t>Объемы финансирования</t>
  </si>
  <si>
    <t>1. Организация воздушного движения (ОрВД)</t>
  </si>
  <si>
    <t>1.1.Модернизация укрупненных центров ЕС ОрВД (включая строительство/реконструкция)</t>
  </si>
  <si>
    <t>Раздел</t>
  </si>
  <si>
    <t>Подраздел</t>
  </si>
  <si>
    <t>Наименование подразделений, ответственных за разделы, подразделы плана</t>
  </si>
  <si>
    <t>Бытовая техника, офисная мебель, относящаяся к ОС</t>
  </si>
  <si>
    <t>Дирекция стратегического развития, эксплуатации и технической политики ГД</t>
  </si>
  <si>
    <t>Дирекция стратегического развития, эксплуатации и технической политики ГД
Филиал</t>
  </si>
  <si>
    <t>Дирекция стратегического развития, эксплуатации и технической политики, Филиал в части СМР.
Дирекция по правовому обеспечению, закупочной деятельности, договорной работе и имущественным отношениям, Филиал в части приобретения.</t>
  </si>
  <si>
    <t>Центр кибербезопасности ГД</t>
  </si>
  <si>
    <t>Служба информационных технологий ГД
Филиал</t>
  </si>
  <si>
    <t>Центр кибербезопасности ГД 
Филиал</t>
  </si>
  <si>
    <t>Номер поручения ФОИВ (справочник)</t>
  </si>
  <si>
    <t>Типы этапов / Вид работ</t>
  </si>
  <si>
    <t>Тип этапа / Вид работ</t>
  </si>
  <si>
    <t>Завершение создания УЦ</t>
  </si>
  <si>
    <t>Модернизация УЦ</t>
  </si>
  <si>
    <t>Создание резервных центров</t>
  </si>
  <si>
    <t>Модернизация КТС АУВД</t>
  </si>
  <si>
    <t>ОРЛ-А</t>
  </si>
  <si>
    <t>ОРЛ-Т</t>
  </si>
  <si>
    <t>МВРЛ</t>
  </si>
  <si>
    <t>РМС</t>
  </si>
  <si>
    <t>РМА/РМД</t>
  </si>
  <si>
    <t>DVOR/DME</t>
  </si>
  <si>
    <t>DME</t>
  </si>
  <si>
    <t>ПРС</t>
  </si>
  <si>
    <t>ЛККС</t>
  </si>
  <si>
    <t>ОПСС ЦСИАФС</t>
  </si>
  <si>
    <t>VDL-2*</t>
  </si>
  <si>
    <t>D-ATIS*</t>
  </si>
  <si>
    <t>ATN*</t>
  </si>
  <si>
    <t>ЦКС, AMHS</t>
  </si>
  <si>
    <t>ОВЧ</t>
  </si>
  <si>
    <t>ВЧ</t>
  </si>
  <si>
    <t>СКРС</t>
  </si>
  <si>
    <t>ЗССС</t>
  </si>
  <si>
    <t>ПС административных зданий</t>
  </si>
  <si>
    <t>ПС многофункциональных комплексов</t>
  </si>
  <si>
    <t>ПС производственно-технических зданий</t>
  </si>
  <si>
    <t>ПС здания ВЛЭК</t>
  </si>
  <si>
    <t>*ПС - проектирование и строительство</t>
  </si>
  <si>
    <t>1</t>
  </si>
  <si>
    <t>2</t>
  </si>
  <si>
    <t>5</t>
  </si>
  <si>
    <t>6</t>
  </si>
  <si>
    <t>7</t>
  </si>
  <si>
    <t>8</t>
  </si>
  <si>
    <t>9</t>
  </si>
  <si>
    <t>Наименование показателя Ипр (справочник)</t>
  </si>
  <si>
    <t>Номер показателя ПДП (справочник)</t>
  </si>
  <si>
    <t>Номер УИПа (справочник)</t>
  </si>
  <si>
    <t>Статус мероприятия (закрыто/исполняется)</t>
  </si>
  <si>
    <t>Показатели ПДП</t>
  </si>
  <si>
    <t>Число введенных в эксплуатацию укрупненных центров управления воздушным движением</t>
  </si>
  <si>
    <t>Число введённых в эксплуатацию доплеровских азимутально-дальномерных радиомаяков, радиотехнических систем ближней навигации, дальномерных радиомаяков</t>
  </si>
  <si>
    <t>Число введенных в эксплуатацию приводных радиостанций</t>
  </si>
  <si>
    <t>Число введенных в эксплуатацию средств АУВД аэродромов</t>
  </si>
  <si>
    <t>Число введенных в эксплуатацию радиомаячных систем посадки</t>
  </si>
  <si>
    <t>Число введенных в эксплуатацию аэродромных радиолокационных комплексов (модернизация)</t>
  </si>
  <si>
    <t>Число введенных в эксплуатацию трассовых радиолокационных комплексов (модернизация)</t>
  </si>
  <si>
    <t>Число введенных в эксплуатацию средств функционального дополнения GBAS (локальная контрольно-корректирующая станция ЛККС-А-2000)</t>
  </si>
  <si>
    <t>Число введенных в эксплуатацию средств вторичной моноимпульсной радиолокации (МВРЛ)</t>
  </si>
  <si>
    <t>Число введенных в эксплуатацию многопозиционных систем наблюдения</t>
  </si>
  <si>
    <t>Число введённых в эксплуатацию центров коммутации сообщений и AMHS</t>
  </si>
  <si>
    <t>Число введенных ОПСС ЦСИАФС</t>
  </si>
  <si>
    <t>Число введённых в эксплуатацию земных станций спутниковой связи</t>
  </si>
  <si>
    <t>Число введённых в эксплуатацию приемо-передающих центров связи и радиосредств ОВЧ диапазона</t>
  </si>
  <si>
    <t>Число введённых в эксплуатацию командно-диспетчерских пунктов (КДП)</t>
  </si>
  <si>
    <t>КДП</t>
  </si>
  <si>
    <t>УЦ УВД</t>
  </si>
  <si>
    <t>АУВД</t>
  </si>
  <si>
    <t>АРЛК</t>
  </si>
  <si>
    <t>ТРЛК</t>
  </si>
  <si>
    <t>ЦКС и AMHS</t>
  </si>
  <si>
    <t>Справочник является динамичным и 
может обновляться по мере необходимости!</t>
  </si>
  <si>
    <t xml:space="preserve">________________ </t>
  </si>
  <si>
    <t>ИТОГО по оплате</t>
  </si>
  <si>
    <t>филиала ___________________________________________________________________ ФГУП "Госкорпорация по ОрВД"</t>
  </si>
  <si>
    <t>на 20___ год</t>
  </si>
  <si>
    <t>Количество суток проживания в гостинице</t>
  </si>
  <si>
    <t>Стоимость проживания (за сутки)</t>
  </si>
  <si>
    <t>Начальник службы по управлению персоналом</t>
  </si>
  <si>
    <t>Руководитель, ответственный за финансово-экономическое направление</t>
  </si>
  <si>
    <t>*) Примечание. К прочему персоналу относятся:
Специалисты ОрВД, кроме осуществляющих непосредственное управление воздушным движением;
Летный состав (филиал "Аэроконтроль");
Инженерно-технический состав ИАС (филиал "Аэроконтроль");
Персонал аэронавигационной информации (филиал "ЦАИ") и иной персонал.</t>
  </si>
  <si>
    <t>Информационные, консультационные  услуги</t>
  </si>
  <si>
    <t>204011_ВПО</t>
  </si>
  <si>
    <t>204012_ВПО</t>
  </si>
  <si>
    <t xml:space="preserve">Итого </t>
  </si>
  <si>
    <t>Общее количество дней обучения (квалификационного тестирования), с учетом дней проезда к месту обучения и обратно</t>
  </si>
  <si>
    <t>Количество дней обучения, включая выходные/праздничные дни (календарные дни по программе обучения)</t>
  </si>
  <si>
    <t>Ответственные за направление расходование</t>
  </si>
  <si>
    <t>Ответственные по статьям Плана возникновения и погашения обязательств</t>
  </si>
  <si>
    <t>Строительство и ремонт зданий и сооружений, инфраструктура объектов, включая строительство и ремонт периметровых ограждений, устройство подъездных дорог</t>
  </si>
  <si>
    <t>Директор по стратегическому развитию, эксплуатации и технической политике;</t>
  </si>
  <si>
    <t>Директор по организации воздушного движения и использованию воздушного пространства</t>
  </si>
  <si>
    <t>Директор по стратегическому развитию, эксплуатации и технической политике</t>
  </si>
  <si>
    <t>Руководитель службы административно-хозяйственного обеспечения</t>
  </si>
  <si>
    <t>Директор по правовому обеспечению, закупочной деятельности, договорной работе и имущественным отношениям</t>
  </si>
  <si>
    <t>Главный бухгалтер</t>
  </si>
  <si>
    <t>Руководитель службы безопасности</t>
  </si>
  <si>
    <t>Ответственные подразделения в части касающейся</t>
  </si>
  <si>
    <t>Руководитель центра кибербезопасности</t>
  </si>
  <si>
    <t>Руководитель службы по управлению безопасностью полетов и качеству</t>
  </si>
  <si>
    <t>Расходы на составление финансовой отчетности по МСФО</t>
  </si>
  <si>
    <t>Директор по экономике и финансам</t>
  </si>
  <si>
    <r>
      <t> </t>
    </r>
    <r>
      <rPr>
        <sz val="12"/>
        <color rgb="FF000000"/>
        <rFont val="Times New Roman"/>
        <family val="1"/>
        <charset val="204"/>
      </rPr>
      <t>Директор по экономике и финансам</t>
    </r>
  </si>
  <si>
    <t xml:space="preserve">Руководители ответственных исполнителей по мероприятиям плана </t>
  </si>
  <si>
    <t>Централизованный план строительства, оснащения и модернизации объектов ЕС ОрВД</t>
  </si>
  <si>
    <t>План развития и поддержания работоспособности объектов ЕС ОрВД филиала ______ФГУП «Госкорпорация по ОрВД» (часть 1)</t>
  </si>
  <si>
    <t>План развития и поддержания работоспособности объектов ЕС ОрВД филиала ______ФГУП «Госкорпорация по ОрВД» (часть 2)</t>
  </si>
  <si>
    <t xml:space="preserve">№ 201.1. 
Централизованный план строительства, оснащения и модернизации объектов ЕС ОрВД» на 20____год
</t>
  </si>
  <si>
    <t xml:space="preserve">Централизованный план строительства, оснащения и модернизации объектов ЕС ОрВД </t>
  </si>
  <si>
    <t>207011  План развития и поддержания работоспособности объектов ЕС ОрВД филиала ______ФГУП «Госкорпорация по ОрВД» (часть 1), в том числе:</t>
  </si>
  <si>
    <t>207012 План развития и поддержания работоспособности объектов ЕС ОрВД филиала ______ФГУП «Госкорпорация по ОрВД» (часть 2), в том числе:</t>
  </si>
  <si>
    <t>Подраздел плана ПРиПРО</t>
  </si>
  <si>
    <t>Расходы по Плану ПРиПРО</t>
  </si>
  <si>
    <t>Мероприятия по Плану развития и поддержания работоспособности объектов ЕС ОрВД филиала, в том числе</t>
  </si>
  <si>
    <t>Директор по правовому обеспечению, закупочной деятельности, договорной работе и имущественным отношениям;</t>
  </si>
  <si>
    <t>Директор по организации воздушного движения и использованию воздушного пространства;</t>
  </si>
  <si>
    <t>Подразделение, ответственное за направление деятельности</t>
  </si>
  <si>
    <t>Оплата дополнительного отпуска по уходу за ребенком инвалидом</t>
  </si>
  <si>
    <t>Выходное пособие при увольнении в армию</t>
  </si>
  <si>
    <t>Единовременная материальная помощь работкам (членам семьи работника), принимавшим участие в СВО (на осн. Пост. СФ от 22.02.2022 № 35-СФ)</t>
  </si>
  <si>
    <t>Единовременная материальная помощь в связи с эвакуацией из приграничных районов зоны СВО</t>
  </si>
  <si>
    <t>Затраты социального характера в соответствии с трудовыми договорами руководителей в т.ч. компенсация путевки по трудовому договору</t>
  </si>
  <si>
    <t>Пособие при увольнении работников по соглашению сторон</t>
  </si>
  <si>
    <t>Выплаты сокращаемым работникам в соотвествии с трудовым законодательством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</si>
  <si>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</si>
  <si>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</si>
  <si>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</si>
  <si>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</si>
  <si>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</si>
  <si>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</si>
  <si>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</si>
  <si>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</si>
  <si>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</si>
  <si>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</si>
  <si>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</si>
  <si>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</si>
  <si>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№ Раздела плана ПРиПРО, статья ВПО</t>
  </si>
  <si>
    <t xml:space="preserve"> заработной плате и численности</t>
  </si>
  <si>
    <t>План расходов на фонд оплаты труда,</t>
  </si>
  <si>
    <t>План развития и поддержания работоспособности объектов ЕС ОрВД  (часть 1)</t>
  </si>
  <si>
    <t>План развития и поддержания работоспособности объектов ЕС ОрВД (часть 2)</t>
  </si>
  <si>
    <t>Централизованное финансирование филиала</t>
  </si>
  <si>
    <t>Пенсионный фонд АО "НПФ "Авиаполис"</t>
  </si>
  <si>
    <t>Затраты социального характера ПДФ в составе прочих расходов</t>
  </si>
  <si>
    <t>Всего затраты социального характера ПДФ, в том числе:</t>
  </si>
  <si>
    <t>Затраты, учитываемые в составе прочих расходов</t>
  </si>
  <si>
    <t>Затраты, учитываемые в составе расходов на производство товаров, работ, услуг</t>
  </si>
  <si>
    <t xml:space="preserve">Затраты социального характера ПДФ ,учитываемые в составе расходов на производство товаров, работ, услуг                                              </t>
  </si>
  <si>
    <t>20121_ВПО, 20508_ВПО</t>
  </si>
  <si>
    <t>20508</t>
  </si>
  <si>
    <t>Поступление/возврат от контрагента финансового обеспечения выданного</t>
  </si>
  <si>
    <t>Перечисление/возврат контрагенту финансового обеспечения</t>
  </si>
  <si>
    <t>РАСХОДЫ (20001+20120+20300+20500+ 20600+20703+20800+20810)</t>
  </si>
  <si>
    <t>Фонд оплаты труда по оплате (расчитывается по формуле), всего</t>
  </si>
  <si>
    <t>8.6.</t>
  </si>
  <si>
    <t>8.7.</t>
  </si>
  <si>
    <t>8.8.</t>
  </si>
  <si>
    <t>8.9.</t>
  </si>
  <si>
    <t>8.10.</t>
  </si>
  <si>
    <t>8.11.</t>
  </si>
  <si>
    <t>8.12.</t>
  </si>
  <si>
    <t>8.13.</t>
  </si>
  <si>
    <t>Колонки (1)-(42) для печатной формы заявки</t>
  </si>
  <si>
    <t>Колонки (1)-(42),(*) - для электронной формы заявки</t>
  </si>
  <si>
    <t>Колонки (1)-(35) для печатной формы плана</t>
  </si>
  <si>
    <t>Колонки (1)-(35),(*) - для электронной формы плана</t>
  </si>
  <si>
    <t xml:space="preserve">Подготовка проекта ТЗ (технических требований)/Задания на проектирования/Задания на обследование 
</t>
  </si>
  <si>
    <t xml:space="preserve">Согласование проекта ТЗ (технических требований)/Задания на проектирования/Задания на обследование с Алмаз-Антей, производителем
</t>
  </si>
  <si>
    <t>План 
+10</t>
  </si>
  <si>
    <t>Согласование проекта ТЗ (технических требований)в Росавиации и с Департаментом программы развития и Департаментом цифровой трансформации Минтранса России 
+28</t>
  </si>
  <si>
    <t>Фактическое исполнение</t>
  </si>
  <si>
    <t>Утверждение  ТЗ (технических требований)/Задания на проектирования/Задания на обследование и передача его для формирования НМЦД (в случае размещения у ЕП - направление в Алмаз-Антей</t>
  </si>
  <si>
    <t>План
+1</t>
  </si>
  <si>
    <t>План
+2</t>
  </si>
  <si>
    <t>План
+3</t>
  </si>
  <si>
    <t>План
+5</t>
  </si>
  <si>
    <t>План
+20/10</t>
  </si>
  <si>
    <t>Предоставление проекта договора по мероприятию от Генерального подрядчика/формирование документации о закупке</t>
  </si>
  <si>
    <t xml:space="preserve">Подписание Извещения о проведении закупки у единственного поставщика (подрядчика, исполнителя), решения по выбору поставщика </t>
  </si>
  <si>
    <t>План
+2/0</t>
  </si>
  <si>
    <t>Необходимость согласования протокола разногласий к договору в АО «Концерн ВКО «Алмаз-Антей»
(да/нет)</t>
  </si>
  <si>
    <t>Формирование протокола разногласий по итогам согласования проекта договора в генеральной дирекции (при наличии) - Дирекция ПО,ЗД,ДРиИО</t>
  </si>
  <si>
    <t>Согласование протокола разногласий к договору в АО «Концерн ВКО «Алмаз-Антей» (при наличии)</t>
  </si>
  <si>
    <t>План
+3/0</t>
  </si>
  <si>
    <t>План
+15/0</t>
  </si>
  <si>
    <t>План
0/+5</t>
  </si>
  <si>
    <t>Лимит финансирования на 20__ год</t>
  </si>
  <si>
    <t>20__ год</t>
  </si>
  <si>
    <t>Сумма (год) 
(по начислению)</t>
  </si>
  <si>
    <r>
      <t xml:space="preserve"> </t>
    </r>
    <r>
      <rPr>
        <sz val="11"/>
        <rFont val="Times New Roman"/>
        <family val="1"/>
        <charset val="204"/>
      </rPr>
      <t>Расходы по Централизованному плану мероприятий Социальной программы,учитываемые в составе расходов на производство товаров, работ, услуг</t>
    </r>
  </si>
  <si>
    <t xml:space="preserve"> К ПОРЯДКУ ТЕКУЩЕГО ПЛАНИРОВАНИЯ ПРОИЗВОДСТВЕННО-ХОЗЯЙСТВЕННОЙ ДЕЯТЕЛЬНОСТИ ФГУП «ГОСКОРПОРАЦИЯ ПО ОрВД»</t>
  </si>
  <si>
    <r>
      <t xml:space="preserve">Выручка от прочей  уставной деятельности филиала, всего  </t>
    </r>
    <r>
      <rPr>
        <b/>
        <sz val="12"/>
        <rFont val="Times New Roman"/>
        <family val="1"/>
        <charset val="204"/>
      </rPr>
      <t>по начислению</t>
    </r>
    <r>
      <rPr>
        <sz val="12"/>
        <rFont val="Times New Roman"/>
        <family val="1"/>
        <charset val="204"/>
      </rPr>
      <t xml:space="preserve"> (тыс. руб.)</t>
    </r>
  </si>
  <si>
    <r>
      <t xml:space="preserve">Выручка от АНО в районах аэродромов (аэроузлов)                             </t>
    </r>
    <r>
      <rPr>
        <b/>
        <sz val="12"/>
        <rFont val="Times New Roman"/>
        <family val="1"/>
        <charset val="204"/>
      </rPr>
      <t>по начислению</t>
    </r>
  </si>
  <si>
    <r>
      <t xml:space="preserve">Выручка от АНО в районах аэродромов (аэроузлов) </t>
    </r>
    <r>
      <rPr>
        <b/>
        <i/>
        <sz val="12"/>
        <rFont val="Times New Roman"/>
        <family val="1"/>
        <charset val="204"/>
      </rPr>
      <t>по оплате</t>
    </r>
    <r>
      <rPr>
        <i/>
        <sz val="12"/>
        <rFont val="Times New Roman"/>
        <family val="1"/>
        <charset val="204"/>
      </rPr>
      <t xml:space="preserve"> **</t>
    </r>
  </si>
  <si>
    <t xml:space="preserve">Примечание: </t>
  </si>
  <si>
    <t>** прогноз выручки по оплате за июль текущего года определяется как фактическая выручка по начислению за июнь текущего года. Прогноз выручки по оплате за август текущего года и в последующие месяцы определяется как прогноз выручки по начислению за предыдущий месяц.</t>
  </si>
  <si>
    <r>
      <t xml:space="preserve">Выручка от прочей  уставной деятельности филиала, всего  </t>
    </r>
    <r>
      <rPr>
        <b/>
        <i/>
        <sz val="12"/>
        <rFont val="Times New Roman"/>
        <family val="1"/>
        <charset val="204"/>
      </rPr>
      <t>по оплате</t>
    </r>
    <r>
      <rPr>
        <i/>
        <sz val="12"/>
        <rFont val="Times New Roman"/>
        <family val="1"/>
        <charset val="204"/>
      </rPr>
      <t xml:space="preserve"> (тыс. руб.)</t>
    </r>
  </si>
  <si>
    <t>* в строке 2.4. отражается выручка от прочей деятельности, не попавшая в строки 2.1-2.3.
Расшифровка видов деятельности, выручка за которые отражена в строке 2.4, представляется в пояснительной записке</t>
  </si>
  <si>
    <t>208.2</t>
  </si>
  <si>
    <t>На обеспечение реализации мероприятий, связанных с внедрением в эксплуатацию унифицированной инфраструктуры государственного поставщика услуг по обслуживанию линий управления БАС</t>
  </si>
  <si>
    <t>Выручка (поступления) по обычным видам деятельности всего, в т.ч.</t>
  </si>
  <si>
    <t xml:space="preserve">Прочие доходы (поступления) </t>
  </si>
  <si>
    <t>Возврат централизованного финансирования</t>
  </si>
  <si>
    <t>Возврат централизованного финансирования ПДФ</t>
  </si>
  <si>
    <t xml:space="preserve">Возврат централизованного финансирования сверх лимита </t>
  </si>
  <si>
    <t>20496</t>
  </si>
  <si>
    <t>204961</t>
  </si>
  <si>
    <t>204962</t>
  </si>
  <si>
    <t>КАПИТАЛЬНЫЕ РАСХОДЫ (20701+20703)</t>
  </si>
  <si>
    <t>20500.1</t>
  </si>
  <si>
    <t>20500.2</t>
  </si>
  <si>
    <t xml:space="preserve">Затраты социального характера ПДФ, учитываемые в составе расходов на производство товаров, работ, услуг                                              </t>
  </si>
  <si>
    <t>Форма плана ремонтно-восстановительных работ в компетенции филиала   (включая корректировку №_____)</t>
  </si>
  <si>
    <t>204962_ВПО</t>
  </si>
  <si>
    <t>Ремонтно-восстановительные работы (ВПО 204962)</t>
  </si>
  <si>
    <t>Приобретение/создание/реконструкция/модернизация (ВПО 207012)/Ремонтно-восстановительные работы (ВПО 204962)</t>
  </si>
  <si>
    <t>Создание/Приобретение/Модернизация/Реконструкция - все этапы (ВПО 207012)/
Ремонтно-восстановительные работы  (ВПО 204962)</t>
  </si>
  <si>
    <t>Все мероприятия капитального характера (ВПО 207012)/
Ремонтно-восстановительные работы (ВПО 204962)</t>
  </si>
  <si>
    <t xml:space="preserve">Все мероприятия (ВПО 204322/207012/204962)
</t>
  </si>
  <si>
    <t>Все мероприятия (ВПО 204322/207012/204962)</t>
  </si>
  <si>
    <t>Все мероприятия (ВПО 204952/207012/204962)</t>
  </si>
  <si>
    <t xml:space="preserve">204962 ВСЕГО по плану  ремонтно-восстановительных работ в компетенции филиала </t>
  </si>
  <si>
    <t>Текущие расходы по обеспечению информационной безопасности</t>
  </si>
  <si>
    <t xml:space="preserve">Ответственный исполнитель </t>
  </si>
  <si>
    <t>Расходы на производство продукции, работ, услуг</t>
  </si>
  <si>
    <t>ТЕКУЩИЕ РАСХОДЫ (20300+20500+20510+20600+20100+20800+20810)</t>
  </si>
  <si>
    <t>БАЛАНС ДОХОДОВ И РАСХОДОВ  (10000-20000)</t>
  </si>
  <si>
    <t>Другие централизованные производственные расходы</t>
  </si>
  <si>
    <t>Другие производственные расходы в компетенции филиала</t>
  </si>
  <si>
    <t>20499.0</t>
  </si>
  <si>
    <t>ДОХОДЫ (ПОСТУПЛЕНИЯ)  (10100+10200+10400+10500+10600+10700)</t>
  </si>
  <si>
    <t>104.1</t>
  </si>
  <si>
    <t>Централизованный план мероприятий по реализации федерального проекта «Развитие инфраструктуры, обеспечение безопасности и формирование специализированной системы сертификации беспилотных авиационных систем» ФГУП «Госкорпорация по ОрВД»</t>
  </si>
  <si>
    <t>№ 104.1. 
Централизованный план мероприятий по реализации федерального проекта «Развитие инфраструктуры, обеспечение безопасности и формирование специализированной системы сертификации беспилотных авиационных систем» ФГУП «Госкорпорация по ОрВД» на 20____ год</t>
  </si>
  <si>
    <t>10.0140</t>
  </si>
  <si>
    <t>Обеспечение информационной безопасности  и безопасности инфраструктуры воздушного транспорта от противоправного применения БВС</t>
  </si>
  <si>
    <t>Форма сетевого графика к заявкам в планы 1 - 3 группы (кроме подгруппы 104.1)</t>
  </si>
  <si>
    <t>Форма сетевого графика к заявкам в планы 1 группы 104.1 подгруппы</t>
  </si>
  <si>
    <t>Этап 2: Формирование и согласование Технического задания (технических требований)</t>
  </si>
  <si>
    <t>Этап 4. Подготовка, согласование проекта договора/документации о закупке</t>
  </si>
  <si>
    <t>Формирование Централизованных Планов на планируемый год</t>
  </si>
  <si>
    <t>Дирекция по направлению деятельности</t>
  </si>
  <si>
    <t>Согласование проекта ТЗ (технических требований) с АО "Концерн ВКО "Алмаз-Антей", производителем</t>
  </si>
  <si>
    <t xml:space="preserve">Дирекция по направлению деятельности - отв
АО "Концерн 
ВКО "Алмаз-Антей"
</t>
  </si>
  <si>
    <t xml:space="preserve">Согласование  Технического задания (технических требований) в Росавиации и с Департаментом программ развития Минтранса России (при необходимости) </t>
  </si>
  <si>
    <t xml:space="preserve">Росавиация,
Минтранс России,                               Дирекция по направлению деятельности - контроль    </t>
  </si>
  <si>
    <t>Передача ТЗ для учета при выполнении ПИР по строительству технологического здания и оснащения АС ОрВД</t>
  </si>
  <si>
    <t xml:space="preserve">Рассмотрение поступившего запроса ценовой информации на соответствие норм законодательства в сфере закупок, внутренних НПА и вложенным обосновывающим документам. 
Направление согласованного Запроса ценовой информации в АО "Концерн ВКО "Алмаз-Антей" </t>
  </si>
  <si>
    <t>Дирекция правового обеспечения, закупочной деятельности, договорной работы и имущественных отношений</t>
  </si>
  <si>
    <t>Представление ответа на запрос ЦИ от АО "Концерн ВКО "Алмаз-Антей"</t>
  </si>
  <si>
    <t>АО "Концерн ВКО 
"Алмаз-Антей"</t>
  </si>
  <si>
    <t>Формирование обоснования НМЦК (НМЦД) (включая экспертную оценку СПО*), 
Создание и организация процедуры согласования Предложения на закупку и заявки в План-график закупок (далее - ПГ) (План закупки, далее - ПЗ)</t>
  </si>
  <si>
    <t>Дирекция по направлению деятельности
Дирекция правового обеспечения, закупочной деятельности, договорной работы и имущественных отношений - при организации работы по 223-ФЗ</t>
  </si>
  <si>
    <t>Проверка и согласование НМЦК (НМЦД), предложения на закупку и заявки в ПГ (ПЗ для 223-ФЗ).
Формирования плана-графика закупок или изменений в план-график закупок.
Организация согласования и утверждения Плана-графика закупок (Плана закупки).
Внесение информации о Предложении на закупку в Электронный бюджет (в ручном формате). Публикация предложений на закупку в Электронном бюджете.
Внесение информации в План-график закупок в Электронный бюджет и ЕИС (в ручном формате). Публикация Плана-графика закупок (Плана закупки) в ЕИС.</t>
  </si>
  <si>
    <t>Дирекция правового обеспечения, закупочной деятельности, договорной работы и имущественных отношений-отв.
Дирекция по экономике и финансам - согл.
Дирекция по направлению деятельности - согл.</t>
  </si>
  <si>
    <t>Уведомление Генерального подрядчика о включении мероприятия в ПГ (ПЗ) с запросом контракта (оферты) (с приложением типового проекта контракта/договора)</t>
  </si>
  <si>
    <t>Дирекция правового обеспечения, закупочной деятельности, договорной работы и имущественных отношений 
Дирекция по направлению деятельности</t>
  </si>
  <si>
    <t>Представление проекта договора (оферты) по мероприятию от АО «Концерн ВКО «Алмаз-Антей»*</t>
  </si>
  <si>
    <t xml:space="preserve">АО "Концерн ВКО 
"Алмаз-Антей"                                  Дирекция по направлению деятельности - контроль за получением ГК договора (запрос в случае несвоевременного получения)
</t>
  </si>
  <si>
    <t xml:space="preserve">Дирекция по направлению деятельности </t>
  </si>
  <si>
    <t>Формирование комплекта документации о закупке (обоснование проведения закупки, НМЦК, Извещение и Проект контракта/договора АА, иные док)</t>
  </si>
  <si>
    <t xml:space="preserve">Дирекция по направлению деятельности - отв.,                                                        Дирекция по экономике и финансам - справка об источнике финансирования; Дирекция правового обеспечения, закупочной деятельности, договорной работы и имущественных отношений </t>
  </si>
  <si>
    <t>Назначение Эксперта по контракту/договору от договорного отдела</t>
  </si>
  <si>
    <t xml:space="preserve">Дирекция правового обеспечения, закупочной деятельности, договорной работы и имущественных отношений </t>
  </si>
  <si>
    <t>Рассмотрение проекта контракта/договора Экспертом по контракту/договору от договорного отдела</t>
  </si>
  <si>
    <t>Дирекция правового обеспечения, закупочной деятельности, договорной работы и имущественных отношений,                             Дирекция по направлению деятельности - участие в части тех.вопросов</t>
  </si>
  <si>
    <t xml:space="preserve">Согласование проекта контракта/договора в генеральной дирекции ФГУП «Госкорпорация по ОрВД»  </t>
  </si>
  <si>
    <t xml:space="preserve">Дирекция правового обеспечения, закупочной деятельности, договорной работы и имущественных отношений - отв.
Дирекция по направлению деятельности - участие в части тех.вопросов, согл.
Все остальные по списку листа согласования. -согл. </t>
  </si>
  <si>
    <t>Формирование протокола разногласий по итогам согласования проекта контракта/договора в генеральной дирекции (при наличии) *</t>
  </si>
  <si>
    <t>Дирекция правового обеспечения, закупочной деятельности, договорной работы и имущественных отношений  - отв.
Дирекция по направлению деятельности - участие в части тех.вопросов, согл.
Все остальные по списку листа согласования. -согл.</t>
  </si>
  <si>
    <t>Согласование протокола разногласий к контракту/договору в  АО «Концерн ВКО «Алмаз-Антей» * (при наличии)</t>
  </si>
  <si>
    <t>АО "Концерн ВКО "Алмаз-Антей"</t>
  </si>
  <si>
    <t>Направление на согласование проекта контракта/договора в Росавиацию</t>
  </si>
  <si>
    <t>Согласование проекта контракта/договора в Росавиации *</t>
  </si>
  <si>
    <t>Росавиация</t>
  </si>
  <si>
    <t>Заключение договора
(подписание договора со стороны ФГУП "Госкорпорация по ОрВД")</t>
  </si>
  <si>
    <t>Централизованный план мероприятий по реализации федерального проекта «Развитие инфраструктуры, обеспечение безопасности и формирование специализированной системы сертификации беспилотных авиационных систем»</t>
  </si>
  <si>
    <t>Лимит эксплуатационных расходов</t>
  </si>
  <si>
    <t>Расходы по централизованным планам  капитальных вложений</t>
  </si>
  <si>
    <t>Расходы по централизованным планам капитальных вложений</t>
  </si>
  <si>
    <t>Расходы по Плану развития и поддержания работоспособности объектов ЕС ОрВД в компетенции филиала</t>
  </si>
  <si>
    <t xml:space="preserve">Расходы по Плану развития и поддержания работоспособности объектов ЕС ОрВД в компетенции филиала </t>
  </si>
  <si>
    <t>Лимит по плану ПРиПРО, в том числе:</t>
  </si>
  <si>
    <t>Лимит ФОТ по начислению</t>
  </si>
  <si>
    <t>ПРИЛОЖЕНИЕ № 13.1-13.2</t>
  </si>
  <si>
    <t xml:space="preserve"> ВСЕГО по ПРиПРО (часть______)</t>
  </si>
  <si>
    <t xml:space="preserve">20701 План развития и поддержания работоспособности объектов ЕС ОрВД </t>
  </si>
  <si>
    <t>20701  ВСЕГО по плану развития и поддержания работоспособности объектов ЕС ОрВД  филиала ______ФГУП «Госкорпорация по ОрВД» , в том числе:</t>
  </si>
  <si>
    <t xml:space="preserve">20500_ВПО </t>
  </si>
  <si>
    <t>4.1.1.</t>
  </si>
  <si>
    <t>4.1.2.</t>
  </si>
  <si>
    <t>4.1.3.</t>
  </si>
  <si>
    <t>4.1.4.</t>
  </si>
  <si>
    <t>4.1.5.</t>
  </si>
  <si>
    <t>4.1.6.</t>
  </si>
  <si>
    <t>4.1.7.</t>
  </si>
  <si>
    <t>4.1.8.</t>
  </si>
  <si>
    <t>4.1.9.</t>
  </si>
  <si>
    <t>4.1.10.</t>
  </si>
  <si>
    <t>4.1.11.</t>
  </si>
  <si>
    <t>4.1.12.</t>
  </si>
  <si>
    <t>4.1.13.</t>
  </si>
  <si>
    <t>4.1.14.</t>
  </si>
  <si>
    <t>4.1.15.</t>
  </si>
  <si>
    <t>4.1.16.</t>
  </si>
  <si>
    <t>4.1.17.</t>
  </si>
  <si>
    <t>4.1.18.</t>
  </si>
  <si>
    <t>4.1.19.</t>
  </si>
  <si>
    <t>4.1.20.</t>
  </si>
  <si>
    <t>4.1.21.</t>
  </si>
  <si>
    <t>4.1.22.</t>
  </si>
  <si>
    <t>4.1.23.</t>
  </si>
  <si>
    <t>4.1.24.</t>
  </si>
  <si>
    <t>4.1.25.</t>
  </si>
  <si>
    <t>4.1.26.</t>
  </si>
  <si>
    <t>4.1.27.</t>
  </si>
  <si>
    <t>4.1.28.</t>
  </si>
  <si>
    <t>4.1.29.</t>
  </si>
  <si>
    <t>4.1.30.</t>
  </si>
  <si>
    <t>4.1.31.</t>
  </si>
  <si>
    <t>4.1.32.</t>
  </si>
  <si>
    <t>4.1.33.</t>
  </si>
  <si>
    <t>4.1.34.</t>
  </si>
  <si>
    <t>4.1.35.</t>
  </si>
  <si>
    <t>4.1.36.</t>
  </si>
  <si>
    <t>4.3.1.</t>
  </si>
  <si>
    <t>4.3.2.</t>
  </si>
  <si>
    <t xml:space="preserve">Недополученные доходы от АНО полетов ВС пользователей ВП, освобожденных в соответствии с законодательством РФ от платы за АНО </t>
  </si>
  <si>
    <t>Затраты социального характера в соответствии с трудовыми договорами руководителей в т.ч. компенсация путёвки по трудовому договору</t>
  </si>
  <si>
    <t>лимит эксплуатационных расходов, включая РВР</t>
  </si>
  <si>
    <t>20429.0</t>
  </si>
  <si>
    <t>Страхование гражданской ответственности в компетенции филиалов</t>
  </si>
  <si>
    <t>Страхование гражданской ответственности централизованное</t>
  </si>
  <si>
    <t>Поступление от контрагента финансового обеспечения выданного</t>
  </si>
  <si>
    <t>Средняя численность всего</t>
  </si>
  <si>
    <t>Фонд оплаты труда по начислению всего</t>
  </si>
  <si>
    <t>Год, предшестующий планируемому</t>
  </si>
  <si>
    <t>Выплата за декабрь в декабре предшествующего года</t>
  </si>
  <si>
    <t>период выполнения работ/оказания услуг (ожидаемый период выполнения работ/за какой период мы платим)</t>
  </si>
  <si>
    <t xml:space="preserve">План ремонтно-восстановительных работ в компетенции филиала, в том числе: </t>
  </si>
  <si>
    <t>Обоснование необходимости реализации мероприятия/ /этапа в план ПРиПРО/ план РВР</t>
  </si>
  <si>
    <t>Страхование гражданской ответственностив в компетенции филиалов</t>
  </si>
  <si>
    <t>Срок реализации мероприятия/этапа (мм_гггг -мм_гггг, мм-месяц, гггг-год)***</t>
  </si>
  <si>
    <t>***Срок реализации мероприятия/этапа (мм_гггг -мм_гггг, мм-месяц, гггг-год)</t>
  </si>
  <si>
    <t>****Период выполнения обязательств по договору  (мм_гггг - мм_гггг)</t>
  </si>
  <si>
    <t>Период выполнения обязательств по договору  (мм_гггг - мм_гггг)****</t>
  </si>
  <si>
    <t>Период выполнения обязательств по договору (для текущих расходов) (мм_гггг - мм_гггг)****</t>
  </si>
  <si>
    <t>Номер УИПа***</t>
  </si>
  <si>
    <t>*** Номер УИПа и колонки, относящиеся к мероприятиям Ипр, для текущих расходов не заполняются</t>
  </si>
  <si>
    <t>****Срок реализации мероприятия/этапа (мм_гггг -мм_гггг, мм-месяц, гггг-год)</t>
  </si>
  <si>
    <t>*****Период выполнения обязательств по договору  (мм_гггг - мм_гггг)</t>
  </si>
  <si>
    <t>Срок реализации мероприятия/этапа (мм_гггг -мм_гггг, мм-месяц, гггг-год)****</t>
  </si>
  <si>
    <t>Период выполнения обязательств по договору  (мм_гггг - мм_гггг)*****</t>
  </si>
  <si>
    <t>Факт (ожидаемый) 20___ г. (год, предшестующий планируемому)</t>
  </si>
  <si>
    <t xml:space="preserve"> План ВПО на планируемый год </t>
  </si>
  <si>
    <t>***Срок реализации мероприятия (мм_гггг -мм_гггг, мм-месяц, гггг-год)</t>
  </si>
  <si>
    <t>период с начала закупочных процедур до полной оплаты</t>
  </si>
  <si>
    <t>Страхование гражданской ответственности в компетенции филиала</t>
  </si>
  <si>
    <t xml:space="preserve">20701  ВСЕГО по Плану  развития и поддержания работоспособности объектов ЕС ОрВД / 204962 ВСЕГО по Плану ремонтно-восстановительных работ в компетенции филиала  </t>
  </si>
  <si>
    <t>Бюджет движения  денежных средств</t>
  </si>
  <si>
    <t>ИТОГО за год</t>
  </si>
  <si>
    <r>
      <t xml:space="preserve"> </t>
    </r>
    <r>
      <rPr>
        <sz val="11"/>
        <rFont val="Times New Roman"/>
        <family val="1"/>
      </rPr>
      <t>Расходы по Централизованному плану мероприятий Социальной программы,учитываемые в составе расходов на производство товаров, работ, услуг</t>
    </r>
  </si>
  <si>
    <t>Показатели по управленческому отчету за 20__г. начисление</t>
  </si>
  <si>
    <t>Плановые показатели ПДФ 20____г. начисление</t>
  </si>
  <si>
    <t>Количество пользователей, обеспеченных АНИ (ед.) на платной основе</t>
  </si>
  <si>
    <t>Итого 1 квартал</t>
  </si>
  <si>
    <t>Итого 2 квартал</t>
  </si>
  <si>
    <t>Итого 3 квартал</t>
  </si>
  <si>
    <t>РАСХОДЫ (ПЛАТЕЖИ) (21000+22000)</t>
  </si>
  <si>
    <t xml:space="preserve">Возврат денежных средств по централизованным расходам </t>
  </si>
  <si>
    <t>Возврат денежных средств по расходам ПДФ</t>
  </si>
  <si>
    <t>Списание денежных средств, не влияющих на сальдо обязательств (03200+03300)</t>
  </si>
  <si>
    <t>Итого 4 квартал</t>
  </si>
  <si>
    <t>по состоянию на 01.01.20___</t>
  </si>
  <si>
    <t>01.01.20__</t>
  </si>
  <si>
    <t>01.02.20__</t>
  </si>
  <si>
    <t>01.03.20__</t>
  </si>
  <si>
    <t>01.04.20__</t>
  </si>
  <si>
    <t>01.05.20__</t>
  </si>
  <si>
    <t>01.06.20__</t>
  </si>
  <si>
    <t>01.07.20__</t>
  </si>
  <si>
    <t>01.08.20__</t>
  </si>
  <si>
    <t>01.09.20__</t>
  </si>
  <si>
    <t>01.10.20__</t>
  </si>
  <si>
    <t>01.11.20__</t>
  </si>
  <si>
    <t>01.12.20__</t>
  </si>
  <si>
    <t>ИТОГО 20__</t>
  </si>
  <si>
    <t>202_</t>
  </si>
  <si>
    <t>203_</t>
  </si>
  <si>
    <t xml:space="preserve">Централизованный план по развитию опорной сети аэродромов объектов ЕС ОрВД </t>
  </si>
  <si>
    <t>(размер ТС ЕТС * кол. чел.* кол-во ТС ЕТС) = итого</t>
  </si>
  <si>
    <t>№ пункта по КД 2025-2028</t>
  </si>
  <si>
    <t>5.14.1.</t>
  </si>
  <si>
    <t>5.28.1.</t>
  </si>
  <si>
    <t xml:space="preserve"> 4-6 ДО (ср.зпл *  кол-во чел. * кол.во зпл. = итого</t>
  </si>
  <si>
    <t xml:space="preserve"> 6 ДО (ср.зпл *  кол-во чел. * кол.во зпл. = итого</t>
  </si>
  <si>
    <t>5.11.</t>
  </si>
  <si>
    <t>(ориентировочно руб. в месяц на 1 чел. (руб. * кол. чел. * кол. месяцев) = итого</t>
  </si>
  <si>
    <t>(кол.чел. * стоимость операции)= итого</t>
  </si>
  <si>
    <t>(кол.чел. * руб. * 4 квартала) = итого</t>
  </si>
  <si>
    <t>(руб. * кол. подарков) = итого</t>
  </si>
  <si>
    <t>5.19.</t>
  </si>
  <si>
    <t>(руб. * кол. чел.) = итого</t>
  </si>
  <si>
    <t>(средняя стоимость путевки на планируемый год * кол. чел.)                                 = итого</t>
  </si>
  <si>
    <t>(средняя стоимость путевки на планируемый год* кол. чел.) = итого</t>
  </si>
  <si>
    <t xml:space="preserve">5.14. </t>
  </si>
  <si>
    <t xml:space="preserve">5.11. </t>
  </si>
  <si>
    <t xml:space="preserve">5.12. </t>
  </si>
  <si>
    <t xml:space="preserve">5.13. </t>
  </si>
  <si>
    <t xml:space="preserve">5.16. </t>
  </si>
  <si>
    <t xml:space="preserve">5.19. </t>
  </si>
  <si>
    <t xml:space="preserve">5.21. </t>
  </si>
  <si>
    <t>Аэропортовое и наземное обслуживание ВС</t>
  </si>
  <si>
    <t>20497</t>
  </si>
  <si>
    <t>Затраты социального характера в соответствии с законодательством,  трудовыми договорами</t>
  </si>
  <si>
    <t>Прочие затраты социального характера</t>
  </si>
  <si>
    <t xml:space="preserve"> Расходы по Централизованному плану мероприятий Социальной программы,учитываемые в составе расходов на производство товаров, работ, услуг</t>
  </si>
  <si>
    <t>(средняя стоимость билета * кол. чел.) = итого</t>
  </si>
  <si>
    <t>-</t>
  </si>
  <si>
    <r>
      <t xml:space="preserve">Оплата расходов при направлении на КПК, ВКК, РКК, </t>
    </r>
    <r>
      <rPr>
        <b/>
        <sz val="12"/>
        <color theme="8" tint="-0.249977111117893"/>
        <rFont val="Times New Roman"/>
        <family val="1"/>
        <charset val="204"/>
      </rPr>
      <t>МКК</t>
    </r>
    <r>
      <rPr>
        <sz val="12"/>
        <rFont val="Times New Roman"/>
        <family val="1"/>
        <charset val="204"/>
      </rPr>
      <t>, ВЛЭК ГА, МСЭ, ЦВЛЭК ГА и в другие учреждения и организации, связанные с необходимостью сохранения, подтверждения и поддержания их профессиональной пригодности, а также повышения квалификации</t>
    </r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</si>
  <si>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</si>
  <si>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</si>
  <si>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</si>
  <si>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</si>
  <si>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</si>
  <si>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</si>
  <si>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</si>
  <si>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</si>
  <si>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</si>
  <si>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</si>
  <si>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 xml:space="preserve">  27010133-27010138</t>
  </si>
  <si>
    <t>1.14</t>
  </si>
  <si>
    <t>21080100</t>
  </si>
  <si>
    <t>1.15</t>
  </si>
  <si>
    <t>1.16</t>
  </si>
  <si>
    <t>1.17</t>
  </si>
  <si>
    <t>27310106</t>
  </si>
  <si>
    <t>(д/оклад * 2 * кол. чел. + д/оклад * 0,5 * кол. чел.)= итого</t>
  </si>
  <si>
    <t xml:space="preserve">Прочие затраты социального характера </t>
  </si>
  <si>
    <t>105.1</t>
  </si>
  <si>
    <t>Централизованный план по развитию опорной сети аэродромов объектов ЕС ОрВД ФГУП "Госкорпорация по ОрВД"</t>
  </si>
  <si>
    <t>№ 105.1. 
Централизованный план по развитию опорной сети аэродромов объектов ЕС ОрВД ФГУП "Госкорпорация по ОрВД" на 20____ год</t>
  </si>
  <si>
    <t>4.1.37.</t>
  </si>
  <si>
    <t>Оплата стоимости проезда к месту нахождения учебного заведения и обратно (ст. 173 ТК РФ)</t>
  </si>
  <si>
    <t>Возмещение расходов по переезду, провозу багажа работникам закончившим высшие и средние образовательные организации и заключившим трудовой договор в течение 6 мес. после окончания образовательной организации</t>
  </si>
  <si>
    <t>Частичная компенсация расходов, связанная с приобретением путевки (до достижения возраста 16 лет) в организации отдыха детей и их оздоровления  или санаторно-курортные организации</t>
  </si>
  <si>
    <t>Денежные средства на проведение мероприятий ко Дню Победы ветеранам ВОВ (5 ТС ЕТС на каждого ветерана)</t>
  </si>
  <si>
    <t>Оплата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20 лет, предоставляется 1 раз в 3 года компенсация (не более 6 ТС ЕТС)</t>
  </si>
  <si>
    <t>Перечисление в федеральный бюджет дополнительных доходов от роста сборов</t>
  </si>
  <si>
    <t>Возврат субсидии в федеральный бюджет</t>
  </si>
  <si>
    <t>Материалы, ЗиП для технологического оборудования РТОП</t>
  </si>
  <si>
    <t>2.23</t>
  </si>
  <si>
    <t>Ежемесячные выплаты работникам-участникам СВО</t>
  </si>
  <si>
    <t>суточные (служебные командировки)</t>
  </si>
  <si>
    <t>проживание (служебные командировки)</t>
  </si>
  <si>
    <t>Движение денежных средств, не влияющее на сальдо обязательств (02200+02300)</t>
  </si>
  <si>
    <t>ПРИЛОЖЕНИЕ № 10а</t>
  </si>
  <si>
    <t>Создание/Приобретение/Модернизация/Реконструкция - вспомогательные этапы (ВПО 20701)/Ремонтно-восстановительные работы (ВПО 204962)</t>
  </si>
  <si>
    <t>Создание/Приобретение/Модернизация/Реконструкция - вспомогательные этапы (ВПО 20701)</t>
  </si>
  <si>
    <t>Вспомогательные этапы мероприятий капитального характера (ВПО 20701)/
Ремонтно-восстановительные работы  (ВПО 204962)</t>
  </si>
  <si>
    <t>Создание/Приобретение/Модернизация/Реконструкция - основные этапы стоимостью свыше 10 млн руб.</t>
  </si>
  <si>
    <t>Техническое обслуживание технические средства охраны транспортной безопасности (ТСО ТБ)</t>
  </si>
  <si>
    <t>Создание/Приобретение/Модернизация/Реконструкция - вспомогательные этапы стоимостью менее 10 млн руб. (ВПО 20701)</t>
  </si>
  <si>
    <t>Создание/Приобретение/Модернизация/Реконструкция - вспомогательные этапы стоимостью менее 10 млн руб. (ВПО 20701)/Ремонтно-восстановительные работы  (ВПО 204962)</t>
  </si>
  <si>
    <t>Создание/Приобретение/Модернизация/Реконструкция - вспомогательные этапы стоимостью менее 5 млн руб. (ВПО 20701)/Ремонтно-восстановительные работы  (ВПО 204962)</t>
  </si>
  <si>
    <t>Мероприятия стоимостью менее 0,5 млн руб. (ВПО 20701)</t>
  </si>
  <si>
    <t>Локальные каналы связи - организация каналов (ВПО 20701)/аренда каналов (ВПО 20301)</t>
  </si>
  <si>
    <t>Укрупненные центры ЕС ОрВД (Cтроительство/реконструкция зданий, модернизация / замена АС ОрВД)</t>
  </si>
  <si>
    <t xml:space="preserve">Создание средств наземной инфраструктуры в интересах воздушного транспорта </t>
  </si>
  <si>
    <t>Мероприятия в отношении объектов РТОП, административных зданий и автостоянок</t>
  </si>
  <si>
    <t>Здание административное (ЗданиеАдм), объекты РТОП, автостоянки</t>
  </si>
  <si>
    <t xml:space="preserve">Выполнение геодезических работ по обеспечению навигационной аппаратуры потребителей ГЛОНАСС массивами цифровой информации о местности и препятствиях в районах аэродромов Российской Федерации на воздушных трассах Российской Федерации </t>
  </si>
  <si>
    <t xml:space="preserve"> Государственная программа Российской Федерации "Космическая деятельность России»</t>
  </si>
  <si>
    <t xml:space="preserve">№ 101.1. 
Государственная программа Российской Федерации "Космическая деятельность России» </t>
  </si>
  <si>
    <t>Финансирование по состоянию на 01.01.____</t>
  </si>
  <si>
    <t xml:space="preserve">Общас стоимость мероприятий (этапов) </t>
  </si>
  <si>
    <t>Государственная программа Российской Федерации "Космическая деятельность России»</t>
  </si>
  <si>
    <t>Исходящий остаток денежных средств (01000+40000).
В планируемом периоде в соответствии с [2.18]</t>
  </si>
  <si>
    <t>Форма заявки на мероприятия в централизованный план 1- 2 группы подгрупп 104.1, 105.1, 201.1</t>
  </si>
  <si>
    <t>Ремонтно-восстановительные работы, поддержание эксплуатационной готовности, выполнение работ по бюллетеням, закупка ЗИП, сервисное сопровождение</t>
  </si>
  <si>
    <t>ИЗМЕНЕНИЕ №  ____________________</t>
  </si>
  <si>
    <t>Относится к Стратегии цифровой трансформации (да/нет)</t>
  </si>
  <si>
    <t>Относится к Стратегии цифровой трансформации (да/нет)*****</t>
  </si>
  <si>
    <t>Распределение мероприятий ПРиПРО по УИПам (включая корректировку №_____)</t>
  </si>
  <si>
    <t>Целевое обучение</t>
  </si>
  <si>
    <t xml:space="preserve">Обоснование включения мероприятий в план ПРиПРО/ план ремонтно-восстановительных работ в компетенции </t>
  </si>
  <si>
    <t>ВСЕГО по Коллективному договору  и локальным нормативным актам</t>
  </si>
  <si>
    <t xml:space="preserve">Всего проезд к месту проведения отдыха и обратно (кроме КПК/обучения) </t>
  </si>
  <si>
    <t>Всего прочие расходы по Коллективному договору и локальным нормативным актам</t>
  </si>
  <si>
    <t>Возмещение расходов по переезду, провозу багажа работникам закончившим высшие и средние образовательные организациии и заключившим трудовой договор в течение 6 мес. после окончания образовательной организации ( с 01.04.2025г.)</t>
  </si>
  <si>
    <t>Выплата единовременного пособия в размере 2-х должностных окладов для обустройства на новом месте жительства и единовременного пособия на каждого члена его семьи в размере половины должностного оклада и заключившим трудовой договор в течение 6 мес. после окончания образовательной организации  ( с 01.04.2025г.)</t>
  </si>
  <si>
    <t>Единовременное пособие работникам, увольняемым впервые в связи с выходом на пенсию, дополнительно выплачиваемое при стаже работы в Предприятии (6-ти месячная средняя заработная плата) применяется в отношении работников, имеющих на 31.03.2025 непрерывный стаж работы на Предприятии (устанавливается локальным нормативным актом Предприятия) ( с 01.04.2025г.)</t>
  </si>
  <si>
    <t>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   ( с 01.04.2025г.)</t>
  </si>
  <si>
    <t>в результате стихийного бедствия / террористического акта, военных и боевых действий на территории РФ</t>
  </si>
  <si>
    <t>Оплата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20 лет, предоставляется 1 раз в 3 года компенсация (не более 6 ТС ЕТС)  ( с 01.04.2025г.)</t>
  </si>
  <si>
    <t xml:space="preserve"> Частичная компенсация расходов, связанная с приобретением путевки (до достижения возраста 16 лет) в организации отдыха детей и их оздоровления  или санаторно-курортные организации  ( с 01.04.2025г.)</t>
  </si>
  <si>
    <t>Денежные средства на проведение мероприятий ко Дню Победы ветеранам ВОВ (5 ТС ЕТС на каждого ветерана  - с 01.04.2025г.)</t>
  </si>
  <si>
    <t>Пролет по льготе МГА (устанавливается локальным нормативным актом Предприятия)</t>
  </si>
  <si>
    <t xml:space="preserve">План расходов по Коллективному договору (кроме ФОТ) </t>
  </si>
  <si>
    <t>Единовременное пособие работникам, увольняемым впервые в связи с выходом на пенсию имеющим стаж работы в гражданской авиации (от 4-х до 6-ти месячных средних заработных плат)</t>
  </si>
  <si>
    <t xml:space="preserve">( себестоимость летного часа) </t>
  </si>
  <si>
    <t>Плановое сокращение затрат на единицу продукции для филиала «Аэроконтроль»</t>
  </si>
  <si>
    <t>филиала ___________________ ФГУП "Госкорпорация по ОрВД"</t>
  </si>
  <si>
    <t>Пролет по льготе МГА   (устанавливается локальным нормативным актом Предприятия)</t>
  </si>
  <si>
    <t>Материальная помощь в результате стихийных бедствий / террористического акта, военных и боевых действий на территории РФ</t>
  </si>
  <si>
    <t xml:space="preserve"> Оплата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20 лет, предоставляется 1 раз в 3 года компенсация (не более 6 ТС ЕТС)</t>
  </si>
  <si>
    <t xml:space="preserve"> Частичная компенсация расходов, связанная с приобретением путевки (до достижения возраста 16 лет) в организации отдыха детей и их оздоровления  или санаторно-курортные организации</t>
  </si>
  <si>
    <t>ЦКС AFTN/AMHS, СКРС</t>
  </si>
  <si>
    <t>Создание/Проектирование/Приобретение/Поставка/МиПНР/ПСИ/Оснащение/Модернизация/Реконструкция - основные этапы</t>
  </si>
  <si>
    <t>Создание (включая строительство КДП)/Приобретение/Поставка/МиПНР/ПСИ/Оснащение/Модернизация/Реконструкция - основные этапы</t>
  </si>
  <si>
    <t>Создание/Проектирование/Приобретение/Поставка/МиПНР/Оснащение/Модернизация/Реконструкция - основные этапы</t>
  </si>
  <si>
    <t>Радиоретрансляторы, радиостанции, радиоприёмники и радиопередатчики  ОВЧ диапазона (АРТР, ПРМ ОВЧ, ПРД ОВЧ, Р/С ОВЧ)</t>
  </si>
  <si>
    <t>Справочник статей управленческого учета</t>
  </si>
  <si>
    <t xml:space="preserve">Таблица 1 </t>
  </si>
  <si>
    <t>Справочник статей доходов</t>
  </si>
  <si>
    <t> 10100</t>
  </si>
  <si>
    <r>
      <t xml:space="preserve">Выручка (поступления) по обычным видам деятельности </t>
    </r>
    <r>
      <rPr>
        <b/>
        <sz val="12"/>
        <color theme="1"/>
        <rFont val="Times New Roman"/>
        <family val="1"/>
        <charset val="204"/>
      </rPr>
      <t/>
    </r>
  </si>
  <si>
    <t>за АНО на маршрутах обслуживания воздушного движения</t>
  </si>
  <si>
    <t>за АНО в районе аэродрома</t>
  </si>
  <si>
    <t>Недополученные доходы за АНО полетов ВС пользователей ВП, освобожденных в соответствии с законодательством РФ от платы за АНО</t>
  </si>
  <si>
    <t> 10200</t>
  </si>
  <si>
    <t>Прочие доходы ( поступления)</t>
  </si>
  <si>
    <t> 10210</t>
  </si>
  <si>
    <t xml:space="preserve">Проценты к получению </t>
  </si>
  <si>
    <t>проценты к получению за использование кредитной организацией денежных средств, находящихся на счетах организации в этой кредитной организации</t>
  </si>
  <si>
    <t>Штрафы пени неустойки за нарушение условий договора</t>
  </si>
  <si>
    <t>Поступление денежных средств при продаже/покупке иностранной валюты</t>
  </si>
  <si>
    <t> 10400</t>
  </si>
  <si>
    <t xml:space="preserve">Движение денежных средств, не влияющее на сальдо обязательств </t>
  </si>
  <si>
    <t xml:space="preserve">Поступление от контрагента финансового обеспечения </t>
  </si>
  <si>
    <t>Возврат от контрагента финансового обеспечения выданного</t>
  </si>
  <si>
    <t xml:space="preserve">Таблица 2 </t>
  </si>
  <si>
    <t>Справочник статей расходов</t>
  </si>
  <si>
    <t xml:space="preserve">Централизованное финансирование филиалов </t>
  </si>
  <si>
    <t>Централизованное финансирование филиалов в пределах лимита</t>
  </si>
  <si>
    <t>Централизованное финансирование филиалов сверх лимита</t>
  </si>
  <si>
    <t>КАПИТАЛЬНЫЕ РАСХОДЫ</t>
  </si>
  <si>
    <t>Централизованный план мероприятий по поддержанию и развитию информационных технологий ФГУП «Госкорпорация по ОрВД» в части капитальных расходов</t>
  </si>
  <si>
    <t>План развития и поддержания работоспособности объектов ЕС ОрВД в компетенции филиала</t>
  </si>
  <si>
    <t xml:space="preserve">ТЕКУЩИЕ РАСХОДЫ </t>
  </si>
  <si>
    <t>Услуги телефонно-телеграфной, факсимильной, сотовой, пейджинговой связи, радиосвязи, интернет провайдеров</t>
  </si>
  <si>
    <t>Материалы, ЗиП для ВС</t>
  </si>
  <si>
    <t> 20309</t>
  </si>
  <si>
    <t>Оплата медицинских услуг  при прохождении ВЛЭК, МСЭ, ЦВЛЭК</t>
  </si>
  <si>
    <t> 20401</t>
  </si>
  <si>
    <t xml:space="preserve">Подготовка, переподготовка кадров </t>
  </si>
  <si>
    <t>Подготовка, переподготовка кадров  (ПДФ)</t>
  </si>
  <si>
    <t>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  ( по КД)</t>
  </si>
  <si>
    <t>Командировочные расходы (КПК ПДФ)</t>
  </si>
  <si>
    <t>Командировочные расходы: обучение  Институт аэронавигации</t>
  </si>
  <si>
    <t>Проезд по командировкам (служебные)</t>
  </si>
  <si>
    <t>прочие (служебные командировки)</t>
  </si>
  <si>
    <t>Корпоративные мероприятия и совещания</t>
  </si>
  <si>
    <t>Информационные, консультационные услуги прочие</t>
  </si>
  <si>
    <r>
      <t> </t>
    </r>
    <r>
      <rPr>
        <b/>
        <sz val="12"/>
        <color theme="1"/>
        <rFont val="Times New Roman"/>
        <family val="1"/>
        <charset val="204"/>
      </rPr>
      <t>20435</t>
    </r>
  </si>
  <si>
    <r>
      <t> </t>
    </r>
    <r>
      <rPr>
        <b/>
        <sz val="12"/>
        <color theme="1"/>
        <rFont val="Times New Roman"/>
        <family val="1"/>
        <charset val="204"/>
      </rPr>
      <t>20436</t>
    </r>
  </si>
  <si>
    <t>Компенсация стоимости молока</t>
  </si>
  <si>
    <t xml:space="preserve">Расходы на охрану окружающей среды, утилизация опасных отходов, вывоз БО </t>
  </si>
  <si>
    <t xml:space="preserve">Расходы на составление финансовой отчетности по МСФО </t>
  </si>
  <si>
    <t>Услуги фельдъегерской и специальной почтовой связи</t>
  </si>
  <si>
    <t>Услуги по предоставлению выписок из государственных реестров</t>
  </si>
  <si>
    <t>Услуги по организации рабочих мест  для трудоустройства инвалидов</t>
  </si>
  <si>
    <t>Пролет по льготе МГА</t>
  </si>
  <si>
    <t>Добровольное медицинское страхование (ДМС)</t>
  </si>
  <si>
    <t>Выплаты сокращаемым работникам в соответствии с трудовым законодательством</t>
  </si>
  <si>
    <t>Оплата расходов при направлении на КПК, ВКК, РКК, МКК, ВЛЭК ГА, МСЭ, ЦВЛЭК ГА и в другие учреждения и организации, связанные с необходимостью сохранения, подтверждения и поддержания их профессиональной пригодности, а также повышения квалификации</t>
  </si>
  <si>
    <t>Для работников прибывших в районы Крайнего Севера из других регионов РФ возмещение расходов по переезду к новому месту работы и провозу багажа, выплата единовременного пособия в размере 2-х должностных окладов для обустройства на новом месте жительства и единовременное пособие на каждого прибывшего с работником члена его семьи в размере половины должностного оклада работника.</t>
  </si>
  <si>
    <t xml:space="preserve">Выплата единовременного пособия в размере 2-х должностных окладов для обустройства на новом месте жительства и единовременного пособия на каждого члена его семьи в размере половины должностного оклада и заключившим трудовой договор в течение 6 мес. после окончания образовательной организации </t>
  </si>
  <si>
    <t>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</t>
  </si>
  <si>
    <t xml:space="preserve">Единовременное пособие работникам, увольняемым впервые в связи с выходом на пенсию, дополнительно выплачиваемое при стаже работы в Предприятии (6-ти месячная средняя заработная плата) применяется в отношении работников, имеющих на 31.03.2025 непрерывный стаж работы на Предприятии (устанавливается локальным нормативным актом Предприятия)  </t>
  </si>
  <si>
    <t>Расходы по Централизованному плану мероприятий Социальной программы, учитываемые в составе расходов на производство товаров, работ, услуг</t>
  </si>
  <si>
    <t>Списание денежных средств при продаже/покупке иностранной валюты</t>
  </si>
  <si>
    <t>Ежемесячная материальная помощь  участникам СВО   
(приказ от 24.03.2025 № 270-п)</t>
  </si>
  <si>
    <t>Материальная помощь при рождении ребенка (1-ый ребенок - 4 ТС ЕТС, 2-ой ребенок - 6 ТС ЕТС, 3 и посл. ребенок - 8 ТС ЕТС)</t>
  </si>
  <si>
    <t> 20110</t>
  </si>
  <si>
    <t xml:space="preserve">Премирование работников за сбор, сдачу лома и отходов черных и  цветных металлов </t>
  </si>
  <si>
    <t xml:space="preserve">Перечисление доли работников по договору страхования от несчастных случаев </t>
  </si>
  <si>
    <t>Отчисления в ПФ, ФОМС, ФСС</t>
  </si>
  <si>
    <t>Целевые средства за АНО, подлежащие перечислению в ФБ</t>
  </si>
  <si>
    <t>На обеспечение реализации мероприятий, связанных с внедрением в экспл. унифицированной инфраструктуры гос. поставщика услуг по обслуживанию линий БАС</t>
  </si>
  <si>
    <t>Субсидия на возмещение недополученных доходов по АНО ВС пользователей ВП, освобожденных в соответвенствии с законодательсвом РФ от платы за АНО</t>
  </si>
  <si>
    <t>Возврат контрагенту финансового обеспечения</t>
  </si>
  <si>
    <t>Перечисление  контрагенту финансового обеспечения</t>
  </si>
  <si>
    <t xml:space="preserve">Возврат денежных средств по расходам прошлых периодов </t>
  </si>
  <si>
    <t>Метео, СЕВ, ПД, КПУ, АДИ, АПОИ, КСПИ, СТВ, ИСС</t>
  </si>
  <si>
    <t>01.0311</t>
  </si>
  <si>
    <t>Мероприятия в отношении оборудования автоматической передачи метеорологической и полетной информации</t>
  </si>
  <si>
    <t>Оборудование автоматической передачи метеорологической и полетной информации (АТИС/ВОЛМЕТ)</t>
  </si>
  <si>
    <t>тыс. рублей</t>
  </si>
  <si>
    <t>№ инициативы СЦТ</t>
  </si>
  <si>
    <t>Код мероприятия</t>
  </si>
  <si>
    <t>Номер договора и дата/планируемый</t>
  </si>
  <si>
    <t>Лимит финансирования на ____ год, в т.ч.</t>
  </si>
  <si>
    <t>Ключевые показатели эффективности (КПЭ) цифровой трансформации**</t>
  </si>
  <si>
    <t>КПЭ 17</t>
  </si>
  <si>
    <t>КПЭ 19</t>
  </si>
  <si>
    <t>КПЭ 20</t>
  </si>
  <si>
    <t>КПЭ 22</t>
  </si>
  <si>
    <t>Мероприятие 1</t>
  </si>
  <si>
    <t>№ ___ от _____</t>
  </si>
  <si>
    <t>Код ОКПД2</t>
  </si>
  <si>
    <t>Мероприятие 2</t>
  </si>
  <si>
    <t>Планируемый</t>
  </si>
  <si>
    <t>Мероприятие 3</t>
  </si>
  <si>
    <t>N</t>
  </si>
  <si>
    <t xml:space="preserve">* Приложение заполняется только в том случае , если мероприятие относится к Стратегии цифровой трансформации (СЦТ) </t>
  </si>
  <si>
    <t>8. Планируемый срок заключения договора (месяц, год):</t>
  </si>
  <si>
    <t>9. Приложение:</t>
  </si>
  <si>
    <t>ПРИЛОЖЕНИЕ К ПРИЛОЖЕНИЮ № 3</t>
  </si>
  <si>
    <t>Относится к Стратегии цифровой трансформации (да/нет)*</t>
  </si>
  <si>
    <t>ПРИЛОЖЕНИЕ К ПРИЛОЖЕНИЮ № 3.3</t>
  </si>
  <si>
    <t>Приложение к форме заявки на мероприятия в централизованный план 1- 2 группы подгрупп 104.1, 105.1, 201.1*</t>
  </si>
  <si>
    <t>Ключевые показатели эффективности (КПЭ) цифровой трансформации*****</t>
  </si>
  <si>
    <t>Ключевые показатели эффективности (КПЭ) цифровой трансформации******</t>
  </si>
  <si>
    <t>Относится к Стратегии цифровой трансформации (да/нет)***</t>
  </si>
  <si>
    <t>Ключевые показатели эффективности (КПЭ) цифровой трансформации****</t>
  </si>
  <si>
    <t>Расходы на дератизацию, дезинсекцию, акарицидную (противоклещевую) обработку территорий зданий и сооружений</t>
  </si>
  <si>
    <t>Расходы по мойке и очистки окон</t>
  </si>
  <si>
    <t>Расходы на выполнение лабораторных испытаний качества питьевой воды и бытовых сточных вод</t>
  </si>
  <si>
    <t>Приобретение средств индивидуальной защиты в том числе  дерматологических и смывающих средств индивидуальной защиты</t>
  </si>
  <si>
    <t>Поставка аптечек для оказания первой медицинской помощи</t>
  </si>
  <si>
    <t>Приобретение ковриков диэлектрических и (или) грязезащитных ковриков</t>
  </si>
  <si>
    <t>Поставка манекенов - тренажеров для обучения навыкам оказания первой  помощи пострадавшим,  знаков (плакатов) безопасности  по охране труда</t>
  </si>
  <si>
    <t>Обработка и техническое обслуживание фильтрационных установок питьевой воды и кулеров</t>
  </si>
  <si>
    <t>Специальная оценка условий труда (СОУТ) и государственная экспертиза качества (СОУТ)</t>
  </si>
  <si>
    <t>Производственный контроль за соблюдением санитарно-эпидемиологических требований и выполнением санитарно-противоэпидемических мероприятий.</t>
  </si>
  <si>
    <t>Проведение инструментальных измерений электромагнитных полей радиочастотного диапазона (ЭМП РЧ), получение экспертного заключение  передающих радиотехнических объектов (ПРТО)</t>
  </si>
  <si>
    <t xml:space="preserve">Оказание услуг по разработке и согласованию проекта неблагоприятных метеорологических условий (НМУ), проекта допустимых сбросов (ПДС) в водные объекты </t>
  </si>
  <si>
    <t xml:space="preserve">Разработка паспортов отходов, определение класса опасности токсичных отходов </t>
  </si>
  <si>
    <t xml:space="preserve">Проведение инвентаризации источников и выбросов загрязняющих веществ, разработка нормативов допустимых выбросов (НДВ) </t>
  </si>
  <si>
    <t>Разработка проекта санитарно-защитных зон  (СЗЗ)</t>
  </si>
  <si>
    <t>Мониторинг воздействия на атмосферный воздух на границе санитарно-защитных зон (СЗЗ), контроль электромагнитных излучений, проведение инструментальных измерений факторов производственной среды</t>
  </si>
  <si>
    <t>Сбор,транспортировка отходов I-IV класса опасности, медицинских отходов класса А, Б, Г</t>
  </si>
  <si>
    <t>Обращение с ТКО</t>
  </si>
  <si>
    <t xml:space="preserve">Очистка из выгребных ям и вывоз ЖБО </t>
  </si>
  <si>
    <t>Расходы по поставке питьевой бутилированной воды</t>
  </si>
  <si>
    <t>Расходы по стирке (химчистке) белья, полотенец, СИЗ</t>
  </si>
  <si>
    <t xml:space="preserve"> Возмещение расходов по переезду, провозу багажа работникам закончившим высшие и средние образовательные организациии и заключившим трудовой договор в течение 6 мес. после окончания образовательной организации</t>
  </si>
  <si>
    <t xml:space="preserve"> Выплата единовременного пособия в размере 2-х должностных окладов для обустройства на новом месте жительства и единовременного пособия на каждого члена его семьи в размере половины должностного оклада и заключившим трудовой договор в течение 6 мес. после окончания образовательной организации </t>
  </si>
  <si>
    <t xml:space="preserve"> Единовременное пособие работникам, увольняемым впервые в связи с выходом на пенсию, дополнительно выплачиваемое при стаже работы в Предприятии (6-ти месячная средняя заработная плата) применяется в отношении работников, имеющих на 31.03.2025 непрерывный стаж работы на Предприятии (устанавливается локальным нормативным актом Предприятия)   </t>
  </si>
  <si>
    <t xml:space="preserve">/Компенсация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 </t>
  </si>
  <si>
    <t>Денежные средства на проведение мероприятий ко Дню Победы ветеранам ВОВ (5 ТС ЕТС на каждого ветерана )</t>
  </si>
  <si>
    <t>ПО, не связанное с оборудованием</t>
  </si>
  <si>
    <t>ПАК, АРМ, ПО которых неотделимо от аппаратной части</t>
  </si>
  <si>
    <t>Внешние расходы на ПО без сервисной модели</t>
  </si>
  <si>
    <t>Внешние расходы на ПО по сервисной модели</t>
  </si>
  <si>
    <t>ПО которое неотделимо от аппаратной части ПАК, АРМ</t>
  </si>
  <si>
    <t>Оборудование для СЦТ</t>
  </si>
  <si>
    <t>Справочник филиалов</t>
  </si>
  <si>
    <t>Показатели ИПР</t>
  </si>
  <si>
    <t>Подготовка проекта ТЗ (технических требований) на выполнение работы
ГРАФА "ПЛАН" ОБЯЗАТЕЛЬНА К ЗАПОЛНЕНИЮ ДЛЯ КОРРЕКТНОГО РАСЧЕТА</t>
  </si>
  <si>
    <t>Формирование и направление на согласование описания объекта закупки на основании ТЗ и запроса ценовой информации
 ЕСЛИ ТЗ НЕ ТРЕБУЕТСЯ. ГРАФА "ПЛАН" ЗАПОЛНЯЕТСЯ ВРУЧНУЮ</t>
  </si>
  <si>
    <t>ПРИЛОЖЕНИЕ № 13а</t>
  </si>
  <si>
    <t>филиала____________________ ФГУП «Госкорпорация по ОрВД» на  20__ год</t>
  </si>
  <si>
    <t>к Плану развития и поддержания работоспособности объектов ЕС ОрВД / Плану ремонтно-восстановительных работ филиала ______ФГУП «Госкорпорация по ОрВД», включая корректировку №_______</t>
  </si>
  <si>
    <t>_________________________</t>
  </si>
  <si>
    <t>20____ год</t>
  </si>
  <si>
    <t xml:space="preserve">                                                                                                        План по прочим расходам</t>
  </si>
  <si>
    <t>ПРИЛОЖЕНИЕ №  23</t>
  </si>
  <si>
    <t>ПРИЛОЖЕНИЕ № 25</t>
  </si>
  <si>
    <t>ПРИЛОЖЕНИЕ № 26</t>
  </si>
  <si>
    <t>Справочник показателей инвестиционной программы Предприятия и программы деятельности Предприятия</t>
  </si>
  <si>
    <t xml:space="preserve">Определение победителя конкурентных процедур
</t>
  </si>
  <si>
    <r>
      <t>Заключение договора (подписание со стороны ФГУП "Госкорпорация по ОрВД")</t>
    </r>
    <r>
      <rPr>
        <sz val="12"/>
        <color theme="1"/>
        <rFont val="Times New Roman"/>
        <family val="1"/>
        <charset val="204"/>
      </rPr>
      <t xml:space="preserve">
</t>
    </r>
  </si>
  <si>
    <t>Ответственный директор по направлению деятельности -Директор ПО,ЗД,ДРиИО</t>
  </si>
  <si>
    <t>Ответственный директор по направлению деятельности - Дирекция ПО, ЗД, ДРиИО</t>
  </si>
  <si>
    <t>** скорректирована формула для всех филиалов кроме "ЦАИ"</t>
  </si>
  <si>
    <t>Централизованное финансирование (10310+10320-31000)**</t>
  </si>
  <si>
    <t>Мероприятия в отношении комплексов средств автоматизации планирования использования воздушного пространства</t>
  </si>
  <si>
    <t>Дирекция стратегического развития, эксплуатации и технической политики/Дирекция по инфраструктуре</t>
  </si>
  <si>
    <t>Дирекцию правового обеспечения, закупочной деятельности, договорной работы и имущественных отношений</t>
  </si>
  <si>
    <t>Ответственный (директор по направлению деятельности, директор филиала)/Дирекцию правового обеспечения, закупочной деятельности, договорной работы и имущественных отношений</t>
  </si>
  <si>
    <t>Перечень статей ВПО с центром ответственности генеральной дирекции</t>
  </si>
  <si>
    <t>Создание/Проектирование/Строительство/Приобретение/Поставка/МиПНР/ПСИ/Оснащение/Модернизация/Реконструкция - основные этапы</t>
  </si>
  <si>
    <t>Дирекция стратегического развития, эксплуатации и технической политики/Дирекция по инфраструктуре ГД/Филиал</t>
  </si>
  <si>
    <t>План
+15</t>
  </si>
  <si>
    <t>ЧИСТЫЙ ДЕНЕЖНЫЙ ПОТОК (10300+02000+30000-03000-31000)</t>
  </si>
  <si>
    <t xml:space="preserve">4. </t>
  </si>
  <si>
    <t>Ставка НДФЛ *</t>
  </si>
  <si>
    <t>Оказание услуг по обеспечению безопасных условий и охраны труда</t>
  </si>
  <si>
    <t>Возврат денежных средств прошлых периодов по централизованным расходам</t>
  </si>
  <si>
    <t>Возврат денежных средств  прошлых периодов по расходам ПДФ</t>
  </si>
  <si>
    <t>Услуги по экологическому сопровождению, консультативные услуги (в т.ч. юридического характера) в природоохранной области</t>
  </si>
  <si>
    <t>Проведение испытаний средств индивидуальной защиты (СИЗ) и других приспособлений, в том числе используемых на высоте и  в электроустановках,   техническому освидетельствованию стеллажей и лестниц (стремянок)</t>
  </si>
  <si>
    <t>Средства иных сторонних организаций</t>
  </si>
  <si>
    <t>Проезд по северной льготе</t>
  </si>
  <si>
    <t>Административная дирекция</t>
  </si>
  <si>
    <t>Дирекция по инфраструктуре</t>
  </si>
  <si>
    <t>Расходы по обеспечению транспортной безопасности  (кроме охраны объектов)</t>
  </si>
  <si>
    <t>Дирекция  по организации воздушного движения и использованию воздушного пространства/Служба по управлению безопасностью полетов и качеству</t>
  </si>
  <si>
    <t>Служба информационных технологий и ЭРТОС</t>
  </si>
  <si>
    <t>Служба административно-хозяйственного обеспечения, в части ЗИП РТОП, ЗИП ВС - Дирекция стратегического развития, эксплуатации и технической политики</t>
  </si>
  <si>
    <t>Дирекция правового обеспечения, закупочной деятельности, договорной работы и имущественных отношений, Служба административно-хозяйственного обеспечения, Дирекция стратегического развития, эксплуатации и технической политики в части касающейся</t>
  </si>
  <si>
    <t>Главная бухгалтерия, Служба по управлению безопасностью полетов и качеству</t>
  </si>
  <si>
    <t>Служба по информационным технологиям и ЭРТОС</t>
  </si>
  <si>
    <t>Дирекция правового обеспечения, закупочной деятельности, договорной работы и имущественных отношений, Служба по административно-хозяйственному обеспечению</t>
  </si>
  <si>
    <t>Служба административно-хозяйственного обеспечения,
Дирекция стратегического развития, эксплуатации и технической политики</t>
  </si>
  <si>
    <t>51</t>
  </si>
  <si>
    <t>52</t>
  </si>
  <si>
    <t>53</t>
  </si>
  <si>
    <t>Локальные ПАК -Создание/Приобретение/Модернизация/Реконструкция (ВПО 20701)/ Техническая поддержка и обслуживание оборудования и ПАК, поставка расходных материалов  (ВПО 204952)</t>
  </si>
  <si>
    <t>Все мероприятия (ВПО 207012)</t>
  </si>
  <si>
    <t>Все мероприятия (ВПО 20499/207012/204962)</t>
  </si>
  <si>
    <t xml:space="preserve"> ЧИСТЫЙ ДЕНЕЖНЫЙ ПОТОК (10300+02000+30000-03000)</t>
  </si>
  <si>
    <t>Справочно: неденежные изменения</t>
  </si>
  <si>
    <t>отражены только поступлдения на р/с = столбцу "по оплате" приложнения 10</t>
  </si>
  <si>
    <t>отражены неденежные изменения (авизо) = столбцу "неденежные изменения" приложения 10</t>
  </si>
  <si>
    <t>отражать в прил 10 "по оплате"</t>
  </si>
  <si>
    <t>отражать в прил 10 "неденежные изменения"</t>
  </si>
  <si>
    <t>* в строках 1.2. и 1.2.1. отражаются значения объемов АНО всего (сумма объемов АНО полетов ВС, подлежащих оплате, и объемов АНО полетов ВС, освобожденных от платы за АНО).</t>
  </si>
  <si>
    <t>* - заполняется с учетом примененной ставки НДФЛ в числовом формате</t>
  </si>
  <si>
    <t>3</t>
  </si>
  <si>
    <t>№ пункта по КД с 01.04.2025 по 31.03.2028</t>
  </si>
  <si>
    <t>Расходы по содержанию зданий и сооружений, коммунальные услуги, кроме перечня направлений деятельности, закрепленного в коде 21 НД</t>
  </si>
  <si>
    <t>Дирекция стратегического развития, эксплуатации и технической политики, служба  информационных технологий и ЭРТОС, служба по административно-хозяйственному обеспечению в части касающейся</t>
  </si>
  <si>
    <t>Все мероприятия капитального характера стоимостью свыше 10 млн руб.</t>
  </si>
  <si>
    <t>Все мероприятия капитального характера стоимостью менее 10 млн руб. (ВПО 20701)/
Ремонтно-восстановительные работы  (ВПО 204962)</t>
  </si>
  <si>
    <t>Директор по управлению персоналом</t>
  </si>
  <si>
    <t>Затраты социального характера ПДФ ,учитываемые в составе расходов на производство товаров, работ, услуг</t>
  </si>
  <si>
    <t>Руководитель службы по административно-хозяйственному обеспечению (в части касающейся);</t>
  </si>
  <si>
    <t>Руководитель службы по информационным технологиям и ЭРТОС (в части касающейся)</t>
  </si>
  <si>
    <t>Директор по инфраструктуре</t>
  </si>
  <si>
    <t>Директор по стратегическому развитию, эксплуатации и технической политике - ЗИП РТОП, ЗИП ВС.</t>
  </si>
  <si>
    <t>Директор административной дирекции</t>
  </si>
  <si>
    <t>Руководитель службы по информационным технологиям и ЭРТОС</t>
  </si>
  <si>
    <t>Подразделение, ответственное в соответствии с закреплением мероприятий по направлению деятельности</t>
  </si>
  <si>
    <r>
      <t xml:space="preserve">Пенсионный фонд АО </t>
    </r>
    <r>
      <rPr>
        <sz val="14"/>
        <color theme="1"/>
        <rFont val="Times New Roman"/>
        <family val="1"/>
        <charset val="204"/>
      </rPr>
      <t>«</t>
    </r>
    <r>
      <rPr>
        <sz val="12"/>
        <color theme="1"/>
        <rFont val="Times New Roman"/>
        <family val="1"/>
        <charset val="204"/>
      </rPr>
      <t xml:space="preserve">НПФ </t>
    </r>
    <r>
      <rPr>
        <sz val="14"/>
        <color theme="1"/>
        <rFont val="Times New Roman"/>
        <family val="1"/>
        <charset val="204"/>
      </rPr>
      <t>«</t>
    </r>
    <r>
      <rPr>
        <sz val="12"/>
        <color theme="1"/>
        <rFont val="Times New Roman"/>
        <family val="1"/>
        <charset val="204"/>
      </rPr>
      <t>Авиаполис</t>
    </r>
    <r>
      <rPr>
        <b/>
        <sz val="14"/>
        <color theme="1"/>
        <rFont val="Times New Roman"/>
        <family val="1"/>
        <charset val="204"/>
      </rPr>
      <t>»</t>
    </r>
  </si>
  <si>
    <t xml:space="preserve">Форма заявки на мероприятия в  планы 1 - 3 группы (кроме планов подгрупп 104.1, 105.1, 201.1) </t>
  </si>
  <si>
    <t>В случае проставления признака "да" в колонке "Относится к Стратегии цифровой трансформации (да/нет)" заполнятся приложение к Приложению № 3</t>
  </si>
  <si>
    <t>Текущий год</t>
  </si>
  <si>
    <t>КПЭ 23</t>
  </si>
  <si>
    <t>КПЭ 26</t>
  </si>
  <si>
    <t xml:space="preserve">** Определяются в соответствии с общероссийским классификатором по видам экономической деятельности (ОКПД2). </t>
  </si>
  <si>
    <r>
      <t>В гр.2 указывается № инициативы СЦТ в соответсвии с утвержденной СЦТ ФГУП «Госкорпорация по ОрВД» до 2030 года и действующей редакцией методических рекомендаций по цифровой трансформации государственных корпораций и компаний с государственным участием</t>
    </r>
    <r>
      <rPr>
        <i/>
        <sz val="11"/>
        <rFont val="Times New Roman"/>
        <family val="1"/>
        <charset val="204"/>
      </rPr>
      <t xml:space="preserve"> (приложение №3)</t>
    </r>
  </si>
  <si>
    <t>Сумма КПЭ: по гр. 8-14 должна быть равна лимиту финансирования текущего года, отраженному в гр. 7; по гр. 16-22 должна быть равна лимиту 1-го планового года, отраженному в гр. 15; по гр. 24-30 должна быть равна лимиту 2-го планового года, отраженному в гр. 23; по гр. 32-38 должна быть равна лимиту последующих годов, отраженному в гр. 31;</t>
  </si>
  <si>
    <t>Гр. 6 равна сумме гр. 7, 15,23,31</t>
  </si>
  <si>
    <r>
      <t xml:space="preserve"> В гр. 8; гр. 16; гр. 24; гр.32 (КПЭ 17 -"Увеличение вложений в российские решения в сфере информационных технологий")- указывается объем расходов </t>
    </r>
    <r>
      <rPr>
        <b/>
        <i/>
        <sz val="11"/>
        <color theme="1"/>
        <rFont val="Times New Roman"/>
        <family val="1"/>
        <charset val="204"/>
      </rPr>
      <t>на российское ПО</t>
    </r>
    <r>
      <rPr>
        <i/>
        <sz val="11"/>
        <color theme="1"/>
        <rFont val="Times New Roman"/>
        <family val="1"/>
        <charset val="204"/>
      </rPr>
      <t xml:space="preserve">, включенное в Единый реестр российских программ для электронных вычислительных машин и баз данных или в Единый реестр программ для электронных вычислительных машин и баз данных государств - членов Евразийского экономического союза, </t>
    </r>
    <r>
      <rPr>
        <b/>
        <i/>
        <sz val="11"/>
        <color theme="1"/>
        <rFont val="Times New Roman"/>
        <family val="1"/>
        <charset val="204"/>
      </rPr>
      <t>и связанные с ним работы (услуги)</t>
    </r>
    <r>
      <rPr>
        <i/>
        <sz val="11"/>
        <color theme="1"/>
        <rFont val="Times New Roman"/>
        <family val="1"/>
        <charset val="204"/>
      </rPr>
      <t>. В случае если ПО является свободно распространяемым, но сведения о таком программном обеспечении не включены в Единый реестр российского ПО, то такое ПО относится к иностранному ПО и</t>
    </r>
    <r>
      <rPr>
        <i/>
        <sz val="11"/>
        <color rgb="FFFF0000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заполняются гр. 9; гр. 17; гр. 25; гр.33 в соответствующем периоде;</t>
    </r>
  </si>
  <si>
    <r>
      <t xml:space="preserve">В гр. 9, гр.17, гр. 25, гр. 33 (КПЭ 23 " Увеличение расходов на информационные технологии") - указывается объем расходов </t>
    </r>
    <r>
      <rPr>
        <b/>
        <i/>
        <sz val="11"/>
        <color theme="1"/>
        <rFont val="Times New Roman"/>
        <family val="1"/>
        <charset val="204"/>
      </rPr>
      <t>на иностранное ПО и связанные с ним работы (услуги)</t>
    </r>
    <r>
      <rPr>
        <b/>
        <i/>
        <sz val="11"/>
        <color rgb="FFFF0000"/>
        <rFont val="Times New Roman"/>
        <family val="1"/>
        <charset val="204"/>
      </rPr>
      <t xml:space="preserve">. </t>
    </r>
  </si>
  <si>
    <r>
      <t>В гр. 11; гр. 19; гр. 27; гр.35 (КПЭ 19 "Увеличение вложений в радиоэлектронную продукцию российского происхождения, в том числе в телекоммуникационное оборудование и программно-аппаратные комплексы"- указывается объем расходов государственной компании на</t>
    </r>
    <r>
      <rPr>
        <b/>
        <i/>
        <sz val="11"/>
        <rFont val="Times New Roman"/>
        <family val="1"/>
        <charset val="204"/>
      </rPr>
      <t xml:space="preserve"> радиоэлектронную продукцию российского происхождения,</t>
    </r>
    <r>
      <rPr>
        <i/>
        <sz val="11"/>
        <rFont val="Times New Roman"/>
        <family val="1"/>
        <charset val="204"/>
      </rPr>
      <t xml:space="preserve"> в том числе телекоммуникационное оборудование и программно-аппаратные комплексы. Под радиоэлектронной продукцией российского происхождения понимается радиоэлектронная продукция, сведения о которой включены в реестр российской промышленной продукции (согласно постановлению Правительства Российской Федерации от 17.07.2015 N 719).  Также включаются расходы на радиоэлектронную продукцию, которая включена в евразийский реестр промышленных товаров государств - членов Евразийского экономического союза. В данные графы</t>
    </r>
    <r>
      <rPr>
        <b/>
        <i/>
        <sz val="11"/>
        <rFont val="Times New Roman"/>
        <family val="1"/>
        <charset val="204"/>
      </rPr>
      <t xml:space="preserve"> не включаются расходы на работы (услуги)</t>
    </r>
    <r>
      <rPr>
        <i/>
        <sz val="11"/>
        <rFont val="Times New Roman"/>
        <family val="1"/>
        <charset val="204"/>
      </rPr>
      <t>, связанные с радиоэлектронной продукцией. Указанные затраты отражаются в гр. 12,гр.20,гр.28, гр. 36 в соответствующем периоде.</t>
    </r>
  </si>
  <si>
    <r>
      <t xml:space="preserve">В гр. 12; гр. 20; гр. 28; гр.36 (КПЭ 26  "Увеличение расходов, направленных на закупку радиоэлектронной продукции, телекоммуникационного оборудования и программно-аппаратных комплексов, а также связанных с ней работ (услуг)") - указывается объем расходов государственной компании </t>
    </r>
    <r>
      <rPr>
        <b/>
        <i/>
        <sz val="11"/>
        <color theme="1"/>
        <rFont val="Times New Roman"/>
        <family val="1"/>
        <charset val="204"/>
      </rPr>
      <t>на радиоэлектронную продукцию иностранного производства</t>
    </r>
    <r>
      <rPr>
        <i/>
        <sz val="11"/>
        <color theme="1"/>
        <rFont val="Times New Roman"/>
        <family val="1"/>
        <charset val="204"/>
      </rPr>
      <t xml:space="preserve">, в том числе телекоммуникационное оборудование и программно-аппаратные комплексы, а также </t>
    </r>
    <r>
      <rPr>
        <b/>
        <i/>
        <sz val="11"/>
        <color theme="1"/>
        <rFont val="Times New Roman"/>
        <family val="1"/>
        <charset val="204"/>
      </rPr>
      <t>связанные с ней работы (услуги)</t>
    </r>
    <r>
      <rPr>
        <i/>
        <sz val="11"/>
        <color theme="1"/>
        <rFont val="Times New Roman"/>
        <family val="1"/>
        <charset val="204"/>
      </rPr>
      <t>, а также</t>
    </r>
    <r>
      <rPr>
        <b/>
        <i/>
        <sz val="11"/>
        <color theme="1"/>
        <rFont val="Times New Roman"/>
        <family val="1"/>
        <charset val="204"/>
      </rPr>
      <t xml:space="preserve"> работы (услуги) связанные с приобретением радиоэлектронной продукции российского производства.</t>
    </r>
  </si>
  <si>
    <r>
      <t xml:space="preserve">В гр. 13; гр. 21; гр. 29; гр.37 (КПЭ 20 "Объем затрат на исследования и разработки, направленных на создание и развитие передовых и критически важных для отрасли цифровых технологий и решений, в том числе новых производственных технологий, связанных с интенсивным применением информационно-коммуникационных технологий в рамках реализации инициатив (проектов) СЦТ") - указывается объем затрат </t>
    </r>
    <r>
      <rPr>
        <b/>
        <i/>
        <sz val="11"/>
        <color theme="1"/>
        <rFont val="Times New Roman"/>
        <family val="1"/>
        <charset val="204"/>
      </rPr>
      <t>на научные исследования и разработки (НИОКР)</t>
    </r>
    <r>
      <rPr>
        <i/>
        <sz val="11"/>
        <color theme="1"/>
        <rFont val="Times New Roman"/>
        <family val="1"/>
        <charset val="204"/>
      </rPr>
      <t>, направленных на создание и развитие передовых и критически важных для отрасли цифровых технологий и решений, в том числе новых производственных технологий, связанных с интенсивным применением информационно-коммуникационных технологий.</t>
    </r>
  </si>
  <si>
    <r>
      <t>В гр. 13; гр. 21; гр. 29; гр.37 (КПЭ 22 "Объем расходов государственных компаний на реализацию инициатив (мероприятий), связанных с созданием, внедрением и применением технологий и решений в сфере искусственного интеллекта") - указываются расходы связанные с технологиями и решениями в сфере</t>
    </r>
    <r>
      <rPr>
        <b/>
        <i/>
        <sz val="11"/>
        <color theme="1"/>
        <rFont val="Times New Roman"/>
        <family val="1"/>
        <charset val="204"/>
      </rPr>
      <t xml:space="preserve"> искусственного интеллекта</t>
    </r>
    <r>
      <rPr>
        <i/>
        <sz val="11"/>
        <color theme="1"/>
        <rFont val="Times New Roman"/>
        <family val="1"/>
        <charset val="204"/>
      </rPr>
      <t>.</t>
    </r>
  </si>
  <si>
    <t>В случае проставления признака "да" в колонке "Относится к Стратегии цифровой трансформации (да/нет)" заполнятся приложение к Приложению № 3.3</t>
  </si>
  <si>
    <t>Приложение к форме заявки на мероприятия в планы 1 - 3 группы (кроме планов подгрупп 104.1, 105.1, 201.1) *</t>
  </si>
  <si>
    <r>
      <t xml:space="preserve">В гр.2 указывается № инициативы СЦТ в соответсвии с утвержденной СЦТ ФГУП «Госкорпорация по ОрВД» до 2030 года и действующей редакцией методических рекомендаций по цифровой трансформации государственных корпораций и компаний с государственным участием </t>
    </r>
    <r>
      <rPr>
        <i/>
        <sz val="11"/>
        <rFont val="Times New Roman"/>
        <family val="1"/>
        <charset val="204"/>
      </rPr>
      <t>(приложение №3)</t>
    </r>
  </si>
  <si>
    <t>***** заполнятся на основании заявок на мероприятия в централизованный план в соответствии с приложениями к Приложению № 3 и Приложению № 3.3,а также изменений согласно приложению к Приложению № 7</t>
  </si>
  <si>
    <r>
      <rPr>
        <b/>
        <sz val="14"/>
        <rFont val="Times New Roman"/>
        <family val="1"/>
        <charset val="204"/>
      </rPr>
      <t>ИЗМЕНЕНИЕ №</t>
    </r>
    <r>
      <rPr>
        <b/>
        <sz val="14"/>
        <color indexed="8"/>
        <rFont val="Times New Roman"/>
        <family val="1"/>
        <charset val="204"/>
      </rPr>
      <t xml:space="preserve">  ____________________</t>
    </r>
  </si>
  <si>
    <t xml:space="preserve">*** в колонке "Относится к Стратегии цифровой трансформации (да/нет)" проставляется признак "да" в случае отнесения меропрития к СЦТ и "нет" - в случае, если мероприятие не относится к СЦТ. </t>
  </si>
  <si>
    <t>****заполнятся в случае отнесения мероприятия к Стратегии цифровой трансформации при проставлении признака "да"  на основании приложения к Приложению № 7</t>
  </si>
  <si>
    <t>ПРИЛОЖЕНИЕ К ПРИЛОЖЕНИЮ № 7</t>
  </si>
  <si>
    <t>в планы 1 - 3 группы</t>
  </si>
  <si>
    <t>Приложение к изменению___№  в планы 1 - 3 группы *</t>
  </si>
  <si>
    <t xml:space="preserve">***** в колонке "Относится к Стратегии цифровой трансформации (да/нет)" проставляется признак "да" в случае отнесения меропрития к СЦТ и  "нет" - в случае, если мероприятие не относится к СЦТ. </t>
  </si>
  <si>
    <t>****** заполнятся в случае отнесения мероприятия к Стратегии цифровой трансформации при проставления признака "да" на основании приложения к Приложению № 13.1- 13.2, а также изменений согласно приложению к Приложению № 14</t>
  </si>
  <si>
    <t>ПРИЛОЖЕНИЕ К ПРИЛОЖЕНИЮ № 13.1-13.2</t>
  </si>
  <si>
    <t xml:space="preserve">****заполнятся в случае отнесения мероприятия к Стратегии цифровой трансформации при проставлении признака "да"  на основании приложения к Приложению № 14 </t>
  </si>
  <si>
    <t>ПРИЛОЖЕНИЕ К ПРИЛОЖЕНИЮ № 14</t>
  </si>
  <si>
    <t>Приложение к изменению № ____к Плану развития и поддержания работоспособности объектов ЕС ОрВД / Плану ремонтно-восстановительных работ филиала ______ФГУП «Госкорпорация по ОрВД», включая корректировку №_______ *</t>
  </si>
  <si>
    <t>Относится к Стратегии цифровой трансформации (да/нет)******</t>
  </si>
  <si>
    <t>Ключевые показатели эффективности (КПЭ) цифровой трансформации*******</t>
  </si>
  <si>
    <t xml:space="preserve">****** в колонке "Относится к Стратегии цифровой трансформации (да/нет)" проставляется признак "да" в случае отнесения меропрития к СЦТ и  "нет" - в случае, если мероприятие не относится к СЦТ. </t>
  </si>
  <si>
    <t>******* заполнятся в случае отнесения мероприятия к Стратегии цифровой трансформации при проставления признака "да" на основании приложения к Приложению № 20, а также изменений согласно приложению к Приложению № 14</t>
  </si>
  <si>
    <t>ПРИЛОЖЕНИЕ К ПРИЛОЖЕНИЮ № 20</t>
  </si>
  <si>
    <t>Приложение к Плану ремонтно-восстановительных работ в компетенции филиала   (включая корректировку №_____) филиала____________________ ФГУП «Госкорпорация по ОрВД» на  _________________ год*</t>
  </si>
  <si>
    <t>План развития и поддержания работоспособности объектов ЕС ОрВД 207011, 207012 (включая корректировку №_____)</t>
  </si>
  <si>
    <t>Приложение к Плану развития и поддержания работоспособности объектов ЕС ОрВД 207011, 207012 (включая корректировку №_____) филиала____________________ ФГУП «Госкорпорация по ОрВД» на  _________________ год*</t>
  </si>
  <si>
    <t>7. Принадлежность к стратегии цифровой трансформации (да/нет)**</t>
  </si>
  <si>
    <t>** В случае проставления признака "да"  заполнятся приложение к Приложению №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</si>
</sst>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\ _₽_-;\-* #,##0.00\ _₽_-;_-* &quot;-&quot;??\ _₽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_р_."/>
    <numFmt numFmtId="168" formatCode="#,##0.0"/>
    <numFmt numFmtId="169" formatCode="#,##0_р_."/>
    <numFmt numFmtId="170" formatCode="#,##0_ ;\-#,##0\ "/>
    <numFmt numFmtId="171" formatCode="#,##0.00_ ;\-#,##0.00\ "/>
    <numFmt numFmtId="172" formatCode="#,##0.000_р_."/>
    <numFmt numFmtId="173" formatCode="0&quot; год&quot;"/>
    <numFmt numFmtId="174" formatCode="0.0"/>
    <numFmt numFmtId="175" formatCode="#,##0.00000"/>
    <numFmt numFmtId="176" formatCode="#,##0.000000"/>
    <numFmt numFmtId="177" formatCode="[$-419]mmmm\ yyyy;@"/>
    <numFmt numFmtId="178" formatCode="_-* #,##0.00_р_._-;\-* #,##0.00_р_._-;_-* \-??_р_._-;_-@_-"/>
    <numFmt numFmtId="179" formatCode="_(* #,##0.00_);_(* \(#,##0.00\);_(* &quot;-&quot;??_);_(@_)"/>
    <numFmt numFmtId="180" formatCode="_-* #,##0.00&quot;р.&quot;_-;\-* #,##0.00&quot;р.&quot;_-;_-* \-??&quot;р.&quot;_-;_-@_-"/>
    <numFmt numFmtId="181" formatCode="_(* #,##0.00_);_(* \(#,##0.00\);_(* \-??_);_(@_)"/>
    <numFmt numFmtId="182" formatCode="0.0%"/>
    <numFmt numFmtId="183" formatCode="[$-FC19]dd\ mmmm\ yyyy\ \г\.;@"/>
    <numFmt numFmtId="184" formatCode="#\ ##0.00"/>
    <numFmt numFmtId="185" formatCode="mmm\.yy"/>
    <numFmt numFmtId="186" formatCode="#\ ##0"/>
    <numFmt numFmtId="187" formatCode="#\ ##0.00000"/>
    <numFmt numFmtId="188" formatCode="#\ ##0.000000"/>
    <numFmt numFmtId="189" formatCode="#\ ##0.00_р_."/>
    <numFmt numFmtId="190" formatCode="dd\.mmm"/>
  </numFmts>
  <fonts count="17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Arial Cyr"/>
      <charset val="204"/>
    </font>
    <font>
      <b/>
      <sz val="14"/>
      <name val="Times New Roman"/>
      <family val="1"/>
      <charset val="204"/>
    </font>
    <font>
      <sz val="10"/>
      <name val="MS Sans Serif"/>
      <family val="2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1.5"/>
      <name val="Times New Roman"/>
      <family val="1"/>
      <charset val="204"/>
    </font>
    <font>
      <sz val="14"/>
      <name val="MS Sans Serif"/>
      <family val="2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10"/>
      <name val="Arial Cyr"/>
      <charset val="204"/>
    </font>
    <font>
      <b/>
      <sz val="8"/>
      <name val="Times New Roman"/>
      <family val="1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</font>
    <font>
      <sz val="1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</font>
    <font>
      <sz val="11"/>
      <color indexed="8"/>
      <name val="Calibri"/>
      <family val="2"/>
      <charset val="204"/>
    </font>
    <font>
      <sz val="10"/>
      <name val="Times New Roman"/>
      <family val="1"/>
      <charset val="204"/>
    </font>
    <font>
      <sz val="20"/>
      <color indexed="18"/>
      <name val="Impact"/>
      <family val="2"/>
    </font>
    <font>
      <sz val="14"/>
      <name val="Times New Roman"/>
      <family val="1"/>
      <charset val="204"/>
    </font>
    <font>
      <sz val="10"/>
      <name val="Arial"/>
      <family val="2"/>
      <charset val="204"/>
    </font>
    <font>
      <sz val="12"/>
      <name val="Arial Cyr"/>
      <charset val="204"/>
    </font>
    <font>
      <i/>
      <sz val="12"/>
      <name val="Times New Roman"/>
      <family val="1"/>
      <charset val="204"/>
    </font>
    <font>
      <b/>
      <sz val="12"/>
      <name val="Arial Cyr"/>
      <charset val="204"/>
    </font>
    <font>
      <b/>
      <i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8"/>
      <name val="Calibri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7"/>
      <color indexed="8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8"/>
      <name val="Arial"/>
      <family val="2"/>
      <charset val="1"/>
    </font>
    <font>
      <sz val="14"/>
      <name val="Times New Roman Cyr"/>
      <charset val="204"/>
    </font>
    <font>
      <sz val="8"/>
      <name val="Arial"/>
      <family val="2"/>
    </font>
    <font>
      <sz val="10"/>
      <name val="Arial Cyr"/>
      <family val="2"/>
      <charset val="204"/>
    </font>
    <font>
      <sz val="10"/>
      <name val="Helv"/>
    </font>
    <font>
      <u/>
      <sz val="10"/>
      <color indexed="12"/>
      <name val="Arial Cyr"/>
      <family val="2"/>
      <charset val="204"/>
    </font>
    <font>
      <u/>
      <sz val="10"/>
      <color indexed="12"/>
      <name val="Arial Cyr"/>
      <charset val="204"/>
    </font>
    <font>
      <sz val="20"/>
      <color indexed="18"/>
      <name val="Impact"/>
      <family val="2"/>
      <charset val="204"/>
    </font>
    <font>
      <sz val="8"/>
      <name val="Arial"/>
      <family val="2"/>
      <charset val="204"/>
    </font>
    <font>
      <sz val="10"/>
      <name val="Arial Cyr"/>
    </font>
    <font>
      <b/>
      <sz val="10"/>
      <name val="Arial Cyr"/>
    </font>
    <font>
      <u/>
      <sz val="11"/>
      <color indexed="36"/>
      <name val="Calibri"/>
      <family val="2"/>
      <charset val="204"/>
    </font>
    <font>
      <sz val="46"/>
      <name val="Calibri"/>
      <family val="2"/>
      <charset val="204"/>
    </font>
    <font>
      <b/>
      <sz val="60"/>
      <name val="Times New Roman"/>
      <family val="1"/>
      <charset val="204"/>
    </font>
    <font>
      <sz val="45"/>
      <name val="Calibri"/>
      <family val="2"/>
      <charset val="204"/>
    </font>
    <font>
      <sz val="72"/>
      <name val="Times New Roman"/>
      <family val="1"/>
      <charset val="204"/>
    </font>
    <font>
      <b/>
      <sz val="72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0"/>
      <name val="Times New Roman"/>
      <family val="1"/>
      <charset val="204"/>
    </font>
    <font>
      <sz val="46"/>
      <name val="Times New Roman"/>
      <family val="1"/>
      <charset val="204"/>
    </font>
    <font>
      <sz val="45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Arial Cyr"/>
      <charset val="204"/>
    </font>
    <font>
      <b/>
      <sz val="14"/>
      <color indexed="8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4"/>
      <name val="Arial Cyr"/>
      <charset val="204"/>
    </font>
    <font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F3F76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1"/>
      <color rgb="FFFA7D00"/>
      <name val="Calibri"/>
      <family val="2"/>
      <charset val="204"/>
    </font>
    <font>
      <u/>
      <sz val="8"/>
      <color theme="10"/>
      <name val="Arial"/>
      <family val="2"/>
      <charset val="204"/>
    </font>
    <font>
      <u/>
      <sz val="7"/>
      <color theme="10"/>
      <name val="Arial Cyr"/>
      <charset val="204"/>
    </font>
    <font>
      <b/>
      <sz val="15"/>
      <color rgb="FF1F4A7E"/>
      <name val="Calibri"/>
      <family val="2"/>
      <charset val="204"/>
    </font>
    <font>
      <b/>
      <sz val="13"/>
      <color rgb="FF1F4A7E"/>
      <name val="Calibri"/>
      <family val="2"/>
      <charset val="204"/>
    </font>
    <font>
      <b/>
      <sz val="11"/>
      <color rgb="FF1F4A7E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1F4A7E"/>
      <name val="Cambria"/>
      <family val="2"/>
      <charset val="204"/>
    </font>
    <font>
      <sz val="11"/>
      <color rgb="FF9C65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</font>
    <font>
      <i/>
      <sz val="11"/>
      <color rgb="FF7F7F7F"/>
      <name val="Calibri"/>
      <family val="2"/>
      <charset val="204"/>
    </font>
    <font>
      <sz val="11"/>
      <color theme="1"/>
      <name val="Times New Roman"/>
      <family val="2"/>
      <charset val="204"/>
    </font>
    <font>
      <sz val="11"/>
      <color rgb="FFFA7D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6100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0"/>
      <color theme="3" tint="-0.249977111117893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70C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20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8"/>
      <color theme="3"/>
      <name val="Times New Roman"/>
      <family val="1"/>
      <charset val="204"/>
    </font>
    <font>
      <b/>
      <sz val="16"/>
      <color theme="3"/>
      <name val="Times New Roman"/>
      <family val="1"/>
      <charset val="204"/>
    </font>
    <font>
      <b/>
      <sz val="20"/>
      <color theme="3"/>
      <name val="Times New Roman"/>
      <family val="1"/>
      <charset val="204"/>
    </font>
    <font>
      <sz val="16"/>
      <color theme="3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6"/>
      <color indexed="8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.5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12"/>
      <color indexed="10"/>
      <name val="Times New Roman"/>
      <family val="1"/>
      <charset val="204"/>
    </font>
    <font>
      <b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2"/>
      <color theme="8" tint="-0.249977111117893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2"/>
      <name val="MS Sans Serif"/>
      <family val="2"/>
      <charset val="204"/>
    </font>
    <font>
      <i/>
      <sz val="12"/>
      <color rgb="FF00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8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theme="7" tint="0.399975585192419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08080"/>
      </right>
      <top/>
      <bottom style="medium">
        <color indexed="64"/>
      </bottom>
      <diagonal/>
    </border>
    <border>
      <left style="medium">
        <color indexed="64"/>
      </left>
      <right style="medium">
        <color rgb="FF808080"/>
      </right>
      <top style="medium">
        <color indexed="64"/>
      </top>
      <bottom/>
      <diagonal/>
    </border>
    <border>
      <left/>
      <right style="medium">
        <color rgb="FF80808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indexed="64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indexed="64"/>
      </left>
      <right style="medium">
        <color indexed="64"/>
      </right>
      <top style="medium">
        <color rgb="FF80808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85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94" fillId="28" borderId="0" applyNumberFormat="0" applyBorder="0" applyAlignment="0" applyProtection="0"/>
    <xf numFmtId="0" fontId="1" fillId="3" borderId="0" applyNumberFormat="0" applyBorder="0" applyAlignment="0" applyProtection="0"/>
    <xf numFmtId="0" fontId="94" fillId="29" borderId="0" applyNumberFormat="0" applyBorder="0" applyAlignment="0" applyProtection="0"/>
    <xf numFmtId="0" fontId="1" fillId="4" borderId="0" applyNumberFormat="0" applyBorder="0" applyAlignment="0" applyProtection="0"/>
    <xf numFmtId="0" fontId="94" fillId="30" borderId="0" applyNumberFormat="0" applyBorder="0" applyAlignment="0" applyProtection="0"/>
    <xf numFmtId="0" fontId="1" fillId="5" borderId="0" applyNumberFormat="0" applyBorder="0" applyAlignment="0" applyProtection="0"/>
    <xf numFmtId="0" fontId="94" fillId="31" borderId="0" applyNumberFormat="0" applyBorder="0" applyAlignment="0" applyProtection="0"/>
    <xf numFmtId="0" fontId="1" fillId="6" borderId="0" applyNumberFormat="0" applyBorder="0" applyAlignment="0" applyProtection="0"/>
    <xf numFmtId="0" fontId="94" fillId="32" borderId="0" applyNumberFormat="0" applyBorder="0" applyAlignment="0" applyProtection="0"/>
    <xf numFmtId="0" fontId="1" fillId="7" borderId="0" applyNumberFormat="0" applyBorder="0" applyAlignment="0" applyProtection="0"/>
    <xf numFmtId="0" fontId="94" fillId="33" borderId="0" applyNumberFormat="0" applyBorder="0" applyAlignment="0" applyProtection="0"/>
    <xf numFmtId="0" fontId="26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94" fillId="34" borderId="0" applyNumberFormat="0" applyBorder="0" applyAlignment="0" applyProtection="0"/>
    <xf numFmtId="0" fontId="1" fillId="10" borderId="0" applyNumberFormat="0" applyBorder="0" applyAlignment="0" applyProtection="0"/>
    <xf numFmtId="0" fontId="94" fillId="35" borderId="0" applyNumberFormat="0" applyBorder="0" applyAlignment="0" applyProtection="0"/>
    <xf numFmtId="0" fontId="1" fillId="11" borderId="0" applyNumberFormat="0" applyBorder="0" applyAlignment="0" applyProtection="0"/>
    <xf numFmtId="0" fontId="94" fillId="36" borderId="0" applyNumberFormat="0" applyBorder="0" applyAlignment="0" applyProtection="0"/>
    <xf numFmtId="0" fontId="1" fillId="5" borderId="0" applyNumberFormat="0" applyBorder="0" applyAlignment="0" applyProtection="0"/>
    <xf numFmtId="0" fontId="94" fillId="37" borderId="0" applyNumberFormat="0" applyBorder="0" applyAlignment="0" applyProtection="0"/>
    <xf numFmtId="0" fontId="1" fillId="9" borderId="0" applyNumberFormat="0" applyBorder="0" applyAlignment="0" applyProtection="0"/>
    <xf numFmtId="0" fontId="94" fillId="38" borderId="0" applyNumberFormat="0" applyBorder="0" applyAlignment="0" applyProtection="0"/>
    <xf numFmtId="0" fontId="1" fillId="12" borderId="0" applyNumberFormat="0" applyBorder="0" applyAlignment="0" applyProtection="0"/>
    <xf numFmtId="0" fontId="94" fillId="39" borderId="0" applyNumberFormat="0" applyBorder="0" applyAlignment="0" applyProtection="0"/>
    <xf numFmtId="0" fontId="36" fillId="15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5" borderId="0" applyNumberFormat="0" applyBorder="0" applyAlignment="0" applyProtection="0"/>
    <xf numFmtId="0" fontId="95" fillId="40" borderId="0" applyNumberFormat="0" applyBorder="0" applyAlignment="0" applyProtection="0"/>
    <xf numFmtId="0" fontId="36" fillId="10" borderId="0" applyNumberFormat="0" applyBorder="0" applyAlignment="0" applyProtection="0"/>
    <xf numFmtId="0" fontId="95" fillId="41" borderId="0" applyNumberFormat="0" applyBorder="0" applyAlignment="0" applyProtection="0"/>
    <xf numFmtId="0" fontId="36" fillId="11" borderId="0" applyNumberFormat="0" applyBorder="0" applyAlignment="0" applyProtection="0"/>
    <xf numFmtId="0" fontId="95" fillId="42" borderId="0" applyNumberFormat="0" applyBorder="0" applyAlignment="0" applyProtection="0"/>
    <xf numFmtId="0" fontId="36" fillId="16" borderId="0" applyNumberFormat="0" applyBorder="0" applyAlignment="0" applyProtection="0"/>
    <xf numFmtId="0" fontId="95" fillId="43" borderId="0" applyNumberFormat="0" applyBorder="0" applyAlignment="0" applyProtection="0"/>
    <xf numFmtId="0" fontId="36" fillId="17" borderId="0" applyNumberFormat="0" applyBorder="0" applyAlignment="0" applyProtection="0"/>
    <xf numFmtId="0" fontId="95" fillId="44" borderId="0" applyNumberFormat="0" applyBorder="0" applyAlignment="0" applyProtection="0"/>
    <xf numFmtId="0" fontId="36" fillId="18" borderId="0" applyNumberFormat="0" applyBorder="0" applyAlignment="0" applyProtection="0"/>
    <xf numFmtId="0" fontId="95" fillId="45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22" borderId="0" applyNumberFormat="0" applyBorder="0" applyAlignment="0" applyProtection="0"/>
    <xf numFmtId="0" fontId="47" fillId="3" borderId="0" applyNumberFormat="0" applyBorder="0" applyAlignment="0" applyProtection="0"/>
    <xf numFmtId="0" fontId="39" fillId="13" borderId="1" applyNumberFormat="0" applyAlignment="0" applyProtection="0"/>
    <xf numFmtId="0" fontId="44" fillId="23" borderId="2" applyNumberFormat="0" applyAlignment="0" applyProtection="0"/>
    <xf numFmtId="0" fontId="48" fillId="0" borderId="0" applyNumberFormat="0" applyFill="0" applyBorder="0" applyAlignment="0" applyProtection="0"/>
    <xf numFmtId="0" fontId="53" fillId="4" borderId="0" applyNumberFormat="0" applyBorder="0" applyAlignment="0" applyProtection="0"/>
    <xf numFmtId="0" fontId="40" fillId="0" borderId="3" applyNumberFormat="0" applyFill="0" applyAlignment="0" applyProtection="0"/>
    <xf numFmtId="0" fontId="41" fillId="0" borderId="4" applyNumberFormat="0" applyFill="0" applyAlignment="0" applyProtection="0"/>
    <xf numFmtId="0" fontId="42" fillId="0" borderId="5" applyNumberFormat="0" applyFill="0" applyAlignment="0" applyProtection="0"/>
    <xf numFmtId="0" fontId="42" fillId="0" borderId="0" applyNumberFormat="0" applyFill="0" applyBorder="0" applyAlignment="0" applyProtection="0"/>
    <xf numFmtId="0" fontId="37" fillId="7" borderId="1" applyNumberFormat="0" applyAlignment="0" applyProtection="0"/>
    <xf numFmtId="0" fontId="51" fillId="0" borderId="6" applyNumberFormat="0" applyFill="0" applyAlignment="0" applyProtection="0"/>
    <xf numFmtId="0" fontId="46" fillId="14" borderId="0" applyNumberFormat="0" applyBorder="0" applyAlignment="0" applyProtection="0"/>
    <xf numFmtId="0" fontId="1" fillId="8" borderId="7" applyNumberFormat="0" applyFont="0" applyAlignment="0" applyProtection="0"/>
    <xf numFmtId="0" fontId="38" fillId="13" borderId="8" applyNumberFormat="0" applyAlignment="0" applyProtection="0"/>
    <xf numFmtId="0" fontId="45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36" fillId="19" borderId="0" applyNumberFormat="0" applyBorder="0" applyAlignment="0" applyProtection="0"/>
    <xf numFmtId="0" fontId="95" fillId="46" borderId="0" applyNumberFormat="0" applyBorder="0" applyAlignment="0" applyProtection="0"/>
    <xf numFmtId="0" fontId="36" fillId="20" borderId="0" applyNumberFormat="0" applyBorder="0" applyAlignment="0" applyProtection="0"/>
    <xf numFmtId="0" fontId="95" fillId="47" borderId="0" applyNumberFormat="0" applyBorder="0" applyAlignment="0" applyProtection="0"/>
    <xf numFmtId="0" fontId="36" fillId="21" borderId="0" applyNumberFormat="0" applyBorder="0" applyAlignment="0" applyProtection="0"/>
    <xf numFmtId="0" fontId="95" fillId="48" borderId="0" applyNumberFormat="0" applyBorder="0" applyAlignment="0" applyProtection="0"/>
    <xf numFmtId="0" fontId="36" fillId="16" borderId="0" applyNumberFormat="0" applyBorder="0" applyAlignment="0" applyProtection="0"/>
    <xf numFmtId="0" fontId="95" fillId="49" borderId="0" applyNumberFormat="0" applyBorder="0" applyAlignment="0" applyProtection="0"/>
    <xf numFmtId="0" fontId="36" fillId="17" borderId="0" applyNumberFormat="0" applyBorder="0" applyAlignment="0" applyProtection="0"/>
    <xf numFmtId="0" fontId="95" fillId="50" borderId="0" applyNumberFormat="0" applyBorder="0" applyAlignment="0" applyProtection="0"/>
    <xf numFmtId="0" fontId="36" fillId="22" borderId="0" applyNumberFormat="0" applyBorder="0" applyAlignment="0" applyProtection="0"/>
    <xf numFmtId="0" fontId="95" fillId="51" borderId="0" applyNumberFormat="0" applyBorder="0" applyAlignment="0" applyProtection="0"/>
    <xf numFmtId="0" fontId="37" fillId="7" borderId="1" applyNumberFormat="0" applyAlignment="0" applyProtection="0"/>
    <xf numFmtId="0" fontId="96" fillId="52" borderId="79" applyNumberFormat="0" applyAlignment="0" applyProtection="0"/>
    <xf numFmtId="0" fontId="38" fillId="13" borderId="8" applyNumberFormat="0" applyAlignment="0" applyProtection="0"/>
    <xf numFmtId="0" fontId="97" fillId="53" borderId="80" applyNumberFormat="0" applyAlignment="0" applyProtection="0"/>
    <xf numFmtId="0" fontId="39" fillId="13" borderId="1" applyNumberFormat="0" applyAlignment="0" applyProtection="0"/>
    <xf numFmtId="0" fontId="98" fillId="53" borderId="79" applyNumberFormat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horizontal="left"/>
    </xf>
    <xf numFmtId="0" fontId="100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80" fontId="59" fillId="0" borderId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40" fillId="0" borderId="3" applyNumberFormat="0" applyFill="0" applyAlignment="0" applyProtection="0"/>
    <xf numFmtId="0" fontId="101" fillId="0" borderId="81" applyNumberFormat="0" applyFill="0" applyAlignment="0" applyProtection="0"/>
    <xf numFmtId="0" fontId="41" fillId="0" borderId="4" applyNumberFormat="0" applyFill="0" applyAlignment="0" applyProtection="0"/>
    <xf numFmtId="0" fontId="102" fillId="0" borderId="82" applyNumberFormat="0" applyFill="0" applyAlignment="0" applyProtection="0"/>
    <xf numFmtId="0" fontId="42" fillId="0" borderId="5" applyNumberFormat="0" applyFill="0" applyAlignment="0" applyProtection="0"/>
    <xf numFmtId="0" fontId="103" fillId="0" borderId="83" applyNumberFormat="0" applyFill="0" applyAlignment="0" applyProtection="0"/>
    <xf numFmtId="0" fontId="4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4" fillId="0" borderId="0">
      <alignment vertical="top"/>
    </xf>
    <xf numFmtId="0" fontId="63" fillId="0" borderId="0">
      <alignment vertical="top"/>
    </xf>
    <xf numFmtId="0" fontId="43" fillId="0" borderId="9" applyNumberFormat="0" applyFill="0" applyAlignment="0" applyProtection="0"/>
    <xf numFmtId="0" fontId="105" fillId="0" borderId="84" applyNumberFormat="0" applyFill="0" applyAlignment="0" applyProtection="0"/>
    <xf numFmtId="0" fontId="44" fillId="23" borderId="2" applyNumberFormat="0" applyAlignment="0" applyProtection="0"/>
    <xf numFmtId="0" fontId="106" fillId="54" borderId="85" applyNumberFormat="0" applyAlignment="0" applyProtection="0"/>
    <xf numFmtId="0" fontId="45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6" fillId="14" borderId="0" applyNumberFormat="0" applyBorder="0" applyAlignment="0" applyProtection="0"/>
    <xf numFmtId="0" fontId="108" fillId="55" borderId="0" applyNumberFormat="0" applyBorder="0" applyAlignment="0" applyProtection="0"/>
    <xf numFmtId="0" fontId="56" fillId="0" borderId="0"/>
    <xf numFmtId="0" fontId="14" fillId="0" borderId="0"/>
    <xf numFmtId="0" fontId="64" fillId="0" borderId="0"/>
    <xf numFmtId="0" fontId="59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93" fillId="0" borderId="0"/>
    <xf numFmtId="0" fontId="93" fillId="0" borderId="0"/>
    <xf numFmtId="0" fontId="109" fillId="0" borderId="0"/>
    <xf numFmtId="0" fontId="93" fillId="0" borderId="0"/>
    <xf numFmtId="0" fontId="26" fillId="0" borderId="0"/>
    <xf numFmtId="0" fontId="93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109" fillId="0" borderId="0"/>
    <xf numFmtId="0" fontId="26" fillId="0" borderId="0"/>
    <xf numFmtId="0" fontId="26" fillId="0" borderId="0"/>
    <xf numFmtId="0" fontId="93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109" fillId="0" borderId="0"/>
    <xf numFmtId="0" fontId="26" fillId="0" borderId="0"/>
    <xf numFmtId="0" fontId="59" fillId="0" borderId="0"/>
    <xf numFmtId="0" fontId="93" fillId="0" borderId="0"/>
    <xf numFmtId="0" fontId="64" fillId="0" borderId="0">
      <alignment horizontal="left"/>
    </xf>
    <xf numFmtId="0" fontId="93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6" fillId="0" borderId="0"/>
    <xf numFmtId="0" fontId="1" fillId="0" borderId="0"/>
    <xf numFmtId="0" fontId="26" fillId="0" borderId="0"/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14" fillId="0" borderId="0"/>
    <xf numFmtId="0" fontId="2" fillId="0" borderId="0"/>
    <xf numFmtId="0" fontId="2" fillId="0" borderId="0"/>
    <xf numFmtId="0" fontId="26" fillId="0" borderId="0"/>
    <xf numFmtId="0" fontId="14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59" fillId="0" borderId="0"/>
    <xf numFmtId="0" fontId="6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14" fillId="0" borderId="0"/>
    <xf numFmtId="0" fontId="2" fillId="0" borderId="0"/>
    <xf numFmtId="0" fontId="26" fillId="0" borderId="0"/>
    <xf numFmtId="0" fontId="14" fillId="0" borderId="0"/>
    <xf numFmtId="0" fontId="59" fillId="0" borderId="0"/>
    <xf numFmtId="0" fontId="59" fillId="0" borderId="0"/>
    <xf numFmtId="0" fontId="26" fillId="0" borderId="0"/>
    <xf numFmtId="0" fontId="14" fillId="0" borderId="0"/>
    <xf numFmtId="0" fontId="59" fillId="0" borderId="0"/>
    <xf numFmtId="0" fontId="26" fillId="0" borderId="0"/>
    <xf numFmtId="0" fontId="14" fillId="0" borderId="0"/>
    <xf numFmtId="0" fontId="59" fillId="0" borderId="0"/>
    <xf numFmtId="0" fontId="26" fillId="0" borderId="0"/>
    <xf numFmtId="0" fontId="93" fillId="0" borderId="0"/>
    <xf numFmtId="0" fontId="14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1" fillId="0" borderId="0"/>
    <xf numFmtId="0" fontId="93" fillId="0" borderId="0"/>
    <xf numFmtId="0" fontId="26" fillId="0" borderId="0"/>
    <xf numFmtId="0" fontId="14" fillId="0" borderId="0"/>
    <xf numFmtId="0" fontId="14" fillId="0" borderId="0"/>
    <xf numFmtId="0" fontId="93" fillId="0" borderId="0"/>
    <xf numFmtId="0" fontId="93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6" fillId="0" borderId="0"/>
    <xf numFmtId="0" fontId="26" fillId="0" borderId="0"/>
    <xf numFmtId="0" fontId="65" fillId="0" borderId="0"/>
    <xf numFmtId="0" fontId="26" fillId="0" borderId="0"/>
    <xf numFmtId="0" fontId="14" fillId="0" borderId="0"/>
    <xf numFmtId="0" fontId="5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6" fillId="0" borderId="0"/>
    <xf numFmtId="0" fontId="59" fillId="0" borderId="0"/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6" fillId="0" borderId="0"/>
    <xf numFmtId="0" fontId="66" fillId="0" borderId="0"/>
    <xf numFmtId="0" fontId="93" fillId="0" borderId="0"/>
    <xf numFmtId="0" fontId="57" fillId="0" borderId="0"/>
    <xf numFmtId="0" fontId="64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4" fillId="0" borderId="0"/>
    <xf numFmtId="0" fontId="58" fillId="0" borderId="0"/>
    <xf numFmtId="0" fontId="58" fillId="0" borderId="0"/>
    <xf numFmtId="0" fontId="58" fillId="0" borderId="0"/>
    <xf numFmtId="0" fontId="14" fillId="0" borderId="0"/>
    <xf numFmtId="0" fontId="26" fillId="0" borderId="0"/>
    <xf numFmtId="0" fontId="58" fillId="0" borderId="0"/>
    <xf numFmtId="0" fontId="26" fillId="0" borderId="0"/>
    <xf numFmtId="0" fontId="26" fillId="0" borderId="0"/>
    <xf numFmtId="0" fontId="26" fillId="0" borderId="0"/>
    <xf numFmtId="0" fontId="64" fillId="0" borderId="0">
      <alignment horizontal="left"/>
    </xf>
    <xf numFmtId="0" fontId="14" fillId="0" borderId="0"/>
    <xf numFmtId="0" fontId="2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4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58" fillId="0" borderId="0"/>
    <xf numFmtId="0" fontId="1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6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4" fillId="0" borderId="0"/>
    <xf numFmtId="0" fontId="14" fillId="0" borderId="0"/>
    <xf numFmtId="0" fontId="6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64" fillId="0" borderId="0"/>
    <xf numFmtId="0" fontId="5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8" fillId="0" borderId="0"/>
    <xf numFmtId="0" fontId="1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6" fillId="0" borderId="0" applyNumberFormat="0" applyFont="0" applyFill="0" applyBorder="0" applyAlignment="0" applyProtection="0">
      <alignment vertical="top"/>
    </xf>
    <xf numFmtId="0" fontId="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67" fillId="0" borderId="0" applyNumberFormat="0" applyFill="0" applyBorder="0" applyAlignment="0" applyProtection="0">
      <alignment vertical="top"/>
      <protection locked="0"/>
    </xf>
    <xf numFmtId="0" fontId="47" fillId="3" borderId="0" applyNumberFormat="0" applyBorder="0" applyAlignment="0" applyProtection="0"/>
    <xf numFmtId="0" fontId="110" fillId="56" borderId="0" applyNumberFormat="0" applyBorder="0" applyAlignment="0" applyProtection="0"/>
    <xf numFmtId="0" fontId="48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59" fillId="0" borderId="0" applyFill="0" applyBorder="0" applyAlignment="0" applyProtection="0"/>
    <xf numFmtId="9" fontId="2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0" fontId="51" fillId="0" borderId="6" applyNumberFormat="0" applyFill="0" applyAlignment="0" applyProtection="0"/>
    <xf numFmtId="0" fontId="113" fillId="0" borderId="86" applyNumberFormat="0" applyFill="0" applyAlignment="0" applyProtection="0"/>
    <xf numFmtId="0" fontId="60" fillId="0" borderId="0"/>
    <xf numFmtId="0" fontId="5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81" fontId="59" fillId="0" borderId="0" applyFill="0" applyBorder="0" applyAlignment="0" applyProtection="0"/>
    <xf numFmtId="43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59" fillId="0" borderId="0" applyFill="0" applyBorder="0" applyAlignment="0" applyProtection="0"/>
    <xf numFmtId="166" fontId="14" fillId="0" borderId="0" applyFont="0" applyFill="0" applyBorder="0" applyAlignment="0" applyProtection="0"/>
    <xf numFmtId="181" fontId="59" fillId="0" borderId="0" applyFill="0" applyBorder="0" applyAlignment="0" applyProtection="0"/>
    <xf numFmtId="43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78" fontId="59" fillId="0" borderId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9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53" fillId="4" borderId="0" applyNumberFormat="0" applyBorder="0" applyAlignment="0" applyProtection="0"/>
    <xf numFmtId="0" fontId="115" fillId="57" borderId="0" applyNumberFormat="0" applyBorder="0" applyAlignment="0" applyProtection="0"/>
    <xf numFmtId="0" fontId="109" fillId="0" borderId="0"/>
    <xf numFmtId="0" fontId="119" fillId="0" borderId="0"/>
    <xf numFmtId="0" fontId="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162" fillId="0" borderId="0"/>
    <xf numFmtId="0" fontId="163" fillId="0" borderId="0"/>
  </cellStyleXfs>
  <cellXfs count="3482">
    <xf numFmtId="0" fontId="0" fillId="0" borderId="0" xfId="0"/>
    <xf numFmtId="0" fontId="2" fillId="0" borderId="0" xfId="0" applyFont="1" applyFill="1" applyProtection="1"/>
    <xf numFmtId="0" fontId="5" fillId="0" borderId="0" xfId="503" applyFont="1" applyFill="1" applyAlignment="1"/>
    <xf numFmtId="0" fontId="2" fillId="0" borderId="0" xfId="0" applyFont="1" applyFill="1" applyAlignment="1">
      <alignment wrapText="1"/>
    </xf>
    <xf numFmtId="0" fontId="2" fillId="0" borderId="0" xfId="0" applyFont="1" applyFill="1" applyAlignment="1" applyProtection="1">
      <alignment vertical="top"/>
    </xf>
    <xf numFmtId="0" fontId="8" fillId="0" borderId="0" xfId="0" applyFont="1" applyFill="1" applyProtection="1"/>
    <xf numFmtId="0" fontId="16" fillId="0" borderId="16" xfId="0" applyFont="1" applyFill="1" applyBorder="1" applyAlignment="1">
      <alignment horizontal="center" vertical="center" wrapText="1"/>
    </xf>
    <xf numFmtId="0" fontId="17" fillId="0" borderId="0" xfId="0" applyFont="1" applyFill="1" applyProtection="1"/>
    <xf numFmtId="0" fontId="8" fillId="0" borderId="12" xfId="0" applyFont="1" applyFill="1" applyBorder="1" applyAlignment="1" applyProtection="1">
      <alignment vertical="top" wrapText="1"/>
    </xf>
    <xf numFmtId="0" fontId="2" fillId="0" borderId="19" xfId="0" applyFont="1" applyFill="1" applyBorder="1" applyAlignment="1" applyProtection="1">
      <alignment horizontal="center" vertical="top"/>
    </xf>
    <xf numFmtId="0" fontId="2" fillId="0" borderId="12" xfId="0" applyFont="1" applyFill="1" applyBorder="1" applyAlignment="1" applyProtection="1">
      <alignment vertical="top" wrapText="1"/>
    </xf>
    <xf numFmtId="0" fontId="18" fillId="0" borderId="12" xfId="0" applyFont="1" applyFill="1" applyBorder="1" applyAlignment="1" applyProtection="1">
      <alignment vertical="top" wrapText="1"/>
    </xf>
    <xf numFmtId="0" fontId="18" fillId="0" borderId="0" xfId="0" applyFont="1" applyFill="1" applyProtection="1"/>
    <xf numFmtId="0" fontId="2" fillId="0" borderId="12" xfId="0" applyFont="1" applyFill="1" applyBorder="1" applyAlignment="1" applyProtection="1">
      <alignment horizontal="left" vertical="top" wrapText="1"/>
    </xf>
    <xf numFmtId="0" fontId="19" fillId="0" borderId="0" xfId="0" applyFont="1" applyFill="1" applyProtection="1"/>
    <xf numFmtId="0" fontId="19" fillId="0" borderId="19" xfId="0" applyFont="1" applyFill="1" applyBorder="1" applyAlignment="1" applyProtection="1">
      <alignment horizontal="right" vertical="top" wrapText="1"/>
    </xf>
    <xf numFmtId="0" fontId="21" fillId="0" borderId="12" xfId="0" applyFont="1" applyFill="1" applyBorder="1" applyAlignment="1" applyProtection="1">
      <alignment vertical="top" wrapText="1"/>
    </xf>
    <xf numFmtId="0" fontId="2" fillId="24" borderId="12" xfId="0" applyFont="1" applyFill="1" applyBorder="1" applyAlignment="1">
      <alignment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0" xfId="0" applyFont="1" applyFill="1" applyAlignment="1" applyProtection="1">
      <alignment vertical="justify"/>
    </xf>
    <xf numFmtId="0" fontId="2" fillId="0" borderId="0" xfId="0" applyFont="1" applyFill="1" applyAlignment="1">
      <alignment horizontal="center" wrapText="1"/>
    </xf>
    <xf numFmtId="0" fontId="2" fillId="0" borderId="0" xfId="272" applyFont="1" applyBorder="1" applyAlignment="1"/>
    <xf numFmtId="0" fontId="7" fillId="0" borderId="0" xfId="272" applyFont="1" applyBorder="1" applyAlignment="1">
      <alignment horizontal="center"/>
    </xf>
    <xf numFmtId="0" fontId="2" fillId="0" borderId="0" xfId="272" applyFont="1" applyBorder="1" applyAlignment="1">
      <alignment horizontal="center"/>
    </xf>
    <xf numFmtId="0" fontId="2" fillId="0" borderId="0" xfId="272" applyFont="1" applyFill="1" applyAlignment="1">
      <alignment horizontal="center" wrapText="1"/>
    </xf>
    <xf numFmtId="0" fontId="5" fillId="0" borderId="0" xfId="507" applyFont="1" applyAlignment="1">
      <alignment wrapText="1"/>
    </xf>
    <xf numFmtId="0" fontId="5" fillId="0" borderId="0" xfId="272" applyFont="1" applyAlignment="1" applyProtection="1">
      <alignment horizontal="center" wrapText="1"/>
    </xf>
    <xf numFmtId="0" fontId="9" fillId="0" borderId="0" xfId="272" applyFont="1" applyProtection="1"/>
    <xf numFmtId="0" fontId="5" fillId="0" borderId="0" xfId="272" applyFont="1" applyBorder="1" applyAlignment="1" applyProtection="1">
      <alignment wrapText="1"/>
      <protection locked="0"/>
    </xf>
    <xf numFmtId="0" fontId="9" fillId="0" borderId="0" xfId="507" applyFont="1" applyProtection="1"/>
    <xf numFmtId="0" fontId="5" fillId="0" borderId="0" xfId="272" applyFont="1" applyAlignment="1" applyProtection="1">
      <alignment horizontal="right"/>
    </xf>
    <xf numFmtId="0" fontId="5" fillId="0" borderId="10" xfId="272" applyFont="1" applyBorder="1" applyAlignment="1" applyProtection="1">
      <protection locked="0"/>
    </xf>
    <xf numFmtId="0" fontId="5" fillId="0" borderId="0" xfId="272" applyFont="1" applyProtection="1"/>
    <xf numFmtId="49" fontId="2" fillId="0" borderId="12" xfId="272" applyNumberFormat="1" applyFont="1" applyBorder="1" applyAlignment="1">
      <alignment horizontal="left" vertical="center" wrapText="1" shrinkToFit="1"/>
    </xf>
    <xf numFmtId="169" fontId="2" fillId="0" borderId="12" xfId="272" applyNumberFormat="1" applyFont="1" applyBorder="1" applyAlignment="1">
      <alignment horizontal="center" vertical="center" wrapText="1" shrinkToFit="1"/>
    </xf>
    <xf numFmtId="49" fontId="2" fillId="0" borderId="12" xfId="272" applyNumberFormat="1" applyFont="1" applyBorder="1" applyAlignment="1">
      <alignment horizontal="center" vertical="center" wrapText="1" shrinkToFit="1"/>
    </xf>
    <xf numFmtId="0" fontId="2" fillId="0" borderId="12" xfId="272" applyNumberFormat="1" applyFont="1" applyBorder="1" applyAlignment="1">
      <alignment horizontal="center" vertical="center" wrapText="1" shrinkToFit="1"/>
    </xf>
    <xf numFmtId="49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Border="1" applyAlignment="1">
      <alignment horizontal="left" vertical="center" wrapText="1" shrinkToFit="1"/>
    </xf>
    <xf numFmtId="49" fontId="2" fillId="0" borderId="12" xfId="272" applyNumberFormat="1" applyFont="1" applyFill="1" applyBorder="1" applyAlignment="1">
      <alignment horizontal="left" vertical="center" wrapText="1" shrinkToFit="1"/>
    </xf>
    <xf numFmtId="0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Fill="1" applyBorder="1" applyAlignment="1">
      <alignment horizontal="left" vertical="center" wrapText="1" shrinkToFit="1"/>
    </xf>
    <xf numFmtId="0" fontId="2" fillId="0" borderId="12" xfId="272" applyFont="1" applyBorder="1" applyAlignment="1">
      <alignment horizontal="left" vertical="center" wrapText="1"/>
    </xf>
    <xf numFmtId="0" fontId="2" fillId="0" borderId="12" xfId="272" applyFont="1" applyBorder="1" applyAlignment="1">
      <alignment horizontal="center" vertical="center" wrapText="1"/>
    </xf>
    <xf numFmtId="0" fontId="2" fillId="24" borderId="12" xfId="272" applyFont="1" applyFill="1" applyBorder="1" applyAlignment="1">
      <alignment horizontal="left" vertical="center" wrapText="1"/>
    </xf>
    <xf numFmtId="0" fontId="2" fillId="24" borderId="12" xfId="272" applyFont="1" applyFill="1" applyBorder="1" applyAlignment="1">
      <alignment horizontal="center" vertical="center" wrapText="1"/>
    </xf>
    <xf numFmtId="0" fontId="2" fillId="0" borderId="0" xfId="272" applyFont="1" applyFill="1" applyAlignment="1">
      <alignment wrapText="1"/>
    </xf>
    <xf numFmtId="0" fontId="5" fillId="0" borderId="0" xfId="272" applyFont="1" applyAlignment="1"/>
    <xf numFmtId="0" fontId="8" fillId="0" borderId="0" xfId="272" applyFont="1"/>
    <xf numFmtId="0" fontId="23" fillId="0" borderId="0" xfId="272" applyFont="1"/>
    <xf numFmtId="0" fontId="2" fillId="0" borderId="12" xfId="272" applyFont="1" applyBorder="1" applyAlignment="1">
      <alignment wrapText="1"/>
    </xf>
    <xf numFmtId="3" fontId="2" fillId="0" borderId="12" xfId="272" applyNumberFormat="1" applyFont="1" applyBorder="1"/>
    <xf numFmtId="3" fontId="2" fillId="0" borderId="12" xfId="272" applyNumberFormat="1" applyFont="1" applyFill="1" applyBorder="1"/>
    <xf numFmtId="3" fontId="8" fillId="0" borderId="12" xfId="272" applyNumberFormat="1" applyFont="1" applyBorder="1"/>
    <xf numFmtId="0" fontId="28" fillId="0" borderId="12" xfId="272" applyFont="1" applyBorder="1" applyAlignment="1">
      <alignment wrapText="1"/>
    </xf>
    <xf numFmtId="3" fontId="28" fillId="0" borderId="12" xfId="272" applyNumberFormat="1" applyFont="1" applyBorder="1"/>
    <xf numFmtId="3" fontId="28" fillId="0" borderId="12" xfId="272" applyNumberFormat="1" applyFont="1" applyFill="1" applyBorder="1"/>
    <xf numFmtId="3" fontId="30" fillId="0" borderId="12" xfId="272" applyNumberFormat="1" applyFont="1" applyBorder="1"/>
    <xf numFmtId="0" fontId="2" fillId="0" borderId="12" xfId="272" applyFont="1" applyBorder="1"/>
    <xf numFmtId="0" fontId="2" fillId="0" borderId="12" xfId="272" applyFont="1" applyBorder="1" applyAlignment="1" applyProtection="1">
      <alignment vertical="top" wrapText="1"/>
    </xf>
    <xf numFmtId="0" fontId="2" fillId="0" borderId="0" xfId="272" applyFont="1" applyProtection="1">
      <protection locked="0"/>
    </xf>
    <xf numFmtId="0" fontId="2" fillId="0" borderId="0" xfId="503" applyFont="1" applyProtection="1">
      <protection locked="0"/>
    </xf>
    <xf numFmtId="0" fontId="2" fillId="0" borderId="0" xfId="272" applyFont="1"/>
    <xf numFmtId="0" fontId="5" fillId="0" borderId="0" xfId="272" applyFont="1" applyAlignment="1" applyProtection="1">
      <alignment horizontal="right" wrapText="1"/>
    </xf>
    <xf numFmtId="0" fontId="2" fillId="0" borderId="0" xfId="272" applyFont="1" applyProtection="1"/>
    <xf numFmtId="0" fontId="2" fillId="0" borderId="0" xfId="503" applyFont="1" applyProtection="1"/>
    <xf numFmtId="0" fontId="2" fillId="0" borderId="0" xfId="272" applyFont="1" applyAlignment="1" applyProtection="1"/>
    <xf numFmtId="0" fontId="14" fillId="0" borderId="0" xfId="272" applyProtection="1"/>
    <xf numFmtId="0" fontId="8" fillId="0" borderId="0" xfId="272" applyFont="1" applyAlignment="1" applyProtection="1">
      <alignment horizontal="right"/>
    </xf>
    <xf numFmtId="0" fontId="2" fillId="0" borderId="14" xfId="272" applyFont="1" applyBorder="1" applyAlignment="1" applyProtection="1">
      <alignment horizontal="center" wrapText="1"/>
    </xf>
    <xf numFmtId="0" fontId="2" fillId="0" borderId="17" xfId="503" applyFont="1" applyBorder="1" applyAlignment="1" applyProtection="1">
      <alignment horizontal="center"/>
      <protection locked="0"/>
    </xf>
    <xf numFmtId="0" fontId="2" fillId="0" borderId="19" xfId="503" applyFont="1" applyBorder="1" applyAlignment="1" applyProtection="1">
      <alignment horizontal="center"/>
      <protection locked="0"/>
    </xf>
    <xf numFmtId="0" fontId="2" fillId="0" borderId="23" xfId="503" applyFont="1" applyBorder="1" applyAlignment="1" applyProtection="1">
      <alignment horizontal="center"/>
      <protection locked="0"/>
    </xf>
    <xf numFmtId="0" fontId="2" fillId="25" borderId="20" xfId="503" applyFont="1" applyFill="1" applyBorder="1" applyAlignment="1" applyProtection="1">
      <alignment horizontal="center"/>
    </xf>
    <xf numFmtId="0" fontId="2" fillId="0" borderId="0" xfId="503" applyFont="1" applyAlignment="1" applyProtection="1">
      <alignment horizontal="center"/>
    </xf>
    <xf numFmtId="0" fontId="2" fillId="0" borderId="14" xfId="503" applyFont="1" applyBorder="1" applyAlignment="1" applyProtection="1">
      <alignment horizontal="center" vertical="center" wrapText="1"/>
    </xf>
    <xf numFmtId="0" fontId="2" fillId="0" borderId="15" xfId="503" applyFont="1" applyBorder="1" applyAlignment="1" applyProtection="1">
      <alignment horizontal="center" vertical="center" wrapText="1"/>
    </xf>
    <xf numFmtId="0" fontId="2" fillId="0" borderId="18" xfId="503" applyFont="1" applyBorder="1" applyAlignment="1" applyProtection="1">
      <alignment horizontal="center" wrapText="1"/>
      <protection locked="0"/>
    </xf>
    <xf numFmtId="0" fontId="2" fillId="0" borderId="12" xfId="503" applyFont="1" applyBorder="1" applyAlignment="1" applyProtection="1">
      <alignment horizontal="left" wrapText="1"/>
      <protection locked="0"/>
    </xf>
    <xf numFmtId="0" fontId="2" fillId="25" borderId="13" xfId="503" applyFont="1" applyFill="1" applyBorder="1" applyAlignment="1" applyProtection="1">
      <alignment horizontal="left" wrapText="1"/>
      <protection locked="0"/>
    </xf>
    <xf numFmtId="0" fontId="2" fillId="0" borderId="0" xfId="503" applyFont="1" applyBorder="1" applyAlignment="1" applyProtection="1">
      <alignment horizontal="center"/>
    </xf>
    <xf numFmtId="0" fontId="2" fillId="0" borderId="0" xfId="503" applyFont="1" applyBorder="1" applyAlignment="1" applyProtection="1">
      <alignment horizontal="left"/>
    </xf>
    <xf numFmtId="0" fontId="2" fillId="0" borderId="0" xfId="503" applyFont="1" applyBorder="1" applyProtection="1"/>
    <xf numFmtId="0" fontId="14" fillId="0" borderId="0" xfId="272" applyBorder="1" applyAlignment="1" applyProtection="1">
      <alignment wrapText="1"/>
      <protection locked="0"/>
    </xf>
    <xf numFmtId="0" fontId="2" fillId="0" borderId="0" xfId="272" applyFont="1" applyAlignment="1">
      <alignment horizontal="center"/>
    </xf>
    <xf numFmtId="0" fontId="8" fillId="0" borderId="0" xfId="272" applyFont="1" applyAlignment="1">
      <alignment horizontal="right"/>
    </xf>
    <xf numFmtId="0" fontId="2" fillId="0" borderId="19" xfId="272" applyFont="1" applyBorder="1" applyAlignment="1" applyProtection="1">
      <alignment horizontal="center"/>
      <protection locked="0"/>
    </xf>
    <xf numFmtId="0" fontId="2" fillId="25" borderId="25" xfId="272" applyFont="1" applyFill="1" applyBorder="1" applyAlignment="1">
      <alignment horizontal="center"/>
    </xf>
    <xf numFmtId="0" fontId="2" fillId="0" borderId="0" xfId="272" applyFont="1" applyAlignment="1"/>
    <xf numFmtId="0" fontId="2" fillId="0" borderId="14" xfId="272" applyFont="1" applyBorder="1" applyAlignment="1">
      <alignment horizontal="center"/>
    </xf>
    <xf numFmtId="0" fontId="2" fillId="0" borderId="26" xfId="272" applyFont="1" applyBorder="1" applyAlignment="1">
      <alignment horizontal="center"/>
    </xf>
    <xf numFmtId="0" fontId="2" fillId="0" borderId="0" xfId="272" applyFont="1" applyAlignment="1">
      <alignment vertical="center"/>
    </xf>
    <xf numFmtId="49" fontId="2" fillId="0" borderId="17" xfId="272" applyNumberFormat="1" applyFont="1" applyBorder="1" applyAlignment="1" applyProtection="1">
      <alignment horizontal="left"/>
      <protection locked="0"/>
    </xf>
    <xf numFmtId="4" fontId="8" fillId="0" borderId="12" xfId="272" applyNumberFormat="1" applyFont="1" applyBorder="1" applyProtection="1">
      <protection locked="0"/>
    </xf>
    <xf numFmtId="49" fontId="2" fillId="0" borderId="17" xfId="272" applyNumberFormat="1" applyFont="1" applyBorder="1" applyProtection="1">
      <protection locked="0"/>
    </xf>
    <xf numFmtId="4" fontId="2" fillId="0" borderId="12" xfId="272" applyNumberFormat="1" applyFont="1" applyBorder="1" applyProtection="1">
      <protection locked="0"/>
    </xf>
    <xf numFmtId="49" fontId="2" fillId="0" borderId="19" xfId="272" applyNumberFormat="1" applyFont="1" applyBorder="1" applyProtection="1">
      <protection locked="0"/>
    </xf>
    <xf numFmtId="49" fontId="2" fillId="0" borderId="23" xfId="272" applyNumberFormat="1" applyFont="1" applyBorder="1" applyProtection="1">
      <protection locked="0"/>
    </xf>
    <xf numFmtId="0" fontId="8" fillId="0" borderId="0" xfId="272" applyFont="1" applyAlignment="1">
      <alignment horizontal="center"/>
    </xf>
    <xf numFmtId="0" fontId="2" fillId="0" borderId="12" xfId="272" applyFont="1" applyBorder="1" applyAlignment="1" applyProtection="1">
      <alignment horizontal="center" wrapText="1"/>
      <protection locked="0"/>
    </xf>
    <xf numFmtId="0" fontId="2" fillId="0" borderId="23" xfId="272" applyFont="1" applyBorder="1" applyAlignment="1" applyProtection="1">
      <alignment horizontal="center"/>
      <protection locked="0"/>
    </xf>
    <xf numFmtId="0" fontId="2" fillId="0" borderId="27" xfId="272" applyFont="1" applyBorder="1" applyAlignment="1" applyProtection="1">
      <alignment horizontal="center" wrapText="1"/>
      <protection locked="0"/>
    </xf>
    <xf numFmtId="0" fontId="2" fillId="25" borderId="20" xfId="272" applyFont="1" applyFill="1" applyBorder="1" applyAlignment="1" applyProtection="1">
      <alignment horizontal="center"/>
      <protection locked="0"/>
    </xf>
    <xf numFmtId="0" fontId="2" fillId="25" borderId="13" xfId="272" applyFont="1" applyFill="1" applyBorder="1" applyAlignment="1" applyProtection="1">
      <alignment horizontal="center"/>
      <protection locked="0"/>
    </xf>
    <xf numFmtId="0" fontId="2" fillId="0" borderId="0" xfId="272" applyFont="1" applyAlignment="1" applyProtection="1">
      <alignment vertical="center" wrapText="1"/>
    </xf>
    <xf numFmtId="0" fontId="2" fillId="0" borderId="14" xfId="272" applyFont="1" applyBorder="1" applyAlignment="1" applyProtection="1">
      <alignment horizontal="center"/>
    </xf>
    <xf numFmtId="0" fontId="2" fillId="25" borderId="20" xfId="272" applyFont="1" applyFill="1" applyBorder="1" applyAlignment="1" applyProtection="1">
      <alignment horizontal="center"/>
    </xf>
    <xf numFmtId="0" fontId="2" fillId="25" borderId="13" xfId="272" applyFont="1" applyFill="1" applyBorder="1" applyProtection="1"/>
    <xf numFmtId="0" fontId="8" fillId="0" borderId="0" xfId="503" applyFont="1" applyAlignment="1" applyProtection="1">
      <alignment horizontal="center" vertical="center"/>
    </xf>
    <xf numFmtId="4" fontId="2" fillId="0" borderId="19" xfId="272" applyNumberFormat="1" applyFont="1" applyBorder="1" applyAlignment="1" applyProtection="1">
      <alignment horizontal="center"/>
      <protection locked="0"/>
    </xf>
    <xf numFmtId="4" fontId="2" fillId="0" borderId="19" xfId="503" applyNumberFormat="1" applyFont="1" applyBorder="1" applyAlignment="1" applyProtection="1">
      <alignment horizontal="center"/>
      <protection locked="0"/>
    </xf>
    <xf numFmtId="0" fontId="8" fillId="0" borderId="28" xfId="272" applyFont="1" applyBorder="1" applyAlignment="1">
      <alignment wrapText="1"/>
    </xf>
    <xf numFmtId="0" fontId="2" fillId="0" borderId="0" xfId="501" applyFont="1"/>
    <xf numFmtId="0" fontId="25" fillId="0" borderId="0" xfId="501" applyFont="1"/>
    <xf numFmtId="0" fontId="2" fillId="0" borderId="14" xfId="501" applyNumberFormat="1" applyFont="1" applyBorder="1" applyAlignment="1">
      <alignment horizontal="center"/>
    </xf>
    <xf numFmtId="3" fontId="2" fillId="0" borderId="19" xfId="501" applyNumberFormat="1" applyFont="1" applyBorder="1" applyAlignment="1" applyProtection="1">
      <alignment horizontal="center"/>
      <protection locked="0"/>
    </xf>
    <xf numFmtId="0" fontId="2" fillId="25" borderId="20" xfId="501" applyFont="1" applyFill="1" applyBorder="1" applyAlignment="1">
      <alignment horizontal="center"/>
    </xf>
    <xf numFmtId="0" fontId="2" fillId="25" borderId="13" xfId="501" applyFont="1" applyFill="1" applyBorder="1" applyAlignment="1">
      <alignment wrapText="1"/>
    </xf>
    <xf numFmtId="4" fontId="2" fillId="25" borderId="13" xfId="501" applyNumberFormat="1" applyFont="1" applyFill="1" applyBorder="1"/>
    <xf numFmtId="4" fontId="2" fillId="25" borderId="13" xfId="501" applyNumberFormat="1" applyFont="1" applyFill="1" applyBorder="1" applyProtection="1"/>
    <xf numFmtId="4" fontId="2" fillId="25" borderId="29" xfId="501" applyNumberFormat="1" applyFont="1" applyFill="1" applyBorder="1" applyProtection="1"/>
    <xf numFmtId="4" fontId="2" fillId="25" borderId="30" xfId="501" applyNumberFormat="1" applyFont="1" applyFill="1" applyBorder="1" applyProtection="1"/>
    <xf numFmtId="0" fontId="2" fillId="0" borderId="0" xfId="501" applyFont="1" applyBorder="1"/>
    <xf numFmtId="4" fontId="2" fillId="0" borderId="0" xfId="501" applyNumberFormat="1" applyFont="1" applyBorder="1"/>
    <xf numFmtId="0" fontId="2" fillId="0" borderId="0" xfId="501" applyFont="1" applyProtection="1">
      <protection locked="0"/>
    </xf>
    <xf numFmtId="0" fontId="2" fillId="0" borderId="0" xfId="501" applyFont="1" applyBorder="1" applyProtection="1">
      <protection locked="0"/>
    </xf>
    <xf numFmtId="4" fontId="2" fillId="0" borderId="0" xfId="501" applyNumberFormat="1" applyFont="1" applyBorder="1" applyProtection="1">
      <protection locked="0"/>
    </xf>
    <xf numFmtId="0" fontId="2" fillId="0" borderId="0" xfId="272" applyFont="1" applyAlignment="1">
      <alignment horizontal="right"/>
    </xf>
    <xf numFmtId="0" fontId="2" fillId="0" borderId="19" xfId="272" applyFont="1" applyBorder="1" applyAlignment="1">
      <alignment horizontal="left"/>
    </xf>
    <xf numFmtId="0" fontId="2" fillId="0" borderId="12" xfId="272" applyFont="1" applyBorder="1" applyAlignment="1">
      <alignment horizontal="center"/>
    </xf>
    <xf numFmtId="0" fontId="2" fillId="0" borderId="12" xfId="272" applyFont="1" applyBorder="1" applyAlignment="1">
      <alignment horizontal="left" vertical="justify" readingOrder="1"/>
    </xf>
    <xf numFmtId="0" fontId="2" fillId="0" borderId="20" xfId="272" applyFont="1" applyBorder="1" applyAlignment="1">
      <alignment horizontal="left"/>
    </xf>
    <xf numFmtId="0" fontId="2" fillId="0" borderId="13" xfId="272" applyFont="1" applyBorder="1"/>
    <xf numFmtId="0" fontId="2" fillId="0" borderId="13" xfId="272" applyFont="1" applyBorder="1" applyAlignment="1">
      <alignment horizontal="left" vertical="justify" readingOrder="1"/>
    </xf>
    <xf numFmtId="0" fontId="8" fillId="0" borderId="0" xfId="272" applyFont="1" applyAlignment="1"/>
    <xf numFmtId="0" fontId="2" fillId="0" borderId="17" xfId="272" applyFont="1" applyBorder="1" applyAlignment="1" applyProtection="1">
      <alignment horizontal="center"/>
      <protection locked="0"/>
    </xf>
    <xf numFmtId="0" fontId="2" fillId="0" borderId="18" xfId="272" applyFont="1" applyBorder="1" applyProtection="1">
      <protection locked="0"/>
    </xf>
    <xf numFmtId="0" fontId="2" fillId="0" borderId="12" xfId="272" applyFont="1" applyBorder="1" applyProtection="1">
      <protection locked="0"/>
    </xf>
    <xf numFmtId="0" fontId="2" fillId="25" borderId="20" xfId="272" applyFont="1" applyFill="1" applyBorder="1"/>
    <xf numFmtId="0" fontId="2" fillId="25" borderId="13" xfId="272" applyFont="1" applyFill="1" applyBorder="1" applyProtection="1">
      <protection locked="0"/>
    </xf>
    <xf numFmtId="0" fontId="2" fillId="25" borderId="33" xfId="272" applyFont="1" applyFill="1" applyBorder="1"/>
    <xf numFmtId="0" fontId="2" fillId="25" borderId="12" xfId="272" applyFont="1" applyFill="1" applyBorder="1"/>
    <xf numFmtId="0" fontId="2" fillId="0" borderId="13" xfId="272" applyFont="1" applyBorder="1" applyProtection="1">
      <protection locked="0"/>
    </xf>
    <xf numFmtId="0" fontId="2" fillId="0" borderId="18" xfId="272" applyFont="1" applyBorder="1" applyAlignment="1" applyProtection="1">
      <alignment wrapText="1"/>
      <protection locked="0"/>
    </xf>
    <xf numFmtId="0" fontId="2" fillId="0" borderId="18" xfId="272" applyFont="1" applyBorder="1" applyAlignment="1" applyProtection="1">
      <protection locked="0"/>
    </xf>
    <xf numFmtId="0" fontId="2" fillId="0" borderId="12" xfId="272" applyFont="1" applyFill="1" applyBorder="1" applyAlignment="1" applyProtection="1">
      <alignment horizontal="left" vertical="justify" wrapText="1"/>
    </xf>
    <xf numFmtId="0" fontId="2" fillId="0" borderId="12" xfId="272" applyFont="1" applyFill="1" applyBorder="1" applyAlignment="1" applyProtection="1">
      <alignment vertical="justify" wrapText="1"/>
    </xf>
    <xf numFmtId="0" fontId="2" fillId="0" borderId="0" xfId="272" applyFont="1" applyAlignment="1" applyProtection="1">
      <alignment horizontal="left"/>
      <protection locked="0"/>
    </xf>
    <xf numFmtId="0" fontId="5" fillId="0" borderId="11" xfId="272" applyFont="1" applyBorder="1" applyAlignment="1" applyProtection="1">
      <alignment horizontal="center"/>
      <protection locked="0"/>
    </xf>
    <xf numFmtId="3" fontId="8" fillId="0" borderId="12" xfId="0" applyNumberFormat="1" applyFont="1" applyFill="1" applyBorder="1" applyAlignment="1" applyProtection="1">
      <alignment horizontal="center" vertical="center" wrapText="1"/>
    </xf>
    <xf numFmtId="3" fontId="8" fillId="0" borderId="12" xfId="0" applyNumberFormat="1" applyFont="1" applyFill="1" applyBorder="1" applyAlignment="1">
      <alignment horizontal="center" vertical="center" wrapText="1"/>
    </xf>
    <xf numFmtId="3" fontId="8" fillId="0" borderId="35" xfId="0" applyNumberFormat="1" applyFont="1" applyFill="1" applyBorder="1" applyAlignment="1">
      <alignment horizontal="center" vertical="center" wrapText="1"/>
    </xf>
    <xf numFmtId="3" fontId="8" fillId="0" borderId="36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3" fontId="2" fillId="0" borderId="37" xfId="0" applyNumberFormat="1" applyFont="1" applyFill="1" applyBorder="1" applyAlignment="1">
      <alignment horizontal="center" vertical="center" wrapText="1"/>
    </xf>
    <xf numFmtId="3" fontId="2" fillId="0" borderId="35" xfId="0" applyNumberFormat="1" applyFont="1" applyFill="1" applyBorder="1" applyAlignment="1">
      <alignment horizontal="center" vertical="center" wrapText="1"/>
    </xf>
    <xf numFmtId="3" fontId="2" fillId="0" borderId="36" xfId="0" applyNumberFormat="1" applyFont="1" applyFill="1" applyBorder="1" applyAlignment="1">
      <alignment horizontal="center" vertical="center" wrapText="1"/>
    </xf>
    <xf numFmtId="3" fontId="3" fillId="0" borderId="12" xfId="0" applyNumberFormat="1" applyFont="1" applyFill="1" applyBorder="1" applyAlignment="1" applyProtection="1">
      <alignment horizontal="center" vertical="center" wrapText="1"/>
    </xf>
    <xf numFmtId="3" fontId="3" fillId="0" borderId="35" xfId="0" applyNumberFormat="1" applyFont="1" applyFill="1" applyBorder="1" applyAlignment="1">
      <alignment horizontal="center" vertical="center" wrapText="1"/>
    </xf>
    <xf numFmtId="3" fontId="3" fillId="0" borderId="12" xfId="0" applyNumberFormat="1" applyFont="1" applyFill="1" applyBorder="1" applyAlignment="1">
      <alignment horizontal="center" vertical="center" wrapText="1"/>
    </xf>
    <xf numFmtId="3" fontId="3" fillId="0" borderId="36" xfId="0" applyNumberFormat="1" applyFont="1" applyFill="1" applyBorder="1" applyAlignment="1">
      <alignment horizontal="center" vertical="center" wrapText="1"/>
    </xf>
    <xf numFmtId="3" fontId="19" fillId="0" borderId="12" xfId="0" applyNumberFormat="1" applyFont="1" applyFill="1" applyBorder="1" applyAlignment="1" applyProtection="1">
      <alignment horizontal="center" vertical="center" wrapText="1"/>
    </xf>
    <xf numFmtId="3" fontId="8" fillId="0" borderId="12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/>
    </xf>
    <xf numFmtId="3" fontId="2" fillId="0" borderId="35" xfId="0" applyNumberFormat="1" applyFont="1" applyFill="1" applyBorder="1" applyAlignment="1" applyProtection="1">
      <alignment horizontal="center" vertical="center"/>
    </xf>
    <xf numFmtId="3" fontId="8" fillId="0" borderId="37" xfId="0" applyNumberFormat="1" applyFont="1" applyFill="1" applyBorder="1" applyAlignment="1" applyProtection="1">
      <alignment horizontal="center" vertical="center"/>
    </xf>
    <xf numFmtId="3" fontId="2" fillId="24" borderId="12" xfId="0" applyNumberFormat="1" applyFont="1" applyFill="1" applyBorder="1" applyAlignment="1" applyProtection="1">
      <alignment horizontal="center" vertical="center"/>
    </xf>
    <xf numFmtId="3" fontId="2" fillId="0" borderId="37" xfId="0" applyNumberFormat="1" applyFont="1" applyFill="1" applyBorder="1" applyAlignment="1" applyProtection="1">
      <alignment horizontal="center" vertical="center"/>
      <protection locked="0"/>
    </xf>
    <xf numFmtId="3" fontId="8" fillId="0" borderId="37" xfId="0" applyNumberFormat="1" applyFont="1" applyFill="1" applyBorder="1" applyAlignment="1" applyProtection="1">
      <alignment horizontal="center" vertical="center"/>
      <protection locked="0"/>
    </xf>
    <xf numFmtId="3" fontId="2" fillId="0" borderId="27" xfId="0" applyNumberFormat="1" applyFont="1" applyFill="1" applyBorder="1" applyAlignment="1" applyProtection="1">
      <alignment horizontal="center" vertical="center"/>
    </xf>
    <xf numFmtId="3" fontId="2" fillId="0" borderId="27" xfId="0" applyNumberFormat="1" applyFont="1" applyFill="1" applyBorder="1" applyAlignment="1">
      <alignment horizontal="center" vertical="center" wrapText="1"/>
    </xf>
    <xf numFmtId="3" fontId="2" fillId="0" borderId="38" xfId="0" applyNumberFormat="1" applyFont="1" applyFill="1" applyBorder="1" applyAlignment="1" applyProtection="1">
      <alignment horizontal="center" vertical="center"/>
    </xf>
    <xf numFmtId="0" fontId="2" fillId="0" borderId="27" xfId="0" applyFont="1" applyFill="1" applyBorder="1" applyProtection="1"/>
    <xf numFmtId="3" fontId="116" fillId="0" borderId="0" xfId="0" applyNumberFormat="1" applyFont="1"/>
    <xf numFmtId="3" fontId="116" fillId="0" borderId="0" xfId="0" applyNumberFormat="1" applyFont="1" applyAlignment="1">
      <alignment horizontal="right"/>
    </xf>
    <xf numFmtId="3" fontId="116" fillId="0" borderId="12" xfId="0" applyNumberFormat="1" applyFont="1" applyBorder="1"/>
    <xf numFmtId="0" fontId="8" fillId="0" borderId="12" xfId="0" applyFont="1" applyFill="1" applyBorder="1" applyAlignment="1">
      <alignment vertical="top" wrapText="1"/>
    </xf>
    <xf numFmtId="3" fontId="117" fillId="0" borderId="12" xfId="0" applyNumberFormat="1" applyFont="1" applyBorder="1" applyAlignment="1">
      <alignment horizontal="center" vertical="center"/>
    </xf>
    <xf numFmtId="3" fontId="117" fillId="0" borderId="12" xfId="0" applyNumberFormat="1" applyFont="1" applyBorder="1" applyAlignment="1">
      <alignment horizontal="center" vertical="center" wrapText="1"/>
    </xf>
    <xf numFmtId="0" fontId="116" fillId="0" borderId="12" xfId="0" applyFont="1" applyBorder="1" applyAlignment="1">
      <alignment vertical="center" wrapText="1"/>
    </xf>
    <xf numFmtId="0" fontId="2" fillId="0" borderId="0" xfId="0" applyFont="1" applyAlignment="1"/>
    <xf numFmtId="0" fontId="116" fillId="0" borderId="0" xfId="0" applyFont="1"/>
    <xf numFmtId="0" fontId="116" fillId="58" borderId="12" xfId="0" applyFont="1" applyFill="1" applyBorder="1" applyAlignment="1">
      <alignment vertical="center" wrapText="1"/>
    </xf>
    <xf numFmtId="0" fontId="8" fillId="0" borderId="0" xfId="184" applyFont="1" applyFill="1" applyAlignment="1" applyProtection="1">
      <alignment horizontal="center"/>
    </xf>
    <xf numFmtId="0" fontId="2" fillId="58" borderId="12" xfId="184" applyFont="1" applyFill="1" applyBorder="1" applyAlignment="1">
      <alignment horizontal="left" vertical="justify" wrapText="1"/>
    </xf>
    <xf numFmtId="0" fontId="2" fillId="58" borderId="12" xfId="184" applyFont="1" applyFill="1" applyBorder="1" applyAlignment="1" applyProtection="1">
      <alignment horizontal="left" vertical="justify" wrapText="1"/>
    </xf>
    <xf numFmtId="0" fontId="2" fillId="58" borderId="12" xfId="184" applyFont="1" applyFill="1" applyBorder="1" applyAlignment="1" applyProtection="1">
      <alignment horizontal="left" wrapText="1"/>
    </xf>
    <xf numFmtId="0" fontId="2" fillId="58" borderId="12" xfId="184" applyFont="1" applyFill="1" applyBorder="1" applyAlignment="1" applyProtection="1">
      <alignment horizontal="left" vertical="top" wrapText="1"/>
    </xf>
    <xf numFmtId="49" fontId="2" fillId="58" borderId="12" xfId="184" applyNumberFormat="1" applyFont="1" applyFill="1" applyBorder="1" applyAlignment="1">
      <alignment vertical="top" wrapText="1"/>
    </xf>
    <xf numFmtId="0" fontId="2" fillId="0" borderId="28" xfId="503" applyFont="1" applyBorder="1" applyAlignment="1" applyProtection="1">
      <alignment horizontal="center"/>
      <protection locked="0"/>
    </xf>
    <xf numFmtId="0" fontId="2" fillId="0" borderId="35" xfId="503" applyFont="1" applyBorder="1" applyAlignment="1" applyProtection="1">
      <alignment horizontal="center"/>
      <protection locked="0"/>
    </xf>
    <xf numFmtId="0" fontId="2" fillId="0" borderId="40" xfId="503" applyFont="1" applyBorder="1" applyAlignment="1" applyProtection="1">
      <alignment horizontal="center"/>
      <protection locked="0"/>
    </xf>
    <xf numFmtId="0" fontId="2" fillId="25" borderId="39" xfId="503" applyFont="1" applyFill="1" applyBorder="1" applyAlignment="1" applyProtection="1">
      <alignment horizontal="center"/>
    </xf>
    <xf numFmtId="0" fontId="2" fillId="0" borderId="41" xfId="503" applyFont="1" applyBorder="1" applyAlignment="1" applyProtection="1">
      <alignment horizontal="center" vertical="center" wrapText="1"/>
    </xf>
    <xf numFmtId="0" fontId="2" fillId="0" borderId="35" xfId="272" applyFont="1" applyBorder="1" applyAlignment="1" applyProtection="1">
      <alignment horizontal="center"/>
      <protection locked="0"/>
    </xf>
    <xf numFmtId="0" fontId="2" fillId="25" borderId="43" xfId="272" applyFont="1" applyFill="1" applyBorder="1" applyAlignment="1">
      <alignment horizontal="center"/>
    </xf>
    <xf numFmtId="49" fontId="2" fillId="0" borderId="45" xfId="272" applyNumberFormat="1" applyFont="1" applyBorder="1" applyAlignment="1" applyProtection="1">
      <alignment horizontal="left"/>
      <protection locked="0"/>
    </xf>
    <xf numFmtId="49" fontId="2" fillId="0" borderId="28" xfId="272" applyNumberFormat="1" applyFont="1" applyBorder="1" applyProtection="1">
      <protection locked="0"/>
    </xf>
    <xf numFmtId="49" fontId="2" fillId="0" borderId="35" xfId="272" applyNumberFormat="1" applyFont="1" applyBorder="1" applyProtection="1">
      <protection locked="0"/>
    </xf>
    <xf numFmtId="49" fontId="2" fillId="0" borderId="40" xfId="272" applyNumberFormat="1" applyFont="1" applyBorder="1" applyProtection="1">
      <protection locked="0"/>
    </xf>
    <xf numFmtId="0" fontId="2" fillId="0" borderId="40" xfId="272" applyFont="1" applyBorder="1" applyAlignment="1" applyProtection="1">
      <alignment horizontal="center"/>
      <protection locked="0"/>
    </xf>
    <xf numFmtId="0" fontId="2" fillId="25" borderId="39" xfId="272" applyFont="1" applyFill="1" applyBorder="1" applyAlignment="1" applyProtection="1">
      <alignment horizontal="center"/>
      <protection locked="0"/>
    </xf>
    <xf numFmtId="0" fontId="2" fillId="25" borderId="39" xfId="272" applyFont="1" applyFill="1" applyBorder="1" applyAlignment="1" applyProtection="1">
      <alignment horizontal="center"/>
    </xf>
    <xf numFmtId="4" fontId="2" fillId="0" borderId="35" xfId="272" applyNumberFormat="1" applyFont="1" applyBorder="1" applyAlignment="1" applyProtection="1">
      <alignment horizontal="center"/>
      <protection locked="0"/>
    </xf>
    <xf numFmtId="4" fontId="2" fillId="0" borderId="35" xfId="503" applyNumberFormat="1" applyFont="1" applyBorder="1" applyAlignment="1" applyProtection="1">
      <alignment horizontal="center"/>
      <protection locked="0"/>
    </xf>
    <xf numFmtId="3" fontId="2" fillId="0" borderId="35" xfId="501" applyNumberFormat="1" applyFont="1" applyBorder="1" applyAlignment="1" applyProtection="1">
      <alignment horizontal="center"/>
      <protection locked="0"/>
    </xf>
    <xf numFmtId="0" fontId="2" fillId="25" borderId="39" xfId="501" applyFont="1" applyFill="1" applyBorder="1" applyAlignment="1">
      <alignment horizontal="center"/>
    </xf>
    <xf numFmtId="0" fontId="2" fillId="0" borderId="35" xfId="272" applyFont="1" applyBorder="1" applyAlignment="1">
      <alignment horizontal="left"/>
    </xf>
    <xf numFmtId="0" fontId="2" fillId="0" borderId="39" xfId="272" applyFont="1" applyBorder="1" applyAlignment="1">
      <alignment horizontal="left"/>
    </xf>
    <xf numFmtId="0" fontId="2" fillId="0" borderId="28" xfId="272" applyFont="1" applyBorder="1" applyAlignment="1" applyProtection="1">
      <alignment horizontal="center"/>
      <protection locked="0"/>
    </xf>
    <xf numFmtId="0" fontId="2" fillId="25" borderId="39" xfId="272" applyFont="1" applyFill="1" applyBorder="1"/>
    <xf numFmtId="0" fontId="2" fillId="0" borderId="0" xfId="0" applyFont="1"/>
    <xf numFmtId="0" fontId="8" fillId="59" borderId="12" xfId="0" applyFont="1" applyFill="1" applyBorder="1" applyAlignment="1">
      <alignment horizontal="left" vertical="center" wrapText="1"/>
    </xf>
    <xf numFmtId="0" fontId="116" fillId="0" borderId="12" xfId="0" applyFont="1" applyFill="1" applyBorder="1" applyAlignment="1">
      <alignment vertical="center" wrapText="1"/>
    </xf>
    <xf numFmtId="0" fontId="117" fillId="58" borderId="0" xfId="0" applyFont="1" applyFill="1" applyBorder="1" applyAlignment="1">
      <alignment vertical="center" wrapText="1"/>
    </xf>
    <xf numFmtId="3" fontId="116" fillId="0" borderId="0" xfId="0" applyNumberFormat="1" applyFont="1" applyBorder="1" applyAlignment="1">
      <alignment wrapText="1"/>
    </xf>
    <xf numFmtId="3" fontId="116" fillId="0" borderId="0" xfId="0" applyNumberFormat="1" applyFont="1" applyBorder="1"/>
    <xf numFmtId="4" fontId="8" fillId="0" borderId="28" xfId="272" applyNumberFormat="1" applyFont="1" applyBorder="1" applyAlignment="1" applyProtection="1">
      <alignment wrapText="1"/>
      <protection locked="0"/>
    </xf>
    <xf numFmtId="4" fontId="2" fillId="0" borderId="18" xfId="272" applyNumberFormat="1" applyFont="1" applyBorder="1" applyProtection="1">
      <protection locked="0"/>
    </xf>
    <xf numFmtId="4" fontId="2" fillId="0" borderId="27" xfId="272" applyNumberFormat="1" applyFont="1" applyBorder="1" applyProtection="1">
      <protection locked="0"/>
    </xf>
    <xf numFmtId="0" fontId="2" fillId="0" borderId="46" xfId="272" applyFont="1" applyBorder="1" applyAlignment="1">
      <alignment horizontal="center"/>
    </xf>
    <xf numFmtId="0" fontId="116" fillId="0" borderId="12" xfId="0" applyFont="1" applyBorder="1" applyAlignment="1">
      <alignment vertical="center"/>
    </xf>
    <xf numFmtId="0" fontId="116" fillId="0" borderId="12" xfId="0" applyFont="1" applyBorder="1" applyAlignment="1">
      <alignment horizontal="center" vertical="center" wrapText="1"/>
    </xf>
    <xf numFmtId="0" fontId="2" fillId="0" borderId="12" xfId="272" applyFont="1" applyBorder="1" applyAlignment="1">
      <alignment horizontal="left"/>
    </xf>
    <xf numFmtId="0" fontId="117" fillId="0" borderId="12" xfId="0" applyFont="1" applyBorder="1" applyAlignment="1">
      <alignment horizontal="center" vertical="center" wrapText="1"/>
    </xf>
    <xf numFmtId="0" fontId="117" fillId="0" borderId="12" xfId="0" applyFont="1" applyBorder="1" applyAlignment="1">
      <alignment vertical="center" wrapText="1"/>
    </xf>
    <xf numFmtId="0" fontId="118" fillId="0" borderId="0" xfId="0" applyFont="1" applyAlignment="1">
      <alignment horizontal="center"/>
    </xf>
    <xf numFmtId="0" fontId="117" fillId="0" borderId="0" xfId="0" applyFont="1"/>
    <xf numFmtId="0" fontId="8" fillId="0" borderId="0" xfId="184" applyFont="1" applyFill="1" applyAlignment="1" applyProtection="1">
      <alignment horizontal="right"/>
    </xf>
    <xf numFmtId="0" fontId="2" fillId="0" borderId="15" xfId="272" applyFont="1" applyBorder="1" applyAlignment="1">
      <alignment horizontal="center"/>
    </xf>
    <xf numFmtId="0" fontId="8" fillId="0" borderId="0" xfId="503" applyFont="1" applyAlignment="1" applyProtection="1">
      <alignment horizontal="right"/>
    </xf>
    <xf numFmtId="0" fontId="2" fillId="0" borderId="15" xfId="501" applyNumberFormat="1" applyFont="1" applyBorder="1" applyAlignment="1">
      <alignment horizontal="center"/>
    </xf>
    <xf numFmtId="0" fontId="2" fillId="0" borderId="19" xfId="272" applyFont="1" applyBorder="1" applyAlignment="1">
      <alignment horizontal="center"/>
    </xf>
    <xf numFmtId="0" fontId="8" fillId="0" borderId="0" xfId="196" applyFont="1" applyFill="1" applyAlignment="1" applyProtection="1">
      <alignment horizontal="right"/>
    </xf>
    <xf numFmtId="0" fontId="2" fillId="0" borderId="19" xfId="272" applyFont="1" applyBorder="1" applyProtection="1">
      <protection locked="0"/>
    </xf>
    <xf numFmtId="0" fontId="8" fillId="0" borderId="48" xfId="272" applyFont="1" applyBorder="1" applyAlignment="1" applyProtection="1">
      <protection locked="0"/>
    </xf>
    <xf numFmtId="0" fontId="8" fillId="0" borderId="45" xfId="272" applyFont="1" applyBorder="1" applyAlignment="1" applyProtection="1">
      <protection locked="0"/>
    </xf>
    <xf numFmtId="0" fontId="8" fillId="0" borderId="28" xfId="272" applyFont="1" applyBorder="1" applyAlignment="1" applyProtection="1">
      <protection locked="0"/>
    </xf>
    <xf numFmtId="0" fontId="2" fillId="25" borderId="21" xfId="272" applyFont="1" applyFill="1" applyBorder="1" applyAlignment="1"/>
    <xf numFmtId="0" fontId="2" fillId="0" borderId="15" xfId="272" applyFont="1" applyBorder="1" applyAlignment="1" applyProtection="1">
      <alignment horizontal="center"/>
    </xf>
    <xf numFmtId="0" fontId="2" fillId="58" borderId="14" xfId="272" applyFont="1" applyFill="1" applyBorder="1" applyAlignment="1" applyProtection="1">
      <alignment horizontal="center"/>
    </xf>
    <xf numFmtId="0" fontId="2" fillId="58" borderId="15" xfId="503" applyFont="1" applyFill="1" applyBorder="1" applyAlignment="1" applyProtection="1">
      <alignment horizontal="center" vertical="center" wrapText="1"/>
    </xf>
    <xf numFmtId="0" fontId="2" fillId="58" borderId="15" xfId="272" applyFont="1" applyFill="1" applyBorder="1" applyAlignment="1" applyProtection="1">
      <alignment horizontal="center"/>
    </xf>
    <xf numFmtId="0" fontId="2" fillId="0" borderId="0" xfId="501" applyFont="1" applyAlignment="1">
      <alignment vertical="center"/>
    </xf>
    <xf numFmtId="0" fontId="2" fillId="0" borderId="0" xfId="501" applyFont="1" applyAlignment="1" applyProtection="1">
      <alignment vertical="center"/>
      <protection locked="0"/>
    </xf>
    <xf numFmtId="0" fontId="2" fillId="0" borderId="12" xfId="272" applyFont="1" applyBorder="1" applyAlignment="1" applyProtection="1">
      <alignment horizontal="center"/>
      <protection locked="0"/>
    </xf>
    <xf numFmtId="0" fontId="2" fillId="60" borderId="13" xfId="272" applyFont="1" applyFill="1" applyBorder="1" applyAlignment="1" applyProtection="1">
      <alignment horizontal="center"/>
      <protection locked="0"/>
    </xf>
    <xf numFmtId="0" fontId="119" fillId="0" borderId="0" xfId="0" applyFont="1"/>
    <xf numFmtId="0" fontId="8" fillId="58" borderId="0" xfId="272" applyFont="1" applyFill="1" applyBorder="1" applyAlignment="1">
      <alignment horizontal="center" vertical="center" wrapText="1"/>
    </xf>
    <xf numFmtId="0" fontId="27" fillId="0" borderId="0" xfId="272" applyFont="1"/>
    <xf numFmtId="0" fontId="8" fillId="0" borderId="0" xfId="272" applyFont="1" applyFill="1" applyProtection="1"/>
    <xf numFmtId="0" fontId="8" fillId="0" borderId="0" xfId="503" applyFont="1" applyFill="1" applyAlignment="1"/>
    <xf numFmtId="0" fontId="8" fillId="0" borderId="0" xfId="0" applyFont="1" applyBorder="1" applyAlignment="1"/>
    <xf numFmtId="0" fontId="8" fillId="0" borderId="0" xfId="272" applyFont="1" applyProtection="1"/>
    <xf numFmtId="0" fontId="119" fillId="0" borderId="12" xfId="0" applyFont="1" applyBorder="1"/>
    <xf numFmtId="0" fontId="116" fillId="0" borderId="0" xfId="0" applyFont="1" applyFill="1"/>
    <xf numFmtId="0" fontId="117" fillId="0" borderId="0" xfId="0" applyFont="1" applyFill="1" applyAlignment="1">
      <alignment horizontal="right" vertical="center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vertical="center" wrapText="1"/>
    </xf>
    <xf numFmtId="174" fontId="117" fillId="0" borderId="12" xfId="0" applyNumberFormat="1" applyFont="1" applyFill="1" applyBorder="1" applyAlignment="1">
      <alignment horizontal="center" vertical="center" wrapText="1"/>
    </xf>
    <xf numFmtId="0" fontId="116" fillId="0" borderId="12" xfId="0" applyFont="1" applyFill="1" applyBorder="1" applyAlignment="1">
      <alignment horizontal="center" vertical="center" wrapText="1"/>
    </xf>
    <xf numFmtId="0" fontId="117" fillId="0" borderId="50" xfId="0" applyFont="1" applyFill="1" applyBorder="1" applyAlignment="1">
      <alignment vertical="center" wrapText="1"/>
    </xf>
    <xf numFmtId="169" fontId="117" fillId="0" borderId="12" xfId="0" applyNumberFormat="1" applyFont="1" applyFill="1" applyBorder="1" applyAlignment="1">
      <alignment horizontal="center" vertical="center" wrapText="1"/>
    </xf>
    <xf numFmtId="169" fontId="116" fillId="0" borderId="12" xfId="0" applyNumberFormat="1" applyFont="1" applyFill="1" applyBorder="1" applyAlignment="1">
      <alignment horizontal="center" vertical="center" wrapText="1"/>
    </xf>
    <xf numFmtId="169" fontId="116" fillId="0" borderId="12" xfId="0" applyNumberFormat="1" applyFont="1" applyFill="1" applyBorder="1" applyAlignment="1">
      <alignment vertical="center" wrapText="1"/>
    </xf>
    <xf numFmtId="1" fontId="117" fillId="0" borderId="12" xfId="0" applyNumberFormat="1" applyFont="1" applyFill="1" applyBorder="1" applyAlignment="1">
      <alignment horizontal="center" vertical="center" wrapText="1"/>
    </xf>
    <xf numFmtId="168" fontId="117" fillId="0" borderId="12" xfId="0" applyNumberFormat="1" applyFont="1" applyFill="1" applyBorder="1" applyAlignment="1">
      <alignment horizontal="center" vertical="center" wrapText="1"/>
    </xf>
    <xf numFmtId="49" fontId="117" fillId="58" borderId="0" xfId="0" applyNumberFormat="1" applyFont="1" applyFill="1" applyBorder="1" applyAlignment="1">
      <alignment horizontal="center" vertical="center" wrapText="1"/>
    </xf>
    <xf numFmtId="0" fontId="117" fillId="58" borderId="0" xfId="0" applyFont="1" applyFill="1" applyBorder="1" applyAlignment="1">
      <alignment horizontal="center" vertical="center" wrapText="1"/>
    </xf>
    <xf numFmtId="10" fontId="117" fillId="58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/>
    <xf numFmtId="0" fontId="2" fillId="0" borderId="0" xfId="0" applyFont="1" applyBorder="1" applyAlignme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3" fontId="8" fillId="0" borderId="12" xfId="184" applyNumberFormat="1" applyFont="1" applyFill="1" applyBorder="1" applyAlignment="1" applyProtection="1">
      <alignment horizontal="center" vertical="center" wrapText="1"/>
    </xf>
    <xf numFmtId="174" fontId="8" fillId="0" borderId="12" xfId="184" applyNumberFormat="1" applyFont="1" applyFill="1" applyBorder="1" applyAlignment="1" applyProtection="1">
      <alignment horizontal="center"/>
    </xf>
    <xf numFmtId="3" fontId="2" fillId="0" borderId="12" xfId="184" applyNumberFormat="1" applyFont="1" applyFill="1" applyBorder="1" applyAlignment="1">
      <alignment horizontal="center" vertical="center" wrapText="1"/>
    </xf>
    <xf numFmtId="3" fontId="2" fillId="0" borderId="12" xfId="184" applyNumberFormat="1" applyFont="1" applyFill="1" applyBorder="1" applyAlignment="1" applyProtection="1">
      <alignment horizontal="center" vertical="center" wrapText="1"/>
    </xf>
    <xf numFmtId="174" fontId="8" fillId="0" borderId="12" xfId="184" applyNumberFormat="1" applyFont="1" applyFill="1" applyBorder="1" applyAlignment="1" applyProtection="1">
      <alignment horizontal="center" vertical="center"/>
    </xf>
    <xf numFmtId="3" fontId="2" fillId="0" borderId="12" xfId="184" applyNumberFormat="1" applyFont="1" applyFill="1" applyBorder="1" applyAlignment="1" applyProtection="1">
      <alignment horizontal="center" vertical="center"/>
    </xf>
    <xf numFmtId="0" fontId="2" fillId="0" borderId="0" xfId="272" applyNumberFormat="1" applyFont="1"/>
    <xf numFmtId="0" fontId="8" fillId="0" borderId="0" xfId="272" applyFont="1" applyBorder="1" applyAlignment="1">
      <alignment vertical="center"/>
    </xf>
    <xf numFmtId="0" fontId="8" fillId="0" borderId="0" xfId="272" applyFont="1" applyBorder="1" applyAlignment="1">
      <alignment vertical="center" wrapText="1"/>
    </xf>
    <xf numFmtId="0" fontId="2" fillId="58" borderId="0" xfId="272" applyFont="1" applyFill="1"/>
    <xf numFmtId="0" fontId="2" fillId="58" borderId="15" xfId="272" applyFont="1" applyFill="1" applyBorder="1" applyAlignment="1">
      <alignment horizontal="center" vertical="center" wrapText="1"/>
    </xf>
    <xf numFmtId="0" fontId="2" fillId="0" borderId="15" xfId="272" applyFont="1" applyBorder="1" applyAlignment="1">
      <alignment horizontal="center" vertical="center" wrapText="1"/>
    </xf>
    <xf numFmtId="0" fontId="27" fillId="0" borderId="0" xfId="272" applyFont="1" applyAlignment="1"/>
    <xf numFmtId="0" fontId="8" fillId="0" borderId="10" xfId="272" applyFont="1" applyBorder="1" applyAlignment="1" applyProtection="1">
      <alignment wrapText="1"/>
      <protection locked="0"/>
    </xf>
    <xf numFmtId="0" fontId="2" fillId="58" borderId="12" xfId="272" applyFont="1" applyFill="1" applyBorder="1" applyAlignment="1">
      <alignment horizontal="center"/>
    </xf>
    <xf numFmtId="0" fontId="35" fillId="0" borderId="0" xfId="272" applyFont="1"/>
    <xf numFmtId="0" fontId="2" fillId="0" borderId="12" xfId="499" applyFont="1" applyFill="1" applyBorder="1" applyAlignment="1" applyProtection="1">
      <alignment horizontal="center" vertical="center" wrapText="1"/>
    </xf>
    <xf numFmtId="0" fontId="8" fillId="0" borderId="12" xfId="499" applyFont="1" applyFill="1" applyBorder="1" applyAlignment="1" applyProtection="1"/>
    <xf numFmtId="0" fontId="2" fillId="0" borderId="12" xfId="499" applyFont="1" applyFill="1" applyBorder="1" applyAlignment="1" applyProtection="1">
      <alignment vertical="center" wrapText="1"/>
    </xf>
    <xf numFmtId="4" fontId="8" fillId="0" borderId="12" xfId="504" applyNumberFormat="1" applyFont="1" applyFill="1" applyBorder="1" applyAlignment="1" applyProtection="1">
      <alignment horizontal="right" vertical="center" wrapText="1"/>
      <protection locked="0"/>
    </xf>
    <xf numFmtId="0" fontId="30" fillId="0" borderId="12" xfId="499" applyFont="1" applyFill="1" applyBorder="1" applyAlignment="1" applyProtection="1">
      <alignment horizontal="left" vertical="center" wrapText="1"/>
    </xf>
    <xf numFmtId="0" fontId="28" fillId="0" borderId="12" xfId="499" applyFont="1" applyFill="1" applyBorder="1" applyAlignment="1" applyProtection="1">
      <alignment vertical="center" wrapText="1"/>
    </xf>
    <xf numFmtId="0" fontId="28" fillId="0" borderId="12" xfId="499" applyFont="1" applyFill="1" applyBorder="1" applyAlignment="1" applyProtection="1">
      <alignment horizontal="center" vertical="center" wrapText="1"/>
    </xf>
    <xf numFmtId="3" fontId="30" fillId="0" borderId="12" xfId="499" applyNumberFormat="1" applyFont="1" applyFill="1" applyBorder="1" applyAlignment="1" applyProtection="1">
      <alignment horizontal="center" vertical="center" wrapText="1"/>
    </xf>
    <xf numFmtId="175" fontId="30" fillId="0" borderId="12" xfId="504" applyNumberFormat="1" applyFont="1" applyFill="1" applyBorder="1" applyAlignment="1" applyProtection="1">
      <alignment horizontal="right" vertical="center" wrapText="1"/>
    </xf>
    <xf numFmtId="0" fontId="8" fillId="0" borderId="12" xfId="499" applyFont="1" applyFill="1" applyBorder="1" applyAlignment="1" applyProtection="1">
      <alignment vertical="center"/>
    </xf>
    <xf numFmtId="175" fontId="2" fillId="0" borderId="12" xfId="196" applyNumberFormat="1" applyFont="1" applyFill="1" applyBorder="1" applyAlignment="1">
      <alignment horizontal="left"/>
    </xf>
    <xf numFmtId="0" fontId="8" fillId="0" borderId="12" xfId="499" applyFont="1" applyFill="1" applyBorder="1" applyAlignment="1" applyProtection="1">
      <alignment vertical="center" wrapText="1"/>
    </xf>
    <xf numFmtId="0" fontId="8" fillId="0" borderId="12" xfId="499" applyFont="1" applyFill="1" applyBorder="1" applyAlignment="1" applyProtection="1">
      <alignment horizontal="center"/>
    </xf>
    <xf numFmtId="175" fontId="8" fillId="0" borderId="12" xfId="499" applyNumberFormat="1" applyFont="1" applyFill="1" applyBorder="1" applyProtection="1"/>
    <xf numFmtId="4" fontId="8" fillId="0" borderId="12" xfId="499" applyNumberFormat="1" applyFont="1" applyFill="1" applyBorder="1" applyProtection="1">
      <protection locked="0"/>
    </xf>
    <xf numFmtId="0" fontId="30" fillId="0" borderId="12" xfId="499" applyFont="1" applyFill="1" applyBorder="1" applyAlignment="1" applyProtection="1">
      <alignment vertical="center" wrapText="1"/>
    </xf>
    <xf numFmtId="0" fontId="30" fillId="0" borderId="12" xfId="499" applyFont="1" applyFill="1" applyBorder="1" applyAlignment="1" applyProtection="1">
      <alignment horizontal="center" vertical="center" wrapText="1"/>
    </xf>
    <xf numFmtId="176" fontId="30" fillId="0" borderId="12" xfId="504" applyNumberFormat="1" applyFont="1" applyFill="1" applyBorder="1" applyAlignment="1" applyProtection="1">
      <alignment horizontal="right" vertical="center" wrapText="1"/>
    </xf>
    <xf numFmtId="4" fontId="30" fillId="0" borderId="12" xfId="504" applyNumberFormat="1" applyFont="1" applyFill="1" applyBorder="1" applyAlignment="1" applyProtection="1">
      <alignment horizontal="right" vertical="center" wrapText="1"/>
      <protection locked="0"/>
    </xf>
    <xf numFmtId="0" fontId="2" fillId="0" borderId="12" xfId="196" applyFont="1" applyFill="1" applyBorder="1" applyAlignment="1" applyProtection="1">
      <alignment horizontal="left" vertical="center" wrapText="1"/>
    </xf>
    <xf numFmtId="175" fontId="2" fillId="0" borderId="12" xfId="500" applyNumberFormat="1" applyFont="1" applyFill="1" applyBorder="1" applyAlignment="1" applyProtection="1">
      <alignment horizontal="center" vertical="center" wrapText="1"/>
    </xf>
    <xf numFmtId="0" fontId="8" fillId="0" borderId="19" xfId="499" applyFont="1" applyFill="1" applyBorder="1" applyAlignment="1" applyProtection="1">
      <alignment horizontal="center" vertical="top"/>
    </xf>
    <xf numFmtId="4" fontId="8" fillId="0" borderId="53" xfId="504" applyNumberFormat="1" applyFont="1" applyFill="1" applyBorder="1" applyAlignment="1" applyProtection="1">
      <alignment horizontal="right" vertical="center" wrapText="1"/>
      <protection locked="0"/>
    </xf>
    <xf numFmtId="0" fontId="8" fillId="0" borderId="19" xfId="499" applyFont="1" applyFill="1" applyBorder="1" applyAlignment="1" applyProtection="1">
      <alignment horizontal="left" vertical="center"/>
    </xf>
    <xf numFmtId="4" fontId="8" fillId="0" borderId="36" xfId="499" applyNumberFormat="1" applyFont="1" applyFill="1" applyBorder="1" applyProtection="1">
      <protection locked="0"/>
    </xf>
    <xf numFmtId="4" fontId="30" fillId="0" borderId="52" xfId="504" applyNumberFormat="1" applyFont="1" applyFill="1" applyBorder="1" applyAlignment="1" applyProtection="1">
      <alignment horizontal="right" vertical="center" wrapText="1"/>
      <protection locked="0"/>
    </xf>
    <xf numFmtId="0" fontId="2" fillId="0" borderId="13" xfId="499" applyFont="1" applyFill="1" applyBorder="1" applyAlignment="1" applyProtection="1"/>
    <xf numFmtId="0" fontId="2" fillId="0" borderId="13" xfId="499" applyFont="1" applyFill="1" applyBorder="1" applyAlignment="1" applyProtection="1">
      <alignment horizontal="left" vertical="center" wrapText="1"/>
    </xf>
    <xf numFmtId="0" fontId="2" fillId="0" borderId="13" xfId="499" applyFont="1" applyFill="1" applyBorder="1" applyAlignment="1" applyProtection="1">
      <alignment vertical="center" wrapText="1"/>
    </xf>
    <xf numFmtId="0" fontId="2" fillId="0" borderId="13" xfId="499" applyFont="1" applyFill="1" applyBorder="1" applyAlignment="1" applyProtection="1">
      <alignment horizontal="center"/>
    </xf>
    <xf numFmtId="175" fontId="2" fillId="0" borderId="13" xfId="499" applyNumberFormat="1" applyFont="1" applyFill="1" applyBorder="1" applyProtection="1"/>
    <xf numFmtId="4" fontId="2" fillId="0" borderId="13" xfId="499" applyNumberFormat="1" applyFont="1" applyFill="1" applyBorder="1" applyProtection="1">
      <protection locked="0"/>
    </xf>
    <xf numFmtId="4" fontId="2" fillId="0" borderId="30" xfId="499" applyNumberFormat="1" applyFont="1" applyFill="1" applyBorder="1" applyProtection="1">
      <protection locked="0"/>
    </xf>
    <xf numFmtId="0" fontId="8" fillId="0" borderId="17" xfId="499" applyFont="1" applyFill="1" applyBorder="1" applyAlignment="1" applyProtection="1">
      <alignment horizontal="center" vertical="top"/>
    </xf>
    <xf numFmtId="0" fontId="8" fillId="0" borderId="18" xfId="499" applyFont="1" applyFill="1" applyBorder="1" applyAlignment="1" applyProtection="1"/>
    <xf numFmtId="0" fontId="8" fillId="24" borderId="18" xfId="499" applyFont="1" applyFill="1" applyBorder="1" applyAlignment="1" applyProtection="1">
      <alignment horizontal="left" vertical="center" wrapText="1"/>
    </xf>
    <xf numFmtId="0" fontId="2" fillId="0" borderId="18" xfId="499" applyFont="1" applyFill="1" applyBorder="1"/>
    <xf numFmtId="0" fontId="2" fillId="0" borderId="18" xfId="499" applyFont="1" applyFill="1" applyBorder="1" applyAlignment="1" applyProtection="1">
      <alignment vertical="center" wrapText="1"/>
    </xf>
    <xf numFmtId="0" fontId="2" fillId="0" borderId="18" xfId="499" applyFont="1" applyFill="1" applyBorder="1" applyAlignment="1" applyProtection="1">
      <alignment horizontal="center" vertical="center" wrapText="1"/>
    </xf>
    <xf numFmtId="3" fontId="8" fillId="0" borderId="18" xfId="499" applyNumberFormat="1" applyFont="1" applyFill="1" applyBorder="1" applyAlignment="1" applyProtection="1">
      <alignment horizontal="center" vertical="center" wrapText="1"/>
    </xf>
    <xf numFmtId="175" fontId="8" fillId="0" borderId="18" xfId="504" applyNumberFormat="1" applyFont="1" applyFill="1" applyBorder="1" applyAlignment="1" applyProtection="1">
      <alignment horizontal="right" vertical="center" wrapText="1"/>
    </xf>
    <xf numFmtId="4" fontId="8" fillId="0" borderId="18" xfId="504" applyNumberFormat="1" applyFont="1" applyFill="1" applyBorder="1" applyAlignment="1" applyProtection="1">
      <alignment horizontal="right" vertical="center" wrapText="1"/>
      <protection locked="0"/>
    </xf>
    <xf numFmtId="4" fontId="8" fillId="0" borderId="52" xfId="504" applyNumberFormat="1" applyFont="1" applyFill="1" applyBorder="1" applyAlignment="1" applyProtection="1">
      <alignment horizontal="right" vertical="center" wrapText="1"/>
      <protection locked="0"/>
    </xf>
    <xf numFmtId="4" fontId="8" fillId="0" borderId="27" xfId="500" applyNumberFormat="1" applyFont="1" applyFill="1" applyBorder="1" applyAlignment="1" applyProtection="1">
      <alignment horizontal="center" vertical="center" wrapText="1"/>
    </xf>
    <xf numFmtId="0" fontId="2" fillId="0" borderId="14" xfId="499" applyFont="1" applyFill="1" applyBorder="1" applyAlignment="1" applyProtection="1">
      <alignment horizontal="center" vertical="center"/>
    </xf>
    <xf numFmtId="0" fontId="2" fillId="0" borderId="15" xfId="499" applyFont="1" applyFill="1" applyBorder="1" applyAlignment="1" applyProtection="1">
      <alignment horizontal="center" vertical="center"/>
    </xf>
    <xf numFmtId="0" fontId="2" fillId="24" borderId="15" xfId="499" applyFont="1" applyFill="1" applyBorder="1" applyAlignment="1" applyProtection="1">
      <alignment horizontal="center" vertical="center"/>
    </xf>
    <xf numFmtId="0" fontId="2" fillId="24" borderId="15" xfId="499" applyFont="1" applyFill="1" applyBorder="1" applyAlignment="1" applyProtection="1">
      <alignment horizontal="center" vertical="center" wrapText="1"/>
    </xf>
    <xf numFmtId="0" fontId="2" fillId="0" borderId="15" xfId="499" applyFont="1" applyFill="1" applyBorder="1" applyAlignment="1" applyProtection="1">
      <alignment horizontal="center" vertical="center" wrapText="1"/>
    </xf>
    <xf numFmtId="0" fontId="2" fillId="24" borderId="15" xfId="499" applyFont="1" applyFill="1" applyBorder="1" applyAlignment="1" applyProtection="1">
      <alignment horizontal="center" vertical="center" wrapText="1"/>
      <protection locked="0"/>
    </xf>
    <xf numFmtId="0" fontId="2" fillId="24" borderId="26" xfId="499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horizontal="center" vertical="center"/>
    </xf>
    <xf numFmtId="0" fontId="117" fillId="0" borderId="17" xfId="0" applyFont="1" applyFill="1" applyBorder="1" applyAlignment="1">
      <alignment horizontal="center" vertical="center" wrapText="1"/>
    </xf>
    <xf numFmtId="0" fontId="117" fillId="0" borderId="18" xfId="0" applyFont="1" applyFill="1" applyBorder="1" applyAlignment="1">
      <alignment vertical="center" wrapText="1"/>
    </xf>
    <xf numFmtId="174" fontId="117" fillId="0" borderId="18" xfId="0" applyNumberFormat="1" applyFont="1" applyFill="1" applyBorder="1" applyAlignment="1">
      <alignment horizontal="center" vertical="center" wrapText="1"/>
    </xf>
    <xf numFmtId="0" fontId="117" fillId="0" borderId="18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vertical="center" wrapText="1"/>
    </xf>
    <xf numFmtId="0" fontId="117" fillId="0" borderId="0" xfId="0" applyFont="1" applyAlignment="1">
      <alignment vertical="center"/>
    </xf>
    <xf numFmtId="0" fontId="116" fillId="0" borderId="0" xfId="0" applyFont="1" applyAlignment="1">
      <alignment horizontal="center" vertical="center"/>
    </xf>
    <xf numFmtId="0" fontId="116" fillId="0" borderId="0" xfId="0" applyFont="1" applyAlignment="1">
      <alignment vertical="center"/>
    </xf>
    <xf numFmtId="0" fontId="116" fillId="0" borderId="0" xfId="0" applyFont="1" applyAlignment="1">
      <alignment vertical="top"/>
    </xf>
    <xf numFmtId="0" fontId="8" fillId="58" borderId="19" xfId="184" applyFont="1" applyFill="1" applyBorder="1" applyAlignment="1" applyProtection="1">
      <alignment horizontal="left" vertical="top"/>
    </xf>
    <xf numFmtId="0" fontId="2" fillId="0" borderId="53" xfId="184" applyFont="1" applyFill="1" applyBorder="1" applyAlignment="1" applyProtection="1">
      <alignment wrapText="1"/>
    </xf>
    <xf numFmtId="3" fontId="8" fillId="0" borderId="53" xfId="184" applyNumberFormat="1" applyFont="1" applyFill="1" applyBorder="1" applyAlignment="1" applyProtection="1">
      <alignment wrapText="1"/>
    </xf>
    <xf numFmtId="0" fontId="2" fillId="58" borderId="19" xfId="184" applyFont="1" applyFill="1" applyBorder="1" applyAlignment="1" applyProtection="1">
      <alignment horizontal="left" vertical="top"/>
    </xf>
    <xf numFmtId="3" fontId="2" fillId="0" borderId="53" xfId="184" applyNumberFormat="1" applyFont="1" applyFill="1" applyBorder="1" applyAlignment="1" applyProtection="1">
      <alignment wrapText="1"/>
    </xf>
    <xf numFmtId="3" fontId="2" fillId="0" borderId="53" xfId="184" applyNumberFormat="1" applyFont="1" applyFill="1" applyBorder="1" applyAlignment="1" applyProtection="1">
      <alignment horizontal="left" vertical="center" wrapText="1"/>
    </xf>
    <xf numFmtId="3" fontId="2" fillId="0" borderId="54" xfId="184" applyNumberFormat="1" applyFont="1" applyFill="1" applyBorder="1" applyAlignment="1" applyProtection="1">
      <alignment horizontal="left" wrapText="1"/>
    </xf>
    <xf numFmtId="3" fontId="2" fillId="0" borderId="56" xfId="184" applyNumberFormat="1" applyFont="1" applyFill="1" applyBorder="1" applyAlignment="1" applyProtection="1">
      <alignment horizontal="left" wrapText="1"/>
    </xf>
    <xf numFmtId="3" fontId="2" fillId="0" borderId="52" xfId="184" applyNumberFormat="1" applyFont="1" applyFill="1" applyBorder="1" applyAlignment="1" applyProtection="1">
      <alignment horizontal="left" wrapText="1"/>
    </xf>
    <xf numFmtId="3" fontId="2" fillId="0" borderId="53" xfId="184" applyNumberFormat="1" applyFont="1" applyFill="1" applyBorder="1" applyAlignment="1" applyProtection="1">
      <alignment horizontal="center" vertical="center" wrapText="1"/>
    </xf>
    <xf numFmtId="0" fontId="2" fillId="58" borderId="20" xfId="184" applyFont="1" applyFill="1" applyBorder="1" applyAlignment="1" applyProtection="1">
      <alignment horizontal="left" vertical="top"/>
    </xf>
    <xf numFmtId="0" fontId="2" fillId="58" borderId="13" xfId="184" applyFont="1" applyFill="1" applyBorder="1" applyAlignment="1">
      <alignment vertical="top" wrapText="1"/>
    </xf>
    <xf numFmtId="3" fontId="2" fillId="0" borderId="13" xfId="184" applyNumberFormat="1" applyFont="1" applyFill="1" applyBorder="1" applyAlignment="1" applyProtection="1">
      <alignment horizontal="center" vertical="center" wrapText="1"/>
    </xf>
    <xf numFmtId="0" fontId="2" fillId="0" borderId="30" xfId="184" applyFont="1" applyFill="1" applyBorder="1" applyAlignment="1" applyProtection="1">
      <alignment wrapText="1"/>
    </xf>
    <xf numFmtId="0" fontId="8" fillId="58" borderId="17" xfId="184" applyFont="1" applyFill="1" applyBorder="1" applyAlignment="1" applyProtection="1">
      <alignment horizontal="left" vertical="top"/>
    </xf>
    <xf numFmtId="0" fontId="8" fillId="58" borderId="18" xfId="184" applyFont="1" applyFill="1" applyBorder="1" applyAlignment="1" applyProtection="1">
      <alignment vertical="justify" wrapText="1"/>
    </xf>
    <xf numFmtId="3" fontId="8" fillId="0" borderId="18" xfId="184" applyNumberFormat="1" applyFont="1" applyFill="1" applyBorder="1" applyAlignment="1" applyProtection="1">
      <alignment horizontal="center" vertical="center"/>
    </xf>
    <xf numFmtId="0" fontId="2" fillId="0" borderId="52" xfId="184" applyFont="1" applyFill="1" applyBorder="1" applyAlignment="1" applyProtection="1">
      <alignment wrapText="1"/>
    </xf>
    <xf numFmtId="0" fontId="8" fillId="58" borderId="31" xfId="184" applyFont="1" applyFill="1" applyBorder="1" applyAlignment="1" applyProtection="1">
      <alignment horizontal="center" vertical="center" wrapText="1"/>
    </xf>
    <xf numFmtId="0" fontId="8" fillId="58" borderId="32" xfId="184" applyFont="1" applyFill="1" applyBorder="1" applyAlignment="1" applyProtection="1">
      <alignment horizontal="center" vertical="center" wrapText="1"/>
    </xf>
    <xf numFmtId="0" fontId="8" fillId="0" borderId="32" xfId="503" applyFont="1" applyFill="1" applyBorder="1" applyAlignment="1">
      <alignment horizontal="center" vertical="center" wrapText="1"/>
    </xf>
    <xf numFmtId="0" fontId="8" fillId="0" borderId="47" xfId="184" applyFont="1" applyFill="1" applyBorder="1" applyAlignment="1" applyProtection="1">
      <alignment horizontal="center" vertical="center" wrapText="1"/>
    </xf>
    <xf numFmtId="0" fontId="2" fillId="58" borderId="14" xfId="184" applyFont="1" applyFill="1" applyBorder="1" applyAlignment="1" applyProtection="1">
      <alignment horizontal="center" vertical="center" wrapText="1"/>
    </xf>
    <xf numFmtId="0" fontId="2" fillId="58" borderId="15" xfId="184" applyFont="1" applyFill="1" applyBorder="1" applyAlignment="1" applyProtection="1">
      <alignment horizontal="center" vertical="center"/>
    </xf>
    <xf numFmtId="0" fontId="2" fillId="0" borderId="15" xfId="184" applyFont="1" applyFill="1" applyBorder="1" applyAlignment="1" applyProtection="1">
      <alignment horizontal="center" vertical="center"/>
    </xf>
    <xf numFmtId="0" fontId="2" fillId="0" borderId="15" xfId="184" applyFont="1" applyFill="1" applyBorder="1" applyAlignment="1" applyProtection="1">
      <alignment horizontal="center"/>
    </xf>
    <xf numFmtId="0" fontId="2" fillId="0" borderId="26" xfId="184" applyFont="1" applyFill="1" applyBorder="1" applyAlignment="1" applyProtection="1">
      <alignment horizontal="center" wrapText="1"/>
    </xf>
    <xf numFmtId="0" fontId="116" fillId="0" borderId="20" xfId="0" applyFont="1" applyBorder="1"/>
    <xf numFmtId="0" fontId="116" fillId="0" borderId="13" xfId="0" applyFont="1" applyBorder="1"/>
    <xf numFmtId="0" fontId="8" fillId="0" borderId="0" xfId="272" applyFont="1" applyAlignment="1" applyProtection="1">
      <alignment horizontal="center"/>
    </xf>
    <xf numFmtId="0" fontId="8" fillId="0" borderId="10" xfId="272" applyFont="1" applyBorder="1" applyAlignment="1" applyProtection="1">
      <alignment horizontal="center"/>
      <protection locked="0"/>
    </xf>
    <xf numFmtId="3" fontId="2" fillId="0" borderId="12" xfId="501" applyNumberFormat="1" applyFont="1" applyBorder="1" applyProtection="1">
      <protection locked="0"/>
    </xf>
    <xf numFmtId="3" fontId="2" fillId="0" borderId="12" xfId="501" applyNumberFormat="1" applyFont="1" applyBorder="1" applyProtection="1"/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116" fillId="0" borderId="0" xfId="0" applyFont="1" applyFill="1" applyAlignment="1"/>
    <xf numFmtId="0" fontId="8" fillId="0" borderId="0" xfId="503" applyFont="1" applyBorder="1" applyAlignment="1" applyProtection="1">
      <alignment horizontal="center"/>
    </xf>
    <xf numFmtId="0" fontId="27" fillId="0" borderId="0" xfId="272" applyFont="1" applyProtection="1"/>
    <xf numFmtId="0" fontId="8" fillId="0" borderId="0" xfId="272" applyFont="1" applyAlignment="1" applyProtection="1">
      <alignment horizontal="center" wrapText="1"/>
    </xf>
    <xf numFmtId="0" fontId="8" fillId="0" borderId="10" xfId="272" applyFont="1" applyBorder="1" applyAlignment="1" applyProtection="1">
      <alignment horizontal="center" wrapText="1"/>
      <protection locked="0"/>
    </xf>
    <xf numFmtId="0" fontId="27" fillId="0" borderId="0" xfId="272" applyFont="1" applyBorder="1" applyAlignment="1" applyProtection="1">
      <alignment wrapText="1"/>
      <protection locked="0"/>
    </xf>
    <xf numFmtId="3" fontId="8" fillId="0" borderId="18" xfId="272" applyNumberFormat="1" applyFont="1" applyBorder="1" applyAlignment="1">
      <alignment horizontal="right"/>
    </xf>
    <xf numFmtId="3" fontId="8" fillId="0" borderId="52" xfId="272" applyNumberFormat="1" applyFont="1" applyBorder="1" applyAlignment="1">
      <alignment horizontal="right"/>
    </xf>
    <xf numFmtId="3" fontId="2" fillId="24" borderId="12" xfId="272" applyNumberFormat="1" applyFont="1" applyFill="1" applyBorder="1" applyAlignment="1" applyProtection="1">
      <alignment horizontal="right"/>
    </xf>
    <xf numFmtId="3" fontId="2" fillId="24" borderId="12" xfId="272" applyNumberFormat="1" applyFont="1" applyFill="1" applyBorder="1" applyAlignment="1" applyProtection="1">
      <alignment horizontal="right"/>
      <protection locked="0"/>
    </xf>
    <xf numFmtId="3" fontId="2" fillId="0" borderId="12" xfId="272" applyNumberFormat="1" applyFont="1" applyBorder="1" applyAlignment="1" applyProtection="1">
      <alignment horizontal="right"/>
      <protection locked="0"/>
    </xf>
    <xf numFmtId="0" fontId="2" fillId="24" borderId="12" xfId="272" applyFont="1" applyFill="1" applyBorder="1" applyAlignment="1">
      <alignment horizontal="center" vertical="center"/>
    </xf>
    <xf numFmtId="0" fontId="29" fillId="0" borderId="0" xfId="272" applyFont="1" applyAlignment="1"/>
    <xf numFmtId="0" fontId="116" fillId="0" borderId="18" xfId="0" applyFont="1" applyBorder="1"/>
    <xf numFmtId="0" fontId="116" fillId="0" borderId="52" xfId="0" applyFont="1" applyBorder="1"/>
    <xf numFmtId="0" fontId="119" fillId="60" borderId="20" xfId="0" applyFont="1" applyFill="1" applyBorder="1"/>
    <xf numFmtId="0" fontId="119" fillId="60" borderId="13" xfId="0" applyFont="1" applyFill="1" applyBorder="1"/>
    <xf numFmtId="0" fontId="119" fillId="60" borderId="30" xfId="0" applyFont="1" applyFill="1" applyBorder="1"/>
    <xf numFmtId="3" fontId="2" fillId="0" borderId="18" xfId="272" applyNumberFormat="1" applyFont="1" applyBorder="1" applyAlignment="1">
      <alignment horizontal="center"/>
    </xf>
    <xf numFmtId="3" fontId="2" fillId="0" borderId="52" xfId="272" applyNumberFormat="1" applyFont="1" applyBorder="1" applyAlignment="1">
      <alignment horizontal="center"/>
    </xf>
    <xf numFmtId="3" fontId="2" fillId="0" borderId="12" xfId="272" applyNumberFormat="1" applyFont="1" applyBorder="1" applyAlignment="1" applyProtection="1">
      <alignment horizontal="center"/>
      <protection locked="0"/>
    </xf>
    <xf numFmtId="3" fontId="2" fillId="0" borderId="53" xfId="272" applyNumberFormat="1" applyFont="1" applyBorder="1" applyAlignment="1">
      <alignment horizontal="center"/>
    </xf>
    <xf numFmtId="3" fontId="2" fillId="0" borderId="27" xfId="272" applyNumberFormat="1" applyFont="1" applyBorder="1" applyAlignment="1" applyProtection="1">
      <alignment horizontal="center"/>
      <protection locked="0"/>
    </xf>
    <xf numFmtId="4" fontId="2" fillId="25" borderId="13" xfId="272" applyNumberFormat="1" applyFont="1" applyFill="1" applyBorder="1" applyAlignment="1" applyProtection="1">
      <alignment horizontal="center"/>
      <protection locked="0"/>
    </xf>
    <xf numFmtId="4" fontId="2" fillId="25" borderId="30" xfId="272" applyNumberFormat="1" applyFont="1" applyFill="1" applyBorder="1" applyAlignment="1">
      <alignment horizontal="center"/>
    </xf>
    <xf numFmtId="0" fontId="8" fillId="0" borderId="0" xfId="272" applyFont="1" applyAlignment="1" applyProtection="1">
      <alignment horizontal="right" wrapText="1"/>
    </xf>
    <xf numFmtId="0" fontId="27" fillId="0" borderId="0" xfId="272" applyFont="1" applyAlignment="1" applyProtection="1"/>
    <xf numFmtId="3" fontId="2" fillId="24" borderId="15" xfId="272" applyNumberFormat="1" applyFont="1" applyFill="1" applyBorder="1" applyAlignment="1"/>
    <xf numFmtId="3" fontId="2" fillId="24" borderId="18" xfId="272" applyNumberFormat="1" applyFont="1" applyFill="1" applyBorder="1" applyAlignment="1" applyProtection="1">
      <protection locked="0"/>
    </xf>
    <xf numFmtId="3" fontId="2" fillId="0" borderId="18" xfId="272" applyNumberFormat="1" applyFont="1" applyBorder="1" applyAlignment="1" applyProtection="1">
      <protection locked="0"/>
    </xf>
    <xf numFmtId="0" fontId="8" fillId="0" borderId="0" xfId="272" applyFont="1" applyBorder="1" applyAlignment="1" applyProtection="1">
      <alignment wrapText="1"/>
      <protection locked="0"/>
    </xf>
    <xf numFmtId="0" fontId="8" fillId="0" borderId="0" xfId="272" applyFont="1" applyBorder="1" applyAlignment="1" applyProtection="1">
      <alignment wrapText="1"/>
    </xf>
    <xf numFmtId="0" fontId="8" fillId="0" borderId="0" xfId="272" applyFont="1" applyBorder="1" applyAlignment="1" applyProtection="1">
      <alignment horizontal="center"/>
      <protection locked="0"/>
    </xf>
    <xf numFmtId="0" fontId="2" fillId="0" borderId="0" xfId="272" applyFont="1" applyBorder="1" applyProtection="1"/>
    <xf numFmtId="3" fontId="2" fillId="0" borderId="50" xfId="272" applyNumberFormat="1" applyFont="1" applyBorder="1" applyAlignment="1">
      <alignment horizontal="right"/>
    </xf>
    <xf numFmtId="3" fontId="2" fillId="0" borderId="56" xfId="272" applyNumberFormat="1" applyFont="1" applyBorder="1" applyAlignment="1">
      <alignment horizontal="right"/>
    </xf>
    <xf numFmtId="0" fontId="2" fillId="0" borderId="24" xfId="272" applyFont="1" applyBorder="1" applyAlignment="1">
      <alignment horizontal="left"/>
    </xf>
    <xf numFmtId="0" fontId="2" fillId="0" borderId="42" xfId="272" applyFont="1" applyBorder="1" applyAlignment="1">
      <alignment horizontal="left"/>
    </xf>
    <xf numFmtId="4" fontId="2" fillId="25" borderId="33" xfId="272" applyNumberFormat="1" applyFont="1" applyFill="1" applyBorder="1"/>
    <xf numFmtId="3" fontId="2" fillId="0" borderId="33" xfId="272" applyNumberFormat="1" applyFont="1" applyBorder="1"/>
    <xf numFmtId="3" fontId="2" fillId="0" borderId="12" xfId="272" applyNumberFormat="1" applyFont="1" applyBorder="1" applyProtection="1">
      <protection locked="0"/>
    </xf>
    <xf numFmtId="3" fontId="2" fillId="0" borderId="53" xfId="272" applyNumberFormat="1" applyFont="1" applyBorder="1"/>
    <xf numFmtId="4" fontId="2" fillId="25" borderId="12" xfId="272" applyNumberFormat="1" applyFont="1" applyFill="1" applyBorder="1"/>
    <xf numFmtId="4" fontId="2" fillId="0" borderId="13" xfId="272" applyNumberFormat="1" applyFont="1" applyBorder="1" applyProtection="1">
      <protection locked="0"/>
    </xf>
    <xf numFmtId="3" fontId="2" fillId="0" borderId="13" xfId="272" applyNumberFormat="1" applyFont="1" applyBorder="1" applyProtection="1">
      <protection locked="0"/>
    </xf>
    <xf numFmtId="3" fontId="2" fillId="0" borderId="30" xfId="272" applyNumberFormat="1" applyFont="1" applyBorder="1"/>
    <xf numFmtId="3" fontId="2" fillId="0" borderId="21" xfId="272" applyNumberFormat="1" applyFont="1" applyBorder="1"/>
    <xf numFmtId="3" fontId="2" fillId="0" borderId="49" xfId="272" applyNumberFormat="1" applyFont="1" applyBorder="1"/>
    <xf numFmtId="3" fontId="2" fillId="0" borderId="18" xfId="272" applyNumberFormat="1" applyFont="1" applyBorder="1" applyProtection="1">
      <protection locked="0"/>
    </xf>
    <xf numFmtId="3" fontId="2" fillId="0" borderId="52" xfId="272" applyNumberFormat="1" applyFont="1" applyBorder="1"/>
    <xf numFmtId="4" fontId="2" fillId="25" borderId="13" xfId="272" applyNumberFormat="1" applyFont="1" applyFill="1" applyBorder="1" applyProtection="1">
      <protection locked="0"/>
    </xf>
    <xf numFmtId="4" fontId="2" fillId="25" borderId="49" xfId="272" applyNumberFormat="1" applyFont="1" applyFill="1" applyBorder="1"/>
    <xf numFmtId="4" fontId="2" fillId="25" borderId="30" xfId="272" applyNumberFormat="1" applyFont="1" applyFill="1" applyBorder="1" applyProtection="1">
      <protection locked="0"/>
    </xf>
    <xf numFmtId="0" fontId="8" fillId="0" borderId="11" xfId="272" applyFont="1" applyBorder="1" applyAlignment="1" applyProtection="1">
      <protection locked="0"/>
    </xf>
    <xf numFmtId="3" fontId="2" fillId="0" borderId="18" xfId="272" applyNumberFormat="1" applyFont="1" applyBorder="1" applyAlignment="1">
      <alignment horizontal="right"/>
    </xf>
    <xf numFmtId="3" fontId="2" fillId="0" borderId="52" xfId="272" applyNumberFormat="1" applyFont="1" applyBorder="1" applyAlignment="1">
      <alignment horizontal="right"/>
    </xf>
    <xf numFmtId="0" fontId="8" fillId="0" borderId="0" xfId="501" applyFont="1" applyAlignment="1"/>
    <xf numFmtId="3" fontId="2" fillId="0" borderId="18" xfId="501" applyNumberFormat="1" applyFont="1" applyBorder="1" applyProtection="1"/>
    <xf numFmtId="3" fontId="2" fillId="0" borderId="52" xfId="501" applyNumberFormat="1" applyFont="1" applyBorder="1" applyProtection="1"/>
    <xf numFmtId="3" fontId="2" fillId="0" borderId="12" xfId="501" applyNumberFormat="1" applyFont="1" applyBorder="1" applyAlignment="1" applyProtection="1">
      <alignment horizontal="center" wrapText="1"/>
      <protection locked="0"/>
    </xf>
    <xf numFmtId="3" fontId="2" fillId="0" borderId="37" xfId="501" applyNumberFormat="1" applyFont="1" applyBorder="1" applyProtection="1"/>
    <xf numFmtId="3" fontId="2" fillId="25" borderId="13" xfId="272" applyNumberFormat="1" applyFont="1" applyFill="1" applyBorder="1" applyAlignment="1" applyProtection="1">
      <alignment horizontal="center"/>
      <protection locked="0"/>
    </xf>
    <xf numFmtId="3" fontId="2" fillId="25" borderId="30" xfId="272" applyNumberFormat="1" applyFont="1" applyFill="1" applyBorder="1" applyAlignment="1">
      <alignment horizontal="center"/>
    </xf>
    <xf numFmtId="0" fontId="8" fillId="0" borderId="0" xfId="503" applyFont="1" applyAlignment="1" applyProtection="1"/>
    <xf numFmtId="0" fontId="8" fillId="0" borderId="0" xfId="272" applyFont="1" applyAlignment="1" applyProtection="1"/>
    <xf numFmtId="4" fontId="27" fillId="0" borderId="18" xfId="272" applyNumberFormat="1" applyFont="1" applyBorder="1" applyAlignment="1" applyProtection="1"/>
    <xf numFmtId="4" fontId="2" fillId="0" borderId="12" xfId="503" applyNumberFormat="1" applyFont="1" applyBorder="1" applyAlignment="1" applyProtection="1">
      <alignment wrapText="1"/>
      <protection locked="0"/>
    </xf>
    <xf numFmtId="4" fontId="2" fillId="0" borderId="12" xfId="503" applyNumberFormat="1" applyFont="1" applyBorder="1" applyProtection="1">
      <protection locked="0"/>
    </xf>
    <xf numFmtId="3" fontId="2" fillId="0" borderId="12" xfId="503" applyNumberFormat="1" applyFont="1" applyBorder="1" applyProtection="1">
      <protection locked="0"/>
    </xf>
    <xf numFmtId="0" fontId="2" fillId="25" borderId="13" xfId="503" applyFont="1" applyFill="1" applyBorder="1" applyAlignment="1" applyProtection="1">
      <alignment wrapText="1"/>
    </xf>
    <xf numFmtId="0" fontId="2" fillId="25" borderId="13" xfId="503" applyFont="1" applyFill="1" applyBorder="1" applyProtection="1"/>
    <xf numFmtId="3" fontId="2" fillId="25" borderId="13" xfId="503" applyNumberFormat="1" applyFont="1" applyFill="1" applyBorder="1" applyProtection="1"/>
    <xf numFmtId="0" fontId="2" fillId="25" borderId="30" xfId="503" applyFont="1" applyFill="1" applyBorder="1" applyProtection="1"/>
    <xf numFmtId="3" fontId="2" fillId="58" borderId="18" xfId="503" applyNumberFormat="1" applyFont="1" applyFill="1" applyBorder="1" applyProtection="1"/>
    <xf numFmtId="0" fontId="8" fillId="0" borderId="0" xfId="272" applyFont="1" applyAlignment="1" applyProtection="1">
      <alignment vertical="center"/>
    </xf>
    <xf numFmtId="0" fontId="27" fillId="0" borderId="0" xfId="272" applyFont="1" applyAlignment="1" applyProtection="1">
      <alignment vertical="center"/>
    </xf>
    <xf numFmtId="0" fontId="2" fillId="0" borderId="0" xfId="272" applyFont="1" applyAlignment="1" applyProtection="1">
      <alignment horizontal="center" vertical="center"/>
    </xf>
    <xf numFmtId="3" fontId="2" fillId="25" borderId="18" xfId="272" applyNumberFormat="1" applyFont="1" applyFill="1" applyBorder="1" applyAlignment="1" applyProtection="1">
      <alignment horizontal="center"/>
    </xf>
    <xf numFmtId="4" fontId="2" fillId="25" borderId="18" xfId="272" applyNumberFormat="1" applyFont="1" applyFill="1" applyBorder="1" applyAlignment="1" applyProtection="1">
      <alignment horizontal="center"/>
    </xf>
    <xf numFmtId="3" fontId="2" fillId="0" borderId="18" xfId="272" applyNumberFormat="1" applyFont="1" applyBorder="1" applyAlignment="1" applyProtection="1">
      <alignment horizontal="center"/>
    </xf>
    <xf numFmtId="3" fontId="2" fillId="0" borderId="52" xfId="272" applyNumberFormat="1" applyFont="1" applyBorder="1" applyAlignment="1" applyProtection="1">
      <alignment horizontal="center"/>
    </xf>
    <xf numFmtId="3" fontId="2" fillId="0" borderId="53" xfId="272" applyNumberFormat="1" applyFont="1" applyBorder="1" applyAlignment="1" applyProtection="1">
      <alignment horizontal="center"/>
      <protection locked="0"/>
    </xf>
    <xf numFmtId="4" fontId="2" fillId="25" borderId="13" xfId="272" applyNumberFormat="1" applyFont="1" applyFill="1" applyBorder="1" applyProtection="1"/>
    <xf numFmtId="3" fontId="2" fillId="25" borderId="13" xfId="272" applyNumberFormat="1" applyFont="1" applyFill="1" applyBorder="1" applyProtection="1"/>
    <xf numFmtId="3" fontId="2" fillId="25" borderId="30" xfId="272" applyNumberFormat="1" applyFont="1" applyFill="1" applyBorder="1" applyAlignment="1" applyProtection="1">
      <alignment horizontal="center"/>
    </xf>
    <xf numFmtId="0" fontId="8" fillId="0" borderId="0" xfId="503" applyFont="1" applyAlignment="1"/>
    <xf numFmtId="0" fontId="8" fillId="0" borderId="11" xfId="272" applyFont="1" applyBorder="1" applyAlignment="1" applyProtection="1">
      <alignment horizontal="center"/>
      <protection locked="0"/>
    </xf>
    <xf numFmtId="3" fontId="2" fillId="0" borderId="18" xfId="272" applyNumberFormat="1" applyFont="1" applyBorder="1" applyAlignment="1" applyProtection="1">
      <alignment horizontal="center"/>
      <protection locked="0"/>
    </xf>
    <xf numFmtId="4" fontId="2" fillId="0" borderId="37" xfId="272" applyNumberFormat="1" applyFont="1" applyBorder="1" applyAlignment="1" applyProtection="1">
      <alignment horizontal="center"/>
      <protection locked="0"/>
    </xf>
    <xf numFmtId="4" fontId="2" fillId="0" borderId="51" xfId="272" applyNumberFormat="1" applyFont="1" applyBorder="1" applyProtection="1">
      <protection locked="0"/>
    </xf>
    <xf numFmtId="49" fontId="2" fillId="25" borderId="20" xfId="272" applyNumberFormat="1" applyFont="1" applyFill="1" applyBorder="1" applyProtection="1"/>
    <xf numFmtId="49" fontId="2" fillId="25" borderId="39" xfId="272" applyNumberFormat="1" applyFont="1" applyFill="1" applyBorder="1" applyProtection="1"/>
    <xf numFmtId="4" fontId="2" fillId="0" borderId="17" xfId="272" applyNumberFormat="1" applyFont="1" applyBorder="1" applyAlignment="1" applyProtection="1">
      <alignment wrapText="1"/>
      <protection locked="0"/>
    </xf>
    <xf numFmtId="4" fontId="2" fillId="0" borderId="28" xfId="272" applyNumberFormat="1" applyFont="1" applyBorder="1" applyAlignment="1" applyProtection="1">
      <alignment wrapText="1"/>
      <protection locked="0"/>
    </xf>
    <xf numFmtId="4" fontId="2" fillId="0" borderId="19" xfId="272" applyNumberFormat="1" applyFont="1" applyBorder="1" applyAlignment="1" applyProtection="1">
      <alignment wrapText="1"/>
      <protection locked="0"/>
    </xf>
    <xf numFmtId="4" fontId="2" fillId="0" borderId="35" xfId="272" applyNumberFormat="1" applyFont="1" applyBorder="1" applyAlignment="1" applyProtection="1">
      <alignment wrapText="1"/>
      <protection locked="0"/>
    </xf>
    <xf numFmtId="4" fontId="2" fillId="25" borderId="20" xfId="272" applyNumberFormat="1" applyFont="1" applyFill="1" applyBorder="1"/>
    <xf numFmtId="4" fontId="2" fillId="25" borderId="20" xfId="272" applyNumberFormat="1" applyFont="1" applyFill="1" applyBorder="1" applyAlignment="1">
      <alignment wrapText="1"/>
    </xf>
    <xf numFmtId="4" fontId="2" fillId="25" borderId="39" xfId="272" applyNumberFormat="1" applyFont="1" applyFill="1" applyBorder="1" applyAlignment="1">
      <alignment wrapText="1"/>
    </xf>
    <xf numFmtId="4" fontId="8" fillId="0" borderId="43" xfId="272" applyNumberFormat="1" applyFont="1" applyBorder="1" applyAlignment="1">
      <alignment horizontal="center"/>
    </xf>
    <xf numFmtId="3" fontId="2" fillId="0" borderId="21" xfId="272" applyNumberFormat="1" applyFont="1" applyBorder="1" applyAlignment="1" applyProtection="1">
      <alignment horizontal="center"/>
    </xf>
    <xf numFmtId="3" fontId="2" fillId="0" borderId="49" xfId="272" applyNumberFormat="1" applyFont="1" applyBorder="1" applyAlignment="1">
      <alignment horizontal="center"/>
    </xf>
    <xf numFmtId="0" fontId="8" fillId="0" borderId="0" xfId="503" applyFont="1" applyBorder="1" applyAlignment="1" applyProtection="1"/>
    <xf numFmtId="3" fontId="2" fillId="0" borderId="15" xfId="664" applyNumberFormat="1" applyFont="1" applyBorder="1" applyProtection="1"/>
    <xf numFmtId="3" fontId="2" fillId="0" borderId="26" xfId="664" applyNumberFormat="1" applyFont="1" applyBorder="1" applyProtection="1"/>
    <xf numFmtId="3" fontId="2" fillId="0" borderId="18" xfId="664" applyNumberFormat="1" applyFont="1" applyBorder="1" applyAlignment="1" applyProtection="1">
      <alignment horizontal="center"/>
      <protection locked="0"/>
    </xf>
    <xf numFmtId="3" fontId="2" fillId="0" borderId="52" xfId="664" applyNumberFormat="1" applyFont="1" applyBorder="1" applyProtection="1"/>
    <xf numFmtId="3" fontId="2" fillId="0" borderId="12" xfId="664" applyNumberFormat="1" applyFont="1" applyBorder="1" applyProtection="1">
      <protection locked="0"/>
    </xf>
    <xf numFmtId="4" fontId="2" fillId="25" borderId="13" xfId="664" applyNumberFormat="1" applyFont="1" applyFill="1" applyBorder="1" applyProtection="1">
      <protection locked="0"/>
    </xf>
    <xf numFmtId="4" fontId="2" fillId="25" borderId="30" xfId="664" applyNumberFormat="1" applyFont="1" applyFill="1" applyBorder="1" applyProtection="1"/>
    <xf numFmtId="0" fontId="2" fillId="0" borderId="0" xfId="503" applyFont="1"/>
    <xf numFmtId="4" fontId="2" fillId="0" borderId="18" xfId="503" applyNumberFormat="1" applyFont="1" applyBorder="1" applyAlignment="1" applyProtection="1">
      <alignment horizontal="center"/>
      <protection locked="0"/>
    </xf>
    <xf numFmtId="10" fontId="2" fillId="0" borderId="18" xfId="503" applyNumberFormat="1" applyFont="1" applyBorder="1" applyAlignment="1" applyProtection="1">
      <alignment horizontal="center"/>
      <protection locked="0"/>
    </xf>
    <xf numFmtId="170" fontId="2" fillId="0" borderId="18" xfId="664" applyNumberFormat="1" applyFont="1" applyBorder="1" applyAlignment="1" applyProtection="1">
      <alignment horizontal="center"/>
      <protection locked="0"/>
    </xf>
    <xf numFmtId="170" fontId="2" fillId="0" borderId="51" xfId="664" applyNumberFormat="1" applyFont="1" applyBorder="1" applyAlignment="1" applyProtection="1">
      <alignment horizontal="center"/>
      <protection locked="0"/>
    </xf>
    <xf numFmtId="170" fontId="2" fillId="0" borderId="52" xfId="664" applyNumberFormat="1" applyFont="1" applyBorder="1" applyAlignment="1" applyProtection="1">
      <alignment horizontal="center"/>
    </xf>
    <xf numFmtId="0" fontId="2" fillId="0" borderId="12" xfId="503" applyFont="1" applyBorder="1" applyAlignment="1" applyProtection="1">
      <alignment horizontal="center" wrapText="1"/>
      <protection locked="0"/>
    </xf>
    <xf numFmtId="4" fontId="2" fillId="0" borderId="12" xfId="503" applyNumberFormat="1" applyFont="1" applyBorder="1" applyAlignment="1" applyProtection="1">
      <alignment horizontal="center"/>
      <protection locked="0"/>
    </xf>
    <xf numFmtId="10" fontId="2" fillId="0" borderId="12" xfId="503" applyNumberFormat="1" applyFont="1" applyBorder="1" applyAlignment="1" applyProtection="1">
      <alignment horizontal="center"/>
      <protection locked="0"/>
    </xf>
    <xf numFmtId="170" fontId="2" fillId="0" borderId="12" xfId="664" applyNumberFormat="1" applyFont="1" applyBorder="1" applyProtection="1">
      <protection locked="0"/>
    </xf>
    <xf numFmtId="170" fontId="2" fillId="0" borderId="37" xfId="664" applyNumberFormat="1" applyFont="1" applyBorder="1" applyProtection="1">
      <protection locked="0"/>
    </xf>
    <xf numFmtId="0" fontId="2" fillId="0" borderId="27" xfId="503" applyFont="1" applyBorder="1" applyAlignment="1" applyProtection="1">
      <alignment horizontal="left" wrapText="1"/>
      <protection locked="0"/>
    </xf>
    <xf numFmtId="0" fontId="2" fillId="0" borderId="27" xfId="503" applyFont="1" applyBorder="1" applyAlignment="1" applyProtection="1">
      <alignment horizontal="center" wrapText="1"/>
      <protection locked="0"/>
    </xf>
    <xf numFmtId="4" fontId="2" fillId="0" borderId="27" xfId="503" applyNumberFormat="1" applyFont="1" applyBorder="1" applyAlignment="1" applyProtection="1">
      <alignment horizontal="center"/>
      <protection locked="0"/>
    </xf>
    <xf numFmtId="10" fontId="2" fillId="0" borderId="27" xfId="503" applyNumberFormat="1" applyFont="1" applyBorder="1" applyAlignment="1" applyProtection="1">
      <alignment horizontal="center"/>
      <protection locked="0"/>
    </xf>
    <xf numFmtId="170" fontId="2" fillId="0" borderId="27" xfId="664" applyNumberFormat="1" applyFont="1" applyBorder="1" applyProtection="1">
      <protection locked="0"/>
    </xf>
    <xf numFmtId="170" fontId="2" fillId="0" borderId="38" xfId="664" applyNumberFormat="1" applyFont="1" applyBorder="1" applyProtection="1">
      <protection locked="0"/>
    </xf>
    <xf numFmtId="0" fontId="2" fillId="25" borderId="13" xfId="503" applyFont="1" applyFill="1" applyBorder="1" applyAlignment="1" applyProtection="1">
      <alignment horizontal="left" wrapText="1"/>
    </xf>
    <xf numFmtId="0" fontId="2" fillId="25" borderId="13" xfId="503" applyFont="1" applyFill="1" applyBorder="1" applyAlignment="1" applyProtection="1">
      <alignment horizontal="center" wrapText="1"/>
    </xf>
    <xf numFmtId="4" fontId="2" fillId="25" borderId="13" xfId="503" applyNumberFormat="1" applyFont="1" applyFill="1" applyBorder="1" applyAlignment="1" applyProtection="1">
      <alignment horizontal="center"/>
    </xf>
    <xf numFmtId="10" fontId="2" fillId="25" borderId="13" xfId="503" applyNumberFormat="1" applyFont="1" applyFill="1" applyBorder="1" applyAlignment="1" applyProtection="1">
      <alignment horizontal="center"/>
    </xf>
    <xf numFmtId="171" fontId="2" fillId="25" borderId="13" xfId="664" applyNumberFormat="1" applyFont="1" applyFill="1" applyBorder="1" applyProtection="1"/>
    <xf numFmtId="171" fontId="2" fillId="25" borderId="29" xfId="664" applyNumberFormat="1" applyFont="1" applyFill="1" applyBorder="1" applyProtection="1"/>
    <xf numFmtId="171" fontId="2" fillId="25" borderId="30" xfId="664" applyNumberFormat="1" applyFont="1" applyFill="1" applyBorder="1" applyAlignment="1" applyProtection="1">
      <alignment horizontal="center"/>
    </xf>
    <xf numFmtId="0" fontId="2" fillId="0" borderId="0" xfId="503" applyFont="1" applyBorder="1" applyAlignment="1">
      <alignment horizontal="center"/>
    </xf>
    <xf numFmtId="0" fontId="2" fillId="0" borderId="0" xfId="503" applyFont="1" applyBorder="1" applyAlignment="1">
      <alignment horizontal="left"/>
    </xf>
    <xf numFmtId="0" fontId="2" fillId="0" borderId="0" xfId="503" applyFont="1" applyBorder="1"/>
    <xf numFmtId="170" fontId="2" fillId="0" borderId="21" xfId="664" applyNumberFormat="1" applyFont="1" applyBorder="1" applyAlignment="1" applyProtection="1">
      <alignment horizontal="center"/>
    </xf>
    <xf numFmtId="170" fontId="2" fillId="0" borderId="49" xfId="664" applyNumberFormat="1" applyFont="1" applyBorder="1" applyAlignment="1" applyProtection="1">
      <alignment horizontal="center"/>
    </xf>
    <xf numFmtId="0" fontId="2" fillId="0" borderId="14" xfId="503" applyFont="1" applyBorder="1" applyAlignment="1">
      <alignment horizontal="center" vertical="center" wrapText="1"/>
    </xf>
    <xf numFmtId="0" fontId="2" fillId="0" borderId="15" xfId="503" applyFont="1" applyBorder="1" applyAlignment="1">
      <alignment horizontal="center" vertical="center" wrapText="1"/>
    </xf>
    <xf numFmtId="0" fontId="2" fillId="0" borderId="19" xfId="272" applyFont="1" applyBorder="1" applyAlignment="1">
      <alignment horizontal="center" wrapText="1"/>
    </xf>
    <xf numFmtId="170" fontId="2" fillId="24" borderId="12" xfId="272" applyNumberFormat="1" applyFont="1" applyFill="1" applyBorder="1" applyAlignment="1" applyProtection="1">
      <alignment wrapText="1"/>
      <protection locked="0"/>
    </xf>
    <xf numFmtId="170" fontId="2" fillId="24" borderId="53" xfId="272" applyNumberFormat="1" applyFont="1" applyFill="1" applyBorder="1" applyAlignment="1" applyProtection="1">
      <alignment wrapText="1"/>
      <protection locked="0"/>
    </xf>
    <xf numFmtId="170" fontId="2" fillId="0" borderId="12" xfId="664" applyNumberFormat="1" applyFont="1" applyBorder="1" applyAlignment="1" applyProtection="1">
      <alignment wrapText="1"/>
    </xf>
    <xf numFmtId="170" fontId="2" fillId="0" borderId="53" xfId="664" applyNumberFormat="1" applyFont="1" applyBorder="1" applyAlignment="1" applyProtection="1">
      <alignment wrapText="1"/>
    </xf>
    <xf numFmtId="170" fontId="2" fillId="0" borderId="13" xfId="664" applyNumberFormat="1" applyFont="1" applyBorder="1" applyAlignment="1" applyProtection="1">
      <alignment wrapText="1"/>
    </xf>
    <xf numFmtId="170" fontId="2" fillId="0" borderId="30" xfId="664" applyNumberFormat="1" applyFont="1" applyBorder="1" applyAlignment="1" applyProtection="1">
      <alignment wrapText="1"/>
    </xf>
    <xf numFmtId="0" fontId="2" fillId="0" borderId="15" xfId="272" applyFont="1" applyBorder="1" applyAlignment="1" applyProtection="1">
      <alignment horizontal="center" wrapText="1"/>
    </xf>
    <xf numFmtId="0" fontId="2" fillId="0" borderId="26" xfId="272" applyFont="1" applyBorder="1" applyAlignment="1" applyProtection="1">
      <alignment horizontal="center" wrapText="1"/>
    </xf>
    <xf numFmtId="0" fontId="2" fillId="0" borderId="12" xfId="272" applyFont="1" applyBorder="1" applyAlignment="1">
      <alignment horizontal="center" wrapText="1"/>
    </xf>
    <xf numFmtId="0" fontId="2" fillId="0" borderId="17" xfId="272" applyFont="1" applyBorder="1" applyAlignment="1" applyProtection="1">
      <alignment horizontal="center" wrapText="1"/>
    </xf>
    <xf numFmtId="0" fontId="8" fillId="0" borderId="18" xfId="272" applyFont="1" applyBorder="1" applyAlignment="1" applyProtection="1">
      <alignment horizontal="left" wrapText="1"/>
    </xf>
    <xf numFmtId="170" fontId="2" fillId="0" borderId="18" xfId="272" applyNumberFormat="1" applyFont="1" applyBorder="1" applyAlignment="1" applyProtection="1">
      <alignment horizontal="center" wrapText="1"/>
    </xf>
    <xf numFmtId="170" fontId="2" fillId="0" borderId="52" xfId="272" applyNumberFormat="1" applyFont="1" applyBorder="1" applyAlignment="1" applyProtection="1">
      <alignment horizontal="center" wrapText="1"/>
    </xf>
    <xf numFmtId="0" fontId="8" fillId="0" borderId="0" xfId="507" applyFont="1" applyAlignment="1"/>
    <xf numFmtId="0" fontId="2" fillId="0" borderId="0" xfId="507" applyFont="1" applyProtection="1"/>
    <xf numFmtId="0" fontId="8" fillId="0" borderId="0" xfId="507" applyFont="1" applyBorder="1" applyProtection="1"/>
    <xf numFmtId="0" fontId="2" fillId="0" borderId="0" xfId="272" applyFont="1" applyAlignment="1">
      <alignment wrapText="1"/>
    </xf>
    <xf numFmtId="3" fontId="8" fillId="0" borderId="53" xfId="272" applyNumberFormat="1" applyFont="1" applyBorder="1"/>
    <xf numFmtId="3" fontId="30" fillId="0" borderId="53" xfId="272" applyNumberFormat="1" applyFont="1" applyBorder="1"/>
    <xf numFmtId="0" fontId="28" fillId="0" borderId="12" xfId="272" applyFont="1" applyBorder="1" applyAlignment="1">
      <alignment horizontal="center" wrapText="1"/>
    </xf>
    <xf numFmtId="0" fontId="2" fillId="0" borderId="0" xfId="272" applyFont="1" applyFill="1"/>
    <xf numFmtId="0" fontId="2" fillId="24" borderId="0" xfId="272" applyFont="1" applyFill="1" applyAlignment="1">
      <alignment wrapText="1"/>
    </xf>
    <xf numFmtId="0" fontId="2" fillId="0" borderId="18" xfId="272" applyFont="1" applyBorder="1" applyAlignment="1">
      <alignment horizontal="center" vertical="center" wrapText="1"/>
    </xf>
    <xf numFmtId="0" fontId="2" fillId="24" borderId="19" xfId="272" applyFont="1" applyFill="1" applyBorder="1" applyAlignment="1">
      <alignment vertical="top"/>
    </xf>
    <xf numFmtId="0" fontId="116" fillId="0" borderId="14" xfId="0" applyFont="1" applyBorder="1" applyAlignment="1" applyProtection="1">
      <alignment horizontal="center" vertical="center" wrapText="1"/>
      <protection locked="0"/>
    </xf>
    <xf numFmtId="0" fontId="116" fillId="0" borderId="15" xfId="0" applyFont="1" applyBorder="1" applyAlignment="1" applyProtection="1">
      <alignment horizontal="center" vertical="center" wrapText="1"/>
      <protection locked="0"/>
    </xf>
    <xf numFmtId="0" fontId="116" fillId="0" borderId="18" xfId="0" applyFont="1" applyBorder="1" applyAlignment="1">
      <alignment vertical="center"/>
    </xf>
    <xf numFmtId="0" fontId="2" fillId="0" borderId="18" xfId="272" applyFont="1" applyBorder="1" applyAlignment="1" applyProtection="1">
      <alignment horizontal="center"/>
      <protection locked="0"/>
    </xf>
    <xf numFmtId="172" fontId="2" fillId="24" borderId="18" xfId="504" applyNumberFormat="1" applyFont="1" applyFill="1" applyBorder="1" applyAlignment="1">
      <alignment horizontal="left" vertical="center" wrapText="1"/>
    </xf>
    <xf numFmtId="0" fontId="2" fillId="0" borderId="18" xfId="272" applyFont="1" applyBorder="1" applyAlignment="1" applyProtection="1">
      <alignment horizontal="center" vertical="center"/>
      <protection locked="0"/>
    </xf>
    <xf numFmtId="0" fontId="116" fillId="0" borderId="18" xfId="0" applyFont="1" applyBorder="1" applyAlignment="1" applyProtection="1">
      <alignment horizontal="center" vertical="center" wrapText="1"/>
      <protection locked="0"/>
    </xf>
    <xf numFmtId="0" fontId="2" fillId="0" borderId="52" xfId="272" applyFont="1" applyBorder="1" applyAlignment="1" applyProtection="1">
      <alignment horizontal="center" vertical="center"/>
      <protection locked="0"/>
    </xf>
    <xf numFmtId="172" fontId="2" fillId="24" borderId="12" xfId="504" applyNumberFormat="1" applyFont="1" applyFill="1" applyBorder="1" applyAlignment="1">
      <alignment horizontal="left" vertical="center" wrapText="1"/>
    </xf>
    <xf numFmtId="0" fontId="2" fillId="0" borderId="12" xfId="272" applyFont="1" applyBorder="1" applyAlignment="1" applyProtection="1">
      <alignment horizontal="center" vertical="center"/>
      <protection locked="0"/>
    </xf>
    <xf numFmtId="0" fontId="116" fillId="0" borderId="12" xfId="0" applyFont="1" applyBorder="1" applyAlignment="1" applyProtection="1">
      <alignment horizontal="center" vertical="center" wrapText="1"/>
      <protection locked="0"/>
    </xf>
    <xf numFmtId="1" fontId="2" fillId="0" borderId="12" xfId="272" applyNumberFormat="1" applyFont="1" applyBorder="1" applyAlignment="1" applyProtection="1">
      <alignment horizontal="center" vertical="center"/>
      <protection locked="0"/>
    </xf>
    <xf numFmtId="0" fontId="116" fillId="0" borderId="12" xfId="0" applyFont="1" applyBorder="1"/>
    <xf numFmtId="4" fontId="2" fillId="24" borderId="12" xfId="505" applyNumberFormat="1" applyFont="1" applyFill="1" applyBorder="1" applyAlignment="1">
      <alignment horizontal="right" vertical="center" wrapText="1"/>
    </xf>
    <xf numFmtId="3" fontId="2" fillId="24" borderId="12" xfId="505" applyNumberFormat="1" applyFont="1" applyFill="1" applyBorder="1" applyAlignment="1">
      <alignment horizontal="right" vertical="center" wrapText="1"/>
    </xf>
    <xf numFmtId="0" fontId="2" fillId="24" borderId="12" xfId="505" applyFont="1" applyFill="1" applyBorder="1" applyAlignment="1">
      <alignment horizontal="left" vertical="center" wrapText="1"/>
    </xf>
    <xf numFmtId="168" fontId="2" fillId="24" borderId="12" xfId="505" applyNumberFormat="1" applyFont="1" applyFill="1" applyBorder="1" applyAlignment="1">
      <alignment horizontal="right" vertical="center" wrapText="1"/>
    </xf>
    <xf numFmtId="0" fontId="116" fillId="0" borderId="13" xfId="0" applyFont="1" applyBorder="1" applyAlignment="1">
      <alignment vertical="center"/>
    </xf>
    <xf numFmtId="172" fontId="2" fillId="24" borderId="13" xfId="504" applyNumberFormat="1" applyFont="1" applyFill="1" applyBorder="1" applyAlignment="1">
      <alignment horizontal="left" vertical="center" wrapText="1"/>
    </xf>
    <xf numFmtId="0" fontId="2" fillId="24" borderId="13" xfId="504" applyFont="1" applyFill="1" applyBorder="1" applyAlignment="1">
      <alignment horizontal="left" vertical="center" wrapText="1"/>
    </xf>
    <xf numFmtId="0" fontId="116" fillId="0" borderId="13" xfId="0" applyFont="1" applyBorder="1" applyAlignment="1">
      <alignment vertical="center" wrapText="1"/>
    </xf>
    <xf numFmtId="4" fontId="2" fillId="24" borderId="13" xfId="505" applyNumberFormat="1" applyFont="1" applyFill="1" applyBorder="1" applyAlignment="1">
      <alignment horizontal="right" vertical="center" wrapText="1"/>
    </xf>
    <xf numFmtId="0" fontId="8" fillId="0" borderId="0" xfId="272" applyFont="1" applyAlignment="1" applyProtection="1">
      <alignment horizontal="left"/>
    </xf>
    <xf numFmtId="1" fontId="2" fillId="0" borderId="0" xfId="272" applyNumberFormat="1" applyFont="1" applyBorder="1" applyAlignment="1">
      <alignment wrapText="1"/>
    </xf>
    <xf numFmtId="0" fontId="116" fillId="0" borderId="19" xfId="0" applyFont="1" applyBorder="1"/>
    <xf numFmtId="0" fontId="116" fillId="0" borderId="17" xfId="0" applyFont="1" applyBorder="1"/>
    <xf numFmtId="4" fontId="117" fillId="0" borderId="12" xfId="0" applyNumberFormat="1" applyFont="1" applyFill="1" applyBorder="1" applyAlignment="1">
      <alignment horizontal="center" vertical="center" wrapText="1"/>
    </xf>
    <xf numFmtId="0" fontId="120" fillId="59" borderId="27" xfId="0" applyFont="1" applyFill="1" applyBorder="1" applyAlignment="1">
      <alignment horizontal="center" vertical="center"/>
    </xf>
    <xf numFmtId="0" fontId="121" fillId="61" borderId="0" xfId="0" applyFont="1" applyFill="1" applyAlignment="1">
      <alignment horizontal="center" vertical="center" wrapText="1"/>
    </xf>
    <xf numFmtId="0" fontId="122" fillId="0" borderId="0" xfId="0" applyFont="1" applyAlignment="1">
      <alignment vertical="center"/>
    </xf>
    <xf numFmtId="0" fontId="123" fillId="0" borderId="0" xfId="0" applyFont="1" applyAlignment="1">
      <alignment vertical="center"/>
    </xf>
    <xf numFmtId="0" fontId="117" fillId="0" borderId="62" xfId="0" applyFont="1" applyBorder="1" applyAlignment="1">
      <alignment horizontal="center" vertical="center" wrapText="1"/>
    </xf>
    <xf numFmtId="0" fontId="117" fillId="0" borderId="46" xfId="0" applyFont="1" applyBorder="1" applyAlignment="1">
      <alignment horizontal="center" vertical="center" wrapText="1"/>
    </xf>
    <xf numFmtId="0" fontId="116" fillId="0" borderId="63" xfId="0" applyFont="1" applyBorder="1" applyAlignment="1">
      <alignment horizontal="center" vertical="center" wrapText="1"/>
    </xf>
    <xf numFmtId="0" fontId="116" fillId="0" borderId="64" xfId="0" applyFont="1" applyBorder="1" applyAlignment="1">
      <alignment vertical="center" wrapText="1"/>
    </xf>
    <xf numFmtId="0" fontId="116" fillId="0" borderId="64" xfId="0" applyFont="1" applyBorder="1" applyAlignment="1">
      <alignment horizontal="center" vertical="center" wrapText="1"/>
    </xf>
    <xf numFmtId="16" fontId="8" fillId="59" borderId="12" xfId="0" applyNumberFormat="1" applyFont="1" applyFill="1" applyBorder="1" applyAlignment="1">
      <alignment horizontal="left" vertical="center" wrapText="1"/>
    </xf>
    <xf numFmtId="0" fontId="124" fillId="0" borderId="12" xfId="0" applyFont="1" applyBorder="1" applyAlignment="1">
      <alignment horizontal="center" vertical="center"/>
    </xf>
    <xf numFmtId="0" fontId="124" fillId="0" borderId="12" xfId="0" applyFont="1" applyBorder="1" applyAlignment="1">
      <alignment horizontal="center" vertical="center" wrapText="1"/>
    </xf>
    <xf numFmtId="0" fontId="8" fillId="58" borderId="27" xfId="0" applyFont="1" applyFill="1" applyBorder="1" applyAlignment="1">
      <alignment horizontal="center" vertical="center"/>
    </xf>
    <xf numFmtId="0" fontId="3" fillId="58" borderId="12" xfId="0" applyFont="1" applyFill="1" applyBorder="1" applyAlignment="1">
      <alignment horizontal="center" vertical="center" wrapText="1"/>
    </xf>
    <xf numFmtId="0" fontId="124" fillId="58" borderId="12" xfId="0" applyFont="1" applyFill="1" applyBorder="1" applyAlignment="1">
      <alignment horizontal="center" vertical="center"/>
    </xf>
    <xf numFmtId="0" fontId="124" fillId="58" borderId="12" xfId="0" applyFont="1" applyFill="1" applyBorder="1" applyAlignment="1">
      <alignment horizontal="center" vertical="center" wrapText="1"/>
    </xf>
    <xf numFmtId="0" fontId="3" fillId="58" borderId="12" xfId="0" applyFont="1" applyFill="1" applyBorder="1" applyAlignment="1">
      <alignment horizontal="center" vertical="center"/>
    </xf>
    <xf numFmtId="0" fontId="8" fillId="58" borderId="12" xfId="0" applyFont="1" applyFill="1" applyBorder="1" applyAlignment="1">
      <alignment horizontal="center" vertical="center"/>
    </xf>
    <xf numFmtId="0" fontId="125" fillId="59" borderId="27" xfId="0" applyFont="1" applyFill="1" applyBorder="1" applyAlignment="1">
      <alignment horizontal="left" vertical="center"/>
    </xf>
    <xf numFmtId="0" fontId="8" fillId="58" borderId="12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top" wrapText="1"/>
    </xf>
    <xf numFmtId="0" fontId="2" fillId="58" borderId="12" xfId="0" applyFont="1" applyFill="1" applyBorder="1" applyAlignment="1">
      <alignment horizontal="justify" vertical="center"/>
    </xf>
    <xf numFmtId="0" fontId="116" fillId="0" borderId="63" xfId="0" applyFont="1" applyBorder="1" applyAlignment="1">
      <alignment vertical="center" wrapText="1"/>
    </xf>
    <xf numFmtId="0" fontId="117" fillId="0" borderId="62" xfId="0" applyFont="1" applyBorder="1" applyAlignment="1">
      <alignment vertical="center" wrapText="1"/>
    </xf>
    <xf numFmtId="0" fontId="117" fillId="0" borderId="46" xfId="0" applyFont="1" applyBorder="1" applyAlignment="1">
      <alignment horizontal="center" vertical="center"/>
    </xf>
    <xf numFmtId="0" fontId="116" fillId="0" borderId="64" xfId="0" applyFont="1" applyBorder="1" applyAlignment="1">
      <alignment vertical="center"/>
    </xf>
    <xf numFmtId="0" fontId="116" fillId="0" borderId="87" xfId="0" applyFont="1" applyBorder="1" applyAlignment="1">
      <alignment horizontal="left" vertical="center" wrapText="1"/>
    </xf>
    <xf numFmtId="0" fontId="8" fillId="24" borderId="0" xfId="499" applyFont="1" applyFill="1" applyBorder="1" applyAlignment="1">
      <alignment vertical="center"/>
    </xf>
    <xf numFmtId="177" fontId="2" fillId="58" borderId="12" xfId="499" applyNumberFormat="1" applyFont="1" applyFill="1" applyBorder="1" applyAlignment="1" applyProtection="1">
      <alignment horizontal="center" vertical="center" wrapText="1"/>
      <protection locked="0"/>
    </xf>
    <xf numFmtId="0" fontId="2" fillId="58" borderId="37" xfId="499" applyFont="1" applyFill="1" applyBorder="1" applyAlignment="1" applyProtection="1">
      <alignment horizontal="center" vertical="center" wrapText="1"/>
      <protection locked="0"/>
    </xf>
    <xf numFmtId="0" fontId="2" fillId="58" borderId="27" xfId="139" applyFont="1" applyFill="1" applyBorder="1" applyAlignment="1">
      <alignment horizontal="center" vertical="center" wrapText="1"/>
    </xf>
    <xf numFmtId="0" fontId="117" fillId="0" borderId="12" xfId="0" applyFont="1" applyBorder="1" applyAlignment="1">
      <alignment horizontal="center" vertical="center" wrapText="1"/>
    </xf>
    <xf numFmtId="0" fontId="5" fillId="0" borderId="10" xfId="272" applyFont="1" applyBorder="1" applyAlignment="1" applyProtection="1">
      <alignment wrapText="1"/>
      <protection locked="0"/>
    </xf>
    <xf numFmtId="0" fontId="27" fillId="0" borderId="10" xfId="272" applyFont="1" applyBorder="1" applyAlignment="1" applyProtection="1">
      <alignment wrapText="1"/>
      <protection locked="0"/>
    </xf>
    <xf numFmtId="0" fontId="116" fillId="0" borderId="10" xfId="0" applyFont="1" applyBorder="1"/>
    <xf numFmtId="0" fontId="5" fillId="0" borderId="11" xfId="272" applyFont="1" applyBorder="1" applyAlignment="1" applyProtection="1">
      <protection locked="0"/>
    </xf>
    <xf numFmtId="0" fontId="8" fillId="0" borderId="0" xfId="503" applyFont="1" applyBorder="1" applyAlignment="1" applyProtection="1">
      <alignment horizontal="right"/>
    </xf>
    <xf numFmtId="49" fontId="2" fillId="0" borderId="0" xfId="272" applyNumberFormat="1" applyFont="1"/>
    <xf numFmtId="3" fontId="8" fillId="0" borderId="59" xfId="272" applyNumberFormat="1" applyFont="1" applyBorder="1"/>
    <xf numFmtId="0" fontId="0" fillId="0" borderId="0" xfId="0"/>
    <xf numFmtId="0" fontId="8" fillId="58" borderId="12" xfId="0" applyFont="1" applyFill="1" applyBorder="1" applyAlignment="1">
      <alignment horizontal="center" vertical="center" wrapText="1"/>
    </xf>
    <xf numFmtId="0" fontId="2" fillId="58" borderId="12" xfId="0" applyFont="1" applyFill="1" applyBorder="1" applyAlignment="1">
      <alignment horizontal="left" vertical="center" wrapText="1"/>
    </xf>
    <xf numFmtId="16" fontId="2" fillId="58" borderId="12" xfId="0" applyNumberFormat="1" applyFont="1" applyFill="1" applyBorder="1" applyAlignment="1">
      <alignment horizontal="left" vertical="center" wrapText="1"/>
    </xf>
    <xf numFmtId="4" fontId="8" fillId="0" borderId="0" xfId="0" applyNumberFormat="1" applyFont="1" applyFill="1" applyProtection="1"/>
    <xf numFmtId="0" fontId="117" fillId="0" borderId="19" xfId="0" applyFont="1" applyBorder="1" applyAlignment="1">
      <alignment horizontal="center" vertical="center"/>
    </xf>
    <xf numFmtId="0" fontId="77" fillId="24" borderId="0" xfId="499" applyFont="1" applyFill="1" applyAlignment="1">
      <alignment vertical="center" wrapText="1"/>
    </xf>
    <xf numFmtId="0" fontId="77" fillId="24" borderId="0" xfId="499" applyFont="1" applyFill="1"/>
    <xf numFmtId="0" fontId="77" fillId="24" borderId="0" xfId="499" applyFont="1" applyFill="1" applyAlignment="1">
      <alignment horizontal="center"/>
    </xf>
    <xf numFmtId="0" fontId="25" fillId="24" borderId="0" xfId="499" applyFont="1" applyFill="1" applyAlignment="1">
      <alignment vertical="center" wrapText="1"/>
    </xf>
    <xf numFmtId="0" fontId="25" fillId="24" borderId="0" xfId="499" applyFont="1" applyFill="1" applyAlignment="1">
      <alignment vertical="center"/>
    </xf>
    <xf numFmtId="0" fontId="25" fillId="24" borderId="0" xfId="499" applyFont="1" applyFill="1" applyAlignment="1">
      <alignment horizontal="center" vertical="center"/>
    </xf>
    <xf numFmtId="0" fontId="79" fillId="24" borderId="0" xfId="499" applyFont="1" applyFill="1" applyAlignment="1">
      <alignment vertical="center" wrapText="1"/>
    </xf>
    <xf numFmtId="0" fontId="79" fillId="24" borderId="0" xfId="499" applyFont="1" applyFill="1" applyAlignment="1">
      <alignment vertical="center"/>
    </xf>
    <xf numFmtId="0" fontId="79" fillId="24" borderId="0" xfId="499" applyFont="1" applyFill="1" applyAlignment="1">
      <alignment horizontal="center" vertical="center"/>
    </xf>
    <xf numFmtId="0" fontId="2" fillId="58" borderId="51" xfId="499" applyFont="1" applyFill="1" applyBorder="1"/>
    <xf numFmtId="0" fontId="2" fillId="58" borderId="37" xfId="499" applyFont="1" applyFill="1" applyBorder="1"/>
    <xf numFmtId="0" fontId="2" fillId="0" borderId="33" xfId="272" applyFont="1" applyBorder="1" applyAlignment="1">
      <alignment horizontal="center" vertical="center" wrapText="1"/>
    </xf>
    <xf numFmtId="0" fontId="8" fillId="0" borderId="0" xfId="272" applyFont="1" applyAlignment="1">
      <alignment vertical="center"/>
    </xf>
    <xf numFmtId="0" fontId="8" fillId="58" borderId="0" xfId="272" applyFont="1" applyFill="1" applyBorder="1" applyAlignment="1">
      <alignment horizontal="left" vertical="center" wrapText="1"/>
    </xf>
    <xf numFmtId="0" fontId="27" fillId="0" borderId="0" xfId="272" applyFont="1" applyAlignment="1">
      <alignment wrapText="1"/>
    </xf>
    <xf numFmtId="0" fontId="27" fillId="0" borderId="0" xfId="272" applyFont="1" applyAlignment="1">
      <alignment wrapText="1" shrinkToFit="1"/>
    </xf>
    <xf numFmtId="49" fontId="2" fillId="58" borderId="12" xfId="272" applyNumberFormat="1" applyFont="1" applyFill="1" applyBorder="1" applyAlignment="1">
      <alignment horizontal="left" vertical="center" wrapText="1" shrinkToFit="1"/>
    </xf>
    <xf numFmtId="49" fontId="27" fillId="0" borderId="0" xfId="272" applyNumberFormat="1" applyFont="1" applyBorder="1" applyAlignment="1">
      <alignment horizontal="left" wrapText="1" shrinkToFit="1"/>
    </xf>
    <xf numFmtId="0" fontId="27" fillId="0" borderId="0" xfId="272" applyNumberFormat="1" applyFont="1" applyFill="1" applyBorder="1" applyAlignment="1">
      <alignment horizontal="center" vertical="center" wrapText="1" shrinkToFit="1"/>
    </xf>
    <xf numFmtId="49" fontId="27" fillId="0" borderId="0" xfId="272" applyNumberFormat="1" applyFont="1" applyBorder="1" applyAlignment="1">
      <alignment horizontal="center" wrapText="1" shrinkToFit="1"/>
    </xf>
    <xf numFmtId="49" fontId="27" fillId="0" borderId="0" xfId="272" applyNumberFormat="1" applyFont="1" applyFill="1" applyBorder="1" applyAlignment="1">
      <alignment horizontal="center" vertical="center" wrapText="1" shrinkToFit="1"/>
    </xf>
    <xf numFmtId="0" fontId="27" fillId="0" borderId="0" xfId="272" applyFont="1" applyBorder="1" applyAlignment="1">
      <alignment wrapText="1"/>
    </xf>
    <xf numFmtId="49" fontId="29" fillId="0" borderId="0" xfId="272" applyNumberFormat="1" applyFont="1" applyBorder="1" applyAlignment="1">
      <alignment horizontal="left" wrapText="1" shrinkToFit="1"/>
    </xf>
    <xf numFmtId="49" fontId="27" fillId="0" borderId="0" xfId="272" applyNumberFormat="1" applyFont="1" applyBorder="1" applyAlignment="1">
      <alignment horizontal="center" vertical="center" wrapText="1" shrinkToFit="1"/>
    </xf>
    <xf numFmtId="49" fontId="27" fillId="0" borderId="0" xfId="272" applyNumberFormat="1" applyFont="1" applyFill="1" applyBorder="1" applyAlignment="1">
      <alignment horizontal="left" wrapText="1" shrinkToFit="1"/>
    </xf>
    <xf numFmtId="49" fontId="27" fillId="0" borderId="0" xfId="272" applyNumberFormat="1" applyFont="1" applyFill="1" applyBorder="1" applyAlignment="1">
      <alignment horizontal="center" wrapText="1" shrinkToFit="1"/>
    </xf>
    <xf numFmtId="49" fontId="27" fillId="0" borderId="0" xfId="272" applyNumberFormat="1" applyFont="1" applyFill="1" applyBorder="1" applyAlignment="1">
      <alignment wrapText="1" shrinkToFit="1"/>
    </xf>
    <xf numFmtId="49" fontId="29" fillId="0" borderId="0" xfId="272" applyNumberFormat="1" applyFont="1" applyFill="1" applyBorder="1" applyAlignment="1">
      <alignment horizontal="left" wrapText="1" shrinkToFit="1"/>
    </xf>
    <xf numFmtId="0" fontId="27" fillId="0" borderId="0" xfId="272" applyFont="1" applyBorder="1" applyAlignment="1">
      <alignment horizontal="left" wrapText="1"/>
    </xf>
    <xf numFmtId="49" fontId="27" fillId="0" borderId="0" xfId="272" applyNumberFormat="1" applyFont="1" applyBorder="1" applyAlignment="1">
      <alignment wrapText="1" shrinkToFit="1"/>
    </xf>
    <xf numFmtId="0" fontId="27" fillId="0" borderId="0" xfId="272" applyFont="1" applyBorder="1" applyAlignment="1">
      <alignment horizontal="left" wrapText="1" shrinkToFit="1"/>
    </xf>
    <xf numFmtId="0" fontId="27" fillId="0" borderId="0" xfId="272" applyFont="1" applyBorder="1" applyAlignment="1">
      <alignment wrapText="1" shrinkToFit="1"/>
    </xf>
    <xf numFmtId="0" fontId="27" fillId="0" borderId="0" xfId="272" applyFont="1" applyBorder="1" applyAlignment="1">
      <alignment horizontal="center" wrapText="1" shrinkToFit="1"/>
    </xf>
    <xf numFmtId="0" fontId="27" fillId="0" borderId="0" xfId="272" applyFont="1" applyAlignment="1">
      <alignment horizontal="left" wrapText="1"/>
    </xf>
    <xf numFmtId="16" fontId="2" fillId="0" borderId="15" xfId="272" applyNumberFormat="1" applyFont="1" applyFill="1" applyBorder="1" applyAlignment="1">
      <alignment horizontal="center" vertical="center" wrapText="1"/>
    </xf>
    <xf numFmtId="0" fontId="2" fillId="0" borderId="15" xfId="272" applyFont="1" applyFill="1" applyBorder="1" applyAlignment="1">
      <alignment horizontal="center" vertical="center" wrapText="1"/>
    </xf>
    <xf numFmtId="0" fontId="2" fillId="0" borderId="18" xfId="272" applyFont="1" applyFill="1" applyBorder="1"/>
    <xf numFmtId="0" fontId="2" fillId="0" borderId="13" xfId="272" applyFont="1" applyFill="1" applyBorder="1"/>
    <xf numFmtId="0" fontId="116" fillId="0" borderId="0" xfId="0" applyFont="1"/>
    <xf numFmtId="0" fontId="117" fillId="0" borderId="0" xfId="0" applyFont="1"/>
    <xf numFmtId="0" fontId="2" fillId="58" borderId="12" xfId="272" applyNumberFormat="1" applyFont="1" applyFill="1" applyBorder="1" applyAlignment="1">
      <alignment horizontal="left" vertical="center" wrapText="1" shrinkToFit="1"/>
    </xf>
    <xf numFmtId="3" fontId="2" fillId="24" borderId="12" xfId="272" applyNumberFormat="1" applyFont="1" applyFill="1" applyBorder="1" applyAlignment="1">
      <alignment horizontal="center" vertical="center" wrapText="1" shrinkToFit="1"/>
    </xf>
    <xf numFmtId="0" fontId="2" fillId="0" borderId="12" xfId="0" applyFont="1" applyFill="1" applyBorder="1" applyAlignment="1">
      <alignment vertical="top" wrapText="1"/>
    </xf>
    <xf numFmtId="0" fontId="117" fillId="0" borderId="0" xfId="0" applyFont="1" applyFill="1" applyAlignment="1">
      <alignment horizontal="center" vertical="center"/>
    </xf>
    <xf numFmtId="0" fontId="116" fillId="0" borderId="14" xfId="0" applyFont="1" applyFill="1" applyBorder="1" applyAlignment="1">
      <alignment horizontal="center" vertical="center" wrapText="1"/>
    </xf>
    <xf numFmtId="0" fontId="116" fillId="0" borderId="15" xfId="0" applyFont="1" applyFill="1" applyBorder="1" applyAlignment="1">
      <alignment horizontal="center" vertical="center"/>
    </xf>
    <xf numFmtId="0" fontId="116" fillId="0" borderId="15" xfId="0" applyFont="1" applyFill="1" applyBorder="1" applyAlignment="1">
      <alignment horizontal="center" vertical="center" wrapText="1"/>
    </xf>
    <xf numFmtId="0" fontId="116" fillId="0" borderId="26" xfId="0" applyFont="1" applyFill="1" applyBorder="1" applyAlignment="1">
      <alignment horizontal="center" vertical="center" wrapText="1"/>
    </xf>
    <xf numFmtId="49" fontId="117" fillId="0" borderId="17" xfId="0" applyNumberFormat="1" applyFont="1" applyFill="1" applyBorder="1" applyAlignment="1">
      <alignment horizontal="center" vertical="center"/>
    </xf>
    <xf numFmtId="0" fontId="117" fillId="0" borderId="18" xfId="0" applyFont="1" applyFill="1" applyBorder="1" applyAlignment="1">
      <alignment horizontal="center" vertical="center"/>
    </xf>
    <xf numFmtId="3" fontId="117" fillId="0" borderId="18" xfId="0" applyNumberFormat="1" applyFont="1" applyFill="1" applyBorder="1" applyAlignment="1">
      <alignment horizontal="center" vertical="center"/>
    </xf>
    <xf numFmtId="0" fontId="117" fillId="0" borderId="52" xfId="0" applyFont="1" applyFill="1" applyBorder="1" applyAlignment="1">
      <alignment horizontal="center" vertical="center"/>
    </xf>
    <xf numFmtId="0" fontId="117" fillId="0" borderId="19" xfId="0" applyFont="1" applyFill="1" applyBorder="1" applyAlignment="1">
      <alignment horizontal="center" vertical="center"/>
    </xf>
    <xf numFmtId="0" fontId="117" fillId="0" borderId="53" xfId="0" applyFont="1" applyFill="1" applyBorder="1" applyAlignment="1">
      <alignment horizontal="center" vertical="center" wrapText="1"/>
    </xf>
    <xf numFmtId="0" fontId="116" fillId="0" borderId="19" xfId="0" applyFont="1" applyFill="1" applyBorder="1" applyAlignment="1">
      <alignment vertical="center"/>
    </xf>
    <xf numFmtId="0" fontId="116" fillId="0" borderId="53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left" vertical="center" wrapText="1"/>
    </xf>
    <xf numFmtId="3" fontId="117" fillId="0" borderId="12" xfId="0" applyNumberFormat="1" applyFont="1" applyFill="1" applyBorder="1" applyAlignment="1">
      <alignment horizontal="center" vertical="center" wrapText="1"/>
    </xf>
    <xf numFmtId="0" fontId="129" fillId="0" borderId="12" xfId="0" applyFont="1" applyFill="1" applyBorder="1" applyAlignment="1">
      <alignment horizontal="center" vertical="center" wrapText="1"/>
    </xf>
    <xf numFmtId="0" fontId="128" fillId="0" borderId="12" xfId="0" applyFont="1" applyFill="1" applyBorder="1" applyAlignment="1">
      <alignment horizontal="center" vertical="center" wrapText="1"/>
    </xf>
    <xf numFmtId="0" fontId="128" fillId="0" borderId="53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 applyProtection="1">
      <alignment horizontal="left" vertical="center" wrapText="1"/>
    </xf>
    <xf numFmtId="0" fontId="21" fillId="0" borderId="19" xfId="0" applyFont="1" applyFill="1" applyBorder="1" applyAlignment="1" applyProtection="1">
      <alignment horizontal="center" vertical="center"/>
    </xf>
    <xf numFmtId="0" fontId="2" fillId="0" borderId="19" xfId="0" applyFont="1" applyFill="1" applyBorder="1" applyAlignment="1" applyProtection="1">
      <alignment horizontal="right" vertical="top"/>
    </xf>
    <xf numFmtId="0" fontId="116" fillId="0" borderId="19" xfId="0" applyFont="1" applyFill="1" applyBorder="1" applyAlignment="1">
      <alignment horizontal="right" vertical="center"/>
    </xf>
    <xf numFmtId="2" fontId="116" fillId="0" borderId="12" xfId="0" applyNumberFormat="1" applyFont="1" applyFill="1" applyBorder="1" applyAlignment="1">
      <alignment vertical="center" wrapText="1"/>
    </xf>
    <xf numFmtId="0" fontId="116" fillId="0" borderId="12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 applyProtection="1">
      <alignment horizontal="center" vertical="top"/>
    </xf>
    <xf numFmtId="0" fontId="28" fillId="0" borderId="19" xfId="0" applyFont="1" applyFill="1" applyBorder="1" applyAlignment="1" applyProtection="1">
      <alignment horizontal="right" vertical="top"/>
    </xf>
    <xf numFmtId="0" fontId="28" fillId="0" borderId="12" xfId="0" applyFont="1" applyFill="1" applyBorder="1" applyAlignment="1" applyProtection="1">
      <alignment vertical="top" wrapText="1"/>
    </xf>
    <xf numFmtId="3" fontId="28" fillId="0" borderId="12" xfId="0" applyNumberFormat="1" applyFont="1" applyFill="1" applyBorder="1" applyAlignment="1">
      <alignment horizontal="center" vertical="center" wrapText="1"/>
    </xf>
    <xf numFmtId="3" fontId="28" fillId="0" borderId="12" xfId="0" applyNumberFormat="1" applyFont="1" applyFill="1" applyBorder="1" applyAlignment="1" applyProtection="1">
      <alignment horizontal="center" vertical="center"/>
      <protection locked="0"/>
    </xf>
    <xf numFmtId="3" fontId="28" fillId="0" borderId="12" xfId="0" applyNumberFormat="1" applyFont="1" applyFill="1" applyBorder="1" applyAlignment="1" applyProtection="1">
      <alignment horizontal="center" vertical="center"/>
    </xf>
    <xf numFmtId="0" fontId="116" fillId="0" borderId="12" xfId="0" applyFont="1" applyFill="1" applyBorder="1" applyAlignment="1">
      <alignment horizontal="center" vertical="center"/>
    </xf>
    <xf numFmtId="0" fontId="117" fillId="0" borderId="53" xfId="0" applyFont="1" applyFill="1" applyBorder="1" applyAlignment="1">
      <alignment horizontal="center" vertical="center"/>
    </xf>
    <xf numFmtId="49" fontId="117" fillId="0" borderId="19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 applyProtection="1">
      <alignment horizontal="right" vertical="top"/>
    </xf>
    <xf numFmtId="0" fontId="117" fillId="0" borderId="20" xfId="0" applyFont="1" applyFill="1" applyBorder="1" applyAlignment="1">
      <alignment horizontal="center" vertical="center"/>
    </xf>
    <xf numFmtId="0" fontId="117" fillId="0" borderId="13" xfId="0" applyFont="1" applyFill="1" applyBorder="1" applyAlignment="1">
      <alignment vertical="center" wrapText="1"/>
    </xf>
    <xf numFmtId="0" fontId="117" fillId="0" borderId="13" xfId="0" applyFont="1" applyFill="1" applyBorder="1" applyAlignment="1">
      <alignment horizontal="center" vertical="center" wrapText="1"/>
    </xf>
    <xf numFmtId="0" fontId="117" fillId="0" borderId="13" xfId="0" applyFont="1" applyFill="1" applyBorder="1" applyAlignment="1">
      <alignment horizontal="center" vertical="center"/>
    </xf>
    <xf numFmtId="3" fontId="8" fillId="0" borderId="13" xfId="0" applyNumberFormat="1" applyFont="1" applyFill="1" applyBorder="1" applyAlignment="1" applyProtection="1">
      <alignment horizontal="center" vertical="center"/>
    </xf>
    <xf numFmtId="0" fontId="117" fillId="0" borderId="30" xfId="0" applyFont="1" applyFill="1" applyBorder="1" applyAlignment="1">
      <alignment horizontal="center" vertical="center"/>
    </xf>
    <xf numFmtId="0" fontId="116" fillId="0" borderId="0" xfId="0" applyFont="1" applyFill="1" applyAlignment="1">
      <alignment vertical="center"/>
    </xf>
    <xf numFmtId="0" fontId="0" fillId="0" borderId="0" xfId="0"/>
    <xf numFmtId="0" fontId="117" fillId="0" borderId="12" xfId="0" applyFont="1" applyFill="1" applyBorder="1" applyAlignment="1">
      <alignment horizontal="center" vertical="center" wrapText="1"/>
    </xf>
    <xf numFmtId="0" fontId="117" fillId="0" borderId="27" xfId="0" applyFont="1" applyFill="1" applyBorder="1" applyAlignment="1">
      <alignment horizontal="center" vertical="center" wrapText="1"/>
    </xf>
    <xf numFmtId="0" fontId="117" fillId="0" borderId="33" xfId="0" applyFont="1" applyFill="1" applyBorder="1" applyAlignment="1">
      <alignment horizontal="center" vertical="center"/>
    </xf>
    <xf numFmtId="0" fontId="0" fillId="58" borderId="0" xfId="0" applyFill="1"/>
    <xf numFmtId="49" fontId="116" fillId="0" borderId="19" xfId="0" applyNumberFormat="1" applyFont="1" applyFill="1" applyBorder="1" applyAlignment="1">
      <alignment horizontal="right" vertical="center"/>
    </xf>
    <xf numFmtId="0" fontId="2" fillId="0" borderId="19" xfId="0" applyFont="1" applyFill="1" applyBorder="1" applyAlignment="1" applyProtection="1">
      <alignment horizontal="right" vertical="center" wrapText="1"/>
    </xf>
    <xf numFmtId="0" fontId="2" fillId="0" borderId="0" xfId="272" applyFont="1" applyFill="1" applyAlignment="1">
      <alignment vertical="center" wrapText="1"/>
    </xf>
    <xf numFmtId="0" fontId="8" fillId="0" borderId="0" xfId="272" applyFont="1" applyBorder="1" applyAlignment="1" applyProtection="1">
      <protection locked="0"/>
    </xf>
    <xf numFmtId="0" fontId="8" fillId="0" borderId="0" xfId="272" applyFont="1" applyBorder="1" applyAlignment="1" applyProtection="1">
      <alignment horizontal="center"/>
    </xf>
    <xf numFmtId="0" fontId="28" fillId="24" borderId="12" xfId="272" applyFont="1" applyFill="1" applyBorder="1" applyAlignment="1">
      <alignment horizontal="center" vertical="center" wrapText="1" shrinkToFit="1"/>
    </xf>
    <xf numFmtId="0" fontId="2" fillId="24" borderId="12" xfId="272" applyFont="1" applyFill="1" applyBorder="1" applyAlignment="1">
      <alignment horizontal="center" vertical="center" wrapText="1" shrinkToFit="1"/>
    </xf>
    <xf numFmtId="0" fontId="27" fillId="0" borderId="0" xfId="272" applyFont="1" applyAlignment="1">
      <alignment horizontal="center" wrapText="1"/>
    </xf>
    <xf numFmtId="0" fontId="27" fillId="0" borderId="12" xfId="272" applyFont="1" applyBorder="1" applyAlignment="1">
      <alignment horizontal="center" wrapText="1"/>
    </xf>
    <xf numFmtId="0" fontId="2" fillId="0" borderId="26" xfId="503" applyFont="1" applyBorder="1" applyAlignment="1">
      <alignment horizontal="center" vertical="center" wrapText="1"/>
    </xf>
    <xf numFmtId="3" fontId="2" fillId="0" borderId="27" xfId="184" applyNumberFormat="1" applyFont="1" applyFill="1" applyBorder="1" applyAlignment="1" applyProtection="1">
      <alignment horizontal="center" vertical="center" wrapText="1"/>
    </xf>
    <xf numFmtId="0" fontId="2" fillId="0" borderId="54" xfId="184" applyFont="1" applyFill="1" applyBorder="1" applyAlignment="1" applyProtection="1">
      <alignment wrapText="1"/>
    </xf>
    <xf numFmtId="0" fontId="0" fillId="0" borderId="0" xfId="0" applyFill="1"/>
    <xf numFmtId="0" fontId="116" fillId="58" borderId="12" xfId="0" applyFont="1" applyFill="1" applyBorder="1" applyAlignment="1">
      <alignment horizontal="center" vertical="center" wrapText="1"/>
    </xf>
    <xf numFmtId="182" fontId="117" fillId="0" borderId="12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32" fillId="0" borderId="0" xfId="272" applyFont="1"/>
    <xf numFmtId="49" fontId="27" fillId="0" borderId="0" xfId="507" applyNumberFormat="1" applyFont="1" applyProtection="1"/>
    <xf numFmtId="49" fontId="2" fillId="0" borderId="0" xfId="507" applyNumberFormat="1" applyFont="1" applyProtection="1"/>
    <xf numFmtId="49" fontId="2" fillId="0" borderId="0" xfId="272" applyNumberFormat="1" applyFont="1" applyAlignment="1">
      <alignment horizontal="center"/>
    </xf>
    <xf numFmtId="0" fontId="8" fillId="0" borderId="0" xfId="272" applyFont="1" applyAlignment="1" applyProtection="1">
      <alignment wrapText="1"/>
    </xf>
    <xf numFmtId="0" fontId="8" fillId="0" borderId="12" xfId="272" applyFont="1" applyFill="1" applyBorder="1" applyAlignment="1">
      <alignment horizontal="center"/>
    </xf>
    <xf numFmtId="0" fontId="126" fillId="0" borderId="0" xfId="0" applyFont="1" applyFill="1" applyAlignment="1">
      <alignment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4" borderId="12" xfId="272" applyFont="1" applyFill="1" applyBorder="1" applyAlignment="1">
      <alignment vertical="top" wrapText="1"/>
    </xf>
    <xf numFmtId="0" fontId="2" fillId="0" borderId="53" xfId="272" applyFont="1" applyBorder="1" applyAlignment="1">
      <alignment horizontal="center" vertical="center" wrapText="1"/>
    </xf>
    <xf numFmtId="0" fontId="2" fillId="24" borderId="12" xfId="272" applyFont="1" applyFill="1" applyBorder="1" applyAlignment="1">
      <alignment horizontal="left" vertical="top" wrapText="1" indent="1"/>
    </xf>
    <xf numFmtId="0" fontId="28" fillId="24" borderId="12" xfId="272" applyFont="1" applyFill="1" applyBorder="1" applyAlignment="1">
      <alignment horizontal="right" vertical="top" wrapText="1"/>
    </xf>
    <xf numFmtId="0" fontId="2" fillId="24" borderId="23" xfId="272" applyFont="1" applyFill="1" applyBorder="1" applyAlignment="1"/>
    <xf numFmtId="0" fontId="2" fillId="24" borderId="27" xfId="272" applyFont="1" applyFill="1" applyBorder="1" applyAlignment="1">
      <alignment vertical="top" wrapText="1"/>
    </xf>
    <xf numFmtId="0" fontId="2" fillId="0" borderId="27" xfId="272" applyFont="1" applyBorder="1" applyAlignment="1">
      <alignment horizontal="center" vertical="center" wrapText="1"/>
    </xf>
    <xf numFmtId="0" fontId="2" fillId="24" borderId="24" xfId="272" applyFont="1" applyFill="1" applyBorder="1" applyAlignment="1">
      <alignment horizontal="left" vertical="top"/>
    </xf>
    <xf numFmtId="0" fontId="2" fillId="24" borderId="33" xfId="272" applyFont="1" applyFill="1" applyBorder="1" applyAlignment="1">
      <alignment vertical="top" wrapText="1"/>
    </xf>
    <xf numFmtId="0" fontId="28" fillId="0" borderId="33" xfId="272" applyFont="1" applyBorder="1" applyAlignment="1">
      <alignment wrapText="1"/>
    </xf>
    <xf numFmtId="0" fontId="116" fillId="0" borderId="19" xfId="0" applyFont="1" applyBorder="1" applyAlignment="1">
      <alignment vertical="top"/>
    </xf>
    <xf numFmtId="0" fontId="2" fillId="58" borderId="0" xfId="272" applyFont="1" applyFill="1" applyAlignment="1"/>
    <xf numFmtId="0" fontId="2" fillId="24" borderId="12" xfId="272" applyFont="1" applyFill="1" applyBorder="1" applyAlignment="1">
      <alignment horizontal="right" vertical="top" wrapText="1"/>
    </xf>
    <xf numFmtId="0" fontId="2" fillId="58" borderId="12" xfId="272" applyFont="1" applyFill="1" applyBorder="1" applyAlignment="1">
      <alignment vertical="top" wrapText="1"/>
    </xf>
    <xf numFmtId="0" fontId="123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5" fillId="0" borderId="0" xfId="507" applyFont="1" applyAlignment="1">
      <alignment horizont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2" fillId="24" borderId="24" xfId="272" applyFont="1" applyFill="1" applyBorder="1" applyAlignment="1" applyProtection="1">
      <alignment horizontal="left" vertical="top"/>
    </xf>
    <xf numFmtId="0" fontId="2" fillId="0" borderId="59" xfId="272" applyFont="1" applyBorder="1" applyAlignment="1">
      <alignment horizontal="center" vertical="center" wrapText="1"/>
    </xf>
    <xf numFmtId="0" fontId="134" fillId="0" borderId="0" xfId="0" applyFont="1"/>
    <xf numFmtId="0" fontId="116" fillId="0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5" fillId="0" borderId="0" xfId="272" applyFont="1"/>
    <xf numFmtId="0" fontId="25" fillId="0" borderId="0" xfId="272" applyFont="1" applyProtection="1"/>
    <xf numFmtId="0" fontId="25" fillId="0" borderId="0" xfId="272" applyFont="1" applyAlignment="1">
      <alignment vertical="center"/>
    </xf>
    <xf numFmtId="0" fontId="5" fillId="0" borderId="10" xfId="272" applyFont="1" applyBorder="1" applyAlignment="1" applyProtection="1">
      <alignment horizontal="center"/>
      <protection locked="0"/>
    </xf>
    <xf numFmtId="0" fontId="7" fillId="0" borderId="0" xfId="272" applyFont="1"/>
    <xf numFmtId="0" fontId="80" fillId="0" borderId="0" xfId="272" applyFont="1"/>
    <xf numFmtId="0" fontId="7" fillId="0" borderId="0" xfId="272" applyFont="1" applyFill="1" applyProtection="1"/>
    <xf numFmtId="0" fontId="2" fillId="0" borderId="19" xfId="0" applyFont="1" applyFill="1" applyBorder="1" applyAlignment="1" applyProtection="1">
      <alignment horizontal="center" vertical="center"/>
    </xf>
    <xf numFmtId="0" fontId="136" fillId="0" borderId="0" xfId="0" applyFont="1"/>
    <xf numFmtId="0" fontId="5" fillId="0" borderId="0" xfId="0" applyNumberFormat="1" applyFont="1" applyBorder="1" applyAlignment="1">
      <alignment horizontal="center"/>
    </xf>
    <xf numFmtId="0" fontId="119" fillId="0" borderId="0" xfId="0" applyFont="1" applyFill="1"/>
    <xf numFmtId="0" fontId="5" fillId="0" borderId="0" xfId="272" applyFont="1" applyAlignment="1" applyProtection="1">
      <alignment wrapText="1"/>
    </xf>
    <xf numFmtId="0" fontId="2" fillId="0" borderId="0" xfId="272" applyFont="1" applyAlignment="1">
      <alignment horizontal="right" wrapText="1" shrinkToFit="1"/>
    </xf>
    <xf numFmtId="49" fontId="81" fillId="0" borderId="0" xfId="272" applyNumberFormat="1" applyFont="1" applyBorder="1" applyAlignment="1">
      <alignment horizontal="center" wrapText="1" shrinkToFit="1"/>
    </xf>
    <xf numFmtId="0" fontId="8" fillId="0" borderId="0" xfId="272" applyFont="1" applyBorder="1" applyAlignment="1" applyProtection="1"/>
    <xf numFmtId="0" fontId="2" fillId="0" borderId="13" xfId="272" applyFont="1" applyBorder="1" applyAlignment="1"/>
    <xf numFmtId="0" fontId="2" fillId="24" borderId="13" xfId="0" applyFont="1" applyFill="1" applyBorder="1" applyAlignment="1">
      <alignment vertical="top" wrapText="1"/>
    </xf>
    <xf numFmtId="49" fontId="2" fillId="58" borderId="12" xfId="189" applyNumberFormat="1" applyFont="1" applyFill="1" applyBorder="1" applyAlignment="1">
      <alignment vertical="top" wrapText="1"/>
    </xf>
    <xf numFmtId="0" fontId="5" fillId="0" borderId="0" xfId="272" applyFont="1" applyAlignment="1">
      <alignment wrapText="1"/>
    </xf>
    <xf numFmtId="0" fontId="5" fillId="24" borderId="0" xfId="499" applyFont="1" applyFill="1" applyBorder="1" applyAlignment="1">
      <alignment horizontal="center" vertical="top"/>
    </xf>
    <xf numFmtId="0" fontId="25" fillId="24" borderId="0" xfId="499" applyFont="1" applyFill="1" applyBorder="1" applyAlignment="1">
      <alignment horizontal="center" vertical="top"/>
    </xf>
    <xf numFmtId="0" fontId="84" fillId="0" borderId="10" xfId="272" applyFont="1" applyBorder="1" applyAlignment="1" applyProtection="1">
      <alignment wrapText="1"/>
      <protection locked="0"/>
    </xf>
    <xf numFmtId="0" fontId="84" fillId="0" borderId="0" xfId="272" applyFont="1" applyProtection="1"/>
    <xf numFmtId="0" fontId="5" fillId="0" borderId="0" xfId="272" applyFont="1" applyBorder="1" applyAlignment="1" applyProtection="1">
      <alignment horizontal="center"/>
      <protection locked="0"/>
    </xf>
    <xf numFmtId="0" fontId="5" fillId="0" borderId="0" xfId="272" applyFont="1" applyProtection="1">
      <protection locked="0"/>
    </xf>
    <xf numFmtId="0" fontId="5" fillId="0" borderId="0" xfId="503" applyFont="1" applyProtection="1">
      <protection locked="0"/>
    </xf>
    <xf numFmtId="0" fontId="123" fillId="0" borderId="0" xfId="0" applyFont="1"/>
    <xf numFmtId="0" fontId="2" fillId="0" borderId="20" xfId="499" applyFont="1" applyFill="1" applyBorder="1" applyAlignment="1" applyProtection="1">
      <alignment horizontal="center" vertical="top"/>
    </xf>
    <xf numFmtId="0" fontId="116" fillId="0" borderId="12" xfId="0" applyFont="1" applyBorder="1" applyAlignment="1">
      <alignment horizontal="left" vertical="center" wrapText="1"/>
    </xf>
    <xf numFmtId="0" fontId="116" fillId="0" borderId="0" xfId="0" applyFont="1" applyAlignment="1">
      <alignment horizontal="center" vertical="center"/>
    </xf>
    <xf numFmtId="0" fontId="8" fillId="0" borderId="10" xfId="272" applyFont="1" applyBorder="1" applyAlignment="1" applyProtection="1">
      <protection locked="0"/>
    </xf>
    <xf numFmtId="0" fontId="116" fillId="0" borderId="0" xfId="0" applyFont="1" applyAlignment="1">
      <alignment horizontal="center" vertical="center" wrapText="1"/>
    </xf>
    <xf numFmtId="0" fontId="133" fillId="0" borderId="0" xfId="0" applyFont="1" applyFill="1" applyAlignment="1">
      <alignment horizontal="right" vertical="center" wrapText="1"/>
    </xf>
    <xf numFmtId="0" fontId="133" fillId="0" borderId="0" xfId="0" applyFont="1" applyAlignment="1">
      <alignment horizontal="right" vertical="center" wrapText="1"/>
    </xf>
    <xf numFmtId="3" fontId="2" fillId="0" borderId="52" xfId="503" applyNumberFormat="1" applyFont="1" applyBorder="1" applyAlignment="1" applyProtection="1">
      <alignment horizontal="center"/>
    </xf>
    <xf numFmtId="3" fontId="2" fillId="0" borderId="18" xfId="272" applyNumberFormat="1" applyFont="1" applyBorder="1" applyAlignment="1" applyProtection="1">
      <alignment horizontal="center" vertical="center"/>
    </xf>
    <xf numFmtId="3" fontId="2" fillId="0" borderId="52" xfId="503" applyNumberFormat="1" applyFont="1" applyBorder="1" applyAlignment="1" applyProtection="1">
      <alignment horizontal="center" vertical="center"/>
    </xf>
    <xf numFmtId="3" fontId="2" fillId="65" borderId="33" xfId="272" applyNumberFormat="1" applyFont="1" applyFill="1" applyBorder="1"/>
    <xf numFmtId="3" fontId="2" fillId="65" borderId="59" xfId="272" applyNumberFormat="1" applyFont="1" applyFill="1" applyBorder="1"/>
    <xf numFmtId="3" fontId="2" fillId="65" borderId="12" xfId="272" applyNumberFormat="1" applyFont="1" applyFill="1" applyBorder="1" applyProtection="1">
      <protection locked="0"/>
    </xf>
    <xf numFmtId="3" fontId="2" fillId="65" borderId="53" xfId="272" applyNumberFormat="1" applyFont="1" applyFill="1" applyBorder="1"/>
    <xf numFmtId="3" fontId="2" fillId="65" borderId="12" xfId="272" applyNumberFormat="1" applyFont="1" applyFill="1" applyBorder="1"/>
    <xf numFmtId="3" fontId="116" fillId="0" borderId="64" xfId="0" applyNumberFormat="1" applyFont="1" applyBorder="1"/>
    <xf numFmtId="0" fontId="122" fillId="58" borderId="12" xfId="0" applyFont="1" applyFill="1" applyBorder="1" applyAlignment="1">
      <alignment vertical="center" wrapText="1"/>
    </xf>
    <xf numFmtId="3" fontId="8" fillId="58" borderId="18" xfId="501" applyNumberFormat="1" applyFont="1" applyFill="1" applyBorder="1" applyAlignment="1">
      <alignment horizontal="right"/>
    </xf>
    <xf numFmtId="0" fontId="2" fillId="58" borderId="12" xfId="501" applyFont="1" applyFill="1" applyBorder="1"/>
    <xf numFmtId="3" fontId="2" fillId="58" borderId="19" xfId="501" applyNumberFormat="1" applyFont="1" applyFill="1" applyBorder="1" applyAlignment="1" applyProtection="1">
      <alignment horizontal="center" vertical="center"/>
      <protection locked="0"/>
    </xf>
    <xf numFmtId="3" fontId="2" fillId="58" borderId="35" xfId="501" applyNumberFormat="1" applyFont="1" applyFill="1" applyBorder="1" applyAlignment="1" applyProtection="1">
      <alignment horizontal="center" vertical="center"/>
      <protection locked="0"/>
    </xf>
    <xf numFmtId="0" fontId="2" fillId="58" borderId="12" xfId="272" applyFont="1" applyFill="1" applyBorder="1" applyAlignment="1">
      <alignment horizontal="left" vertical="justify" wrapText="1" readingOrder="1"/>
    </xf>
    <xf numFmtId="3" fontId="2" fillId="58" borderId="12" xfId="501" applyNumberFormat="1" applyFont="1" applyFill="1" applyBorder="1" applyProtection="1">
      <protection locked="0"/>
    </xf>
    <xf numFmtId="0" fontId="2" fillId="58" borderId="12" xfId="272" applyFont="1" applyFill="1" applyBorder="1" applyAlignment="1">
      <alignment horizontal="left" vertical="justify" readingOrder="1"/>
    </xf>
    <xf numFmtId="0" fontId="2" fillId="58" borderId="20" xfId="501" applyFont="1" applyFill="1" applyBorder="1" applyAlignment="1">
      <alignment horizontal="center" vertical="center"/>
    </xf>
    <xf numFmtId="0" fontId="2" fillId="58" borderId="39" xfId="501" applyFont="1" applyFill="1" applyBorder="1" applyAlignment="1">
      <alignment horizontal="center" vertical="center"/>
    </xf>
    <xf numFmtId="0" fontId="2" fillId="58" borderId="13" xfId="501" applyFont="1" applyFill="1" applyBorder="1" applyAlignment="1">
      <alignment wrapText="1"/>
    </xf>
    <xf numFmtId="4" fontId="2" fillId="58" borderId="13" xfId="501" applyNumberFormat="1" applyFont="1" applyFill="1" applyBorder="1"/>
    <xf numFmtId="0" fontId="2" fillId="58" borderId="0" xfId="501" applyFont="1" applyFill="1" applyAlignment="1">
      <alignment vertical="center"/>
    </xf>
    <xf numFmtId="0" fontId="2" fillId="58" borderId="0" xfId="501" applyFont="1" applyFill="1" applyBorder="1"/>
    <xf numFmtId="0" fontId="2" fillId="58" borderId="0" xfId="501" applyFont="1" applyFill="1"/>
    <xf numFmtId="0" fontId="2" fillId="58" borderId="0" xfId="501" applyFont="1" applyFill="1" applyAlignment="1" applyProtection="1">
      <alignment vertical="center"/>
      <protection locked="0"/>
    </xf>
    <xf numFmtId="0" fontId="2" fillId="58" borderId="0" xfId="501" applyFont="1" applyFill="1" applyBorder="1" applyProtection="1">
      <protection locked="0"/>
    </xf>
    <xf numFmtId="4" fontId="2" fillId="58" borderId="0" xfId="501" applyNumberFormat="1" applyFont="1" applyFill="1" applyBorder="1" applyProtection="1">
      <protection locked="0"/>
    </xf>
    <xf numFmtId="0" fontId="2" fillId="58" borderId="0" xfId="501" applyFont="1" applyFill="1" applyProtection="1">
      <protection locked="0"/>
    </xf>
    <xf numFmtId="0" fontId="2" fillId="66" borderId="12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2" fillId="0" borderId="0" xfId="503" applyFont="1" applyFill="1" applyProtection="1"/>
    <xf numFmtId="0" fontId="2" fillId="0" borderId="0" xfId="503" applyFont="1" applyFill="1" applyBorder="1" applyAlignment="1" applyProtection="1">
      <alignment horizontal="center"/>
    </xf>
    <xf numFmtId="0" fontId="2" fillId="0" borderId="0" xfId="503" applyFont="1" applyFill="1" applyBorder="1" applyProtection="1"/>
    <xf numFmtId="49" fontId="2" fillId="0" borderId="20" xfId="272" applyNumberFormat="1" applyFont="1" applyBorder="1" applyAlignment="1" applyProtection="1">
      <alignment horizontal="left" vertical="top"/>
    </xf>
    <xf numFmtId="0" fontId="2" fillId="24" borderId="13" xfId="272" applyFont="1" applyFill="1" applyBorder="1" applyAlignment="1">
      <alignment vertical="top" wrapText="1"/>
    </xf>
    <xf numFmtId="0" fontId="116" fillId="58" borderId="64" xfId="0" applyFont="1" applyFill="1" applyBorder="1" applyAlignment="1">
      <alignment vertical="center"/>
    </xf>
    <xf numFmtId="3" fontId="116" fillId="0" borderId="12" xfId="0" applyNumberFormat="1" applyFont="1" applyFill="1" applyBorder="1"/>
    <xf numFmtId="0" fontId="2" fillId="0" borderId="21" xfId="499" applyFont="1" applyFill="1" applyBorder="1" applyAlignment="1" applyProtection="1">
      <alignment horizontal="center" vertical="center" wrapText="1"/>
    </xf>
    <xf numFmtId="0" fontId="26" fillId="0" borderId="0" xfId="139"/>
    <xf numFmtId="0" fontId="23" fillId="0" borderId="0" xfId="139" applyFont="1" applyAlignment="1">
      <alignment vertical="center"/>
    </xf>
    <xf numFmtId="0" fontId="2" fillId="0" borderId="0" xfId="139" applyFont="1" applyAlignment="1">
      <alignment vertical="center"/>
    </xf>
    <xf numFmtId="0" fontId="2" fillId="0" borderId="0" xfId="139" applyFont="1" applyAlignment="1">
      <alignment vertical="center" wrapText="1"/>
    </xf>
    <xf numFmtId="0" fontId="2" fillId="26" borderId="0" xfId="139" applyFont="1" applyFill="1" applyBorder="1" applyAlignment="1">
      <alignment vertical="center" wrapText="1"/>
    </xf>
    <xf numFmtId="0" fontId="2" fillId="0" borderId="0" xfId="139" applyFont="1" applyAlignment="1">
      <alignment horizontal="left" vertical="center" wrapText="1"/>
    </xf>
    <xf numFmtId="0" fontId="26" fillId="0" borderId="0" xfId="139" applyBorder="1" applyAlignment="1">
      <alignment vertical="center" wrapText="1"/>
    </xf>
    <xf numFmtId="0" fontId="2" fillId="0" borderId="0" xfId="139" applyFont="1" applyAlignment="1">
      <alignment horizontal="right" vertical="center"/>
    </xf>
    <xf numFmtId="0" fontId="2" fillId="27" borderId="12" xfId="139" applyFont="1" applyFill="1" applyBorder="1" applyAlignment="1">
      <alignment vertical="center"/>
    </xf>
    <xf numFmtId="0" fontId="2" fillId="27" borderId="12" xfId="139" applyFont="1" applyFill="1" applyBorder="1" applyAlignment="1">
      <alignment horizontal="center" vertical="center"/>
    </xf>
    <xf numFmtId="175" fontId="2" fillId="27" borderId="12" xfId="139" applyNumberFormat="1" applyFont="1" applyFill="1" applyBorder="1" applyAlignment="1">
      <alignment horizontal="center" vertical="center" wrapText="1"/>
    </xf>
    <xf numFmtId="1" fontId="2" fillId="27" borderId="12" xfId="139" applyNumberFormat="1" applyFont="1" applyFill="1" applyBorder="1" applyAlignment="1">
      <alignment horizontal="center" vertical="center"/>
    </xf>
    <xf numFmtId="0" fontId="23" fillId="0" borderId="12" xfId="139" applyFont="1" applyBorder="1" applyAlignment="1">
      <alignment horizontal="center" vertical="center" wrapText="1"/>
    </xf>
    <xf numFmtId="0" fontId="23" fillId="0" borderId="12" xfId="139" applyFont="1" applyFill="1" applyBorder="1" applyAlignment="1">
      <alignment horizontal="center" vertical="center" wrapText="1"/>
    </xf>
    <xf numFmtId="0" fontId="2" fillId="0" borderId="45" xfId="139" applyFont="1" applyBorder="1" applyAlignment="1">
      <alignment vertical="center" wrapText="1"/>
    </xf>
    <xf numFmtId="1" fontId="2" fillId="27" borderId="45" xfId="139" applyNumberFormat="1" applyFont="1" applyFill="1" applyBorder="1" applyAlignment="1">
      <alignment vertical="center"/>
    </xf>
    <xf numFmtId="0" fontId="2" fillId="0" borderId="0" xfId="139" applyFont="1" applyBorder="1" applyAlignment="1">
      <alignment vertical="center" wrapText="1"/>
    </xf>
    <xf numFmtId="175" fontId="2" fillId="27" borderId="60" xfId="139" applyNumberFormat="1" applyFont="1" applyFill="1" applyBorder="1" applyAlignment="1">
      <alignment vertical="center"/>
    </xf>
    <xf numFmtId="175" fontId="2" fillId="27" borderId="45" xfId="139" applyNumberFormat="1" applyFont="1" applyFill="1" applyBorder="1" applyAlignment="1">
      <alignment vertical="center"/>
    </xf>
    <xf numFmtId="0" fontId="2" fillId="0" borderId="0" xfId="139" applyFont="1" applyFill="1" applyAlignment="1">
      <alignment vertical="center" wrapText="1"/>
    </xf>
    <xf numFmtId="0" fontId="26" fillId="0" borderId="0" xfId="139" applyAlignment="1">
      <alignment vertical="center"/>
    </xf>
    <xf numFmtId="0" fontId="8" fillId="0" borderId="0" xfId="139" applyFont="1" applyAlignment="1">
      <alignment horizontal="center" wrapText="1"/>
    </xf>
    <xf numFmtId="0" fontId="12" fillId="0" borderId="12" xfId="504" applyNumberFormat="1" applyFont="1" applyFill="1" applyBorder="1" applyAlignment="1" applyProtection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17" fillId="0" borderId="0" xfId="0" applyFont="1" applyBorder="1" applyAlignment="1">
      <alignment horizontal="center" wrapText="1"/>
    </xf>
    <xf numFmtId="0" fontId="117" fillId="0" borderId="0" xfId="0" applyFont="1" applyFill="1" applyBorder="1" applyAlignment="1">
      <alignment horizontal="center" vertical="center" wrapText="1"/>
    </xf>
    <xf numFmtId="0" fontId="116" fillId="0" borderId="12" xfId="0" applyFont="1" applyBorder="1" applyAlignment="1">
      <alignment horizontal="center" vertical="center"/>
    </xf>
    <xf numFmtId="0" fontId="2" fillId="0" borderId="12" xfId="0" applyFont="1" applyFill="1" applyBorder="1" applyAlignment="1">
      <alignment vertical="center" wrapText="1"/>
    </xf>
    <xf numFmtId="0" fontId="8" fillId="63" borderId="33" xfId="499" applyFont="1" applyFill="1" applyBorder="1" applyAlignment="1" applyProtection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49" fontId="2" fillId="69" borderId="12" xfId="0" applyNumberFormat="1" applyFont="1" applyFill="1" applyBorder="1" applyAlignment="1">
      <alignment horizontal="center" vertical="center"/>
    </xf>
    <xf numFmtId="4" fontId="2" fillId="0" borderId="35" xfId="0" applyNumberFormat="1" applyFont="1" applyFill="1" applyBorder="1" applyAlignment="1" applyProtection="1">
      <alignment vertical="center" wrapText="1"/>
    </xf>
    <xf numFmtId="0" fontId="18" fillId="0" borderId="35" xfId="0" applyFont="1" applyFill="1" applyBorder="1" applyAlignment="1" applyProtection="1">
      <alignment vertical="top" wrapText="1"/>
    </xf>
    <xf numFmtId="0" fontId="116" fillId="0" borderId="37" xfId="0" applyFont="1" applyFill="1" applyBorder="1" applyAlignment="1">
      <alignment horizontal="center" vertical="center" wrapText="1"/>
    </xf>
    <xf numFmtId="0" fontId="18" fillId="69" borderId="35" xfId="0" applyFont="1" applyFill="1" applyBorder="1" applyAlignment="1" applyProtection="1">
      <alignment horizontal="center" vertical="top"/>
    </xf>
    <xf numFmtId="0" fontId="8" fillId="0" borderId="35" xfId="0" applyFont="1" applyFill="1" applyBorder="1" applyAlignment="1" applyProtection="1">
      <alignment vertical="top" wrapText="1"/>
    </xf>
    <xf numFmtId="0" fontId="8" fillId="71" borderId="35" xfId="506" applyFont="1" applyFill="1" applyBorder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57" applyFont="1" applyFill="1" applyBorder="1" applyAlignment="1" applyProtection="1">
      <alignment horizontal="right" vertical="center" wrapText="1"/>
    </xf>
    <xf numFmtId="49" fontId="117" fillId="0" borderId="12" xfId="0" applyNumberFormat="1" applyFont="1" applyFill="1" applyBorder="1" applyAlignment="1">
      <alignment horizontal="center" vertical="center" wrapText="1"/>
    </xf>
    <xf numFmtId="4" fontId="8" fillId="0" borderId="12" xfId="0" applyNumberFormat="1" applyFont="1" applyFill="1" applyBorder="1" applyAlignment="1">
      <alignment horizontal="center" vertical="center"/>
    </xf>
    <xf numFmtId="4" fontId="8" fillId="0" borderId="37" xfId="0" applyNumberFormat="1" applyFont="1" applyFill="1" applyBorder="1" applyAlignment="1">
      <alignment horizontal="center" vertical="center" wrapText="1"/>
    </xf>
    <xf numFmtId="3" fontId="8" fillId="72" borderId="12" xfId="0" applyNumberFormat="1" applyFont="1" applyFill="1" applyBorder="1" applyAlignment="1">
      <alignment horizontal="center" vertical="center"/>
    </xf>
    <xf numFmtId="49" fontId="2" fillId="72" borderId="12" xfId="0" applyNumberFormat="1" applyFont="1" applyFill="1" applyBorder="1" applyAlignment="1">
      <alignment horizontal="center" vertical="center"/>
    </xf>
    <xf numFmtId="4" fontId="8" fillId="72" borderId="35" xfId="0" applyNumberFormat="1" applyFont="1" applyFill="1" applyBorder="1" applyAlignment="1">
      <alignment vertical="center" wrapText="1"/>
    </xf>
    <xf numFmtId="4" fontId="8" fillId="72" borderId="12" xfId="0" applyNumberFormat="1" applyFont="1" applyFill="1" applyBorder="1" applyAlignment="1">
      <alignment horizontal="right" vertical="center" wrapText="1"/>
    </xf>
    <xf numFmtId="4" fontId="2" fillId="0" borderId="12" xfId="0" applyNumberFormat="1" applyFont="1" applyFill="1" applyBorder="1" applyAlignment="1">
      <alignment vertical="center" wrapText="1"/>
    </xf>
    <xf numFmtId="3" fontId="8" fillId="71" borderId="12" xfId="0" applyNumberFormat="1" applyFont="1" applyFill="1" applyBorder="1" applyAlignment="1">
      <alignment horizontal="center" vertical="center"/>
    </xf>
    <xf numFmtId="49" fontId="2" fillId="71" borderId="12" xfId="0" applyNumberFormat="1" applyFont="1" applyFill="1" applyBorder="1" applyAlignment="1">
      <alignment horizontal="center" vertical="center"/>
    </xf>
    <xf numFmtId="4" fontId="8" fillId="71" borderId="12" xfId="0" applyNumberFormat="1" applyFont="1" applyFill="1" applyBorder="1" applyAlignment="1">
      <alignment vertical="center"/>
    </xf>
    <xf numFmtId="0" fontId="2" fillId="72" borderId="12" xfId="0" applyFont="1" applyFill="1" applyBorder="1" applyAlignment="1">
      <alignment horizontal="center" vertical="center"/>
    </xf>
    <xf numFmtId="49" fontId="8" fillId="72" borderId="12" xfId="0" applyNumberFormat="1" applyFont="1" applyFill="1" applyBorder="1" applyAlignment="1">
      <alignment horizontal="center" vertical="center"/>
    </xf>
    <xf numFmtId="4" fontId="8" fillId="72" borderId="35" xfId="0" applyNumberFormat="1" applyFont="1" applyFill="1" applyBorder="1" applyAlignment="1" applyProtection="1">
      <alignment vertical="center" wrapText="1"/>
    </xf>
    <xf numFmtId="4" fontId="8" fillId="72" borderId="12" xfId="0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" fontId="8" fillId="0" borderId="35" xfId="0" applyNumberFormat="1" applyFont="1" applyFill="1" applyBorder="1" applyAlignment="1" applyProtection="1">
      <alignment vertical="center" wrapText="1"/>
    </xf>
    <xf numFmtId="4" fontId="8" fillId="0" borderId="12" xfId="0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4" fontId="2" fillId="0" borderId="35" xfId="0" applyNumberFormat="1" applyFont="1" applyFill="1" applyBorder="1" applyAlignment="1" applyProtection="1">
      <alignment horizontal="left" vertical="center" wrapText="1"/>
    </xf>
    <xf numFmtId="4" fontId="2" fillId="0" borderId="12" xfId="0" applyNumberFormat="1" applyFont="1" applyFill="1" applyBorder="1" applyAlignment="1">
      <alignment horizontal="right" vertical="center"/>
    </xf>
    <xf numFmtId="4" fontId="2" fillId="0" borderId="12" xfId="0" applyNumberFormat="1" applyFont="1" applyFill="1" applyBorder="1" applyAlignment="1">
      <alignment vertical="center"/>
    </xf>
    <xf numFmtId="4" fontId="28" fillId="0" borderId="35" xfId="0" applyNumberFormat="1" applyFont="1" applyFill="1" applyBorder="1" applyAlignment="1" applyProtection="1">
      <alignment vertical="center" wrapText="1"/>
    </xf>
    <xf numFmtId="4" fontId="28" fillId="0" borderId="12" xfId="0" applyNumberFormat="1" applyFont="1" applyFill="1" applyBorder="1" applyAlignment="1">
      <alignment vertical="center"/>
    </xf>
    <xf numFmtId="3" fontId="8" fillId="0" borderId="12" xfId="0" applyNumberFormat="1" applyFont="1" applyBorder="1" applyAlignment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</xf>
    <xf numFmtId="0" fontId="28" fillId="0" borderId="12" xfId="0" applyFont="1" applyFill="1" applyBorder="1" applyAlignment="1" applyProtection="1">
      <alignment horizontal="center" vertical="center"/>
    </xf>
    <xf numFmtId="0" fontId="28" fillId="0" borderId="35" xfId="0" applyFont="1" applyFill="1" applyBorder="1" applyAlignment="1" applyProtection="1">
      <alignment vertical="top" wrapText="1"/>
    </xf>
    <xf numFmtId="0" fontId="18" fillId="0" borderId="12" xfId="0" applyFont="1" applyFill="1" applyBorder="1" applyAlignment="1" applyProtection="1">
      <alignment horizontal="center" vertical="top"/>
    </xf>
    <xf numFmtId="0" fontId="18" fillId="63" borderId="12" xfId="0" applyFont="1" applyFill="1" applyBorder="1" applyAlignment="1" applyProtection="1">
      <alignment horizontal="center" vertical="top"/>
    </xf>
    <xf numFmtId="0" fontId="18" fillId="63" borderId="35" xfId="0" applyFont="1" applyFill="1" applyBorder="1" applyAlignment="1" applyProtection="1">
      <alignment horizontal="center" vertical="center"/>
    </xf>
    <xf numFmtId="0" fontId="8" fillId="62" borderId="35" xfId="0" applyFont="1" applyFill="1" applyBorder="1" applyAlignment="1" applyProtection="1">
      <alignment vertical="top" wrapText="1"/>
    </xf>
    <xf numFmtId="0" fontId="2" fillId="0" borderId="35" xfId="157" applyFont="1" applyFill="1" applyBorder="1" applyAlignment="1" applyProtection="1">
      <alignment vertical="center" wrapText="1"/>
    </xf>
    <xf numFmtId="49" fontId="2" fillId="64" borderId="12" xfId="0" applyNumberFormat="1" applyFont="1" applyFill="1" applyBorder="1" applyAlignment="1">
      <alignment horizontal="center" vertical="center"/>
    </xf>
    <xf numFmtId="49" fontId="2" fillId="63" borderId="12" xfId="0" applyNumberFormat="1" applyFont="1" applyFill="1" applyBorder="1" applyAlignment="1">
      <alignment horizontal="center" vertical="center"/>
    </xf>
    <xf numFmtId="0" fontId="2" fillId="0" borderId="35" xfId="0" applyFont="1" applyFill="1" applyBorder="1" applyAlignment="1" applyProtection="1">
      <alignment vertical="center" wrapText="1"/>
    </xf>
    <xf numFmtId="0" fontId="8" fillId="72" borderId="35" xfId="157" applyFont="1" applyFill="1" applyBorder="1" applyAlignment="1" applyProtection="1">
      <alignment vertical="center" wrapText="1"/>
    </xf>
    <xf numFmtId="0" fontId="2" fillId="0" borderId="12" xfId="0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 wrapText="1"/>
    </xf>
    <xf numFmtId="0" fontId="28" fillId="0" borderId="35" xfId="0" applyFont="1" applyFill="1" applyBorder="1" applyAlignment="1" applyProtection="1">
      <alignment vertical="center" wrapText="1"/>
    </xf>
    <xf numFmtId="0" fontId="2" fillId="73" borderId="12" xfId="0" applyFont="1" applyFill="1" applyBorder="1" applyAlignment="1">
      <alignment horizontal="center" vertical="center"/>
    </xf>
    <xf numFmtId="49" fontId="2" fillId="73" borderId="12" xfId="0" applyNumberFormat="1" applyFont="1" applyFill="1" applyBorder="1" applyAlignment="1">
      <alignment horizontal="center" vertical="center"/>
    </xf>
    <xf numFmtId="0" fontId="2" fillId="73" borderId="35" xfId="0" applyFont="1" applyFill="1" applyBorder="1" applyAlignment="1" applyProtection="1">
      <alignment vertical="center" wrapText="1"/>
    </xf>
    <xf numFmtId="4" fontId="2" fillId="73" borderId="12" xfId="0" applyNumberFormat="1" applyFont="1" applyFill="1" applyBorder="1" applyAlignment="1">
      <alignment vertical="center"/>
    </xf>
    <xf numFmtId="0" fontId="2" fillId="71" borderId="12" xfId="0" applyFont="1" applyFill="1" applyBorder="1" applyAlignment="1">
      <alignment horizontal="center" vertical="center"/>
    </xf>
    <xf numFmtId="4" fontId="117" fillId="71" borderId="12" xfId="0" applyNumberFormat="1" applyFont="1" applyFill="1" applyBorder="1" applyAlignment="1">
      <alignment vertical="center"/>
    </xf>
    <xf numFmtId="4" fontId="2" fillId="73" borderId="35" xfId="0" applyNumberFormat="1" applyFont="1" applyFill="1" applyBorder="1" applyAlignment="1">
      <alignment horizontal="left" vertical="center" wrapText="1"/>
    </xf>
    <xf numFmtId="4" fontId="2" fillId="73" borderId="35" xfId="0" applyNumberFormat="1" applyFont="1" applyFill="1" applyBorder="1" applyAlignment="1" applyProtection="1">
      <alignment horizontal="left" vertical="center" wrapText="1"/>
    </xf>
    <xf numFmtId="4" fontId="2" fillId="73" borderId="35" xfId="187" applyNumberFormat="1" applyFont="1" applyFill="1" applyBorder="1" applyAlignment="1" applyProtection="1">
      <alignment horizontal="left" vertical="center" wrapText="1"/>
    </xf>
    <xf numFmtId="4" fontId="28" fillId="58" borderId="35" xfId="187" applyNumberFormat="1" applyFont="1" applyFill="1" applyBorder="1" applyAlignment="1" applyProtection="1">
      <alignment horizontal="left" vertical="center" wrapText="1"/>
    </xf>
    <xf numFmtId="4" fontId="28" fillId="0" borderId="35" xfId="187" applyNumberFormat="1" applyFont="1" applyFill="1" applyBorder="1" applyAlignment="1" applyProtection="1">
      <alignment horizontal="left" vertical="center" wrapText="1"/>
    </xf>
    <xf numFmtId="4" fontId="28" fillId="0" borderId="35" xfId="0" applyNumberFormat="1" applyFont="1" applyFill="1" applyBorder="1" applyAlignment="1" applyProtection="1">
      <alignment horizontal="left" vertical="center" wrapText="1"/>
    </xf>
    <xf numFmtId="4" fontId="28" fillId="58" borderId="35" xfId="0" applyNumberFormat="1" applyFont="1" applyFill="1" applyBorder="1" applyAlignment="1" applyProtection="1">
      <alignment horizontal="left" vertical="center" wrapText="1"/>
    </xf>
    <xf numFmtId="4" fontId="28" fillId="58" borderId="12" xfId="0" applyNumberFormat="1" applyFont="1" applyFill="1" applyBorder="1" applyAlignment="1">
      <alignment vertical="center"/>
    </xf>
    <xf numFmtId="4" fontId="2" fillId="73" borderId="35" xfId="0" applyNumberFormat="1" applyFont="1" applyFill="1" applyBorder="1" applyAlignment="1">
      <alignment vertical="center" wrapText="1"/>
    </xf>
    <xf numFmtId="0" fontId="0" fillId="0" borderId="12" xfId="0" applyFill="1" applyBorder="1"/>
    <xf numFmtId="168" fontId="2" fillId="0" borderId="12" xfId="0" applyNumberFormat="1" applyFont="1" applyFill="1" applyBorder="1" applyAlignment="1">
      <alignment vertical="center"/>
    </xf>
    <xf numFmtId="0" fontId="2" fillId="73" borderId="35" xfId="157" applyFont="1" applyFill="1" applyBorder="1" applyAlignment="1">
      <alignment vertical="center" wrapText="1"/>
    </xf>
    <xf numFmtId="4" fontId="2" fillId="73" borderId="35" xfId="136" applyNumberFormat="1" applyFont="1" applyFill="1" applyBorder="1" applyAlignment="1">
      <alignment vertical="center" wrapText="1"/>
    </xf>
    <xf numFmtId="4" fontId="2" fillId="73" borderId="35" xfId="0" applyNumberFormat="1" applyFont="1" applyFill="1" applyBorder="1" applyAlignment="1" applyProtection="1">
      <alignment vertical="center" wrapText="1"/>
    </xf>
    <xf numFmtId="0" fontId="28" fillId="0" borderId="35" xfId="157" applyFont="1" applyFill="1" applyBorder="1" applyAlignment="1" applyProtection="1">
      <alignment vertical="center" wrapText="1"/>
    </xf>
    <xf numFmtId="4" fontId="8" fillId="73" borderId="35" xfId="0" applyNumberFormat="1" applyFont="1" applyFill="1" applyBorder="1" applyAlignment="1" applyProtection="1">
      <alignment vertical="center" wrapText="1"/>
    </xf>
    <xf numFmtId="4" fontId="8" fillId="73" borderId="12" xfId="0" applyNumberFormat="1" applyFont="1" applyFill="1" applyBorder="1" applyAlignment="1">
      <alignment vertical="center"/>
    </xf>
    <xf numFmtId="4" fontId="2" fillId="24" borderId="35" xfId="0" applyNumberFormat="1" applyFont="1" applyFill="1" applyBorder="1" applyAlignment="1">
      <alignment vertical="center" wrapText="1"/>
    </xf>
    <xf numFmtId="4" fontId="8" fillId="73" borderId="35" xfId="0" applyNumberFormat="1" applyFont="1" applyFill="1" applyBorder="1" applyAlignment="1">
      <alignment vertical="center" wrapText="1"/>
    </xf>
    <xf numFmtId="3" fontId="2" fillId="0" borderId="12" xfId="0" applyNumberFormat="1" applyFont="1" applyFill="1" applyBorder="1" applyAlignment="1">
      <alignment horizontal="center" vertical="center"/>
    </xf>
    <xf numFmtId="3" fontId="2" fillId="73" borderId="12" xfId="0" applyNumberFormat="1" applyFont="1" applyFill="1" applyBorder="1" applyAlignment="1">
      <alignment horizontal="center" vertical="center"/>
    </xf>
    <xf numFmtId="4" fontId="2" fillId="69" borderId="35" xfId="0" applyNumberFormat="1" applyFont="1" applyFill="1" applyBorder="1" applyAlignment="1">
      <alignment vertical="center" wrapText="1"/>
    </xf>
    <xf numFmtId="4" fontId="2" fillId="73" borderId="12" xfId="0" applyNumberFormat="1" applyFont="1" applyFill="1" applyBorder="1" applyAlignment="1" applyProtection="1">
      <alignment vertical="center" wrapText="1"/>
    </xf>
    <xf numFmtId="0" fontId="128" fillId="0" borderId="12" xfId="0" applyFont="1" applyBorder="1" applyAlignment="1">
      <alignment horizontal="left" vertical="center" wrapText="1"/>
    </xf>
    <xf numFmtId="49" fontId="8" fillId="71" borderId="12" xfId="0" applyNumberFormat="1" applyFont="1" applyFill="1" applyBorder="1" applyAlignment="1">
      <alignment horizontal="center" vertical="center"/>
    </xf>
    <xf numFmtId="0" fontId="2" fillId="58" borderId="35" xfId="157" applyFont="1" applyFill="1" applyBorder="1" applyAlignment="1" applyProtection="1">
      <alignment vertical="center" wrapText="1"/>
    </xf>
    <xf numFmtId="0" fontId="118" fillId="0" borderId="0" xfId="0" applyFont="1" applyAlignment="1">
      <alignment horizontal="center"/>
    </xf>
    <xf numFmtId="0" fontId="122" fillId="0" borderId="12" xfId="0" applyFont="1" applyFill="1" applyBorder="1" applyAlignment="1">
      <alignment vertical="center" wrapText="1"/>
    </xf>
    <xf numFmtId="3" fontId="8" fillId="0" borderId="60" xfId="0" applyNumberFormat="1" applyFont="1" applyFill="1" applyBorder="1" applyAlignment="1">
      <alignment horizontal="center" vertical="center" wrapText="1"/>
    </xf>
    <xf numFmtId="3" fontId="2" fillId="0" borderId="60" xfId="0" applyNumberFormat="1" applyFont="1" applyFill="1" applyBorder="1" applyAlignment="1" applyProtection="1">
      <alignment horizontal="center" vertical="center"/>
    </xf>
    <xf numFmtId="3" fontId="8" fillId="0" borderId="19" xfId="0" applyNumberFormat="1" applyFont="1" applyFill="1" applyBorder="1" applyAlignment="1" applyProtection="1">
      <alignment horizontal="center" vertical="center"/>
    </xf>
    <xf numFmtId="3" fontId="8" fillId="0" borderId="53" xfId="0" applyNumberFormat="1" applyFont="1" applyFill="1" applyBorder="1" applyAlignment="1" applyProtection="1">
      <alignment horizontal="center" vertical="center"/>
    </xf>
    <xf numFmtId="0" fontId="126" fillId="0" borderId="0" xfId="0" applyFont="1" applyAlignment="1">
      <alignment vertical="center" wrapText="1"/>
    </xf>
    <xf numFmtId="0" fontId="126" fillId="0" borderId="0" xfId="0" applyFont="1" applyAlignment="1">
      <alignment vertical="center"/>
    </xf>
    <xf numFmtId="0" fontId="117" fillId="0" borderId="0" xfId="0" applyFont="1" applyBorder="1" applyAlignment="1">
      <alignment vertical="center"/>
    </xf>
    <xf numFmtId="0" fontId="19" fillId="0" borderId="0" xfId="272" applyFont="1" applyFill="1" applyAlignment="1">
      <alignment horizontal="center" wrapText="1"/>
    </xf>
    <xf numFmtId="3" fontId="8" fillId="0" borderId="18" xfId="272" applyNumberFormat="1" applyFont="1" applyBorder="1" applyAlignment="1" applyProtection="1">
      <alignment horizontal="center"/>
      <protection locked="0"/>
    </xf>
    <xf numFmtId="49" fontId="8" fillId="0" borderId="17" xfId="272" applyNumberFormat="1" applyFont="1" applyBorder="1" applyAlignment="1" applyProtection="1">
      <alignment horizontal="left"/>
      <protection locked="0"/>
    </xf>
    <xf numFmtId="49" fontId="8" fillId="0" borderId="45" xfId="272" applyNumberFormat="1" applyFont="1" applyBorder="1" applyAlignment="1" applyProtection="1">
      <alignment horizontal="left"/>
      <protection locked="0"/>
    </xf>
    <xf numFmtId="4" fontId="8" fillId="0" borderId="37" xfId="272" applyNumberFormat="1" applyFont="1" applyBorder="1" applyAlignment="1" applyProtection="1">
      <alignment horizontal="center"/>
      <protection locked="0"/>
    </xf>
    <xf numFmtId="49" fontId="28" fillId="0" borderId="17" xfId="272" applyNumberFormat="1" applyFont="1" applyBorder="1" applyProtection="1">
      <protection locked="0"/>
    </xf>
    <xf numFmtId="49" fontId="28" fillId="0" borderId="28" xfId="272" applyNumberFormat="1" applyFont="1" applyBorder="1" applyProtection="1">
      <protection locked="0"/>
    </xf>
    <xf numFmtId="4" fontId="28" fillId="0" borderId="18" xfId="272" applyNumberFormat="1" applyFont="1" applyBorder="1" applyProtection="1">
      <protection locked="0"/>
    </xf>
    <xf numFmtId="4" fontId="28" fillId="0" borderId="12" xfId="272" applyNumberFormat="1" applyFont="1" applyBorder="1" applyProtection="1">
      <protection locked="0"/>
    </xf>
    <xf numFmtId="3" fontId="28" fillId="0" borderId="18" xfId="272" applyNumberFormat="1" applyFont="1" applyBorder="1" applyAlignment="1" applyProtection="1">
      <alignment horizontal="center"/>
      <protection locked="0"/>
    </xf>
    <xf numFmtId="0" fontId="28" fillId="0" borderId="0" xfId="272" applyFont="1"/>
    <xf numFmtId="0" fontId="23" fillId="0" borderId="0" xfId="272" applyFont="1" applyBorder="1"/>
    <xf numFmtId="0" fontId="23" fillId="0" borderId="0" xfId="272" applyFont="1" applyAlignment="1">
      <alignment horizontal="right"/>
    </xf>
    <xf numFmtId="0" fontId="126" fillId="58" borderId="87" xfId="0" applyFont="1" applyFill="1" applyBorder="1" applyAlignment="1">
      <alignment horizontal="left" vertical="center"/>
    </xf>
    <xf numFmtId="0" fontId="126" fillId="58" borderId="87" xfId="0" applyFont="1" applyFill="1" applyBorder="1" applyAlignment="1">
      <alignment horizontal="left" vertical="center" wrapText="1"/>
    </xf>
    <xf numFmtId="0" fontId="5" fillId="0" borderId="0" xfId="272" applyFont="1" applyAlignment="1">
      <alignment horizontal="center"/>
    </xf>
    <xf numFmtId="0" fontId="92" fillId="0" borderId="19" xfId="272" applyFont="1" applyBorder="1" applyAlignment="1">
      <alignment wrapText="1"/>
    </xf>
    <xf numFmtId="0" fontId="92" fillId="0" borderId="20" xfId="272" applyFont="1" applyBorder="1" applyAlignment="1">
      <alignment wrapText="1"/>
    </xf>
    <xf numFmtId="0" fontId="92" fillId="0" borderId="17" xfId="272" applyFont="1" applyBorder="1" applyAlignment="1">
      <alignment wrapText="1"/>
    </xf>
    <xf numFmtId="0" fontId="5" fillId="0" borderId="25" xfId="272" applyFont="1" applyBorder="1" applyAlignment="1">
      <alignment horizontal="center" wrapText="1"/>
    </xf>
    <xf numFmtId="0" fontId="8" fillId="0" borderId="21" xfId="272" applyFont="1" applyBorder="1" applyAlignment="1">
      <alignment horizontal="center"/>
    </xf>
    <xf numFmtId="0" fontId="8" fillId="0" borderId="49" xfId="272" applyFont="1" applyBorder="1" applyAlignment="1">
      <alignment horizontal="center"/>
    </xf>
    <xf numFmtId="0" fontId="5" fillId="0" borderId="15" xfId="272" applyFont="1" applyBorder="1" applyAlignment="1">
      <alignment horizontal="center" vertical="center" wrapText="1"/>
    </xf>
    <xf numFmtId="0" fontId="5" fillId="0" borderId="26" xfId="272" applyFont="1" applyBorder="1" applyAlignment="1">
      <alignment horizontal="center" vertical="center" wrapText="1"/>
    </xf>
    <xf numFmtId="0" fontId="91" fillId="0" borderId="19" xfId="272" applyFont="1" applyBorder="1" applyAlignment="1">
      <alignment wrapText="1"/>
    </xf>
    <xf numFmtId="2" fontId="2" fillId="0" borderId="18" xfId="272" applyNumberFormat="1" applyFont="1" applyBorder="1"/>
    <xf numFmtId="2" fontId="2" fillId="0" borderId="12" xfId="272" applyNumberFormat="1" applyFont="1" applyBorder="1"/>
    <xf numFmtId="2" fontId="2" fillId="0" borderId="13" xfId="272" applyNumberFormat="1" applyFont="1" applyBorder="1"/>
    <xf numFmtId="2" fontId="8" fillId="0" borderId="12" xfId="272" applyNumberFormat="1" applyFont="1" applyBorder="1"/>
    <xf numFmtId="0" fontId="2" fillId="0" borderId="0" xfId="128" applyFont="1" applyBorder="1"/>
    <xf numFmtId="0" fontId="20" fillId="0" borderId="0" xfId="128" applyFont="1" applyBorder="1"/>
    <xf numFmtId="0" fontId="85" fillId="0" borderId="0" xfId="128" applyFont="1" applyBorder="1"/>
    <xf numFmtId="0" fontId="2" fillId="0" borderId="0" xfId="128" applyFont="1"/>
    <xf numFmtId="0" fontId="23" fillId="0" borderId="0" xfId="128" applyFont="1" applyBorder="1"/>
    <xf numFmtId="0" fontId="85" fillId="0" borderId="0" xfId="128" applyFont="1" applyBorder="1" applyAlignment="1">
      <alignment horizontal="center"/>
    </xf>
    <xf numFmtId="0" fontId="85" fillId="0" borderId="0" xfId="128" applyFont="1" applyBorder="1" applyAlignment="1">
      <alignment horizontal="center" vertical="center"/>
    </xf>
    <xf numFmtId="0" fontId="23" fillId="0" borderId="0" xfId="128" applyFont="1" applyBorder="1" applyAlignment="1">
      <alignment vertical="center" wrapText="1"/>
    </xf>
    <xf numFmtId="0" fontId="2" fillId="24" borderId="10" xfId="196" applyNumberFormat="1" applyFont="1" applyFill="1" applyBorder="1" applyAlignment="1" applyProtection="1">
      <alignment horizontal="right" vertical="top" wrapText="1"/>
    </xf>
    <xf numFmtId="0" fontId="5" fillId="0" borderId="19" xfId="499" applyFont="1" applyFill="1" applyBorder="1" applyAlignment="1" applyProtection="1"/>
    <xf numFmtId="0" fontId="5" fillId="0" borderId="19" xfId="499" applyFont="1" applyFill="1" applyBorder="1" applyAlignment="1" applyProtection="1">
      <alignment vertical="center"/>
    </xf>
    <xf numFmtId="172" fontId="2" fillId="0" borderId="12" xfId="504" applyNumberFormat="1" applyFont="1" applyFill="1" applyBorder="1" applyAlignment="1">
      <alignment horizontal="left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53" xfId="0" applyFont="1" applyFill="1" applyBorder="1" applyAlignment="1">
      <alignment horizontal="center" vertical="center" wrapText="1"/>
    </xf>
    <xf numFmtId="0" fontId="18" fillId="0" borderId="19" xfId="192" applyFont="1" applyFill="1" applyBorder="1" applyAlignment="1" applyProtection="1">
      <alignment horizontal="right" vertical="top"/>
    </xf>
    <xf numFmtId="0" fontId="18" fillId="0" borderId="12" xfId="192" applyFont="1" applyFill="1" applyBorder="1" applyAlignment="1" applyProtection="1">
      <alignment vertical="top" wrapText="1"/>
    </xf>
    <xf numFmtId="49" fontId="2" fillId="0" borderId="12" xfId="192" applyNumberFormat="1" applyFont="1" applyFill="1" applyBorder="1" applyAlignment="1">
      <alignment horizontal="right" vertical="center"/>
    </xf>
    <xf numFmtId="4" fontId="2" fillId="0" borderId="35" xfId="192" applyNumberFormat="1" applyFont="1" applyFill="1" applyBorder="1" applyAlignment="1" applyProtection="1">
      <alignment vertical="center" wrapText="1"/>
    </xf>
    <xf numFmtId="0" fontId="18" fillId="0" borderId="12" xfId="192" applyFont="1" applyFill="1" applyBorder="1" applyAlignment="1" applyProtection="1">
      <alignment horizontal="right" vertical="top"/>
    </xf>
    <xf numFmtId="0" fontId="18" fillId="0" borderId="35" xfId="192" applyFont="1" applyFill="1" applyBorder="1" applyAlignment="1" applyProtection="1">
      <alignment vertical="top" wrapText="1"/>
    </xf>
    <xf numFmtId="0" fontId="18" fillId="0" borderId="35" xfId="192" applyFont="1" applyFill="1" applyBorder="1" applyAlignment="1" applyProtection="1">
      <alignment horizontal="right" vertical="center"/>
    </xf>
    <xf numFmtId="0" fontId="18" fillId="0" borderId="35" xfId="192" applyFont="1" applyFill="1" applyBorder="1" applyAlignment="1" applyProtection="1">
      <alignment horizontal="right" vertical="top"/>
    </xf>
    <xf numFmtId="0" fontId="2" fillId="0" borderId="35" xfId="192" applyFont="1" applyFill="1" applyBorder="1" applyAlignment="1" applyProtection="1">
      <alignment vertical="top" wrapText="1"/>
    </xf>
    <xf numFmtId="1" fontId="2" fillId="0" borderId="23" xfId="192" applyNumberFormat="1" applyFont="1" applyFill="1" applyBorder="1" applyAlignment="1" applyProtection="1">
      <alignment horizontal="center" vertical="top"/>
    </xf>
    <xf numFmtId="0" fontId="2" fillId="0" borderId="12" xfId="192" applyFont="1" applyFill="1" applyBorder="1" applyAlignment="1" applyProtection="1">
      <alignment vertical="top" wrapText="1"/>
    </xf>
    <xf numFmtId="0" fontId="8" fillId="0" borderId="19" xfId="192" applyFont="1" applyFill="1" applyBorder="1" applyAlignment="1" applyProtection="1">
      <alignment horizontal="center" vertical="top"/>
    </xf>
    <xf numFmtId="0" fontId="8" fillId="0" borderId="35" xfId="506" applyFont="1" applyFill="1" applyBorder="1" applyAlignment="1">
      <alignment vertical="center" wrapText="1"/>
    </xf>
    <xf numFmtId="49" fontId="2" fillId="0" borderId="19" xfId="0" applyNumberFormat="1" applyFont="1" applyFill="1" applyBorder="1" applyAlignment="1">
      <alignment horizontal="center" vertical="center"/>
    </xf>
    <xf numFmtId="49" fontId="117" fillId="0" borderId="90" xfId="0" applyNumberFormat="1" applyFont="1" applyFill="1" applyBorder="1" applyAlignment="1">
      <alignment horizontal="left" vertical="center"/>
    </xf>
    <xf numFmtId="0" fontId="127" fillId="0" borderId="19" xfId="0" applyFont="1" applyFill="1" applyBorder="1" applyAlignment="1">
      <alignment horizontal="center" vertical="center"/>
    </xf>
    <xf numFmtId="0" fontId="117" fillId="0" borderId="14" xfId="0" applyFont="1" applyFill="1" applyBorder="1" applyAlignment="1">
      <alignment horizontal="center" vertical="center" wrapText="1"/>
    </xf>
    <xf numFmtId="0" fontId="117" fillId="0" borderId="26" xfId="0" applyFont="1" applyFill="1" applyBorder="1" applyAlignment="1">
      <alignment horizontal="center" vertical="center" wrapText="1"/>
    </xf>
    <xf numFmtId="0" fontId="116" fillId="0" borderId="19" xfId="0" applyFont="1" applyBorder="1" applyAlignment="1">
      <alignment horizontal="center" vertical="center" wrapText="1"/>
    </xf>
    <xf numFmtId="0" fontId="116" fillId="0" borderId="53" xfId="0" applyFont="1" applyBorder="1" applyAlignment="1">
      <alignment horizontal="justify" vertical="center" wrapText="1"/>
    </xf>
    <xf numFmtId="49" fontId="116" fillId="0" borderId="19" xfId="0" applyNumberFormat="1" applyFont="1" applyBorder="1" applyAlignment="1">
      <alignment horizontal="center" vertical="center" wrapText="1"/>
    </xf>
    <xf numFmtId="0" fontId="116" fillId="0" borderId="53" xfId="0" applyFont="1" applyFill="1" applyBorder="1" applyAlignment="1">
      <alignment vertical="center" wrapText="1"/>
    </xf>
    <xf numFmtId="0" fontId="2" fillId="24" borderId="53" xfId="0" applyFont="1" applyFill="1" applyBorder="1" applyAlignment="1">
      <alignment vertical="center" wrapText="1"/>
    </xf>
    <xf numFmtId="0" fontId="116" fillId="0" borderId="53" xfId="0" applyFont="1" applyFill="1" applyBorder="1" applyAlignment="1">
      <alignment horizontal="left" vertical="center" wrapText="1"/>
    </xf>
    <xf numFmtId="0" fontId="117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horizontal="right" vertical="center"/>
    </xf>
    <xf numFmtId="0" fontId="116" fillId="61" borderId="12" xfId="0" applyFont="1" applyFill="1" applyBorder="1" applyAlignment="1">
      <alignment horizontal="right" vertical="center"/>
    </xf>
    <xf numFmtId="3" fontId="8" fillId="0" borderId="23" xfId="0" applyNumberFormat="1" applyFont="1" applyFill="1" applyBorder="1" applyAlignment="1" applyProtection="1">
      <alignment horizontal="center" vertical="center"/>
      <protection locked="0"/>
    </xf>
    <xf numFmtId="3" fontId="8" fillId="0" borderId="54" xfId="0" applyNumberFormat="1" applyFont="1" applyFill="1" applyBorder="1" applyAlignment="1" applyProtection="1">
      <alignment horizontal="center" vertical="center"/>
      <protection locked="0"/>
    </xf>
    <xf numFmtId="0" fontId="30" fillId="76" borderId="91" xfId="196" applyFont="1" applyFill="1" applyBorder="1" applyAlignment="1" applyProtection="1">
      <alignment horizontal="center" vertical="center" wrapText="1"/>
      <protection locked="0"/>
    </xf>
    <xf numFmtId="0" fontId="119" fillId="0" borderId="0" xfId="844"/>
    <xf numFmtId="0" fontId="135" fillId="77" borderId="12" xfId="844" applyFont="1" applyFill="1" applyBorder="1" applyAlignment="1"/>
    <xf numFmtId="49" fontId="135" fillId="77" borderId="35" xfId="844" applyNumberFormat="1" applyFont="1" applyFill="1" applyBorder="1" applyAlignment="1">
      <alignment horizontal="center" wrapText="1"/>
    </xf>
    <xf numFmtId="49" fontId="135" fillId="77" borderId="40" xfId="844" applyNumberFormat="1" applyFont="1" applyFill="1" applyBorder="1" applyAlignment="1">
      <alignment horizontal="center" wrapText="1"/>
    </xf>
    <xf numFmtId="0" fontId="135" fillId="77" borderId="28" xfId="844" applyFont="1" applyFill="1" applyBorder="1" applyAlignment="1">
      <alignment horizontal="center" wrapText="1"/>
    </xf>
    <xf numFmtId="0" fontId="135" fillId="77" borderId="27" xfId="844" applyFont="1" applyFill="1" applyBorder="1" applyAlignment="1"/>
    <xf numFmtId="0" fontId="2" fillId="58" borderId="12" xfId="27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147" fillId="68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4" fillId="0" borderId="12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80" fillId="0" borderId="0" xfId="128" applyFont="1" applyBorder="1" applyAlignment="1">
      <alignment vertical="center" wrapText="1"/>
    </xf>
    <xf numFmtId="0" fontId="80" fillId="24" borderId="0" xfId="499" applyFont="1" applyFill="1" applyBorder="1" applyAlignment="1">
      <alignment vertical="center"/>
    </xf>
    <xf numFmtId="0" fontId="80" fillId="24" borderId="0" xfId="499" applyFont="1" applyFill="1" applyAlignment="1">
      <alignment vertical="center" wrapText="1"/>
    </xf>
    <xf numFmtId="0" fontId="80" fillId="24" borderId="0" xfId="499" applyFont="1" applyFill="1" applyAlignment="1">
      <alignment vertical="center"/>
    </xf>
    <xf numFmtId="0" fontId="80" fillId="24" borderId="0" xfId="499" applyFont="1" applyFill="1" applyAlignment="1">
      <alignment horizontal="center" vertical="center"/>
    </xf>
    <xf numFmtId="4" fontId="80" fillId="24" borderId="0" xfId="499" applyNumberFormat="1" applyFont="1" applyFill="1" applyAlignment="1">
      <alignment vertical="center"/>
    </xf>
    <xf numFmtId="0" fontId="80" fillId="24" borderId="0" xfId="499" applyFont="1" applyFill="1" applyBorder="1"/>
    <xf numFmtId="0" fontId="149" fillId="0" borderId="0" xfId="128" applyFont="1" applyBorder="1"/>
    <xf numFmtId="0" fontId="150" fillId="24" borderId="0" xfId="196" applyNumberFormat="1" applyFont="1" applyFill="1" applyBorder="1" applyAlignment="1" applyProtection="1">
      <alignment wrapText="1"/>
    </xf>
    <xf numFmtId="0" fontId="80" fillId="24" borderId="0" xfId="499" applyFont="1" applyFill="1" applyBorder="1" applyAlignment="1"/>
    <xf numFmtId="0" fontId="80" fillId="0" borderId="0" xfId="128" applyFont="1" applyBorder="1"/>
    <xf numFmtId="0" fontId="7" fillId="24" borderId="0" xfId="499" applyFont="1" applyFill="1" applyBorder="1" applyAlignment="1">
      <alignment vertical="center"/>
    </xf>
    <xf numFmtId="0" fontId="150" fillId="24" borderId="0" xfId="499" applyFont="1" applyFill="1" applyBorder="1" applyAlignment="1">
      <alignment horizontal="center" vertical="center"/>
    </xf>
    <xf numFmtId="0" fontId="80" fillId="24" borderId="0" xfId="499" applyFont="1" applyFill="1" applyAlignment="1">
      <alignment horizontal="center"/>
    </xf>
    <xf numFmtId="0" fontId="150" fillId="24" borderId="0" xfId="499" applyFont="1" applyFill="1" applyBorder="1" applyAlignment="1">
      <alignment vertical="center"/>
    </xf>
    <xf numFmtId="0" fontId="5" fillId="0" borderId="21" xfId="272" applyFont="1" applyBorder="1" applyAlignment="1">
      <alignment horizontal="center" wrapText="1"/>
    </xf>
    <xf numFmtId="0" fontId="30" fillId="76" borderId="12" xfId="196" applyFont="1" applyFill="1" applyBorder="1" applyAlignment="1" applyProtection="1">
      <alignment horizontal="center" vertical="center" wrapText="1"/>
      <protection locked="0"/>
    </xf>
    <xf numFmtId="0" fontId="8" fillId="0" borderId="12" xfId="0" applyNumberFormat="1" applyFont="1" applyFill="1" applyBorder="1" applyAlignment="1"/>
    <xf numFmtId="0" fontId="8" fillId="0" borderId="12" xfId="0" applyNumberFormat="1" applyFont="1" applyFill="1" applyBorder="1" applyAlignment="1">
      <alignment horizontal="left"/>
    </xf>
    <xf numFmtId="49" fontId="2" fillId="0" borderId="0" xfId="501" applyNumberFormat="1" applyFont="1" applyAlignment="1">
      <alignment vertical="center"/>
    </xf>
    <xf numFmtId="49" fontId="2" fillId="0" borderId="0" xfId="501" applyNumberFormat="1" applyFont="1" applyAlignment="1">
      <alignment vertical="center" wrapText="1"/>
    </xf>
    <xf numFmtId="0" fontId="25" fillId="0" borderId="0" xfId="272" applyFont="1" applyFill="1" applyAlignment="1">
      <alignment horizontal="right" vertical="center" wrapText="1"/>
    </xf>
    <xf numFmtId="49" fontId="2" fillId="0" borderId="0" xfId="501" applyNumberFormat="1" applyFont="1"/>
    <xf numFmtId="0" fontId="152" fillId="0" borderId="0" xfId="272" applyFont="1" applyBorder="1" applyAlignment="1" applyProtection="1">
      <alignment vertical="center" wrapText="1"/>
    </xf>
    <xf numFmtId="0" fontId="9" fillId="0" borderId="0" xfId="272" applyFont="1" applyBorder="1" applyAlignment="1" applyProtection="1">
      <alignment vertical="center"/>
    </xf>
    <xf numFmtId="0" fontId="8" fillId="58" borderId="13" xfId="272" applyFont="1" applyFill="1" applyBorder="1" applyAlignment="1">
      <alignment horizontal="center" vertical="top" wrapText="1"/>
    </xf>
    <xf numFmtId="0" fontId="151" fillId="0" borderId="0" xfId="0" applyFont="1"/>
    <xf numFmtId="0" fontId="2" fillId="58" borderId="14" xfId="501" applyNumberFormat="1" applyFont="1" applyFill="1" applyBorder="1" applyAlignment="1">
      <alignment horizontal="center" vertical="center"/>
    </xf>
    <xf numFmtId="0" fontId="2" fillId="58" borderId="16" xfId="501" applyNumberFormat="1" applyFont="1" applyFill="1" applyBorder="1" applyAlignment="1">
      <alignment horizontal="center" vertical="center"/>
    </xf>
    <xf numFmtId="0" fontId="2" fillId="58" borderId="15" xfId="501" applyNumberFormat="1" applyFont="1" applyFill="1" applyBorder="1" applyAlignment="1">
      <alignment horizontal="center"/>
    </xf>
    <xf numFmtId="0" fontId="116" fillId="58" borderId="38" xfId="142" applyFont="1" applyFill="1" applyBorder="1" applyAlignment="1">
      <alignment horizontal="center" vertical="center" wrapText="1"/>
    </xf>
    <xf numFmtId="0" fontId="116" fillId="58" borderId="12" xfId="142" applyFont="1" applyFill="1" applyBorder="1" applyAlignment="1">
      <alignment horizontal="center" vertical="center" wrapText="1"/>
    </xf>
    <xf numFmtId="14" fontId="116" fillId="58" borderId="38" xfId="142" applyNumberFormat="1" applyFont="1" applyFill="1" applyBorder="1" applyAlignment="1">
      <alignment horizontal="center" vertical="center" wrapText="1"/>
    </xf>
    <xf numFmtId="14" fontId="116" fillId="58" borderId="38" xfId="142" applyNumberFormat="1" applyFont="1" applyFill="1" applyBorder="1" applyAlignment="1">
      <alignment horizontal="center" vertical="center"/>
    </xf>
    <xf numFmtId="0" fontId="8" fillId="58" borderId="12" xfId="272" applyFont="1" applyFill="1" applyBorder="1" applyAlignment="1">
      <alignment horizontal="left" vertical="justify" wrapText="1" readingOrder="1"/>
    </xf>
    <xf numFmtId="14" fontId="133" fillId="58" borderId="12" xfId="142" applyNumberFormat="1" applyFont="1" applyFill="1" applyBorder="1" applyAlignment="1">
      <alignment horizontal="center" vertical="center" wrapText="1"/>
    </xf>
    <xf numFmtId="0" fontId="116" fillId="58" borderId="12" xfId="142" applyFont="1" applyFill="1" applyBorder="1" applyAlignment="1">
      <alignment horizontal="center" vertical="center"/>
    </xf>
    <xf numFmtId="14" fontId="116" fillId="58" borderId="12" xfId="142" applyNumberFormat="1" applyFont="1" applyFill="1" applyBorder="1" applyAlignment="1">
      <alignment horizontal="center" vertical="center" wrapText="1"/>
    </xf>
    <xf numFmtId="0" fontId="2" fillId="58" borderId="12" xfId="142" applyFont="1" applyFill="1" applyBorder="1" applyAlignment="1">
      <alignment horizontal="center" vertical="center" wrapText="1"/>
    </xf>
    <xf numFmtId="14" fontId="116" fillId="58" borderId="12" xfId="142" applyNumberFormat="1" applyFont="1" applyFill="1" applyBorder="1" applyAlignment="1">
      <alignment horizontal="center" vertical="center"/>
    </xf>
    <xf numFmtId="0" fontId="8" fillId="58" borderId="12" xfId="272" applyFont="1" applyFill="1" applyBorder="1" applyAlignment="1">
      <alignment horizontal="left" vertical="justify" readingOrder="1"/>
    </xf>
    <xf numFmtId="4" fontId="2" fillId="0" borderId="12" xfId="501" applyNumberFormat="1" applyFont="1" applyFill="1" applyBorder="1"/>
    <xf numFmtId="4" fontId="2" fillId="0" borderId="53" xfId="501" applyNumberFormat="1" applyFont="1" applyFill="1" applyBorder="1"/>
    <xf numFmtId="0" fontId="2" fillId="58" borderId="0" xfId="501" applyFont="1" applyFill="1" applyBorder="1" applyAlignment="1" applyProtection="1">
      <alignment vertical="center"/>
      <protection locked="0"/>
    </xf>
    <xf numFmtId="0" fontId="2" fillId="58" borderId="0" xfId="501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>
      <alignment horizontal="left" vertical="center" wrapText="1"/>
    </xf>
    <xf numFmtId="0" fontId="135" fillId="0" borderId="12" xfId="0" applyFont="1" applyBorder="1" applyAlignment="1">
      <alignment vertical="center" wrapText="1"/>
    </xf>
    <xf numFmtId="0" fontId="116" fillId="0" borderId="12" xfId="0" applyFont="1" applyFill="1" applyBorder="1" applyAlignment="1">
      <alignment horizontal="justify" vertical="center" wrapText="1"/>
    </xf>
    <xf numFmtId="0" fontId="5" fillId="0" borderId="14" xfId="272" applyFont="1" applyFill="1" applyBorder="1" applyAlignment="1">
      <alignment wrapText="1"/>
    </xf>
    <xf numFmtId="0" fontId="5" fillId="0" borderId="0" xfId="272" applyFont="1" applyAlignment="1" applyProtection="1">
      <alignment horizontal="center" vertical="center"/>
    </xf>
    <xf numFmtId="0" fontId="9" fillId="0" borderId="0" xfId="272" applyFont="1" applyAlignment="1" applyProtection="1">
      <alignment horizontal="center" vertical="center"/>
    </xf>
    <xf numFmtId="0" fontId="2" fillId="58" borderId="0" xfId="501" applyFont="1" applyFill="1" applyAlignment="1">
      <alignment horizontal="left" vertical="center" wrapText="1"/>
    </xf>
    <xf numFmtId="0" fontId="28" fillId="58" borderId="13" xfId="272" applyFont="1" applyFill="1" applyBorder="1" applyAlignment="1">
      <alignment horizontal="center" vertical="top" wrapText="1"/>
    </xf>
    <xf numFmtId="3" fontId="8" fillId="58" borderId="12" xfId="501" applyNumberFormat="1" applyFont="1" applyFill="1" applyBorder="1" applyProtection="1">
      <protection locked="0"/>
    </xf>
    <xf numFmtId="3" fontId="8" fillId="58" borderId="19" xfId="501" applyNumberFormat="1" applyFont="1" applyFill="1" applyBorder="1" applyAlignment="1" applyProtection="1">
      <alignment horizontal="center" vertical="center"/>
      <protection locked="0"/>
    </xf>
    <xf numFmtId="3" fontId="8" fillId="0" borderId="18" xfId="501" applyNumberFormat="1" applyFont="1" applyFill="1" applyBorder="1" applyAlignment="1">
      <alignment horizontal="right"/>
    </xf>
    <xf numFmtId="0" fontId="5" fillId="0" borderId="10" xfId="272" applyFont="1" applyBorder="1" applyAlignment="1" applyProtection="1">
      <alignment wrapText="1"/>
      <protection locked="0"/>
    </xf>
    <xf numFmtId="0" fontId="8" fillId="0" borderId="13" xfId="272" applyFont="1" applyBorder="1" applyAlignment="1">
      <alignment wrapText="1"/>
    </xf>
    <xf numFmtId="0" fontId="27" fillId="0" borderId="0" xfId="272" applyFont="1" applyAlignment="1"/>
    <xf numFmtId="0" fontId="2" fillId="0" borderId="0" xfId="272" applyFont="1" applyAlignment="1">
      <alignment horizontal="center"/>
    </xf>
    <xf numFmtId="0" fontId="5" fillId="0" borderId="10" xfId="272" applyFont="1" applyBorder="1" applyAlignment="1" applyProtection="1">
      <alignment wrapText="1"/>
      <protection locked="0"/>
    </xf>
    <xf numFmtId="0" fontId="8" fillId="0" borderId="0" xfId="272" applyFont="1" applyAlignment="1">
      <alignment horizontal="center"/>
    </xf>
    <xf numFmtId="0" fontId="8" fillId="0" borderId="0" xfId="272" applyFont="1" applyAlignment="1"/>
    <xf numFmtId="0" fontId="8" fillId="0" borderId="10" xfId="272" applyFont="1" applyBorder="1" applyAlignment="1" applyProtection="1">
      <alignment horizontal="center" wrapText="1"/>
      <protection locked="0"/>
    </xf>
    <xf numFmtId="0" fontId="27" fillId="0" borderId="0" xfId="272" applyFont="1" applyAlignment="1"/>
    <xf numFmtId="0" fontId="2" fillId="0" borderId="0" xfId="501" applyFont="1" applyAlignment="1">
      <alignment horizontal="left" vertical="center" wrapText="1"/>
    </xf>
    <xf numFmtId="0" fontId="8" fillId="0" borderId="10" xfId="272" applyFont="1" applyBorder="1" applyAlignment="1" applyProtection="1">
      <alignment horizontal="center"/>
      <protection locked="0"/>
    </xf>
    <xf numFmtId="0" fontId="2" fillId="0" borderId="0" xfId="272" applyFont="1" applyAlignment="1">
      <alignment horizontal="center"/>
    </xf>
    <xf numFmtId="0" fontId="8" fillId="0" borderId="44" xfId="503" applyFont="1" applyBorder="1" applyAlignment="1" applyProtection="1">
      <alignment horizontal="center" vertical="center" wrapText="1"/>
    </xf>
    <xf numFmtId="0" fontId="5" fillId="0" borderId="0" xfId="272" applyFont="1" applyBorder="1" applyAlignment="1" applyProtection="1">
      <protection locked="0"/>
    </xf>
    <xf numFmtId="0" fontId="8" fillId="0" borderId="78" xfId="503" applyFont="1" applyBorder="1" applyAlignment="1">
      <alignment horizontal="center" vertical="center" wrapText="1"/>
    </xf>
    <xf numFmtId="0" fontId="8" fillId="0" borderId="62" xfId="503" applyFont="1" applyBorder="1" applyAlignment="1">
      <alignment horizontal="center" vertical="center" wrapText="1"/>
    </xf>
    <xf numFmtId="0" fontId="2" fillId="0" borderId="43" xfId="503" applyFont="1" applyBorder="1" applyAlignment="1" applyProtection="1">
      <alignment horizontal="center" vertical="center" wrapText="1"/>
    </xf>
    <xf numFmtId="0" fontId="8" fillId="0" borderId="13" xfId="503" applyFont="1" applyBorder="1" applyAlignment="1" applyProtection="1">
      <alignment horizontal="center" vertical="center" wrapText="1"/>
    </xf>
    <xf numFmtId="0" fontId="8" fillId="0" borderId="30" xfId="503" applyFont="1" applyBorder="1" applyAlignment="1" applyProtection="1">
      <alignment horizontal="center" vertical="center" wrapText="1"/>
    </xf>
    <xf numFmtId="0" fontId="2" fillId="0" borderId="10" xfId="503" applyFont="1" applyBorder="1" applyAlignment="1" applyProtection="1">
      <alignment horizontal="center" vertical="center" wrapText="1"/>
    </xf>
    <xf numFmtId="0" fontId="2" fillId="0" borderId="62" xfId="503" applyFont="1" applyBorder="1" applyAlignment="1" applyProtection="1">
      <alignment horizontal="center" vertical="center" wrapText="1"/>
    </xf>
    <xf numFmtId="0" fontId="8" fillId="0" borderId="39" xfId="503" applyFont="1" applyBorder="1" applyAlignment="1" applyProtection="1">
      <alignment horizontal="center" vertical="center" wrapText="1"/>
    </xf>
    <xf numFmtId="0" fontId="8" fillId="0" borderId="13" xfId="272" applyFont="1" applyBorder="1" applyAlignment="1">
      <alignment horizontal="center" vertical="center"/>
    </xf>
    <xf numFmtId="0" fontId="8" fillId="0" borderId="39" xfId="272" applyFont="1" applyBorder="1" applyAlignment="1">
      <alignment horizontal="center" vertical="center"/>
    </xf>
    <xf numFmtId="0" fontId="8" fillId="0" borderId="20" xfId="272" applyFont="1" applyBorder="1" applyAlignment="1">
      <alignment horizontal="center" vertical="center"/>
    </xf>
    <xf numFmtId="0" fontId="8" fillId="0" borderId="30" xfId="272" applyFont="1" applyBorder="1" applyAlignment="1">
      <alignment horizontal="center" vertical="center"/>
    </xf>
    <xf numFmtId="0" fontId="2" fillId="0" borderId="16" xfId="272" applyFont="1" applyBorder="1" applyAlignment="1">
      <alignment horizontal="center"/>
    </xf>
    <xf numFmtId="0" fontId="2" fillId="0" borderId="62" xfId="272" applyFont="1" applyBorder="1" applyAlignment="1">
      <alignment horizontal="center"/>
    </xf>
    <xf numFmtId="3" fontId="2" fillId="0" borderId="65" xfId="272" applyNumberFormat="1" applyFont="1" applyBorder="1" applyAlignment="1">
      <alignment horizontal="center"/>
    </xf>
    <xf numFmtId="3" fontId="8" fillId="0" borderId="36" xfId="272" applyNumberFormat="1" applyFont="1" applyBorder="1" applyAlignment="1">
      <alignment horizontal="center"/>
    </xf>
    <xf numFmtId="3" fontId="2" fillId="0" borderId="36" xfId="272" applyNumberFormat="1" applyFont="1" applyBorder="1" applyAlignment="1">
      <alignment horizontal="center"/>
    </xf>
    <xf numFmtId="3" fontId="28" fillId="0" borderId="36" xfId="272" applyNumberFormat="1" applyFont="1" applyBorder="1" applyAlignment="1">
      <alignment horizontal="center"/>
    </xf>
    <xf numFmtId="4" fontId="2" fillId="25" borderId="66" xfId="272" applyNumberFormat="1" applyFont="1" applyFill="1" applyBorder="1" applyAlignment="1" applyProtection="1">
      <alignment horizontal="center"/>
    </xf>
    <xf numFmtId="3" fontId="2" fillId="0" borderId="17" xfId="272" applyNumberFormat="1" applyFont="1" applyBorder="1" applyAlignment="1" applyProtection="1">
      <alignment horizontal="center"/>
      <protection locked="0"/>
    </xf>
    <xf numFmtId="3" fontId="2" fillId="0" borderId="52" xfId="272" applyNumberFormat="1" applyFont="1" applyFill="1" applyBorder="1" applyAlignment="1" applyProtection="1">
      <alignment horizontal="center"/>
      <protection locked="0"/>
    </xf>
    <xf numFmtId="3" fontId="8" fillId="0" borderId="17" xfId="272" applyNumberFormat="1" applyFont="1" applyBorder="1" applyAlignment="1" applyProtection="1">
      <alignment horizontal="center"/>
      <protection locked="0"/>
    </xf>
    <xf numFmtId="3" fontId="8" fillId="0" borderId="52" xfId="272" applyNumberFormat="1" applyFont="1" applyFill="1" applyBorder="1" applyAlignment="1" applyProtection="1">
      <alignment horizontal="center"/>
      <protection locked="0"/>
    </xf>
    <xf numFmtId="3" fontId="28" fillId="0" borderId="17" xfId="272" applyNumberFormat="1" applyFont="1" applyBorder="1" applyAlignment="1" applyProtection="1">
      <alignment horizontal="center"/>
      <protection locked="0"/>
    </xf>
    <xf numFmtId="3" fontId="28" fillId="0" borderId="52" xfId="272" applyNumberFormat="1" applyFont="1" applyFill="1" applyBorder="1" applyAlignment="1" applyProtection="1">
      <alignment horizontal="center"/>
      <protection locked="0"/>
    </xf>
    <xf numFmtId="3" fontId="2" fillId="0" borderId="19" xfId="272" applyNumberFormat="1" applyFont="1" applyBorder="1" applyAlignment="1" applyProtection="1">
      <alignment horizontal="center"/>
      <protection locked="0"/>
    </xf>
    <xf numFmtId="3" fontId="2" fillId="0" borderId="23" xfId="272" applyNumberFormat="1" applyFont="1" applyBorder="1" applyAlignment="1" applyProtection="1">
      <alignment horizontal="center"/>
      <protection locked="0"/>
    </xf>
    <xf numFmtId="4" fontId="2" fillId="25" borderId="20" xfId="272" applyNumberFormat="1" applyFont="1" applyFill="1" applyBorder="1" applyAlignment="1" applyProtection="1">
      <alignment horizontal="center"/>
      <protection locked="0"/>
    </xf>
    <xf numFmtId="4" fontId="2" fillId="25" borderId="30" xfId="272" applyNumberFormat="1" applyFont="1" applyFill="1" applyBorder="1" applyAlignment="1" applyProtection="1">
      <alignment horizontal="center"/>
      <protection locked="0"/>
    </xf>
    <xf numFmtId="4" fontId="28" fillId="0" borderId="51" xfId="272" applyNumberFormat="1" applyFont="1" applyBorder="1" applyProtection="1">
      <protection locked="0"/>
    </xf>
    <xf numFmtId="4" fontId="2" fillId="0" borderId="37" xfId="272" applyNumberFormat="1" applyFont="1" applyBorder="1" applyProtection="1">
      <protection locked="0"/>
    </xf>
    <xf numFmtId="4" fontId="2" fillId="0" borderId="38" xfId="272" applyNumberFormat="1" applyFont="1" applyBorder="1" applyProtection="1">
      <protection locked="0"/>
    </xf>
    <xf numFmtId="3" fontId="2" fillId="0" borderId="52" xfId="272" applyNumberFormat="1" applyFont="1" applyBorder="1" applyAlignment="1" applyProtection="1">
      <alignment horizontal="center"/>
      <protection locked="0"/>
    </xf>
    <xf numFmtId="3" fontId="8" fillId="0" borderId="52" xfId="272" applyNumberFormat="1" applyFont="1" applyBorder="1" applyAlignment="1" applyProtection="1">
      <alignment horizontal="center"/>
      <protection locked="0"/>
    </xf>
    <xf numFmtId="3" fontId="28" fillId="0" borderId="52" xfId="272" applyNumberFormat="1" applyFont="1" applyBorder="1" applyAlignment="1" applyProtection="1">
      <alignment horizontal="center"/>
      <protection locked="0"/>
    </xf>
    <xf numFmtId="4" fontId="28" fillId="0" borderId="17" xfId="272" applyNumberFormat="1" applyFont="1" applyBorder="1" applyProtection="1">
      <protection locked="0"/>
    </xf>
    <xf numFmtId="4" fontId="2" fillId="0" borderId="19" xfId="272" applyNumberFormat="1" applyFont="1" applyBorder="1" applyProtection="1">
      <protection locked="0"/>
    </xf>
    <xf numFmtId="3" fontId="2" fillId="0" borderId="30" xfId="272" applyNumberFormat="1" applyFont="1" applyBorder="1" applyAlignment="1" applyProtection="1">
      <alignment horizontal="center"/>
      <protection locked="0"/>
    </xf>
    <xf numFmtId="4" fontId="2" fillId="25" borderId="29" xfId="272" applyNumberFormat="1" applyFont="1" applyFill="1" applyBorder="1" applyProtection="1"/>
    <xf numFmtId="0" fontId="2" fillId="0" borderId="41" xfId="272" applyFont="1" applyBorder="1" applyAlignment="1">
      <alignment horizontal="center"/>
    </xf>
    <xf numFmtId="3" fontId="2" fillId="0" borderId="28" xfId="272" applyNumberFormat="1" applyFont="1" applyBorder="1" applyAlignment="1" applyProtection="1">
      <alignment horizontal="center"/>
      <protection locked="0"/>
    </xf>
    <xf numFmtId="3" fontId="8" fillId="0" borderId="28" xfId="272" applyNumberFormat="1" applyFont="1" applyBorder="1" applyAlignment="1" applyProtection="1">
      <alignment horizontal="center"/>
      <protection locked="0"/>
    </xf>
    <xf numFmtId="3" fontId="28" fillId="0" borderId="28" xfId="272" applyNumberFormat="1" applyFont="1" applyBorder="1" applyAlignment="1" applyProtection="1">
      <alignment horizontal="center"/>
      <protection locked="0"/>
    </xf>
    <xf numFmtId="4" fontId="28" fillId="0" borderId="28" xfId="272" applyNumberFormat="1" applyFont="1" applyBorder="1" applyProtection="1">
      <protection locked="0"/>
    </xf>
    <xf numFmtId="4" fontId="2" fillId="0" borderId="35" xfId="272" applyNumberFormat="1" applyFont="1" applyBorder="1" applyProtection="1">
      <protection locked="0"/>
    </xf>
    <xf numFmtId="4" fontId="2" fillId="0" borderId="39" xfId="272" applyNumberFormat="1" applyFont="1" applyBorder="1" applyProtection="1">
      <protection locked="0"/>
    </xf>
    <xf numFmtId="4" fontId="28" fillId="0" borderId="52" xfId="272" applyNumberFormat="1" applyFont="1" applyBorder="1" applyProtection="1">
      <protection locked="0"/>
    </xf>
    <xf numFmtId="4" fontId="2" fillId="0" borderId="53" xfId="272" applyNumberFormat="1" applyFont="1" applyBorder="1" applyProtection="1">
      <protection locked="0"/>
    </xf>
    <xf numFmtId="4" fontId="2" fillId="0" borderId="23" xfId="272" applyNumberFormat="1" applyFont="1" applyBorder="1" applyProtection="1">
      <protection locked="0"/>
    </xf>
    <xf numFmtId="4" fontId="2" fillId="0" borderId="54" xfId="272" applyNumberFormat="1" applyFont="1" applyBorder="1" applyProtection="1">
      <protection locked="0"/>
    </xf>
    <xf numFmtId="4" fontId="2" fillId="25" borderId="20" xfId="272" applyNumberFormat="1" applyFont="1" applyFill="1" applyBorder="1" applyProtection="1"/>
    <xf numFmtId="4" fontId="2" fillId="25" borderId="30" xfId="272" applyNumberFormat="1" applyFont="1" applyFill="1" applyBorder="1" applyProtection="1"/>
    <xf numFmtId="4" fontId="8" fillId="0" borderId="51" xfId="272" applyNumberFormat="1" applyFont="1" applyBorder="1" applyProtection="1">
      <protection locked="0"/>
    </xf>
    <xf numFmtId="0" fontId="2" fillId="58" borderId="16" xfId="503" applyFont="1" applyFill="1" applyBorder="1" applyAlignment="1" applyProtection="1">
      <alignment horizontal="center" vertical="center" wrapText="1"/>
    </xf>
    <xf numFmtId="0" fontId="2" fillId="58" borderId="62" xfId="272" applyFont="1" applyFill="1" applyBorder="1" applyAlignment="1" applyProtection="1">
      <alignment horizontal="center"/>
    </xf>
    <xf numFmtId="0" fontId="2" fillId="0" borderId="16" xfId="272" applyFont="1" applyBorder="1" applyAlignment="1" applyProtection="1">
      <alignment horizontal="center"/>
    </xf>
    <xf numFmtId="0" fontId="5" fillId="0" borderId="0" xfId="272" applyFont="1" applyAlignment="1" applyProtection="1">
      <alignment horizontal="right" vertical="center"/>
    </xf>
    <xf numFmtId="0" fontId="8" fillId="0" borderId="75" xfId="503" applyFont="1" applyBorder="1" applyAlignment="1" applyProtection="1">
      <alignment horizontal="center" vertical="center" wrapText="1"/>
    </xf>
    <xf numFmtId="0" fontId="8" fillId="0" borderId="44" xfId="503" applyFont="1" applyBorder="1" applyAlignment="1" applyProtection="1">
      <alignment horizontal="center" vertical="center" wrapText="1"/>
    </xf>
    <xf numFmtId="0" fontId="2" fillId="0" borderId="16" xfId="503" applyFont="1" applyBorder="1" applyAlignment="1" applyProtection="1">
      <alignment horizontal="center" vertical="center" wrapText="1"/>
    </xf>
    <xf numFmtId="0" fontId="2" fillId="0" borderId="16" xfId="501" applyNumberFormat="1" applyFont="1" applyBorder="1" applyAlignment="1">
      <alignment horizontal="center"/>
    </xf>
    <xf numFmtId="0" fontId="2" fillId="0" borderId="13" xfId="272" applyFont="1" applyBorder="1" applyAlignment="1">
      <alignment horizontal="left"/>
    </xf>
    <xf numFmtId="0" fontId="2" fillId="0" borderId="13" xfId="272" applyFont="1" applyBorder="1" applyAlignment="1">
      <alignment horizontal="center"/>
    </xf>
    <xf numFmtId="3" fontId="2" fillId="0" borderId="15" xfId="272" applyNumberFormat="1" applyFont="1" applyBorder="1" applyAlignment="1">
      <alignment vertical="center"/>
    </xf>
    <xf numFmtId="3" fontId="2" fillId="0" borderId="18" xfId="272" applyNumberFormat="1" applyFont="1" applyBorder="1" applyAlignment="1" applyProtection="1">
      <alignment vertical="center"/>
      <protection locked="0"/>
    </xf>
    <xf numFmtId="3" fontId="2" fillId="0" borderId="21" xfId="272" applyNumberFormat="1" applyFont="1" applyBorder="1" applyAlignment="1">
      <alignment vertical="center"/>
    </xf>
    <xf numFmtId="0" fontId="116" fillId="0" borderId="16" xfId="0" applyFont="1" applyBorder="1" applyAlignment="1" applyProtection="1">
      <alignment horizontal="center" vertical="center" wrapText="1"/>
      <protection locked="0"/>
    </xf>
    <xf numFmtId="0" fontId="116" fillId="0" borderId="62" xfId="0" applyFont="1" applyBorder="1" applyAlignment="1" applyProtection="1">
      <alignment horizontal="center" vertical="center" wrapText="1"/>
      <protection locked="0"/>
    </xf>
    <xf numFmtId="4" fontId="8" fillId="0" borderId="40" xfId="500" applyNumberFormat="1" applyFont="1" applyFill="1" applyBorder="1" applyAlignment="1" applyProtection="1">
      <alignment horizontal="center" vertical="center" wrapText="1"/>
    </xf>
    <xf numFmtId="0" fontId="2" fillId="0" borderId="43" xfId="499" applyFont="1" applyFill="1" applyBorder="1" applyAlignment="1" applyProtection="1">
      <alignment horizontal="center" vertical="center" wrapText="1"/>
    </xf>
    <xf numFmtId="0" fontId="2" fillId="0" borderId="26" xfId="499" applyFont="1" applyFill="1" applyBorder="1" applyAlignment="1" applyProtection="1">
      <alignment horizontal="center" vertical="center" wrapText="1"/>
    </xf>
    <xf numFmtId="3" fontId="32" fillId="0" borderId="12" xfId="0" applyNumberFormat="1" applyFont="1" applyFill="1" applyBorder="1" applyAlignment="1" applyProtection="1">
      <alignment horizontal="center" vertical="center" wrapText="1"/>
    </xf>
    <xf numFmtId="3" fontId="32" fillId="0" borderId="12" xfId="0" applyNumberFormat="1" applyFont="1" applyFill="1" applyBorder="1" applyAlignment="1">
      <alignment horizontal="center" vertical="center" wrapText="1"/>
    </xf>
    <xf numFmtId="3" fontId="32" fillId="0" borderId="12" xfId="0" applyNumberFormat="1" applyFont="1" applyFill="1" applyBorder="1" applyAlignment="1" applyProtection="1">
      <alignment horizontal="center" vertical="center"/>
    </xf>
    <xf numFmtId="3" fontId="32" fillId="0" borderId="35" xfId="0" applyNumberFormat="1" applyFont="1" applyFill="1" applyBorder="1" applyAlignment="1">
      <alignment horizontal="center" vertical="center" wrapText="1"/>
    </xf>
    <xf numFmtId="0" fontId="84" fillId="0" borderId="0" xfId="272" applyFont="1" applyBorder="1" applyAlignment="1" applyProtection="1">
      <alignment wrapText="1"/>
      <protection locked="0"/>
    </xf>
    <xf numFmtId="0" fontId="5" fillId="0" borderId="0" xfId="503" applyFont="1" applyAlignment="1" applyProtection="1"/>
    <xf numFmtId="0" fontId="116" fillId="0" borderId="0" xfId="0" applyFont="1" applyBorder="1"/>
    <xf numFmtId="0" fontId="134" fillId="0" borderId="0" xfId="0" applyFont="1" applyBorder="1"/>
    <xf numFmtId="0" fontId="2" fillId="0" borderId="0" xfId="272" applyFont="1" applyFill="1" applyBorder="1" applyAlignment="1">
      <alignment wrapText="1"/>
    </xf>
    <xf numFmtId="0" fontId="5" fillId="0" borderId="0" xfId="0" applyNumberFormat="1" applyFont="1" applyBorder="1" applyAlignment="1"/>
    <xf numFmtId="0" fontId="134" fillId="0" borderId="0" xfId="0" applyFont="1" applyBorder="1" applyAlignment="1">
      <alignment horizontal="left"/>
    </xf>
    <xf numFmtId="0" fontId="123" fillId="0" borderId="0" xfId="0" applyFont="1" applyBorder="1" applyAlignment="1"/>
    <xf numFmtId="0" fontId="5" fillId="0" borderId="0" xfId="0" applyFont="1" applyBorder="1" applyAlignment="1">
      <alignment horizontal="left"/>
    </xf>
    <xf numFmtId="0" fontId="5" fillId="0" borderId="0" xfId="0" applyNumberFormat="1" applyFont="1" applyBorder="1" applyAlignment="1">
      <alignment horizontal="right"/>
    </xf>
    <xf numFmtId="173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/>
    </xf>
    <xf numFmtId="0" fontId="116" fillId="0" borderId="0" xfId="0" applyFont="1" applyBorder="1" applyAlignment="1">
      <alignment horizontal="left"/>
    </xf>
    <xf numFmtId="0" fontId="117" fillId="0" borderId="0" xfId="0" applyFont="1" applyBorder="1" applyAlignment="1">
      <alignment horizontal="right"/>
    </xf>
    <xf numFmtId="0" fontId="30" fillId="76" borderId="0" xfId="196" applyFont="1" applyFill="1" applyBorder="1" applyAlignment="1" applyProtection="1">
      <alignment horizontal="center" vertical="center" wrapText="1"/>
      <protection locked="0"/>
    </xf>
    <xf numFmtId="0" fontId="12" fillId="0" borderId="0" xfId="504" applyNumberFormat="1" applyFont="1" applyFill="1" applyBorder="1" applyAlignment="1" applyProtection="1">
      <alignment horizontal="center" vertical="center"/>
    </xf>
    <xf numFmtId="0" fontId="116" fillId="0" borderId="0" xfId="0" applyFont="1" applyFill="1" applyBorder="1"/>
    <xf numFmtId="1" fontId="2" fillId="0" borderId="12" xfId="0" applyNumberFormat="1" applyFont="1" applyBorder="1" applyAlignment="1">
      <alignment horizontal="center" vertical="center" wrapText="1"/>
    </xf>
    <xf numFmtId="49" fontId="2" fillId="0" borderId="25" xfId="272" applyNumberFormat="1" applyFont="1" applyBorder="1" applyAlignment="1">
      <alignment horizontal="center" wrapText="1"/>
    </xf>
    <xf numFmtId="0" fontId="117" fillId="0" borderId="13" xfId="0" applyFont="1" applyBorder="1" applyAlignment="1">
      <alignment horizontal="center" vertical="center"/>
    </xf>
    <xf numFmtId="0" fontId="117" fillId="0" borderId="39" xfId="0" applyFont="1" applyBorder="1" applyAlignment="1">
      <alignment horizontal="center" vertical="center"/>
    </xf>
    <xf numFmtId="0" fontId="117" fillId="0" borderId="29" xfId="0" applyFont="1" applyBorder="1" applyAlignment="1">
      <alignment horizontal="center" vertical="center"/>
    </xf>
    <xf numFmtId="0" fontId="28" fillId="24" borderId="13" xfId="272" applyFont="1" applyFill="1" applyBorder="1" applyAlignment="1">
      <alignment horizontal="right" vertical="top" wrapText="1"/>
    </xf>
    <xf numFmtId="0" fontId="2" fillId="0" borderId="13" xfId="272" applyFont="1" applyBorder="1" applyAlignment="1">
      <alignment horizontal="center" vertical="center" wrapText="1"/>
    </xf>
    <xf numFmtId="3" fontId="28" fillId="0" borderId="13" xfId="272" applyNumberFormat="1" applyFont="1" applyBorder="1"/>
    <xf numFmtId="3" fontId="28" fillId="0" borderId="13" xfId="272" applyNumberFormat="1" applyFont="1" applyFill="1" applyBorder="1"/>
    <xf numFmtId="3" fontId="30" fillId="0" borderId="13" xfId="272" applyNumberFormat="1" applyFont="1" applyBorder="1"/>
    <xf numFmtId="3" fontId="30" fillId="0" borderId="30" xfId="272" applyNumberFormat="1" applyFont="1" applyBorder="1"/>
    <xf numFmtId="0" fontId="2" fillId="0" borderId="52" xfId="272" applyFont="1" applyBorder="1" applyAlignment="1">
      <alignment horizontal="center" vertical="center" wrapText="1"/>
    </xf>
    <xf numFmtId="0" fontId="2" fillId="24" borderId="17" xfId="272" applyFont="1" applyFill="1" applyBorder="1" applyAlignment="1" applyProtection="1">
      <alignment horizontal="left" vertical="top"/>
    </xf>
    <xf numFmtId="0" fontId="8" fillId="0" borderId="12" xfId="272" applyFont="1" applyFill="1" applyBorder="1" applyAlignment="1">
      <alignment horizontal="center" vertical="center"/>
    </xf>
    <xf numFmtId="49" fontId="2" fillId="0" borderId="19" xfId="272" applyNumberFormat="1" applyFont="1" applyFill="1" applyBorder="1" applyAlignment="1">
      <alignment horizontal="center" vertical="center"/>
    </xf>
    <xf numFmtId="0" fontId="2" fillId="0" borderId="12" xfId="272" applyFont="1" applyFill="1" applyBorder="1" applyAlignment="1">
      <alignment horizontal="center" vertical="center"/>
    </xf>
    <xf numFmtId="49" fontId="2" fillId="0" borderId="43" xfId="272" applyNumberFormat="1" applyFont="1" applyBorder="1" applyAlignment="1">
      <alignment horizontal="center" wrapText="1"/>
    </xf>
    <xf numFmtId="49" fontId="8" fillId="0" borderId="35" xfId="272" applyNumberFormat="1" applyFont="1" applyFill="1" applyBorder="1" applyAlignment="1">
      <alignment horizontal="center" vertical="center"/>
    </xf>
    <xf numFmtId="49" fontId="2" fillId="0" borderId="78" xfId="272" applyNumberFormat="1" applyFont="1" applyBorder="1" applyAlignment="1">
      <alignment horizontal="center" wrapText="1"/>
    </xf>
    <xf numFmtId="0" fontId="8" fillId="0" borderId="33" xfId="499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/>
    </xf>
    <xf numFmtId="0" fontId="8" fillId="0" borderId="32" xfId="499" applyFont="1" applyFill="1" applyBorder="1" applyAlignment="1" applyProtection="1">
      <alignment horizontal="center" vertical="center" wrapText="1"/>
    </xf>
    <xf numFmtId="0" fontId="2" fillId="24" borderId="19" xfId="272" applyFont="1" applyFill="1" applyBorder="1" applyAlignment="1">
      <alignment horizontal="center" vertical="center"/>
    </xf>
    <xf numFmtId="0" fontId="2" fillId="24" borderId="20" xfId="272" applyFont="1" applyFill="1" applyBorder="1" applyAlignment="1">
      <alignment horizontal="center" vertical="center"/>
    </xf>
    <xf numFmtId="0" fontId="2" fillId="0" borderId="12" xfId="272" applyFont="1" applyBorder="1" applyAlignment="1">
      <alignment horizontal="left" wrapText="1"/>
    </xf>
    <xf numFmtId="0" fontId="116" fillId="58" borderId="12" xfId="0" applyFont="1" applyFill="1" applyBorder="1" applyAlignment="1">
      <alignment horizontal="left" vertical="center" wrapText="1"/>
    </xf>
    <xf numFmtId="0" fontId="27" fillId="0" borderId="57" xfId="272" applyFont="1" applyBorder="1" applyAlignment="1">
      <alignment horizontal="left"/>
    </xf>
    <xf numFmtId="0" fontId="8" fillId="0" borderId="18" xfId="272" applyFont="1" applyBorder="1" applyAlignment="1">
      <alignment horizontal="center"/>
    </xf>
    <xf numFmtId="0" fontId="116" fillId="0" borderId="12" xfId="0" applyFont="1" applyBorder="1" applyAlignment="1">
      <alignment vertical="center" wrapText="1"/>
    </xf>
    <xf numFmtId="0" fontId="2" fillId="24" borderId="17" xfId="272" applyFont="1" applyFill="1" applyBorder="1" applyAlignment="1">
      <alignment horizontal="center" vertical="center"/>
    </xf>
    <xf numFmtId="2" fontId="2" fillId="24" borderId="12" xfId="272" applyNumberFormat="1" applyFont="1" applyFill="1" applyBorder="1" applyAlignment="1">
      <alignment vertical="top" wrapText="1"/>
    </xf>
    <xf numFmtId="3" fontId="8" fillId="0" borderId="49" xfId="272" applyNumberFormat="1" applyFont="1" applyBorder="1" applyAlignment="1">
      <alignment horizontal="right"/>
    </xf>
    <xf numFmtId="0" fontId="2" fillId="0" borderId="26" xfId="503" applyFont="1" applyBorder="1" applyAlignment="1" applyProtection="1">
      <alignment horizontal="center" vertical="center" wrapText="1"/>
    </xf>
    <xf numFmtId="3" fontId="2" fillId="0" borderId="53" xfId="272" applyNumberFormat="1" applyFont="1" applyBorder="1" applyProtection="1">
      <protection locked="0"/>
    </xf>
    <xf numFmtId="3" fontId="2" fillId="65" borderId="53" xfId="272" applyNumberFormat="1" applyFont="1" applyFill="1" applyBorder="1" applyProtection="1">
      <protection locked="0"/>
    </xf>
    <xf numFmtId="3" fontId="2" fillId="0" borderId="30" xfId="272" applyNumberFormat="1" applyFont="1" applyBorder="1" applyProtection="1">
      <protection locked="0"/>
    </xf>
    <xf numFmtId="0" fontId="2" fillId="0" borderId="49" xfId="272" applyFont="1" applyBorder="1" applyAlignment="1" applyProtection="1">
      <alignment horizontal="center" vertical="center"/>
      <protection locked="0"/>
    </xf>
    <xf numFmtId="0" fontId="117" fillId="0" borderId="53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2" fillId="0" borderId="11" xfId="503" applyFont="1" applyBorder="1" applyAlignment="1" applyProtection="1">
      <alignment horizontal="center" vertical="center" wrapText="1"/>
    </xf>
    <xf numFmtId="0" fontId="2" fillId="0" borderId="41" xfId="503" applyFont="1" applyBorder="1" applyAlignment="1" applyProtection="1">
      <alignment horizontal="center" vertical="center" wrapText="1"/>
    </xf>
    <xf numFmtId="0" fontId="2" fillId="24" borderId="19" xfId="272" applyFont="1" applyFill="1" applyBorder="1" applyAlignment="1">
      <alignment horizontal="left" vertical="top"/>
    </xf>
    <xf numFmtId="0" fontId="2" fillId="24" borderId="19" xfId="272" applyFont="1" applyFill="1" applyBorder="1" applyAlignment="1" applyProtection="1">
      <alignment horizontal="left" vertical="top"/>
    </xf>
    <xf numFmtId="0" fontId="8" fillId="58" borderId="34" xfId="272" applyFont="1" applyFill="1" applyBorder="1" applyAlignment="1">
      <alignment horizontal="center" vertical="center" wrapText="1"/>
    </xf>
    <xf numFmtId="0" fontId="8" fillId="58" borderId="11" xfId="272" applyFont="1" applyFill="1" applyBorder="1" applyAlignment="1">
      <alignment horizontal="center" vertical="center" wrapText="1"/>
    </xf>
    <xf numFmtId="0" fontId="2" fillId="0" borderId="31" xfId="503" applyFont="1" applyBorder="1" applyAlignment="1" applyProtection="1">
      <alignment horizontal="center" vertical="center" wrapText="1"/>
    </xf>
    <xf numFmtId="0" fontId="2" fillId="0" borderId="44" xfId="503" applyFont="1" applyBorder="1" applyAlignment="1" applyProtection="1">
      <alignment horizontal="center" vertical="center" wrapText="1"/>
    </xf>
    <xf numFmtId="0" fontId="2" fillId="0" borderId="75" xfId="503" applyFont="1" applyBorder="1" applyAlignment="1" applyProtection="1">
      <alignment horizontal="center" vertical="center" wrapText="1"/>
    </xf>
    <xf numFmtId="0" fontId="2" fillId="0" borderId="54" xfId="272" applyFont="1" applyBorder="1" applyAlignment="1">
      <alignment horizontal="center" vertical="center" wrapText="1"/>
    </xf>
    <xf numFmtId="0" fontId="2" fillId="0" borderId="30" xfId="272" applyFont="1" applyBorder="1" applyAlignment="1">
      <alignment horizontal="center" vertical="center" wrapText="1"/>
    </xf>
    <xf numFmtId="0" fontId="2" fillId="0" borderId="72" xfId="272" applyFont="1" applyBorder="1" applyAlignment="1">
      <alignment horizontal="center" vertical="center" wrapText="1"/>
    </xf>
    <xf numFmtId="0" fontId="2" fillId="0" borderId="24" xfId="272" applyFont="1" applyBorder="1" applyAlignment="1">
      <alignment horizontal="center" vertical="center" wrapText="1"/>
    </xf>
    <xf numFmtId="0" fontId="2" fillId="0" borderId="37" xfId="272" applyFont="1" applyBorder="1" applyAlignment="1">
      <alignment horizontal="center" vertical="center" wrapText="1"/>
    </xf>
    <xf numFmtId="0" fontId="2" fillId="0" borderId="19" xfId="272" applyFont="1" applyBorder="1" applyAlignment="1">
      <alignment horizontal="center" vertical="center" wrapText="1"/>
    </xf>
    <xf numFmtId="0" fontId="2" fillId="0" borderId="37" xfId="272" applyFont="1" applyBorder="1" applyAlignment="1">
      <alignment wrapText="1"/>
    </xf>
    <xf numFmtId="0" fontId="2" fillId="0" borderId="19" xfId="272" applyFont="1" applyBorder="1" applyAlignment="1">
      <alignment wrapText="1"/>
    </xf>
    <xf numFmtId="3" fontId="2" fillId="0" borderId="19" xfId="272" applyNumberFormat="1" applyFont="1" applyBorder="1"/>
    <xf numFmtId="0" fontId="28" fillId="0" borderId="37" xfId="272" applyFont="1" applyBorder="1" applyAlignment="1">
      <alignment wrapText="1"/>
    </xf>
    <xf numFmtId="0" fontId="28" fillId="0" borderId="19" xfId="272" applyFont="1" applyBorder="1" applyAlignment="1">
      <alignment wrapText="1"/>
    </xf>
    <xf numFmtId="3" fontId="28" fillId="0" borderId="53" xfId="272" applyNumberFormat="1" applyFont="1" applyBorder="1"/>
    <xf numFmtId="3" fontId="28" fillId="0" borderId="19" xfId="272" applyNumberFormat="1" applyFont="1" applyBorder="1"/>
    <xf numFmtId="0" fontId="2" fillId="0" borderId="38" xfId="272" applyFont="1" applyBorder="1" applyAlignment="1">
      <alignment horizontal="center" vertical="center" wrapText="1"/>
    </xf>
    <xf numFmtId="0" fontId="2" fillId="0" borderId="23" xfId="272" applyFont="1" applyBorder="1" applyAlignment="1">
      <alignment horizontal="center" vertical="center" wrapText="1"/>
    </xf>
    <xf numFmtId="0" fontId="28" fillId="0" borderId="59" xfId="272" applyFont="1" applyBorder="1" applyAlignment="1">
      <alignment wrapText="1"/>
    </xf>
    <xf numFmtId="0" fontId="28" fillId="0" borderId="24" xfId="272" applyFont="1" applyBorder="1" applyAlignment="1">
      <alignment wrapText="1"/>
    </xf>
    <xf numFmtId="3" fontId="2" fillId="0" borderId="59" xfId="272" applyNumberFormat="1" applyFont="1" applyBorder="1"/>
    <xf numFmtId="3" fontId="2" fillId="0" borderId="24" xfId="272" applyNumberFormat="1" applyFont="1" applyBorder="1"/>
    <xf numFmtId="0" fontId="2" fillId="0" borderId="53" xfId="272" applyFont="1" applyBorder="1" applyAlignment="1">
      <alignment wrapText="1"/>
    </xf>
    <xf numFmtId="0" fontId="28" fillId="0" borderId="53" xfId="272" applyFont="1" applyBorder="1" applyAlignment="1">
      <alignment wrapText="1"/>
    </xf>
    <xf numFmtId="0" fontId="2" fillId="0" borderId="20" xfId="272" applyFont="1" applyBorder="1" applyAlignment="1">
      <alignment horizontal="center" vertical="center" wrapText="1"/>
    </xf>
    <xf numFmtId="49" fontId="2" fillId="0" borderId="0" xfId="272" applyNumberFormat="1" applyFont="1" applyBorder="1" applyAlignment="1" applyProtection="1">
      <alignment horizontal="left" vertical="top"/>
    </xf>
    <xf numFmtId="0" fontId="2" fillId="24" borderId="0" xfId="272" applyFont="1" applyFill="1" applyBorder="1" applyAlignment="1">
      <alignment vertical="top" wrapText="1"/>
    </xf>
    <xf numFmtId="0" fontId="2" fillId="0" borderId="0" xfId="272" applyFont="1" applyBorder="1" applyAlignment="1">
      <alignment horizontal="center" vertical="center" wrapText="1"/>
    </xf>
    <xf numFmtId="0" fontId="128" fillId="0" borderId="24" xfId="0" applyFont="1" applyBorder="1" applyAlignment="1">
      <alignment vertical="top"/>
    </xf>
    <xf numFmtId="0" fontId="28" fillId="24" borderId="33" xfId="272" applyFont="1" applyFill="1" applyBorder="1" applyAlignment="1">
      <alignment vertical="top" wrapText="1"/>
    </xf>
    <xf numFmtId="3" fontId="28" fillId="0" borderId="59" xfId="272" applyNumberFormat="1" applyFont="1" applyBorder="1"/>
    <xf numFmtId="3" fontId="28" fillId="0" borderId="24" xfId="272" applyNumberFormat="1" applyFont="1" applyBorder="1"/>
    <xf numFmtId="3" fontId="28" fillId="0" borderId="33" xfId="272" applyNumberFormat="1" applyFont="1" applyBorder="1"/>
    <xf numFmtId="3" fontId="30" fillId="0" borderId="59" xfId="272" applyNumberFormat="1" applyFont="1" applyBorder="1"/>
    <xf numFmtId="0" fontId="128" fillId="0" borderId="0" xfId="0" applyFont="1"/>
    <xf numFmtId="0" fontId="28" fillId="24" borderId="19" xfId="272" applyFont="1" applyFill="1" applyBorder="1" applyAlignment="1">
      <alignment horizontal="left" vertical="top"/>
    </xf>
    <xf numFmtId="0" fontId="28" fillId="24" borderId="12" xfId="272" applyFont="1" applyFill="1" applyBorder="1" applyAlignment="1">
      <alignment vertical="top" wrapText="1"/>
    </xf>
    <xf numFmtId="49" fontId="28" fillId="0" borderId="20" xfId="272" applyNumberFormat="1" applyFont="1" applyBorder="1" applyAlignment="1" applyProtection="1">
      <alignment horizontal="left" vertical="top"/>
    </xf>
    <xf numFmtId="0" fontId="28" fillId="24" borderId="13" xfId="272" applyFont="1" applyFill="1" applyBorder="1" applyAlignment="1">
      <alignment vertical="top" wrapText="1"/>
    </xf>
    <xf numFmtId="0" fontId="28" fillId="0" borderId="13" xfId="272" applyFont="1" applyBorder="1" applyAlignment="1">
      <alignment horizontal="center" vertical="center" wrapText="1"/>
    </xf>
    <xf numFmtId="0" fontId="28" fillId="0" borderId="30" xfId="272" applyFont="1" applyBorder="1" applyAlignment="1">
      <alignment horizontal="center" vertical="center" wrapText="1"/>
    </xf>
    <xf numFmtId="0" fontId="28" fillId="0" borderId="20" xfId="272" applyFont="1" applyBorder="1" applyAlignment="1">
      <alignment horizontal="center" vertical="center" wrapText="1"/>
    </xf>
    <xf numFmtId="0" fontId="116" fillId="0" borderId="0" xfId="0" applyFont="1" applyAlignment="1">
      <alignment horizontal="right"/>
    </xf>
    <xf numFmtId="0" fontId="2" fillId="0" borderId="0" xfId="272" applyFont="1" applyAlignment="1">
      <alignment vertical="top" wrapText="1"/>
    </xf>
    <xf numFmtId="0" fontId="2" fillId="0" borderId="41" xfId="503" applyFont="1" applyFill="1" applyBorder="1" applyAlignment="1" applyProtection="1">
      <alignment horizontal="center" vertical="center" wrapText="1"/>
    </xf>
    <xf numFmtId="0" fontId="2" fillId="24" borderId="51" xfId="272" applyFont="1" applyFill="1" applyBorder="1" applyAlignment="1">
      <alignment vertical="top" wrapText="1"/>
    </xf>
    <xf numFmtId="0" fontId="2" fillId="0" borderId="17" xfId="272" applyFont="1" applyBorder="1" applyAlignment="1">
      <alignment horizontal="center" vertical="center" wrapText="1"/>
    </xf>
    <xf numFmtId="0" fontId="2" fillId="0" borderId="18" xfId="272" applyFont="1" applyFill="1" applyBorder="1" applyAlignment="1">
      <alignment horizontal="center" vertical="center" wrapText="1"/>
    </xf>
    <xf numFmtId="0" fontId="2" fillId="24" borderId="37" xfId="272" applyFont="1" applyFill="1" applyBorder="1" applyAlignment="1">
      <alignment vertical="top" wrapText="1"/>
    </xf>
    <xf numFmtId="0" fontId="2" fillId="24" borderId="19" xfId="272" applyFont="1" applyFill="1" applyBorder="1" applyAlignment="1">
      <alignment vertical="top" wrapText="1"/>
    </xf>
    <xf numFmtId="0" fontId="2" fillId="0" borderId="12" xfId="272" applyFont="1" applyFill="1" applyBorder="1" applyAlignment="1">
      <alignment wrapText="1"/>
    </xf>
    <xf numFmtId="3" fontId="8" fillId="0" borderId="19" xfId="272" applyNumberFormat="1" applyFont="1" applyBorder="1"/>
    <xf numFmtId="0" fontId="28" fillId="24" borderId="37" xfId="272" applyFont="1" applyFill="1" applyBorder="1" applyAlignment="1">
      <alignment horizontal="right" vertical="top" wrapText="1"/>
    </xf>
    <xf numFmtId="0" fontId="28" fillId="24" borderId="19" xfId="272" applyFont="1" applyFill="1" applyBorder="1" applyAlignment="1">
      <alignment horizontal="right" vertical="top" wrapText="1"/>
    </xf>
    <xf numFmtId="0" fontId="2" fillId="0" borderId="12" xfId="272" applyFont="1" applyFill="1" applyBorder="1" applyAlignment="1">
      <alignment horizontal="center" vertical="center" wrapText="1"/>
    </xf>
    <xf numFmtId="3" fontId="30" fillId="0" borderId="19" xfId="272" applyNumberFormat="1" applyFont="1" applyBorder="1"/>
    <xf numFmtId="0" fontId="28" fillId="0" borderId="12" xfId="272" applyFont="1" applyFill="1" applyBorder="1" applyAlignment="1">
      <alignment wrapText="1"/>
    </xf>
    <xf numFmtId="0" fontId="2" fillId="24" borderId="37" xfId="272" applyFont="1" applyFill="1" applyBorder="1" applyAlignment="1">
      <alignment horizontal="right" vertical="top" wrapText="1"/>
    </xf>
    <xf numFmtId="0" fontId="2" fillId="24" borderId="19" xfId="272" applyFont="1" applyFill="1" applyBorder="1" applyAlignment="1">
      <alignment horizontal="right" vertical="top" wrapText="1"/>
    </xf>
    <xf numFmtId="0" fontId="2" fillId="0" borderId="53" xfId="272" applyFont="1" applyBorder="1" applyAlignment="1">
      <alignment horizontal="center" wrapText="1"/>
    </xf>
    <xf numFmtId="0" fontId="2" fillId="0" borderId="12" xfId="272" applyFont="1" applyFill="1" applyBorder="1" applyAlignment="1">
      <alignment horizontal="center" wrapText="1"/>
    </xf>
    <xf numFmtId="0" fontId="2" fillId="0" borderId="37" xfId="272" applyFont="1" applyBorder="1" applyAlignment="1" applyProtection="1">
      <alignment vertical="top" wrapText="1"/>
    </xf>
    <xf numFmtId="0" fontId="2" fillId="0" borderId="19" xfId="272" applyFont="1" applyBorder="1" applyAlignment="1" applyProtection="1">
      <alignment vertical="top" wrapText="1"/>
    </xf>
    <xf numFmtId="0" fontId="28" fillId="0" borderId="53" xfId="272" applyFont="1" applyBorder="1" applyAlignment="1">
      <alignment horizontal="center" wrapText="1"/>
    </xf>
    <xf numFmtId="0" fontId="28" fillId="0" borderId="19" xfId="272" applyFont="1" applyBorder="1" applyAlignment="1">
      <alignment horizontal="center" wrapText="1"/>
    </xf>
    <xf numFmtId="0" fontId="28" fillId="0" borderId="12" xfId="272" applyFont="1" applyFill="1" applyBorder="1" applyAlignment="1">
      <alignment horizontal="center" wrapText="1"/>
    </xf>
    <xf numFmtId="0" fontId="2" fillId="58" borderId="37" xfId="272" applyFont="1" applyFill="1" applyBorder="1" applyAlignment="1">
      <alignment vertical="top" wrapText="1"/>
    </xf>
    <xf numFmtId="0" fontId="2" fillId="58" borderId="19" xfId="272" applyFont="1" applyFill="1" applyBorder="1" applyAlignment="1">
      <alignment vertical="top" wrapText="1"/>
    </xf>
    <xf numFmtId="0" fontId="28" fillId="24" borderId="29" xfId="272" applyFont="1" applyFill="1" applyBorder="1" applyAlignment="1">
      <alignment horizontal="right" vertical="top" wrapText="1"/>
    </xf>
    <xf numFmtId="0" fontId="28" fillId="24" borderId="20" xfId="272" applyFont="1" applyFill="1" applyBorder="1" applyAlignment="1">
      <alignment horizontal="right" vertical="top" wrapText="1"/>
    </xf>
    <xf numFmtId="0" fontId="2" fillId="0" borderId="13" xfId="272" applyFont="1" applyFill="1" applyBorder="1" applyAlignment="1">
      <alignment horizontal="center" vertical="center" wrapText="1"/>
    </xf>
    <xf numFmtId="3" fontId="30" fillId="0" borderId="20" xfId="272" applyNumberFormat="1" applyFont="1" applyBorder="1"/>
    <xf numFmtId="16" fontId="2" fillId="24" borderId="0" xfId="272" applyNumberFormat="1" applyFont="1" applyFill="1" applyBorder="1" applyAlignment="1">
      <alignment horizontal="left" vertical="top"/>
    </xf>
    <xf numFmtId="0" fontId="28" fillId="24" borderId="0" xfId="272" applyFont="1" applyFill="1" applyBorder="1" applyAlignment="1">
      <alignment horizontal="right" vertical="top" wrapText="1"/>
    </xf>
    <xf numFmtId="0" fontId="2" fillId="0" borderId="0" xfId="272" applyFont="1" applyFill="1" applyBorder="1" applyAlignment="1">
      <alignment horizontal="center" vertical="center" wrapText="1"/>
    </xf>
    <xf numFmtId="3" fontId="28" fillId="0" borderId="0" xfId="272" applyNumberFormat="1" applyFont="1" applyBorder="1"/>
    <xf numFmtId="3" fontId="28" fillId="0" borderId="0" xfId="272" applyNumberFormat="1" applyFont="1" applyFill="1" applyBorder="1"/>
    <xf numFmtId="3" fontId="30" fillId="0" borderId="0" xfId="272" applyNumberFormat="1" applyFont="1" applyBorder="1"/>
    <xf numFmtId="0" fontId="28" fillId="24" borderId="14" xfId="272" applyFont="1" applyFill="1" applyBorder="1" applyAlignment="1">
      <alignment horizontal="left" vertical="top"/>
    </xf>
    <xf numFmtId="0" fontId="28" fillId="24" borderId="16" xfId="272" applyFont="1" applyFill="1" applyBorder="1" applyAlignment="1">
      <alignment vertical="top" wrapText="1"/>
    </xf>
    <xf numFmtId="0" fontId="28" fillId="24" borderId="14" xfId="272" applyFont="1" applyFill="1" applyBorder="1" applyAlignment="1">
      <alignment vertical="top" wrapText="1"/>
    </xf>
    <xf numFmtId="0" fontId="28" fillId="24" borderId="15" xfId="272" applyFont="1" applyFill="1" applyBorder="1" applyAlignment="1">
      <alignment vertical="top" wrapText="1"/>
    </xf>
    <xf numFmtId="0" fontId="28" fillId="0" borderId="15" xfId="272" applyFont="1" applyBorder="1" applyAlignment="1">
      <alignment wrapText="1"/>
    </xf>
    <xf numFmtId="0" fontId="28" fillId="0" borderId="26" xfId="272" applyFont="1" applyBorder="1" applyAlignment="1">
      <alignment wrapText="1"/>
    </xf>
    <xf numFmtId="0" fontId="28" fillId="0" borderId="14" xfId="272" applyFont="1" applyBorder="1" applyAlignment="1">
      <alignment wrapText="1"/>
    </xf>
    <xf numFmtId="0" fontId="28" fillId="0" borderId="15" xfId="272" applyFont="1" applyFill="1" applyBorder="1" applyAlignment="1">
      <alignment wrapText="1"/>
    </xf>
    <xf numFmtId="3" fontId="30" fillId="0" borderId="26" xfId="272" applyNumberFormat="1" applyFont="1" applyBorder="1"/>
    <xf numFmtId="3" fontId="28" fillId="0" borderId="15" xfId="272" applyNumberFormat="1" applyFont="1" applyBorder="1" applyAlignment="1">
      <alignment wrapText="1"/>
    </xf>
    <xf numFmtId="0" fontId="116" fillId="0" borderId="0" xfId="0" applyFont="1" applyAlignment="1">
      <alignment horizontal="right" vertical="top"/>
    </xf>
    <xf numFmtId="0" fontId="116" fillId="0" borderId="0" xfId="0" applyFont="1" applyAlignment="1">
      <alignment vertical="top" wrapText="1"/>
    </xf>
    <xf numFmtId="0" fontId="2" fillId="25" borderId="63" xfId="272" applyFont="1" applyFill="1" applyBorder="1" applyAlignment="1"/>
    <xf numFmtId="3" fontId="2" fillId="0" borderId="100" xfId="272" applyNumberFormat="1" applyFont="1" applyBorder="1" applyAlignment="1" applyProtection="1">
      <protection locked="0"/>
    </xf>
    <xf numFmtId="3" fontId="2" fillId="0" borderId="100" xfId="272" applyNumberFormat="1" applyFont="1" applyBorder="1" applyAlignment="1" applyProtection="1">
      <alignment vertical="center"/>
      <protection locked="0"/>
    </xf>
    <xf numFmtId="3" fontId="2" fillId="0" borderId="62" xfId="272" applyNumberFormat="1" applyFont="1" applyBorder="1" applyAlignment="1">
      <alignment vertical="center"/>
    </xf>
    <xf numFmtId="0" fontId="2" fillId="25" borderId="68" xfId="272" applyFont="1" applyFill="1" applyBorder="1" applyAlignment="1"/>
    <xf numFmtId="3" fontId="2" fillId="0" borderId="51" xfId="272" applyNumberFormat="1" applyFont="1" applyBorder="1" applyAlignment="1" applyProtection="1">
      <protection locked="0"/>
    </xf>
    <xf numFmtId="3" fontId="2" fillId="0" borderId="51" xfId="272" applyNumberFormat="1" applyFont="1" applyBorder="1" applyAlignment="1" applyProtection="1">
      <alignment vertical="center"/>
      <protection locked="0"/>
    </xf>
    <xf numFmtId="3" fontId="2" fillId="0" borderId="16" xfId="272" applyNumberFormat="1" applyFont="1" applyBorder="1" applyAlignment="1">
      <alignment vertical="center"/>
    </xf>
    <xf numFmtId="3" fontId="2" fillId="0" borderId="68" xfId="272" applyNumberFormat="1" applyFont="1" applyBorder="1" applyAlignment="1">
      <alignment vertical="center"/>
    </xf>
    <xf numFmtId="0" fontId="8" fillId="0" borderId="12" xfId="272" applyFont="1" applyBorder="1" applyAlignment="1">
      <alignment wrapText="1"/>
    </xf>
    <xf numFmtId="0" fontId="2" fillId="0" borderId="12" xfId="272" applyFont="1" applyBorder="1"/>
    <xf numFmtId="0" fontId="2" fillId="0" borderId="13" xfId="272" applyFont="1" applyBorder="1"/>
    <xf numFmtId="3" fontId="116" fillId="0" borderId="12" xfId="0" applyNumberFormat="1" applyFont="1" applyBorder="1"/>
    <xf numFmtId="0" fontId="116" fillId="0" borderId="0" xfId="0" applyFont="1"/>
    <xf numFmtId="0" fontId="2" fillId="0" borderId="15" xfId="272" applyFont="1" applyBorder="1" applyAlignment="1">
      <alignment horizontal="center"/>
    </xf>
    <xf numFmtId="0" fontId="119" fillId="0" borderId="0" xfId="0" applyFont="1"/>
    <xf numFmtId="0" fontId="116" fillId="0" borderId="12" xfId="0" applyFont="1" applyFill="1" applyBorder="1" applyAlignment="1">
      <alignment horizontal="center" vertical="center" wrapText="1"/>
    </xf>
    <xf numFmtId="169" fontId="116" fillId="0" borderId="12" xfId="0" applyNumberFormat="1" applyFont="1" applyFill="1" applyBorder="1" applyAlignment="1">
      <alignment horizontal="center" vertical="center" wrapText="1"/>
    </xf>
    <xf numFmtId="0" fontId="2" fillId="0" borderId="14" xfId="272" applyFont="1" applyBorder="1" applyAlignment="1">
      <alignment horizontal="center" vertical="center" wrapText="1"/>
    </xf>
    <xf numFmtId="0" fontId="2" fillId="0" borderId="15" xfId="272" applyFont="1" applyBorder="1" applyAlignment="1">
      <alignment horizontal="center" vertical="center" wrapText="1"/>
    </xf>
    <xf numFmtId="0" fontId="8" fillId="0" borderId="19" xfId="272" applyFont="1" applyBorder="1" applyAlignment="1">
      <alignment wrapText="1"/>
    </xf>
    <xf numFmtId="0" fontId="30" fillId="0" borderId="12" xfId="499" applyFont="1" applyFill="1" applyBorder="1" applyAlignment="1" applyProtection="1">
      <alignment horizontal="left" vertical="center" wrapText="1"/>
    </xf>
    <xf numFmtId="0" fontId="116" fillId="0" borderId="18" xfId="0" applyFont="1" applyBorder="1"/>
    <xf numFmtId="3" fontId="2" fillId="0" borderId="18" xfId="272" applyNumberFormat="1" applyFont="1" applyBorder="1" applyAlignment="1">
      <alignment horizontal="center"/>
    </xf>
    <xf numFmtId="3" fontId="2" fillId="0" borderId="50" xfId="272" applyNumberFormat="1" applyFont="1" applyBorder="1" applyAlignment="1">
      <alignment horizontal="right"/>
    </xf>
    <xf numFmtId="3" fontId="2" fillId="0" borderId="21" xfId="272" applyNumberFormat="1" applyFont="1" applyBorder="1"/>
    <xf numFmtId="3" fontId="2" fillId="0" borderId="18" xfId="272" applyNumberFormat="1" applyFont="1" applyBorder="1" applyProtection="1">
      <protection locked="0"/>
    </xf>
    <xf numFmtId="3" fontId="2" fillId="0" borderId="18" xfId="272" applyNumberFormat="1" applyFont="1" applyBorder="1" applyAlignment="1">
      <alignment horizontal="right"/>
    </xf>
    <xf numFmtId="3" fontId="2" fillId="0" borderId="18" xfId="501" applyNumberFormat="1" applyFont="1" applyBorder="1" applyProtection="1"/>
    <xf numFmtId="3" fontId="2" fillId="0" borderId="18" xfId="272" applyNumberFormat="1" applyFont="1" applyBorder="1" applyAlignment="1" applyProtection="1">
      <alignment horizontal="center"/>
    </xf>
    <xf numFmtId="3" fontId="2" fillId="0" borderId="21" xfId="272" applyNumberFormat="1" applyFont="1" applyBorder="1" applyAlignment="1" applyProtection="1">
      <alignment horizontal="center"/>
    </xf>
    <xf numFmtId="3" fontId="2" fillId="0" borderId="15" xfId="664" applyNumberFormat="1" applyFont="1" applyBorder="1" applyProtection="1"/>
    <xf numFmtId="170" fontId="2" fillId="0" borderId="21" xfId="664" applyNumberFormat="1" applyFont="1" applyBorder="1" applyAlignment="1" applyProtection="1">
      <alignment horizontal="center"/>
    </xf>
    <xf numFmtId="0" fontId="2" fillId="0" borderId="18" xfId="272" applyFont="1" applyBorder="1" applyAlignment="1">
      <alignment horizontal="center" vertical="center" wrapText="1"/>
    </xf>
    <xf numFmtId="0" fontId="116" fillId="0" borderId="15" xfId="0" applyFont="1" applyBorder="1" applyAlignment="1" applyProtection="1">
      <alignment horizontal="center" vertical="center" wrapText="1"/>
      <protection locked="0"/>
    </xf>
    <xf numFmtId="0" fontId="2" fillId="0" borderId="26" xfId="272" applyFont="1" applyBorder="1" applyAlignment="1">
      <alignment horizontal="center" vertical="center" wrapText="1"/>
    </xf>
    <xf numFmtId="1" fontId="2" fillId="0" borderId="18" xfId="272" applyNumberFormat="1" applyFont="1" applyBorder="1" applyAlignment="1">
      <alignment horizontal="center" vertical="center" wrapText="1"/>
    </xf>
    <xf numFmtId="0" fontId="2" fillId="0" borderId="18" xfId="503" applyFont="1" applyBorder="1" applyAlignment="1">
      <alignment horizontal="center" vertical="center"/>
    </xf>
    <xf numFmtId="1" fontId="8" fillId="0" borderId="12" xfId="272" applyNumberFormat="1" applyFont="1" applyBorder="1" applyAlignment="1">
      <alignment wrapText="1"/>
    </xf>
    <xf numFmtId="1" fontId="8" fillId="0" borderId="12" xfId="272" applyNumberFormat="1" applyFont="1" applyBorder="1" applyAlignment="1">
      <alignment horizontal="left" vertical="center" wrapText="1"/>
    </xf>
    <xf numFmtId="1" fontId="8" fillId="0" borderId="13" xfId="272" applyNumberFormat="1" applyFont="1" applyBorder="1" applyAlignment="1">
      <alignment wrapText="1"/>
    </xf>
    <xf numFmtId="1" fontId="8" fillId="0" borderId="13" xfId="272" applyNumberFormat="1" applyFont="1" applyBorder="1" applyAlignment="1">
      <alignment horizontal="left" vertical="center" wrapText="1"/>
    </xf>
    <xf numFmtId="0" fontId="2" fillId="0" borderId="12" xfId="272" applyFont="1" applyFill="1" applyBorder="1"/>
    <xf numFmtId="3" fontId="2" fillId="0" borderId="12" xfId="0" applyNumberFormat="1" applyFont="1" applyFill="1" applyBorder="1" applyAlignment="1">
      <alignment horizontal="left" vertical="center" wrapText="1"/>
    </xf>
    <xf numFmtId="0" fontId="2" fillId="0" borderId="12" xfId="272" applyFont="1" applyFill="1" applyBorder="1" applyAlignment="1"/>
    <xf numFmtId="0" fontId="8" fillId="0" borderId="23" xfId="272" applyFont="1" applyBorder="1" applyAlignment="1">
      <alignment wrapText="1"/>
    </xf>
    <xf numFmtId="0" fontId="8" fillId="0" borderId="27" xfId="272" applyFont="1" applyBorder="1" applyAlignment="1">
      <alignment wrapText="1"/>
    </xf>
    <xf numFmtId="1" fontId="8" fillId="0" borderId="27" xfId="272" applyNumberFormat="1" applyFont="1" applyBorder="1" applyAlignment="1">
      <alignment wrapText="1"/>
    </xf>
    <xf numFmtId="3" fontId="2" fillId="0" borderId="18" xfId="272" applyNumberFormat="1" applyFont="1" applyBorder="1" applyAlignment="1" applyProtection="1">
      <alignment horizontal="center" vertical="center"/>
    </xf>
    <xf numFmtId="0" fontId="8" fillId="0" borderId="53" xfId="272" applyFont="1" applyBorder="1" applyAlignment="1">
      <alignment wrapText="1"/>
    </xf>
    <xf numFmtId="1" fontId="8" fillId="0" borderId="53" xfId="272" applyNumberFormat="1" applyFont="1" applyBorder="1" applyAlignment="1">
      <alignment horizontal="left" vertical="center" wrapText="1"/>
    </xf>
    <xf numFmtId="1" fontId="8" fillId="0" borderId="30" xfId="272" applyNumberFormat="1" applyFont="1" applyBorder="1" applyAlignment="1">
      <alignment horizontal="left" vertical="center" wrapText="1"/>
    </xf>
    <xf numFmtId="1" fontId="2" fillId="0" borderId="52" xfId="272" applyNumberFormat="1" applyFont="1" applyBorder="1" applyAlignment="1">
      <alignment horizontal="center" vertical="center" wrapText="1"/>
    </xf>
    <xf numFmtId="1" fontId="8" fillId="0" borderId="27" xfId="272" applyNumberFormat="1" applyFont="1" applyBorder="1" applyAlignment="1">
      <alignment horizontal="left" vertical="center" wrapText="1"/>
    </xf>
    <xf numFmtId="0" fontId="2" fillId="0" borderId="27" xfId="272" applyFont="1" applyBorder="1"/>
    <xf numFmtId="1" fontId="8" fillId="0" borderId="54" xfId="272" applyNumberFormat="1" applyFont="1" applyBorder="1" applyAlignment="1">
      <alignment horizontal="left" vertical="center" wrapText="1"/>
    </xf>
    <xf numFmtId="0" fontId="2" fillId="0" borderId="51" xfId="503" applyFont="1" applyBorder="1" applyAlignment="1">
      <alignment horizontal="center" vertical="center"/>
    </xf>
    <xf numFmtId="0" fontId="8" fillId="0" borderId="37" xfId="272" applyFont="1" applyBorder="1" applyAlignment="1">
      <alignment wrapText="1"/>
    </xf>
    <xf numFmtId="0" fontId="2" fillId="0" borderId="37" xfId="272" applyFont="1" applyBorder="1"/>
    <xf numFmtId="0" fontId="2" fillId="0" borderId="38" xfId="272" applyFont="1" applyBorder="1"/>
    <xf numFmtId="0" fontId="2" fillId="0" borderId="29" xfId="272" applyFont="1" applyBorder="1"/>
    <xf numFmtId="0" fontId="116" fillId="0" borderId="50" xfId="0" applyFont="1" applyBorder="1" applyAlignment="1" applyProtection="1">
      <alignment horizontal="center" vertical="center" wrapText="1"/>
      <protection locked="0"/>
    </xf>
    <xf numFmtId="3" fontId="2" fillId="0" borderId="17" xfId="272" applyNumberFormat="1" applyFont="1" applyBorder="1" applyAlignment="1" applyProtection="1">
      <alignment horizontal="center"/>
      <protection locked="0"/>
    </xf>
    <xf numFmtId="3" fontId="2" fillId="0" borderId="21" xfId="272" applyNumberFormat="1" applyFont="1" applyBorder="1" applyAlignment="1">
      <alignment vertical="center"/>
    </xf>
    <xf numFmtId="0" fontId="117" fillId="0" borderId="88" xfId="0" applyFont="1" applyFill="1" applyBorder="1" applyAlignment="1">
      <alignment horizontal="left" vertical="center" wrapText="1"/>
    </xf>
    <xf numFmtId="4" fontId="28" fillId="0" borderId="12" xfId="187" applyNumberFormat="1" applyFont="1" applyFill="1" applyBorder="1" applyAlignment="1" applyProtection="1">
      <alignment horizontal="right" vertical="center" wrapText="1"/>
    </xf>
    <xf numFmtId="0" fontId="0" fillId="0" borderId="0" xfId="0"/>
    <xf numFmtId="0" fontId="2" fillId="0" borderId="0" xfId="0" applyFont="1" applyFill="1" applyProtection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8" fillId="0" borderId="0" xfId="0" applyFont="1" applyFill="1" applyProtection="1"/>
    <xf numFmtId="0" fontId="15" fillId="0" borderId="14" xfId="0" applyFont="1" applyFill="1" applyBorder="1" applyAlignment="1" applyProtection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7" fillId="0" borderId="0" xfId="0" applyFont="1" applyFill="1" applyProtection="1"/>
    <xf numFmtId="0" fontId="8" fillId="0" borderId="19" xfId="0" applyFont="1" applyFill="1" applyBorder="1" applyAlignment="1" applyProtection="1">
      <alignment horizontal="left" vertical="top"/>
    </xf>
    <xf numFmtId="0" fontId="2" fillId="0" borderId="19" xfId="0" applyFont="1" applyFill="1" applyBorder="1" applyAlignment="1" applyProtection="1">
      <alignment horizontal="center" vertical="top"/>
    </xf>
    <xf numFmtId="0" fontId="2" fillId="0" borderId="12" xfId="0" applyFont="1" applyFill="1" applyBorder="1" applyAlignment="1" applyProtection="1">
      <alignment vertical="top" wrapText="1"/>
    </xf>
    <xf numFmtId="0" fontId="18" fillId="0" borderId="0" xfId="0" applyFont="1" applyFill="1" applyProtection="1"/>
    <xf numFmtId="0" fontId="19" fillId="0" borderId="0" xfId="0" applyFont="1" applyFill="1" applyProtection="1"/>
    <xf numFmtId="0" fontId="19" fillId="0" borderId="12" xfId="0" applyFont="1" applyFill="1" applyBorder="1" applyAlignment="1" applyProtection="1">
      <alignment vertical="top" wrapText="1"/>
    </xf>
    <xf numFmtId="0" fontId="21" fillId="0" borderId="12" xfId="0" applyFont="1" applyFill="1" applyBorder="1" applyAlignment="1" applyProtection="1">
      <alignment vertical="top" wrapText="1"/>
    </xf>
    <xf numFmtId="0" fontId="21" fillId="0" borderId="0" xfId="0" applyFont="1" applyFill="1" applyProtection="1"/>
    <xf numFmtId="0" fontId="8" fillId="0" borderId="0" xfId="272" applyFont="1"/>
    <xf numFmtId="0" fontId="2" fillId="0" borderId="0" xfId="272" applyFont="1"/>
    <xf numFmtId="3" fontId="8" fillId="0" borderId="12" xfId="0" applyNumberFormat="1" applyFont="1" applyFill="1" applyBorder="1" applyAlignment="1" applyProtection="1">
      <alignment horizontal="center" vertical="center" wrapText="1"/>
    </xf>
    <xf numFmtId="3" fontId="8" fillId="0" borderId="12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3" fontId="2" fillId="0" borderId="35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3" fontId="19" fillId="0" borderId="35" xfId="0" applyNumberFormat="1" applyFont="1" applyFill="1" applyBorder="1" applyAlignment="1">
      <alignment horizontal="center" vertical="center" wrapText="1"/>
    </xf>
    <xf numFmtId="3" fontId="19" fillId="0" borderId="12" xfId="0" applyNumberFormat="1" applyFont="1" applyFill="1" applyBorder="1" applyAlignment="1">
      <alignment horizontal="center" vertical="center" wrapText="1"/>
    </xf>
    <xf numFmtId="167" fontId="2" fillId="0" borderId="12" xfId="0" applyNumberFormat="1" applyFont="1" applyFill="1" applyBorder="1" applyProtection="1"/>
    <xf numFmtId="3" fontId="8" fillId="0" borderId="35" xfId="0" applyNumberFormat="1" applyFont="1" applyFill="1" applyBorder="1" applyAlignment="1" applyProtection="1">
      <alignment horizontal="center" vertical="center"/>
    </xf>
    <xf numFmtId="3" fontId="8" fillId="0" borderId="12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/>
    </xf>
    <xf numFmtId="3" fontId="2" fillId="0" borderId="37" xfId="0" applyNumberFormat="1" applyFont="1" applyFill="1" applyBorder="1" applyAlignment="1" applyProtection="1">
      <alignment horizontal="center" vertical="center"/>
    </xf>
    <xf numFmtId="3" fontId="2" fillId="0" borderId="35" xfId="0" applyNumberFormat="1" applyFont="1" applyFill="1" applyBorder="1" applyAlignment="1" applyProtection="1">
      <alignment horizontal="center" vertical="center"/>
    </xf>
    <xf numFmtId="3" fontId="8" fillId="0" borderId="37" xfId="0" applyNumberFormat="1" applyFont="1" applyFill="1" applyBorder="1" applyAlignment="1" applyProtection="1">
      <alignment horizontal="center" vertical="center"/>
    </xf>
    <xf numFmtId="3" fontId="2" fillId="0" borderId="35" xfId="0" applyNumberFormat="1" applyFont="1" applyFill="1" applyBorder="1" applyAlignment="1" applyProtection="1">
      <alignment horizontal="center" vertical="center"/>
      <protection locked="0"/>
    </xf>
    <xf numFmtId="3" fontId="2" fillId="0" borderId="12" xfId="0" applyNumberFormat="1" applyFont="1" applyFill="1" applyBorder="1" applyAlignment="1" applyProtection="1">
      <alignment horizontal="center" vertical="center"/>
      <protection locked="0"/>
    </xf>
    <xf numFmtId="3" fontId="8" fillId="0" borderId="12" xfId="0" applyNumberFormat="1" applyFont="1" applyFill="1" applyBorder="1" applyAlignment="1" applyProtection="1">
      <alignment horizontal="center" vertical="center"/>
      <protection locked="0"/>
    </xf>
    <xf numFmtId="3" fontId="8" fillId="0" borderId="35" xfId="0" applyNumberFormat="1" applyFont="1" applyFill="1" applyBorder="1" applyAlignment="1" applyProtection="1">
      <alignment horizontal="center" vertical="center"/>
      <protection locked="0"/>
    </xf>
    <xf numFmtId="3" fontId="8" fillId="0" borderId="27" xfId="0" applyNumberFormat="1" applyFont="1" applyFill="1" applyBorder="1" applyAlignment="1" applyProtection="1">
      <alignment horizontal="center" vertical="center"/>
    </xf>
    <xf numFmtId="0" fontId="116" fillId="0" borderId="12" xfId="0" applyFont="1" applyFill="1" applyBorder="1" applyAlignment="1">
      <alignment vertical="center" wrapText="1"/>
    </xf>
    <xf numFmtId="0" fontId="116" fillId="0" borderId="12" xfId="0" applyFont="1" applyFill="1" applyBorder="1" applyAlignment="1">
      <alignment horizontal="center" vertical="center" wrapText="1"/>
    </xf>
    <xf numFmtId="4" fontId="8" fillId="0" borderId="0" xfId="0" applyNumberFormat="1" applyFont="1" applyFill="1" applyProtection="1"/>
    <xf numFmtId="0" fontId="2" fillId="0" borderId="12" xfId="0" applyFont="1" applyFill="1" applyBorder="1" applyAlignment="1">
      <alignment vertical="top" wrapText="1"/>
    </xf>
    <xf numFmtId="0" fontId="116" fillId="0" borderId="12" xfId="0" applyFont="1" applyFill="1" applyBorder="1" applyAlignment="1">
      <alignment horizontal="left" vertical="center" wrapText="1"/>
    </xf>
    <xf numFmtId="0" fontId="0" fillId="0" borderId="0" xfId="0" applyFill="1"/>
    <xf numFmtId="49" fontId="116" fillId="0" borderId="19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vertical="top" wrapText="1"/>
    </xf>
    <xf numFmtId="0" fontId="127" fillId="0" borderId="12" xfId="0" applyFont="1" applyFill="1" applyBorder="1" applyAlignment="1">
      <alignment vertical="center" wrapText="1"/>
    </xf>
    <xf numFmtId="0" fontId="116" fillId="0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3" fontId="2" fillId="0" borderId="12" xfId="0" applyNumberFormat="1" applyFont="1" applyFill="1" applyBorder="1" applyAlignment="1">
      <alignment horizontal="left" vertical="center" wrapText="1"/>
    </xf>
    <xf numFmtId="0" fontId="23" fillId="0" borderId="12" xfId="499" applyFont="1" applyFill="1" applyBorder="1" applyAlignment="1">
      <alignment wrapText="1"/>
    </xf>
    <xf numFmtId="0" fontId="12" fillId="0" borderId="12" xfId="499" applyFont="1" applyFill="1" applyBorder="1" applyAlignment="1">
      <alignment wrapText="1"/>
    </xf>
    <xf numFmtId="0" fontId="23" fillId="0" borderId="12" xfId="499" applyFont="1" applyFill="1" applyBorder="1" applyAlignment="1" applyProtection="1">
      <alignment wrapText="1"/>
    </xf>
    <xf numFmtId="0" fontId="23" fillId="0" borderId="12" xfId="499" applyFont="1" applyFill="1" applyBorder="1" applyAlignment="1" applyProtection="1">
      <alignment horizontal="center" vertical="center" wrapText="1"/>
    </xf>
    <xf numFmtId="4" fontId="86" fillId="0" borderId="12" xfId="504" applyNumberFormat="1" applyFont="1" applyFill="1" applyBorder="1" applyAlignment="1" applyProtection="1">
      <alignment horizontal="right" vertical="center" wrapText="1"/>
    </xf>
    <xf numFmtId="0" fontId="12" fillId="0" borderId="12" xfId="504" applyNumberFormat="1" applyFont="1" applyFill="1" applyBorder="1" applyAlignment="1" applyProtection="1">
      <alignment horizontal="center" vertical="center"/>
    </xf>
    <xf numFmtId="3" fontId="2" fillId="0" borderId="60" xfId="0" applyNumberFormat="1" applyFont="1" applyFill="1" applyBorder="1" applyAlignment="1">
      <alignment horizontal="center" vertical="center" wrapText="1"/>
    </xf>
    <xf numFmtId="3" fontId="19" fillId="0" borderId="60" xfId="0" applyNumberFormat="1" applyFont="1" applyFill="1" applyBorder="1" applyAlignment="1">
      <alignment horizontal="center" vertical="center" wrapText="1"/>
    </xf>
    <xf numFmtId="3" fontId="8" fillId="0" borderId="60" xfId="0" applyNumberFormat="1" applyFont="1" applyFill="1" applyBorder="1" applyAlignment="1" applyProtection="1">
      <alignment horizontal="center" vertical="center"/>
    </xf>
    <xf numFmtId="3" fontId="2" fillId="0" borderId="60" xfId="0" applyNumberFormat="1" applyFont="1" applyFill="1" applyBorder="1" applyAlignment="1" applyProtection="1">
      <alignment horizontal="center" vertical="center"/>
    </xf>
    <xf numFmtId="3" fontId="2" fillId="0" borderId="60" xfId="0" applyNumberFormat="1" applyFont="1" applyFill="1" applyBorder="1" applyAlignment="1" applyProtection="1">
      <alignment horizontal="center" vertical="center"/>
      <protection locked="0"/>
    </xf>
    <xf numFmtId="3" fontId="8" fillId="0" borderId="60" xfId="0" applyNumberFormat="1" applyFont="1" applyFill="1" applyBorder="1" applyAlignment="1" applyProtection="1">
      <alignment horizontal="center" vertical="center"/>
      <protection locked="0"/>
    </xf>
    <xf numFmtId="3" fontId="19" fillId="0" borderId="19" xfId="0" applyNumberFormat="1" applyFont="1" applyFill="1" applyBorder="1" applyAlignment="1">
      <alignment horizontal="center" vertical="center" wrapText="1"/>
    </xf>
    <xf numFmtId="3" fontId="19" fillId="0" borderId="53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 applyProtection="1">
      <alignment horizontal="center" vertical="center"/>
    </xf>
    <xf numFmtId="0" fontId="116" fillId="0" borderId="19" xfId="0" applyFont="1" applyFill="1" applyBorder="1" applyAlignment="1">
      <alignment horizontal="center" vertical="center"/>
    </xf>
    <xf numFmtId="0" fontId="146" fillId="0" borderId="12" xfId="499" applyFont="1" applyFill="1" applyBorder="1" applyAlignment="1" applyProtection="1">
      <alignment horizontal="left" vertical="center"/>
    </xf>
    <xf numFmtId="0" fontId="125" fillId="0" borderId="12" xfId="499" applyFont="1" applyFill="1" applyBorder="1" applyAlignment="1" applyProtection="1">
      <alignment horizontal="center" vertical="top"/>
    </xf>
    <xf numFmtId="0" fontId="116" fillId="0" borderId="87" xfId="0" applyFont="1" applyFill="1" applyBorder="1" applyAlignment="1">
      <alignment horizontal="left" vertical="center" wrapText="1"/>
    </xf>
    <xf numFmtId="0" fontId="0" fillId="0" borderId="0" xfId="0" applyFont="1"/>
    <xf numFmtId="0" fontId="19" fillId="0" borderId="0" xfId="0" applyFont="1" applyFill="1" applyAlignment="1">
      <alignment horizontal="left"/>
    </xf>
    <xf numFmtId="0" fontId="19" fillId="0" borderId="0" xfId="0" applyFont="1" applyFill="1" applyAlignment="1">
      <alignment wrapText="1"/>
    </xf>
    <xf numFmtId="0" fontId="19" fillId="0" borderId="12" xfId="499" applyFont="1" applyFill="1" applyBorder="1" applyAlignment="1" applyProtection="1">
      <alignment horizontal="center" vertical="center" wrapText="1"/>
    </xf>
    <xf numFmtId="4" fontId="74" fillId="0" borderId="12" xfId="504" applyNumberFormat="1" applyFont="1" applyFill="1" applyBorder="1" applyAlignment="1" applyProtection="1">
      <alignment horizontal="right" vertical="center" wrapText="1"/>
    </xf>
    <xf numFmtId="0" fontId="74" fillId="0" borderId="12" xfId="504" applyNumberFormat="1" applyFont="1" applyFill="1" applyBorder="1" applyAlignment="1" applyProtection="1">
      <alignment horizontal="center" vertical="center" wrapText="1"/>
    </xf>
    <xf numFmtId="14" fontId="74" fillId="0" borderId="12" xfId="504" applyNumberFormat="1" applyFont="1" applyFill="1" applyBorder="1" applyAlignment="1" applyProtection="1">
      <alignment horizontal="center" vertical="center" wrapText="1"/>
    </xf>
    <xf numFmtId="14" fontId="74" fillId="0" borderId="12" xfId="504" applyNumberFormat="1" applyFont="1" applyFill="1" applyBorder="1" applyAlignment="1" applyProtection="1">
      <alignment horizontal="right" vertical="center" wrapText="1"/>
    </xf>
    <xf numFmtId="14" fontId="19" fillId="0" borderId="12" xfId="499" applyNumberFormat="1" applyFont="1" applyFill="1" applyBorder="1" applyAlignment="1" applyProtection="1">
      <alignment wrapText="1"/>
    </xf>
    <xf numFmtId="0" fontId="19" fillId="0" borderId="12" xfId="499" applyFont="1" applyFill="1" applyBorder="1" applyAlignment="1" applyProtection="1">
      <alignment wrapText="1"/>
    </xf>
    <xf numFmtId="4" fontId="155" fillId="0" borderId="12" xfId="504" applyNumberFormat="1" applyFont="1" applyFill="1" applyBorder="1" applyAlignment="1" applyProtection="1">
      <alignment horizontal="center" vertical="center" wrapText="1"/>
      <protection locked="0"/>
    </xf>
    <xf numFmtId="14" fontId="155" fillId="0" borderId="12" xfId="504" applyNumberFormat="1" applyFont="1" applyFill="1" applyBorder="1" applyAlignment="1" applyProtection="1">
      <alignment horizontal="center" vertical="center" wrapText="1"/>
      <protection locked="0"/>
    </xf>
    <xf numFmtId="14" fontId="3" fillId="0" borderId="12" xfId="499" applyNumberFormat="1" applyFont="1" applyFill="1" applyBorder="1" applyAlignment="1">
      <alignment wrapText="1"/>
    </xf>
    <xf numFmtId="0" fontId="3" fillId="0" borderId="12" xfId="499" applyFont="1" applyFill="1" applyBorder="1" applyAlignment="1">
      <alignment wrapText="1"/>
    </xf>
    <xf numFmtId="0" fontId="19" fillId="0" borderId="12" xfId="499" applyFont="1" applyFill="1" applyBorder="1" applyAlignment="1">
      <alignment horizontal="center" vertical="center" wrapText="1"/>
    </xf>
    <xf numFmtId="14" fontId="155" fillId="0" borderId="12" xfId="499" applyNumberFormat="1" applyFont="1" applyFill="1" applyBorder="1" applyAlignment="1">
      <alignment wrapText="1"/>
    </xf>
    <xf numFmtId="175" fontId="19" fillId="0" borderId="12" xfId="500" applyNumberFormat="1" applyFont="1" applyFill="1" applyBorder="1" applyAlignment="1" applyProtection="1">
      <alignment horizontal="center" vertical="center" wrapText="1"/>
    </xf>
    <xf numFmtId="14" fontId="19" fillId="0" borderId="12" xfId="500" applyNumberFormat="1" applyFont="1" applyFill="1" applyBorder="1" applyAlignment="1" applyProtection="1">
      <alignment horizontal="center" vertical="center" wrapText="1"/>
    </xf>
    <xf numFmtId="14" fontId="19" fillId="0" borderId="12" xfId="499" applyNumberFormat="1" applyFont="1" applyFill="1" applyBorder="1" applyAlignment="1">
      <alignment horizontal="center" vertical="center" wrapText="1"/>
    </xf>
    <xf numFmtId="14" fontId="74" fillId="0" borderId="12" xfId="499" applyNumberFormat="1" applyFont="1" applyFill="1" applyBorder="1" applyAlignment="1">
      <alignment horizontal="center" vertical="center" wrapText="1"/>
    </xf>
    <xf numFmtId="14" fontId="74" fillId="0" borderId="12" xfId="499" applyNumberFormat="1" applyFont="1" applyFill="1" applyBorder="1" applyAlignment="1">
      <alignment horizontal="center" wrapText="1"/>
    </xf>
    <xf numFmtId="4" fontId="19" fillId="0" borderId="12" xfId="499" applyNumberFormat="1" applyFont="1" applyFill="1" applyBorder="1" applyAlignment="1" applyProtection="1">
      <alignment wrapText="1"/>
      <protection locked="0"/>
    </xf>
    <xf numFmtId="0" fontId="19" fillId="0" borderId="12" xfId="499" applyFont="1" applyFill="1" applyBorder="1" applyAlignment="1">
      <alignment horizontal="center" wrapText="1"/>
    </xf>
    <xf numFmtId="14" fontId="19" fillId="0" borderId="12" xfId="499" applyNumberFormat="1" applyFont="1" applyFill="1" applyBorder="1" applyAlignment="1">
      <alignment horizontal="center" wrapText="1"/>
    </xf>
    <xf numFmtId="1" fontId="19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74" fillId="0" borderId="12" xfId="499" applyFont="1" applyFill="1" applyBorder="1" applyAlignment="1">
      <alignment horizontal="center" wrapText="1"/>
    </xf>
    <xf numFmtId="0" fontId="117" fillId="0" borderId="12" xfId="0" applyFont="1" applyFill="1" applyBorder="1" applyAlignment="1">
      <alignment horizontal="center" vertical="center" wrapText="1"/>
    </xf>
    <xf numFmtId="0" fontId="8" fillId="0" borderId="17" xfId="272" applyFont="1" applyBorder="1" applyAlignment="1">
      <alignment horizontal="center"/>
    </xf>
    <xf numFmtId="0" fontId="8" fillId="0" borderId="18" xfId="272" applyFont="1" applyBorder="1" applyAlignment="1">
      <alignment horizontal="center"/>
    </xf>
    <xf numFmtId="0" fontId="28" fillId="58" borderId="19" xfId="184" applyFont="1" applyFill="1" applyBorder="1" applyAlignment="1" applyProtection="1">
      <alignment vertical="top"/>
    </xf>
    <xf numFmtId="0" fontId="28" fillId="58" borderId="12" xfId="184" applyFont="1" applyFill="1" applyBorder="1" applyAlignment="1" applyProtection="1">
      <alignment horizontal="right" wrapText="1"/>
    </xf>
    <xf numFmtId="49" fontId="2" fillId="0" borderId="12" xfId="184" applyNumberFormat="1" applyFont="1" applyFill="1" applyBorder="1" applyAlignment="1">
      <alignment vertical="top" wrapText="1"/>
    </xf>
    <xf numFmtId="174" fontId="2" fillId="0" borderId="12" xfId="184" applyNumberFormat="1" applyFont="1" applyFill="1" applyBorder="1" applyAlignment="1" applyProtection="1">
      <alignment horizontal="center"/>
    </xf>
    <xf numFmtId="174" fontId="2" fillId="0" borderId="12" xfId="184" applyNumberFormat="1" applyFont="1" applyFill="1" applyBorder="1" applyAlignment="1" applyProtection="1">
      <alignment horizontal="center" vertical="center"/>
    </xf>
    <xf numFmtId="174" fontId="2" fillId="58" borderId="12" xfId="184" applyNumberFormat="1" applyFont="1" applyFill="1" applyBorder="1" applyAlignment="1" applyProtection="1">
      <alignment horizontal="center" vertical="center"/>
    </xf>
    <xf numFmtId="174" fontId="2" fillId="0" borderId="13" xfId="184" applyNumberFormat="1" applyFont="1" applyFill="1" applyBorder="1" applyAlignment="1" applyProtection="1">
      <alignment horizontal="center" vertical="center"/>
    </xf>
    <xf numFmtId="3" fontId="117" fillId="0" borderId="12" xfId="0" applyNumberFormat="1" applyFont="1" applyBorder="1" applyAlignment="1">
      <alignment wrapText="1"/>
    </xf>
    <xf numFmtId="3" fontId="117" fillId="0" borderId="12" xfId="0" applyNumberFormat="1" applyFont="1" applyBorder="1"/>
    <xf numFmtId="3" fontId="117" fillId="58" borderId="12" xfId="0" applyNumberFormat="1" applyFont="1" applyFill="1" applyBorder="1" applyAlignment="1">
      <alignment wrapText="1"/>
    </xf>
    <xf numFmtId="0" fontId="8" fillId="0" borderId="12" xfId="0" applyFont="1" applyFill="1" applyBorder="1" applyAlignment="1" applyProtection="1">
      <alignment horizontal="left" vertical="top" wrapText="1"/>
    </xf>
    <xf numFmtId="3" fontId="117" fillId="0" borderId="12" xfId="0" applyNumberFormat="1" applyFont="1" applyFill="1" applyBorder="1"/>
    <xf numFmtId="0" fontId="8" fillId="0" borderId="12" xfId="272" applyFont="1" applyFill="1" applyBorder="1" applyAlignment="1" applyProtection="1">
      <alignment vertical="justify" wrapText="1"/>
    </xf>
    <xf numFmtId="0" fontId="8" fillId="0" borderId="12" xfId="0" applyFont="1" applyFill="1" applyBorder="1" applyAlignment="1" applyProtection="1">
      <alignment vertical="justify" wrapText="1"/>
    </xf>
    <xf numFmtId="3" fontId="2" fillId="0" borderId="0" xfId="0" applyNumberFormat="1" applyFont="1" applyFill="1" applyProtection="1"/>
    <xf numFmtId="3" fontId="156" fillId="0" borderId="35" xfId="0" applyNumberFormat="1" applyFont="1" applyFill="1" applyBorder="1" applyAlignment="1">
      <alignment horizontal="center" vertical="center" wrapText="1"/>
    </xf>
    <xf numFmtId="3" fontId="156" fillId="0" borderId="12" xfId="0" applyNumberFormat="1" applyFont="1" applyFill="1" applyBorder="1" applyAlignment="1" applyProtection="1">
      <alignment horizontal="center" vertical="center"/>
    </xf>
    <xf numFmtId="3" fontId="28" fillId="0" borderId="37" xfId="0" applyNumberFormat="1" applyFont="1" applyFill="1" applyBorder="1" applyAlignment="1" applyProtection="1">
      <alignment horizontal="center" vertical="center"/>
    </xf>
    <xf numFmtId="3" fontId="28" fillId="0" borderId="35" xfId="0" applyNumberFormat="1" applyFont="1" applyFill="1" applyBorder="1" applyAlignment="1" applyProtection="1">
      <alignment horizontal="center" vertical="center"/>
    </xf>
    <xf numFmtId="3" fontId="28" fillId="0" borderId="60" xfId="0" applyNumberFormat="1" applyFont="1" applyFill="1" applyBorder="1" applyAlignment="1" applyProtection="1">
      <alignment horizontal="center" vertical="center"/>
    </xf>
    <xf numFmtId="0" fontId="116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vertical="center" wrapText="1"/>
    </xf>
    <xf numFmtId="0" fontId="117" fillId="0" borderId="27" xfId="0" applyFont="1" applyBorder="1" applyAlignment="1">
      <alignment horizontal="center" vertical="center" wrapText="1"/>
    </xf>
    <xf numFmtId="0" fontId="8" fillId="0" borderId="32" xfId="503" applyFont="1" applyFill="1" applyBorder="1" applyAlignment="1">
      <alignment horizontal="center" vertical="center" wrapText="1"/>
    </xf>
    <xf numFmtId="0" fontId="30" fillId="70" borderId="91" xfId="196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/>
    <xf numFmtId="0" fontId="25" fillId="24" borderId="0" xfId="499" applyFont="1" applyFill="1"/>
    <xf numFmtId="0" fontId="131" fillId="58" borderId="78" xfId="503" applyFont="1" applyFill="1" applyBorder="1" applyAlignment="1">
      <alignment vertical="center"/>
    </xf>
    <xf numFmtId="0" fontId="131" fillId="58" borderId="68" xfId="503" applyFont="1" applyFill="1" applyBorder="1" applyAlignment="1">
      <alignment vertical="center"/>
    </xf>
    <xf numFmtId="3" fontId="21" fillId="0" borderId="12" xfId="0" applyNumberFormat="1" applyFont="1" applyFill="1" applyBorder="1" applyAlignment="1" applyProtection="1">
      <alignment horizontal="center" vertical="center" wrapText="1"/>
    </xf>
    <xf numFmtId="3" fontId="21" fillId="0" borderId="12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 applyProtection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37" xfId="0" applyNumberFormat="1" applyFont="1" applyFill="1" applyBorder="1" applyAlignment="1">
      <alignment horizontal="center" vertical="center" wrapText="1"/>
    </xf>
    <xf numFmtId="3" fontId="157" fillId="0" borderId="12" xfId="0" applyNumberFormat="1" applyFont="1" applyFill="1" applyBorder="1" applyAlignment="1" applyProtection="1">
      <alignment horizontal="center" vertical="center" wrapText="1"/>
    </xf>
    <xf numFmtId="49" fontId="18" fillId="0" borderId="19" xfId="0" applyNumberFormat="1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37" xfId="0" applyFont="1" applyFill="1" applyBorder="1" applyAlignment="1">
      <alignment horizontal="center" vertical="center" wrapText="1"/>
    </xf>
    <xf numFmtId="49" fontId="21" fillId="0" borderId="90" xfId="0" applyNumberFormat="1" applyFont="1" applyFill="1" applyBorder="1" applyAlignment="1">
      <alignment horizontal="left" vertical="center"/>
    </xf>
    <xf numFmtId="3" fontId="18" fillId="0" borderId="12" xfId="0" applyNumberFormat="1" applyFont="1" applyFill="1" applyBorder="1" applyAlignment="1" applyProtection="1">
      <alignment horizontal="center" vertical="center"/>
      <protection locked="0"/>
    </xf>
    <xf numFmtId="3" fontId="18" fillId="0" borderId="37" xfId="0" applyNumberFormat="1" applyFont="1" applyFill="1" applyBorder="1" applyAlignment="1" applyProtection="1">
      <alignment horizontal="center" vertical="center"/>
      <protection locked="0"/>
    </xf>
    <xf numFmtId="3" fontId="18" fillId="0" borderId="12" xfId="0" applyNumberFormat="1" applyFont="1" applyFill="1" applyBorder="1" applyAlignment="1" applyProtection="1">
      <alignment horizontal="center" vertical="center"/>
    </xf>
    <xf numFmtId="3" fontId="18" fillId="0" borderId="37" xfId="0" applyNumberFormat="1" applyFont="1" applyFill="1" applyBorder="1" applyAlignment="1" applyProtection="1">
      <alignment horizontal="center" vertical="center"/>
    </xf>
    <xf numFmtId="3" fontId="21" fillId="0" borderId="12" xfId="0" applyNumberFormat="1" applyFont="1" applyFill="1" applyBorder="1" applyAlignment="1" applyProtection="1">
      <alignment horizontal="center" vertical="center"/>
    </xf>
    <xf numFmtId="3" fontId="21" fillId="0" borderId="37" xfId="0" applyNumberFormat="1" applyFont="1" applyFill="1" applyBorder="1" applyAlignment="1" applyProtection="1">
      <alignment horizontal="center" vertical="center"/>
    </xf>
    <xf numFmtId="3" fontId="18" fillId="24" borderId="12" xfId="0" applyNumberFormat="1" applyFont="1" applyFill="1" applyBorder="1" applyAlignment="1" applyProtection="1">
      <alignment horizontal="center" vertical="center"/>
    </xf>
    <xf numFmtId="3" fontId="159" fillId="0" borderId="12" xfId="0" applyNumberFormat="1" applyFont="1" applyFill="1" applyBorder="1" applyAlignment="1" applyProtection="1">
      <alignment horizontal="center" vertical="center"/>
    </xf>
    <xf numFmtId="3" fontId="159" fillId="0" borderId="37" xfId="0" applyNumberFormat="1" applyFont="1" applyFill="1" applyBorder="1" applyAlignment="1" applyProtection="1">
      <alignment horizontal="center" vertical="center"/>
    </xf>
    <xf numFmtId="3" fontId="159" fillId="0" borderId="12" xfId="0" applyNumberFormat="1" applyFont="1" applyFill="1" applyBorder="1" applyAlignment="1" applyProtection="1">
      <alignment horizontal="center" vertical="center" wrapText="1"/>
    </xf>
    <xf numFmtId="3" fontId="18" fillId="0" borderId="35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0" fontId="160" fillId="0" borderId="19" xfId="0" applyFont="1" applyFill="1" applyBorder="1" applyAlignment="1">
      <alignment horizontal="right" vertical="center"/>
    </xf>
    <xf numFmtId="3" fontId="21" fillId="0" borderId="12" xfId="0" applyNumberFormat="1" applyFont="1" applyFill="1" applyBorder="1" applyAlignment="1" applyProtection="1">
      <alignment horizontal="center" vertical="center"/>
      <protection locked="0"/>
    </xf>
    <xf numFmtId="3" fontId="21" fillId="0" borderId="37" xfId="0" applyNumberFormat="1" applyFont="1" applyFill="1" applyBorder="1" applyAlignment="1" applyProtection="1">
      <alignment horizontal="center" vertical="center"/>
      <protection locked="0"/>
    </xf>
    <xf numFmtId="3" fontId="21" fillId="0" borderId="27" xfId="0" applyNumberFormat="1" applyFont="1" applyFill="1" applyBorder="1" applyAlignment="1" applyProtection="1">
      <alignment horizontal="center" vertical="center"/>
    </xf>
    <xf numFmtId="3" fontId="18" fillId="0" borderId="27" xfId="0" applyNumberFormat="1" applyFont="1" applyFill="1" applyBorder="1" applyAlignment="1" applyProtection="1">
      <alignment horizontal="center" vertical="center"/>
    </xf>
    <xf numFmtId="3" fontId="18" fillId="0" borderId="38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wrapText="1"/>
    </xf>
    <xf numFmtId="0" fontId="131" fillId="58" borderId="12" xfId="503" applyFont="1" applyFill="1" applyBorder="1" applyAlignment="1">
      <alignment horizontal="center" vertical="center"/>
    </xf>
    <xf numFmtId="4" fontId="18" fillId="0" borderId="60" xfId="0" applyNumberFormat="1" applyFont="1" applyFill="1" applyBorder="1" applyAlignment="1" applyProtection="1">
      <alignment vertical="center" wrapText="1"/>
    </xf>
    <xf numFmtId="0" fontId="18" fillId="0" borderId="37" xfId="0" applyFont="1" applyFill="1" applyBorder="1" applyAlignment="1">
      <alignment vertical="center" wrapText="1"/>
    </xf>
    <xf numFmtId="0" fontId="21" fillId="0" borderId="89" xfId="0" applyFont="1" applyFill="1" applyBorder="1" applyAlignment="1">
      <alignment horizontal="left" vertical="center" wrapText="1"/>
    </xf>
    <xf numFmtId="3" fontId="18" fillId="0" borderId="37" xfId="0" applyNumberFormat="1" applyFont="1" applyFill="1" applyBorder="1" applyAlignment="1">
      <alignment horizontal="left" vertical="center" wrapText="1"/>
    </xf>
    <xf numFmtId="0" fontId="160" fillId="0" borderId="37" xfId="0" applyFont="1" applyFill="1" applyBorder="1" applyAlignment="1">
      <alignment horizontal="right" vertical="center" wrapText="1"/>
    </xf>
    <xf numFmtId="0" fontId="18" fillId="0" borderId="37" xfId="0" applyFont="1" applyFill="1" applyBorder="1" applyAlignment="1">
      <alignment horizontal="left" vertical="center"/>
    </xf>
    <xf numFmtId="0" fontId="18" fillId="0" borderId="37" xfId="0" applyFont="1" applyFill="1" applyBorder="1" applyAlignment="1">
      <alignment horizontal="left" vertical="center" wrapText="1"/>
    </xf>
    <xf numFmtId="172" fontId="18" fillId="0" borderId="37" xfId="504" applyNumberFormat="1" applyFont="1" applyFill="1" applyBorder="1" applyAlignment="1">
      <alignment horizontal="left" vertical="center" wrapText="1"/>
    </xf>
    <xf numFmtId="4" fontId="158" fillId="0" borderId="37" xfId="187" applyNumberFormat="1" applyFont="1" applyFill="1" applyBorder="1" applyAlignment="1" applyProtection="1">
      <alignment horizontal="right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3" fontId="21" fillId="0" borderId="19" xfId="0" applyNumberFormat="1" applyFont="1" applyFill="1" applyBorder="1" applyAlignment="1" applyProtection="1">
      <alignment horizontal="center" vertical="center" wrapText="1"/>
    </xf>
    <xf numFmtId="3" fontId="21" fillId="0" borderId="53" xfId="0" applyNumberFormat="1" applyFont="1" applyFill="1" applyBorder="1" applyAlignment="1" applyProtection="1">
      <alignment horizontal="center" vertical="center" wrapText="1"/>
    </xf>
    <xf numFmtId="3" fontId="18" fillId="0" borderId="19" xfId="0" applyNumberFormat="1" applyFont="1" applyFill="1" applyBorder="1" applyAlignment="1" applyProtection="1">
      <alignment horizontal="center" vertical="center" wrapText="1"/>
    </xf>
    <xf numFmtId="3" fontId="18" fillId="0" borderId="53" xfId="0" applyNumberFormat="1" applyFont="1" applyFill="1" applyBorder="1" applyAlignment="1">
      <alignment horizontal="center" vertical="center" wrapText="1"/>
    </xf>
    <xf numFmtId="3" fontId="157" fillId="0" borderId="19" xfId="0" applyNumberFormat="1" applyFont="1" applyFill="1" applyBorder="1" applyAlignment="1" applyProtection="1">
      <alignment horizontal="center" vertical="center" wrapText="1"/>
    </xf>
    <xf numFmtId="3" fontId="157" fillId="0" borderId="53" xfId="0" applyNumberFormat="1" applyFont="1" applyFill="1" applyBorder="1" applyAlignment="1" applyProtection="1">
      <alignment horizontal="center" vertical="center" wrapText="1"/>
    </xf>
    <xf numFmtId="3" fontId="18" fillId="0" borderId="19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3" fontId="21" fillId="0" borderId="19" xfId="0" applyNumberFormat="1" applyFont="1" applyFill="1" applyBorder="1" applyAlignment="1" applyProtection="1">
      <alignment horizontal="center" vertical="center"/>
    </xf>
    <xf numFmtId="3" fontId="21" fillId="0" borderId="53" xfId="0" applyNumberFormat="1" applyFont="1" applyFill="1" applyBorder="1" applyAlignment="1" applyProtection="1">
      <alignment horizontal="center" vertical="center"/>
    </xf>
    <xf numFmtId="3" fontId="18" fillId="0" borderId="19" xfId="0" applyNumberFormat="1" applyFont="1" applyFill="1" applyBorder="1" applyAlignment="1" applyProtection="1">
      <alignment horizontal="center" vertical="center"/>
    </xf>
    <xf numFmtId="3" fontId="21" fillId="0" borderId="19" xfId="0" applyNumberFormat="1" applyFont="1" applyFill="1" applyBorder="1" applyAlignment="1">
      <alignment horizontal="center" vertical="center" wrapText="1"/>
    </xf>
    <xf numFmtId="3" fontId="21" fillId="0" borderId="53" xfId="0" applyNumberFormat="1" applyFont="1" applyFill="1" applyBorder="1" applyAlignment="1">
      <alignment horizontal="center" vertical="center" wrapText="1"/>
    </xf>
    <xf numFmtId="3" fontId="18" fillId="24" borderId="19" xfId="0" applyNumberFormat="1" applyFont="1" applyFill="1" applyBorder="1" applyAlignment="1" applyProtection="1">
      <alignment horizontal="center" vertical="center"/>
    </xf>
    <xf numFmtId="3" fontId="18" fillId="24" borderId="53" xfId="0" applyNumberFormat="1" applyFont="1" applyFill="1" applyBorder="1" applyAlignment="1" applyProtection="1">
      <alignment horizontal="center" vertical="center"/>
    </xf>
    <xf numFmtId="3" fontId="159" fillId="0" borderId="19" xfId="0" applyNumberFormat="1" applyFont="1" applyFill="1" applyBorder="1" applyAlignment="1" applyProtection="1">
      <alignment horizontal="center" vertical="center"/>
    </xf>
    <xf numFmtId="3" fontId="159" fillId="0" borderId="19" xfId="0" applyNumberFormat="1" applyFont="1" applyFill="1" applyBorder="1" applyAlignment="1" applyProtection="1">
      <alignment horizontal="center" vertical="center" wrapText="1"/>
    </xf>
    <xf numFmtId="3" fontId="18" fillId="0" borderId="53" xfId="0" applyNumberFormat="1" applyFont="1" applyFill="1" applyBorder="1" applyAlignment="1" applyProtection="1">
      <alignment horizontal="center" vertical="center"/>
    </xf>
    <xf numFmtId="3" fontId="18" fillId="0" borderId="36" xfId="0" applyNumberFormat="1" applyFont="1" applyFill="1" applyBorder="1" applyAlignment="1">
      <alignment horizontal="center" vertical="center" wrapText="1"/>
    </xf>
    <xf numFmtId="3" fontId="18" fillId="0" borderId="19" xfId="0" applyNumberFormat="1" applyFont="1" applyFill="1" applyBorder="1" applyAlignment="1" applyProtection="1">
      <alignment horizontal="center" vertical="center"/>
      <protection locked="0"/>
    </xf>
    <xf numFmtId="3" fontId="21" fillId="0" borderId="19" xfId="0" applyNumberFormat="1" applyFont="1" applyFill="1" applyBorder="1" applyAlignment="1" applyProtection="1">
      <alignment horizontal="center" vertical="center"/>
      <protection locked="0"/>
    </xf>
    <xf numFmtId="3" fontId="21" fillId="0" borderId="23" xfId="0" applyNumberFormat="1" applyFont="1" applyFill="1" applyBorder="1" applyAlignment="1" applyProtection="1">
      <alignment horizontal="center" vertical="center"/>
    </xf>
    <xf numFmtId="3" fontId="21" fillId="0" borderId="54" xfId="0" applyNumberFormat="1" applyFont="1" applyFill="1" applyBorder="1" applyAlignment="1" applyProtection="1">
      <alignment horizontal="center" vertical="center"/>
    </xf>
    <xf numFmtId="3" fontId="18" fillId="0" borderId="23" xfId="0" applyNumberFormat="1" applyFont="1" applyFill="1" applyBorder="1" applyAlignment="1" applyProtection="1">
      <alignment horizontal="center" vertical="center"/>
    </xf>
    <xf numFmtId="3" fontId="18" fillId="0" borderId="61" xfId="0" applyNumberFormat="1" applyFont="1" applyFill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 wrapText="1"/>
    </xf>
    <xf numFmtId="3" fontId="21" fillId="0" borderId="61" xfId="0" applyNumberFormat="1" applyFont="1" applyFill="1" applyBorder="1" applyAlignment="1" applyProtection="1">
      <alignment horizontal="center" vertical="center"/>
    </xf>
    <xf numFmtId="3" fontId="18" fillId="0" borderId="61" xfId="0" applyNumberFormat="1" applyFont="1" applyFill="1" applyBorder="1" applyAlignment="1" applyProtection="1">
      <alignment horizontal="center" vertical="center"/>
    </xf>
    <xf numFmtId="3" fontId="18" fillId="0" borderId="61" xfId="0" applyNumberFormat="1" applyFont="1" applyFill="1" applyBorder="1" applyAlignment="1" applyProtection="1">
      <alignment horizontal="center" vertical="center"/>
      <protection locked="0"/>
    </xf>
    <xf numFmtId="3" fontId="159" fillId="0" borderId="61" xfId="0" applyNumberFormat="1" applyFont="1" applyFill="1" applyBorder="1" applyAlignment="1" applyProtection="1">
      <alignment horizontal="center" vertical="center"/>
    </xf>
    <xf numFmtId="3" fontId="21" fillId="0" borderId="61" xfId="0" applyNumberFormat="1" applyFont="1" applyFill="1" applyBorder="1" applyAlignment="1" applyProtection="1">
      <alignment horizontal="center" vertical="center"/>
      <protection locked="0"/>
    </xf>
    <xf numFmtId="3" fontId="18" fillId="0" borderId="99" xfId="0" applyNumberFormat="1" applyFont="1" applyFill="1" applyBorder="1" applyAlignment="1" applyProtection="1">
      <alignment horizontal="center" vertical="center"/>
    </xf>
    <xf numFmtId="0" fontId="16" fillId="0" borderId="62" xfId="0" applyFont="1" applyFill="1" applyBorder="1" applyAlignment="1">
      <alignment horizontal="center" vertical="center" wrapText="1"/>
    </xf>
    <xf numFmtId="3" fontId="21" fillId="0" borderId="101" xfId="0" applyNumberFormat="1" applyFont="1" applyFill="1" applyBorder="1" applyAlignment="1" applyProtection="1">
      <alignment horizontal="center" vertical="center" wrapText="1"/>
    </xf>
    <xf numFmtId="3" fontId="21" fillId="0" borderId="101" xfId="0" applyNumberFormat="1" applyFont="1" applyFill="1" applyBorder="1" applyAlignment="1">
      <alignment horizontal="center" vertical="center" wrapText="1"/>
    </xf>
    <xf numFmtId="3" fontId="18" fillId="0" borderId="101" xfId="0" applyNumberFormat="1" applyFont="1" applyFill="1" applyBorder="1" applyAlignment="1">
      <alignment horizontal="center" vertical="center" wrapText="1"/>
    </xf>
    <xf numFmtId="3" fontId="157" fillId="0" borderId="101" xfId="0" applyNumberFormat="1" applyFont="1" applyFill="1" applyBorder="1" applyAlignment="1">
      <alignment horizontal="center" vertical="center" wrapText="1"/>
    </xf>
    <xf numFmtId="3" fontId="159" fillId="0" borderId="101" xfId="0" applyNumberFormat="1" applyFont="1" applyFill="1" applyBorder="1" applyAlignment="1">
      <alignment horizontal="center" vertical="center" wrapText="1"/>
    </xf>
    <xf numFmtId="3" fontId="21" fillId="0" borderId="101" xfId="0" applyNumberFormat="1" applyFont="1" applyFill="1" applyBorder="1" applyAlignment="1" applyProtection="1">
      <alignment horizontal="center" vertical="center"/>
    </xf>
    <xf numFmtId="3" fontId="18" fillId="0" borderId="101" xfId="0" applyNumberFormat="1" applyFont="1" applyFill="1" applyBorder="1" applyAlignment="1" applyProtection="1">
      <alignment horizontal="center" vertical="center"/>
      <protection locked="0"/>
    </xf>
    <xf numFmtId="3" fontId="18" fillId="0" borderId="101" xfId="0" applyNumberFormat="1" applyFont="1" applyFill="1" applyBorder="1" applyAlignment="1" applyProtection="1">
      <alignment horizontal="center" vertical="center"/>
    </xf>
    <xf numFmtId="3" fontId="159" fillId="0" borderId="101" xfId="0" applyNumberFormat="1" applyFont="1" applyFill="1" applyBorder="1" applyAlignment="1" applyProtection="1">
      <alignment horizontal="center" vertical="center"/>
    </xf>
    <xf numFmtId="3" fontId="21" fillId="0" borderId="101" xfId="0" applyNumberFormat="1" applyFont="1" applyFill="1" applyBorder="1" applyAlignment="1" applyProtection="1">
      <alignment horizontal="center" vertical="center"/>
      <protection locked="0"/>
    </xf>
    <xf numFmtId="0" fontId="131" fillId="58" borderId="78" xfId="503" applyFont="1" applyFill="1" applyBorder="1" applyAlignment="1">
      <alignment horizontal="center" vertical="center"/>
    </xf>
    <xf numFmtId="0" fontId="131" fillId="58" borderId="68" xfId="503" applyFont="1" applyFill="1" applyBorder="1" applyAlignment="1">
      <alignment horizontal="center" vertical="center"/>
    </xf>
    <xf numFmtId="0" fontId="131" fillId="58" borderId="68" xfId="503" applyFont="1" applyFill="1" applyBorder="1" applyAlignment="1">
      <alignment horizontal="center" vertical="center" wrapText="1"/>
    </xf>
    <xf numFmtId="0" fontId="131" fillId="58" borderId="68" xfId="503" applyFont="1" applyFill="1" applyBorder="1" applyAlignment="1">
      <alignment vertical="center" wrapText="1"/>
    </xf>
    <xf numFmtId="0" fontId="11" fillId="0" borderId="98" xfId="503" applyFont="1" applyFill="1" applyBorder="1" applyAlignment="1">
      <alignment vertical="center" wrapText="1"/>
    </xf>
    <xf numFmtId="0" fontId="8" fillId="0" borderId="27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justify" vertical="center" wrapText="1"/>
    </xf>
    <xf numFmtId="0" fontId="8" fillId="0" borderId="0" xfId="0" applyFont="1" applyFill="1"/>
    <xf numFmtId="0" fontId="127" fillId="0" borderId="12" xfId="0" applyFont="1" applyFill="1" applyBorder="1" applyAlignment="1">
      <alignment vertical="center"/>
    </xf>
    <xf numFmtId="0" fontId="8" fillId="0" borderId="12" xfId="0" applyFont="1" applyFill="1" applyBorder="1" applyAlignment="1" applyProtection="1">
      <alignment vertical="center" wrapText="1"/>
    </xf>
    <xf numFmtId="0" fontId="8" fillId="0" borderId="19" xfId="0" applyFont="1" applyFill="1" applyBorder="1" applyAlignment="1" applyProtection="1">
      <alignment horizontal="center" vertical="center"/>
    </xf>
    <xf numFmtId="49" fontId="159" fillId="0" borderId="19" xfId="0" applyNumberFormat="1" applyFont="1" applyFill="1" applyBorder="1" applyAlignment="1">
      <alignment horizontal="center" vertical="center"/>
    </xf>
    <xf numFmtId="49" fontId="160" fillId="0" borderId="19" xfId="0" applyNumberFormat="1" applyFont="1" applyFill="1" applyBorder="1" applyAlignment="1">
      <alignment horizontal="right" vertical="center"/>
    </xf>
    <xf numFmtId="0" fontId="21" fillId="0" borderId="37" xfId="0" applyFont="1" applyFill="1" applyBorder="1" applyAlignment="1" applyProtection="1">
      <alignment vertical="center" wrapText="1"/>
    </xf>
    <xf numFmtId="0" fontId="21" fillId="0" borderId="19" xfId="0" applyFont="1" applyFill="1" applyBorder="1" applyAlignment="1" applyProtection="1">
      <alignment horizontal="left" vertical="center"/>
    </xf>
    <xf numFmtId="0" fontId="21" fillId="0" borderId="60" xfId="506" applyFont="1" applyFill="1" applyBorder="1" applyAlignment="1">
      <alignment vertical="center" wrapText="1"/>
    </xf>
    <xf numFmtId="0" fontId="127" fillId="0" borderId="37" xfId="0" applyFont="1" applyFill="1" applyBorder="1" applyAlignment="1">
      <alignment vertical="center" wrapText="1"/>
    </xf>
    <xf numFmtId="0" fontId="8" fillId="0" borderId="27" xfId="0" applyFont="1" applyFill="1" applyBorder="1" applyAlignment="1">
      <alignment vertical="top" wrapText="1"/>
    </xf>
    <xf numFmtId="0" fontId="2" fillId="0" borderId="19" xfId="184" applyFont="1" applyFill="1" applyBorder="1" applyAlignment="1" applyProtection="1">
      <alignment horizontal="left" vertical="top"/>
    </xf>
    <xf numFmtId="0" fontId="8" fillId="0" borderId="19" xfId="184" applyFont="1" applyFill="1" applyBorder="1" applyAlignment="1" applyProtection="1">
      <alignment horizontal="left" vertical="top"/>
    </xf>
    <xf numFmtId="0" fontId="8" fillId="0" borderId="12" xfId="189" applyFont="1" applyFill="1" applyBorder="1" applyAlignment="1" applyProtection="1">
      <alignment vertical="top" wrapText="1"/>
    </xf>
    <xf numFmtId="0" fontId="8" fillId="0" borderId="12" xfId="184" applyFont="1" applyFill="1" applyBorder="1" applyAlignment="1" applyProtection="1">
      <alignment vertical="justify" wrapText="1"/>
    </xf>
    <xf numFmtId="0" fontId="2" fillId="0" borderId="12" xfId="184" applyFont="1" applyFill="1" applyBorder="1" applyAlignment="1" applyProtection="1">
      <alignment horizontal="left" vertical="justify" wrapText="1"/>
    </xf>
    <xf numFmtId="0" fontId="2" fillId="0" borderId="12" xfId="184" applyFont="1" applyFill="1" applyBorder="1" applyAlignment="1" applyProtection="1">
      <alignment vertical="justify" wrapText="1"/>
    </xf>
    <xf numFmtId="0" fontId="2" fillId="0" borderId="12" xfId="184" applyFont="1" applyFill="1" applyBorder="1" applyAlignment="1" applyProtection="1">
      <alignment horizontal="left" wrapText="1"/>
    </xf>
    <xf numFmtId="0" fontId="8" fillId="0" borderId="44" xfId="503" applyFont="1" applyFill="1" applyBorder="1" applyAlignment="1" applyProtection="1">
      <alignment horizontal="center" vertical="center" wrapText="1"/>
    </xf>
    <xf numFmtId="0" fontId="2" fillId="0" borderId="14" xfId="272" applyFont="1" applyFill="1" applyBorder="1" applyAlignment="1">
      <alignment horizontal="center" vertical="center" wrapText="1"/>
    </xf>
    <xf numFmtId="1" fontId="2" fillId="0" borderId="18" xfId="272" applyNumberFormat="1" applyFont="1" applyFill="1" applyBorder="1" applyAlignment="1">
      <alignment wrapText="1"/>
    </xf>
    <xf numFmtId="0" fontId="5" fillId="0" borderId="0" xfId="272" applyFont="1" applyFill="1" applyAlignment="1">
      <alignment wrapText="1"/>
    </xf>
    <xf numFmtId="0" fontId="80" fillId="0" borderId="0" xfId="272" applyFont="1" applyFill="1"/>
    <xf numFmtId="0" fontId="7" fillId="0" borderId="0" xfId="272" applyFont="1" applyFill="1"/>
    <xf numFmtId="0" fontId="8" fillId="0" borderId="12" xfId="499" applyFont="1" applyFill="1" applyBorder="1" applyAlignment="1" applyProtection="1">
      <alignment horizontal="center" vertical="center" wrapText="1"/>
    </xf>
    <xf numFmtId="0" fontId="8" fillId="0" borderId="12" xfId="499" applyFont="1" applyFill="1" applyBorder="1" applyAlignment="1" applyProtection="1">
      <alignment horizontal="center" vertical="center"/>
    </xf>
    <xf numFmtId="0" fontId="8" fillId="0" borderId="12" xfId="276" applyFont="1" applyFill="1" applyBorder="1" applyAlignment="1">
      <alignment horizontal="center" vertical="center" wrapText="1"/>
    </xf>
    <xf numFmtId="0" fontId="2" fillId="0" borderId="0" xfId="501" applyFont="1" applyFill="1"/>
    <xf numFmtId="0" fontId="9" fillId="0" borderId="0" xfId="272" applyFont="1" applyFill="1" applyAlignment="1" applyProtection="1">
      <alignment horizontal="center" vertical="center"/>
    </xf>
    <xf numFmtId="4" fontId="2" fillId="0" borderId="0" xfId="501" applyNumberFormat="1" applyFont="1" applyFill="1" applyBorder="1" applyProtection="1">
      <protection locked="0"/>
    </xf>
    <xf numFmtId="0" fontId="2" fillId="0" borderId="0" xfId="501" applyFont="1" applyFill="1" applyBorder="1" applyProtection="1">
      <protection locked="0"/>
    </xf>
    <xf numFmtId="3" fontId="8" fillId="0" borderId="12" xfId="501" applyNumberFormat="1" applyFont="1" applyFill="1" applyBorder="1" applyProtection="1">
      <protection locked="0"/>
    </xf>
    <xf numFmtId="3" fontId="116" fillId="0" borderId="12" xfId="142" applyNumberFormat="1" applyFont="1" applyFill="1" applyBorder="1" applyAlignment="1">
      <alignment horizontal="center" vertical="center"/>
    </xf>
    <xf numFmtId="3" fontId="2" fillId="0" borderId="12" xfId="501" applyNumberFormat="1" applyFont="1" applyFill="1" applyBorder="1" applyAlignment="1" applyProtection="1">
      <alignment horizontal="right" vertical="center"/>
      <protection locked="0"/>
    </xf>
    <xf numFmtId="3" fontId="2" fillId="0" borderId="12" xfId="501" applyNumberFormat="1" applyFont="1" applyFill="1" applyBorder="1" applyAlignment="1" applyProtection="1">
      <alignment horizontal="center" vertical="center"/>
      <protection locked="0"/>
    </xf>
    <xf numFmtId="3" fontId="2" fillId="0" borderId="12" xfId="501" applyNumberFormat="1" applyFont="1" applyFill="1" applyBorder="1" applyProtection="1">
      <protection locked="0"/>
    </xf>
    <xf numFmtId="3" fontId="2" fillId="0" borderId="12" xfId="501" applyNumberFormat="1" applyFont="1" applyFill="1" applyBorder="1" applyProtection="1"/>
    <xf numFmtId="0" fontId="2" fillId="0" borderId="12" xfId="501" applyFont="1" applyFill="1" applyBorder="1"/>
    <xf numFmtId="4" fontId="2" fillId="0" borderId="13" xfId="501" applyNumberFormat="1" applyFont="1" applyFill="1" applyBorder="1"/>
    <xf numFmtId="4" fontId="2" fillId="0" borderId="13" xfId="501" applyNumberFormat="1" applyFont="1" applyFill="1" applyBorder="1" applyProtection="1"/>
    <xf numFmtId="0" fontId="2" fillId="0" borderId="13" xfId="501" applyFont="1" applyFill="1" applyBorder="1" applyAlignment="1">
      <alignment wrapText="1"/>
    </xf>
    <xf numFmtId="4" fontId="2" fillId="0" borderId="0" xfId="501" applyNumberFormat="1" applyFont="1" applyFill="1" applyBorder="1"/>
    <xf numFmtId="0" fontId="2" fillId="0" borderId="0" xfId="501" applyFont="1" applyFill="1" applyBorder="1"/>
    <xf numFmtId="0" fontId="2" fillId="0" borderId="0" xfId="501" applyFont="1" applyFill="1" applyProtection="1">
      <protection locked="0"/>
    </xf>
    <xf numFmtId="0" fontId="2" fillId="0" borderId="0" xfId="501" applyFont="1" applyFill="1" applyBorder="1" applyAlignment="1" applyProtection="1">
      <alignment horizontal="center"/>
      <protection locked="0"/>
    </xf>
    <xf numFmtId="0" fontId="2" fillId="0" borderId="0" xfId="272" applyFont="1" applyFill="1" applyProtection="1"/>
    <xf numFmtId="0" fontId="9" fillId="0" borderId="0" xfId="272" applyFont="1" applyFill="1" applyProtection="1"/>
    <xf numFmtId="0" fontId="116" fillId="0" borderId="63" xfId="0" applyFont="1" applyFill="1" applyBorder="1" applyAlignment="1">
      <alignment horizontal="center" vertical="center" wrapText="1"/>
    </xf>
    <xf numFmtId="0" fontId="116" fillId="0" borderId="64" xfId="0" applyFont="1" applyFill="1" applyBorder="1" applyAlignment="1">
      <alignment vertical="center" wrapText="1"/>
    </xf>
    <xf numFmtId="0" fontId="116" fillId="0" borderId="64" xfId="0" applyFont="1" applyFill="1" applyBorder="1" applyAlignment="1">
      <alignment horizontal="center" vertical="center" wrapText="1"/>
    </xf>
    <xf numFmtId="0" fontId="2" fillId="0" borderId="0" xfId="272" applyFont="1" applyAlignment="1">
      <alignment horizontal="center"/>
    </xf>
    <xf numFmtId="49" fontId="2" fillId="0" borderId="12" xfId="272" applyNumberFormat="1" applyFont="1" applyBorder="1" applyAlignment="1">
      <alignment horizontal="center" wrapText="1" shrinkToFit="1"/>
    </xf>
    <xf numFmtId="169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Border="1" applyAlignment="1">
      <alignment horizontal="center" wrapText="1" shrinkToFit="1"/>
    </xf>
    <xf numFmtId="4" fontId="2" fillId="0" borderId="12" xfId="272" applyNumberFormat="1" applyFont="1" applyBorder="1" applyAlignment="1">
      <alignment horizontal="center" vertical="center" wrapText="1" shrinkToFit="1"/>
    </xf>
    <xf numFmtId="4" fontId="2" fillId="24" borderId="12" xfId="272" applyNumberFormat="1" applyFont="1" applyFill="1" applyBorder="1" applyAlignment="1">
      <alignment horizontal="center" vertical="center" wrapText="1" shrinkToFit="1"/>
    </xf>
    <xf numFmtId="4" fontId="2" fillId="0" borderId="12" xfId="272" applyNumberFormat="1" applyFont="1" applyFill="1" applyBorder="1" applyAlignment="1">
      <alignment horizontal="center" vertical="center" wrapText="1" shrinkToFit="1"/>
    </xf>
    <xf numFmtId="4" fontId="2" fillId="0" borderId="12" xfId="272" applyNumberFormat="1" applyFont="1" applyBorder="1" applyAlignment="1" applyProtection="1">
      <alignment horizontal="center" vertical="center" wrapText="1" shrinkToFit="1"/>
      <protection locked="0"/>
    </xf>
    <xf numFmtId="0" fontId="2" fillId="0" borderId="12" xfId="272" applyFont="1" applyFill="1" applyBorder="1" applyAlignment="1">
      <alignment horizontal="left" vertical="center" wrapText="1"/>
    </xf>
    <xf numFmtId="49" fontId="8" fillId="74" borderId="17" xfId="272" applyNumberFormat="1" applyFont="1" applyFill="1" applyBorder="1" applyAlignment="1">
      <alignment horizontal="center" vertical="center"/>
    </xf>
    <xf numFmtId="3" fontId="2" fillId="0" borderId="0" xfId="272" applyNumberFormat="1" applyFont="1"/>
    <xf numFmtId="3" fontId="5" fillId="0" borderId="0" xfId="507" applyNumberFormat="1" applyFont="1" applyAlignment="1">
      <alignment wrapText="1"/>
    </xf>
    <xf numFmtId="3" fontId="8" fillId="0" borderId="0" xfId="272" applyNumberFormat="1" applyFont="1" applyBorder="1" applyAlignment="1" applyProtection="1">
      <alignment wrapText="1"/>
    </xf>
    <xf numFmtId="3" fontId="8" fillId="0" borderId="0" xfId="272" applyNumberFormat="1" applyFont="1" applyBorder="1" applyAlignment="1" applyProtection="1">
      <alignment horizontal="center"/>
    </xf>
    <xf numFmtId="3" fontId="2" fillId="0" borderId="25" xfId="272" applyNumberFormat="1" applyFont="1" applyBorder="1" applyAlignment="1">
      <alignment horizontal="center" wrapText="1"/>
    </xf>
    <xf numFmtId="3" fontId="8" fillId="0" borderId="0" xfId="507" applyNumberFormat="1" applyFont="1" applyAlignment="1"/>
    <xf numFmtId="3" fontId="27" fillId="0" borderId="0" xfId="507" applyNumberFormat="1" applyFont="1" applyBorder="1" applyAlignment="1" applyProtection="1">
      <alignment wrapText="1"/>
      <protection locked="0"/>
    </xf>
    <xf numFmtId="3" fontId="2" fillId="0" borderId="0" xfId="507" applyNumberFormat="1" applyFont="1" applyProtection="1"/>
    <xf numFmtId="3" fontId="8" fillId="0" borderId="0" xfId="272" applyNumberFormat="1" applyFont="1" applyBorder="1" applyAlignment="1">
      <alignment horizontal="center"/>
    </xf>
    <xf numFmtId="3" fontId="2" fillId="0" borderId="62" xfId="272" applyNumberFormat="1" applyFont="1" applyBorder="1" applyAlignment="1">
      <alignment horizontal="center" wrapText="1"/>
    </xf>
    <xf numFmtId="3" fontId="21" fillId="0" borderId="61" xfId="0" applyNumberFormat="1" applyFont="1" applyFill="1" applyBorder="1" applyAlignment="1" applyProtection="1">
      <alignment horizontal="center" vertical="center" wrapText="1"/>
    </xf>
    <xf numFmtId="3" fontId="21" fillId="0" borderId="35" xfId="0" applyNumberFormat="1" applyFont="1" applyFill="1" applyBorder="1" applyAlignment="1" applyProtection="1">
      <alignment horizontal="center" vertical="center" wrapText="1"/>
    </xf>
    <xf numFmtId="3" fontId="21" fillId="0" borderId="60" xfId="0" applyNumberFormat="1" applyFont="1" applyFill="1" applyBorder="1" applyAlignment="1" applyProtection="1">
      <alignment horizontal="center" vertical="center" wrapText="1"/>
    </xf>
    <xf numFmtId="0" fontId="28" fillId="24" borderId="12" xfId="272" applyFont="1" applyFill="1" applyBorder="1" applyAlignment="1">
      <alignment horizontal="center" vertical="center" wrapText="1" shrinkToFit="1"/>
    </xf>
    <xf numFmtId="0" fontId="19" fillId="0" borderId="12" xfId="0" applyFont="1" applyFill="1" applyBorder="1" applyAlignment="1" applyProtection="1">
      <alignment horizontal="left" vertical="top" wrapText="1"/>
    </xf>
    <xf numFmtId="0" fontId="27" fillId="59" borderId="12" xfId="272" applyFont="1" applyFill="1" applyBorder="1" applyAlignment="1">
      <alignment horizontal="center" wrapText="1"/>
    </xf>
    <xf numFmtId="49" fontId="2" fillId="59" borderId="12" xfId="272" applyNumberFormat="1" applyFont="1" applyFill="1" applyBorder="1" applyAlignment="1">
      <alignment horizontal="center" vertical="center" wrapText="1" shrinkToFit="1"/>
    </xf>
    <xf numFmtId="0" fontId="8" fillId="59" borderId="12" xfId="272" applyFont="1" applyFill="1" applyBorder="1" applyAlignment="1">
      <alignment wrapText="1"/>
    </xf>
    <xf numFmtId="169" fontId="8" fillId="59" borderId="12" xfId="272" applyNumberFormat="1" applyFont="1" applyFill="1" applyBorder="1" applyAlignment="1">
      <alignment horizontal="center" vertical="center" wrapText="1" shrinkToFit="1"/>
    </xf>
    <xf numFmtId="4" fontId="8" fillId="59" borderId="12" xfId="272" applyNumberFormat="1" applyFont="1" applyFill="1" applyBorder="1" applyAlignment="1">
      <alignment horizontal="center" vertical="center" wrapText="1" shrinkToFit="1"/>
    </xf>
    <xf numFmtId="0" fontId="2" fillId="59" borderId="12" xfId="272" applyNumberFormat="1" applyFont="1" applyFill="1" applyBorder="1" applyAlignment="1">
      <alignment horizontal="center" vertical="center" wrapText="1" shrinkToFit="1"/>
    </xf>
    <xf numFmtId="3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Fill="1" applyBorder="1" applyAlignment="1" applyProtection="1">
      <alignment horizontal="center" vertical="center" wrapText="1" shrinkToFit="1"/>
      <protection locked="0"/>
    </xf>
    <xf numFmtId="175" fontId="2" fillId="0" borderId="12" xfId="272" applyNumberFormat="1" applyFont="1" applyFill="1" applyBorder="1" applyAlignment="1">
      <alignment horizontal="center" vertical="center" wrapText="1"/>
    </xf>
    <xf numFmtId="175" fontId="8" fillId="0" borderId="53" xfId="272" applyNumberFormat="1" applyFont="1" applyFill="1" applyBorder="1" applyAlignment="1">
      <alignment horizontal="center" vertical="center" wrapText="1"/>
    </xf>
    <xf numFmtId="0" fontId="2" fillId="0" borderId="12" xfId="272" applyFont="1" applyBorder="1" applyAlignment="1">
      <alignment horizontal="center" vertical="center"/>
    </xf>
    <xf numFmtId="175" fontId="2" fillId="0" borderId="103" xfId="285" applyNumberFormat="1" applyFont="1" applyFill="1" applyBorder="1" applyAlignment="1" applyProtection="1">
      <alignment horizontal="center" vertical="center"/>
    </xf>
    <xf numFmtId="175" fontId="2" fillId="0" borderId="102" xfId="285" applyNumberFormat="1" applyFont="1" applyFill="1" applyBorder="1" applyAlignment="1" applyProtection="1">
      <alignment horizontal="center" vertical="center"/>
    </xf>
    <xf numFmtId="175" fontId="8" fillId="0" borderId="12" xfId="272" applyNumberFormat="1" applyFont="1" applyFill="1" applyBorder="1" applyAlignment="1">
      <alignment horizontal="center" vertical="center" wrapText="1"/>
    </xf>
    <xf numFmtId="175" fontId="2" fillId="58" borderId="12" xfId="272" applyNumberFormat="1" applyFont="1" applyFill="1" applyBorder="1" applyAlignment="1">
      <alignment horizontal="center" wrapText="1" shrinkToFit="1"/>
    </xf>
    <xf numFmtId="175" fontId="2" fillId="0" borderId="12" xfId="272" applyNumberFormat="1" applyFont="1" applyFill="1" applyBorder="1" applyAlignment="1">
      <alignment horizontal="center" vertical="center"/>
    </xf>
    <xf numFmtId="175" fontId="2" fillId="0" borderId="12" xfId="272" applyNumberFormat="1" applyFont="1" applyFill="1" applyBorder="1" applyAlignment="1">
      <alignment horizontal="center" wrapText="1" shrinkToFit="1"/>
    </xf>
    <xf numFmtId="0" fontId="2" fillId="0" borderId="0" xfId="272" applyFont="1" applyFill="1" applyAlignment="1"/>
    <xf numFmtId="0" fontId="2" fillId="0" borderId="0" xfId="272" applyFont="1" applyFill="1" applyAlignment="1">
      <alignment vertical="center"/>
    </xf>
    <xf numFmtId="175" fontId="2" fillId="0" borderId="12" xfId="272" applyNumberFormat="1" applyFont="1" applyBorder="1" applyAlignment="1">
      <alignment horizontal="center" wrapText="1"/>
    </xf>
    <xf numFmtId="175" fontId="2" fillId="0" borderId="12" xfId="272" applyNumberFormat="1" applyFont="1" applyBorder="1" applyAlignment="1">
      <alignment horizontal="center" vertical="center"/>
    </xf>
    <xf numFmtId="175" fontId="8" fillId="0" borderId="53" xfId="272" applyNumberFormat="1" applyFont="1" applyBorder="1" applyAlignment="1">
      <alignment horizontal="center" vertical="center" wrapText="1"/>
    </xf>
    <xf numFmtId="175" fontId="2" fillId="0" borderId="12" xfId="272" applyNumberFormat="1" applyFont="1" applyBorder="1" applyAlignment="1">
      <alignment horizontal="center" wrapText="1" shrinkToFit="1"/>
    </xf>
    <xf numFmtId="0" fontId="132" fillId="0" borderId="0" xfId="272" applyFont="1" applyAlignment="1"/>
    <xf numFmtId="0" fontId="132" fillId="0" borderId="0" xfId="272" applyFont="1" applyFill="1" applyAlignment="1"/>
    <xf numFmtId="175" fontId="2" fillId="0" borderId="12" xfId="272" applyNumberFormat="1" applyFont="1" applyBorder="1" applyAlignment="1">
      <alignment horizontal="left" vertical="center" wrapText="1" shrinkToFit="1"/>
    </xf>
    <xf numFmtId="175" fontId="2" fillId="0" borderId="12" xfId="272" applyNumberFormat="1" applyFont="1" applyFill="1" applyBorder="1" applyAlignment="1">
      <alignment horizontal="left" vertical="center" wrapText="1" shrinkToFit="1"/>
    </xf>
    <xf numFmtId="49" fontId="2" fillId="0" borderId="12" xfId="272" applyNumberFormat="1" applyFont="1" applyFill="1" applyBorder="1" applyAlignment="1">
      <alignment horizontal="center" vertical="center"/>
    </xf>
    <xf numFmtId="175" fontId="2" fillId="0" borderId="12" xfId="272" applyNumberFormat="1" applyFont="1" applyFill="1" applyBorder="1" applyAlignment="1">
      <alignment horizontal="center" wrapText="1"/>
    </xf>
    <xf numFmtId="175" fontId="2" fillId="0" borderId="12" xfId="272" applyNumberFormat="1" applyFont="1" applyBorder="1" applyAlignment="1">
      <alignment horizontal="center" vertical="center" wrapText="1"/>
    </xf>
    <xf numFmtId="49" fontId="2" fillId="0" borderId="17" xfId="272" applyNumberFormat="1" applyFont="1" applyFill="1" applyBorder="1" applyAlignment="1">
      <alignment horizontal="center" vertical="center"/>
    </xf>
    <xf numFmtId="175" fontId="2" fillId="24" borderId="12" xfId="272" applyNumberFormat="1" applyFont="1" applyFill="1" applyBorder="1" applyAlignment="1">
      <alignment horizontal="center" wrapText="1"/>
    </xf>
    <xf numFmtId="0" fontId="28" fillId="0" borderId="0" xfId="272" applyFont="1" applyAlignment="1"/>
    <xf numFmtId="175" fontId="2" fillId="58" borderId="12" xfId="272" applyNumberFormat="1" applyFont="1" applyFill="1" applyBorder="1" applyAlignment="1">
      <alignment horizontal="left" vertical="center" wrapText="1" shrinkToFit="1"/>
    </xf>
    <xf numFmtId="49" fontId="8" fillId="78" borderId="17" xfId="272" applyNumberFormat="1" applyFont="1" applyFill="1" applyBorder="1" applyAlignment="1">
      <alignment horizontal="center" vertical="center"/>
    </xf>
    <xf numFmtId="49" fontId="8" fillId="78" borderId="28" xfId="272" applyNumberFormat="1" applyFont="1" applyFill="1" applyBorder="1" applyAlignment="1">
      <alignment horizontal="center" vertical="center"/>
    </xf>
    <xf numFmtId="0" fontId="8" fillId="78" borderId="18" xfId="272" applyFont="1" applyFill="1" applyBorder="1" applyAlignment="1">
      <alignment horizontal="center" vertical="center"/>
    </xf>
    <xf numFmtId="49" fontId="8" fillId="74" borderId="28" xfId="272" applyNumberFormat="1" applyFont="1" applyFill="1" applyBorder="1" applyAlignment="1">
      <alignment horizontal="center" vertical="center"/>
    </xf>
    <xf numFmtId="0" fontId="8" fillId="74" borderId="18" xfId="272" applyFont="1" applyFill="1" applyBorder="1" applyAlignment="1">
      <alignment horizontal="center" vertical="center"/>
    </xf>
    <xf numFmtId="49" fontId="2" fillId="0" borderId="35" xfId="272" applyNumberFormat="1" applyFont="1" applyFill="1" applyBorder="1" applyAlignment="1">
      <alignment horizontal="center" vertical="center"/>
    </xf>
    <xf numFmtId="0" fontId="27" fillId="0" borderId="35" xfId="272" applyFont="1" applyBorder="1" applyAlignment="1">
      <alignment horizontal="center" vertical="center" wrapText="1"/>
    </xf>
    <xf numFmtId="49" fontId="2" fillId="0" borderId="0" xfId="272" applyNumberFormat="1" applyFont="1" applyAlignment="1">
      <alignment vertical="center"/>
    </xf>
    <xf numFmtId="49" fontId="2" fillId="0" borderId="12" xfId="272" applyNumberFormat="1" applyFont="1" applyBorder="1" applyAlignment="1">
      <alignment wrapText="1"/>
    </xf>
    <xf numFmtId="0" fontId="27" fillId="79" borderId="12" xfId="272" applyFont="1" applyFill="1" applyBorder="1" applyAlignment="1">
      <alignment horizontal="center" wrapText="1"/>
    </xf>
    <xf numFmtId="49" fontId="2" fillId="79" borderId="12" xfId="272" applyNumberFormat="1" applyFont="1" applyFill="1" applyBorder="1" applyAlignment="1">
      <alignment horizontal="center" vertical="center" wrapText="1" shrinkToFit="1"/>
    </xf>
    <xf numFmtId="0" fontId="8" fillId="79" borderId="12" xfId="272" applyFont="1" applyFill="1" applyBorder="1" applyAlignment="1">
      <alignment wrapText="1"/>
    </xf>
    <xf numFmtId="169" fontId="8" fillId="79" borderId="12" xfId="272" applyNumberFormat="1" applyFont="1" applyFill="1" applyBorder="1" applyAlignment="1">
      <alignment horizontal="center" vertical="center" wrapText="1" shrinkToFit="1"/>
    </xf>
    <xf numFmtId="4" fontId="8" fillId="79" borderId="12" xfId="272" applyNumberFormat="1" applyFont="1" applyFill="1" applyBorder="1" applyAlignment="1">
      <alignment horizontal="center" vertical="center" wrapText="1" shrinkToFit="1"/>
    </xf>
    <xf numFmtId="0" fontId="2" fillId="79" borderId="12" xfId="272" applyNumberFormat="1" applyFont="1" applyFill="1" applyBorder="1" applyAlignment="1">
      <alignment horizontal="center" vertical="center" wrapText="1" shrinkToFit="1"/>
    </xf>
    <xf numFmtId="0" fontId="116" fillId="0" borderId="12" xfId="0" applyFont="1" applyBorder="1" applyAlignment="1">
      <alignment horizontal="justify" vertical="center" wrapText="1"/>
    </xf>
    <xf numFmtId="0" fontId="116" fillId="0" borderId="12" xfId="0" applyFont="1" applyBorder="1" applyAlignment="1">
      <alignment vertical="center" wrapText="1"/>
    </xf>
    <xf numFmtId="0" fontId="132" fillId="0" borderId="12" xfId="0" applyFont="1" applyFill="1" applyBorder="1" applyAlignment="1">
      <alignment vertical="center" wrapText="1"/>
    </xf>
    <xf numFmtId="0" fontId="117" fillId="0" borderId="12" xfId="0" applyFont="1" applyFill="1" applyBorder="1" applyAlignment="1">
      <alignment horizontal="center" vertical="center" wrapText="1"/>
    </xf>
    <xf numFmtId="16" fontId="116" fillId="0" borderId="12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justify" vertical="center" wrapText="1"/>
    </xf>
    <xf numFmtId="0" fontId="7" fillId="24" borderId="0" xfId="499" applyFont="1" applyFill="1" applyBorder="1" applyAlignment="1">
      <alignment horizontal="center"/>
    </xf>
    <xf numFmtId="0" fontId="7" fillId="0" borderId="0" xfId="128" applyFont="1" applyBorder="1"/>
    <xf numFmtId="0" fontId="2" fillId="0" borderId="41" xfId="499" applyFont="1" applyFill="1" applyBorder="1" applyAlignment="1" applyProtection="1">
      <alignment horizontal="center" vertical="center" wrapText="1"/>
    </xf>
    <xf numFmtId="49" fontId="2" fillId="58" borderId="12" xfId="272" applyNumberFormat="1" applyFont="1" applyFill="1" applyBorder="1" applyAlignment="1">
      <alignment horizontal="center" vertical="center" wrapText="1" shrinkToFit="1"/>
    </xf>
    <xf numFmtId="0" fontId="30" fillId="24" borderId="12" xfId="272" applyFont="1" applyFill="1" applyBorder="1" applyAlignment="1">
      <alignment horizontal="left" vertical="center" wrapText="1" shrinkToFit="1"/>
    </xf>
    <xf numFmtId="169" fontId="30" fillId="24" borderId="12" xfId="272" applyNumberFormat="1" applyFont="1" applyFill="1" applyBorder="1" applyAlignment="1">
      <alignment horizontal="center" vertical="center" wrapText="1" shrinkToFit="1"/>
    </xf>
    <xf numFmtId="4" fontId="30" fillId="0" borderId="12" xfId="272" applyNumberFormat="1" applyFont="1" applyBorder="1" applyAlignment="1">
      <alignment horizontal="center" vertical="center" wrapText="1" shrinkToFit="1"/>
    </xf>
    <xf numFmtId="4" fontId="30" fillId="0" borderId="12" xfId="272" applyNumberFormat="1" applyFont="1" applyFill="1" applyBorder="1" applyAlignment="1">
      <alignment horizontal="center" vertical="center" wrapText="1" shrinkToFit="1"/>
    </xf>
    <xf numFmtId="0" fontId="93" fillId="0" borderId="0" xfId="426" applyAlignment="1"/>
    <xf numFmtId="0" fontId="93" fillId="0" borderId="0" xfId="426" applyAlignment="1">
      <alignment wrapText="1"/>
    </xf>
    <xf numFmtId="0" fontId="134" fillId="0" borderId="0" xfId="426" applyFont="1" applyAlignment="1">
      <alignment horizontal="center" vertical="center"/>
    </xf>
    <xf numFmtId="0" fontId="93" fillId="0" borderId="0" xfId="426" applyAlignment="1">
      <alignment horizontal="right"/>
    </xf>
    <xf numFmtId="0" fontId="123" fillId="0" borderId="0" xfId="426" applyFont="1" applyAlignment="1">
      <alignment horizontal="center" vertical="center"/>
    </xf>
    <xf numFmtId="0" fontId="134" fillId="0" borderId="0" xfId="426" applyFont="1" applyAlignment="1">
      <alignment horizontal="right" vertical="center"/>
    </xf>
    <xf numFmtId="0" fontId="93" fillId="0" borderId="0" xfId="426" applyFont="1" applyAlignment="1">
      <alignment horizontal="right"/>
    </xf>
    <xf numFmtId="0" fontId="117" fillId="0" borderId="62" xfId="426" applyFont="1" applyBorder="1" applyAlignment="1">
      <alignment horizontal="center" vertical="center"/>
    </xf>
    <xf numFmtId="0" fontId="117" fillId="0" borderId="46" xfId="426" applyFont="1" applyBorder="1" applyAlignment="1">
      <alignment horizontal="center" vertical="center" wrapText="1"/>
    </xf>
    <xf numFmtId="0" fontId="117" fillId="0" borderId="62" xfId="426" applyFont="1" applyBorder="1" applyAlignment="1">
      <alignment horizontal="right" vertical="center"/>
    </xf>
    <xf numFmtId="0" fontId="117" fillId="67" borderId="63" xfId="426" applyFont="1" applyFill="1" applyBorder="1" applyAlignment="1">
      <alignment horizontal="center" vertical="center"/>
    </xf>
    <xf numFmtId="0" fontId="117" fillId="67" borderId="64" xfId="426" applyFont="1" applyFill="1" applyBorder="1" applyAlignment="1">
      <alignment vertical="center" wrapText="1"/>
    </xf>
    <xf numFmtId="0" fontId="117" fillId="67" borderId="63" xfId="426" applyFont="1" applyFill="1" applyBorder="1" applyAlignment="1">
      <alignment horizontal="right" vertical="center"/>
    </xf>
    <xf numFmtId="0" fontId="117" fillId="75" borderId="63" xfId="426" applyFont="1" applyFill="1" applyBorder="1" applyAlignment="1">
      <alignment horizontal="center" vertical="center"/>
    </xf>
    <xf numFmtId="0" fontId="8" fillId="75" borderId="64" xfId="426" applyFont="1" applyFill="1" applyBorder="1" applyAlignment="1">
      <alignment vertical="center" wrapText="1"/>
    </xf>
    <xf numFmtId="0" fontId="117" fillId="75" borderId="63" xfId="426" applyFont="1" applyFill="1" applyBorder="1" applyAlignment="1">
      <alignment horizontal="right" vertical="center"/>
    </xf>
    <xf numFmtId="0" fontId="116" fillId="0" borderId="63" xfId="426" applyFont="1" applyFill="1" applyBorder="1" applyAlignment="1">
      <alignment horizontal="center" vertical="center"/>
    </xf>
    <xf numFmtId="0" fontId="116" fillId="0" borderId="64" xfId="426" applyFont="1" applyFill="1" applyBorder="1" applyAlignment="1">
      <alignment vertical="center" wrapText="1"/>
    </xf>
    <xf numFmtId="0" fontId="116" fillId="0" borderId="63" xfId="426" applyFont="1" applyFill="1" applyBorder="1" applyAlignment="1">
      <alignment horizontal="right" vertical="center"/>
    </xf>
    <xf numFmtId="0" fontId="93" fillId="0" borderId="0" xfId="426" applyFill="1" applyAlignment="1">
      <alignment wrapText="1"/>
    </xf>
    <xf numFmtId="0" fontId="2" fillId="0" borderId="63" xfId="426" applyFont="1" applyFill="1" applyBorder="1" applyAlignment="1">
      <alignment horizontal="center" vertical="center"/>
    </xf>
    <xf numFmtId="0" fontId="2" fillId="0" borderId="62" xfId="426" applyFont="1" applyFill="1" applyBorder="1" applyAlignment="1">
      <alignment horizontal="right" vertical="center" wrapText="1"/>
    </xf>
    <xf numFmtId="0" fontId="2" fillId="0" borderId="63" xfId="426" applyFont="1" applyFill="1" applyBorder="1" applyAlignment="1">
      <alignment horizontal="right" vertical="center" wrapText="1"/>
    </xf>
    <xf numFmtId="0" fontId="2" fillId="0" borderId="63" xfId="426" applyFont="1" applyFill="1" applyBorder="1" applyAlignment="1">
      <alignment horizontal="right" vertical="center"/>
    </xf>
    <xf numFmtId="0" fontId="2" fillId="0" borderId="64" xfId="426" applyFont="1" applyFill="1" applyBorder="1" applyAlignment="1">
      <alignment vertical="center" wrapText="1"/>
    </xf>
    <xf numFmtId="0" fontId="145" fillId="0" borderId="63" xfId="426" applyFont="1" applyFill="1" applyBorder="1" applyAlignment="1">
      <alignment horizontal="right" vertical="center"/>
    </xf>
    <xf numFmtId="0" fontId="151" fillId="0" borderId="0" xfId="426" applyFont="1" applyFill="1" applyAlignment="1">
      <alignment wrapText="1"/>
    </xf>
    <xf numFmtId="0" fontId="151" fillId="0" borderId="0" xfId="426" applyFont="1" applyAlignment="1">
      <alignment wrapText="1"/>
    </xf>
    <xf numFmtId="0" fontId="93" fillId="0" borderId="0" xfId="426" applyFont="1" applyAlignment="1">
      <alignment wrapText="1"/>
    </xf>
    <xf numFmtId="0" fontId="116" fillId="0" borderId="62" xfId="426" applyFont="1" applyFill="1" applyBorder="1" applyAlignment="1">
      <alignment horizontal="center" vertical="center"/>
    </xf>
    <xf numFmtId="0" fontId="116" fillId="0" borderId="62" xfId="426" applyFont="1" applyFill="1" applyBorder="1" applyAlignment="1">
      <alignment vertical="center" wrapText="1"/>
    </xf>
    <xf numFmtId="0" fontId="8" fillId="0" borderId="62" xfId="426" applyFont="1" applyFill="1" applyBorder="1" applyAlignment="1">
      <alignment horizontal="right" vertical="center"/>
    </xf>
    <xf numFmtId="0" fontId="2" fillId="0" borderId="62" xfId="426" applyFont="1" applyFill="1" applyBorder="1" applyAlignment="1">
      <alignment horizontal="right" vertical="center"/>
    </xf>
    <xf numFmtId="0" fontId="8" fillId="0" borderId="63" xfId="426" applyFont="1" applyFill="1" applyBorder="1" applyAlignment="1">
      <alignment horizontal="right" vertical="center"/>
    </xf>
    <xf numFmtId="0" fontId="116" fillId="0" borderId="62" xfId="426" applyFont="1" applyFill="1" applyBorder="1" applyAlignment="1">
      <alignment horizontal="right" vertical="center"/>
    </xf>
    <xf numFmtId="0" fontId="2" fillId="0" borderId="62" xfId="426" applyFont="1" applyFill="1" applyBorder="1" applyAlignment="1">
      <alignment vertical="center" wrapText="1"/>
    </xf>
    <xf numFmtId="0" fontId="130" fillId="0" borderId="0" xfId="426" applyFont="1" applyAlignment="1">
      <alignment wrapText="1"/>
    </xf>
    <xf numFmtId="0" fontId="93" fillId="0" borderId="0" xfId="426"/>
    <xf numFmtId="0" fontId="8" fillId="75" borderId="63" xfId="426" applyFont="1" applyFill="1" applyBorder="1" applyAlignment="1">
      <alignment horizontal="center" vertical="center"/>
    </xf>
    <xf numFmtId="0" fontId="8" fillId="75" borderId="63" xfId="426" applyFont="1" applyFill="1" applyBorder="1" applyAlignment="1">
      <alignment horizontal="right" vertical="center"/>
    </xf>
    <xf numFmtId="0" fontId="130" fillId="0" borderId="0" xfId="426" applyFont="1"/>
    <xf numFmtId="49" fontId="117" fillId="75" borderId="63" xfId="426" applyNumberFormat="1" applyFont="1" applyFill="1" applyBorder="1" applyAlignment="1">
      <alignment horizontal="center" vertical="center"/>
    </xf>
    <xf numFmtId="49" fontId="116" fillId="0" borderId="63" xfId="426" applyNumberFormat="1" applyFont="1" applyFill="1" applyBorder="1" applyAlignment="1">
      <alignment horizontal="center" vertical="center"/>
    </xf>
    <xf numFmtId="49" fontId="116" fillId="0" borderId="63" xfId="426" applyNumberFormat="1" applyFont="1" applyFill="1" applyBorder="1" applyAlignment="1">
      <alignment horizontal="right" vertical="center"/>
    </xf>
    <xf numFmtId="0" fontId="93" fillId="0" borderId="0" xfId="426" applyFill="1"/>
    <xf numFmtId="49" fontId="2" fillId="0" borderId="63" xfId="426" applyNumberFormat="1" applyFont="1" applyFill="1" applyBorder="1" applyAlignment="1">
      <alignment horizontal="center" vertical="center"/>
    </xf>
    <xf numFmtId="49" fontId="2" fillId="0" borderId="63" xfId="426" applyNumberFormat="1" applyFont="1" applyFill="1" applyBorder="1" applyAlignment="1">
      <alignment horizontal="right" vertical="center"/>
    </xf>
    <xf numFmtId="0" fontId="93" fillId="0" borderId="0" xfId="426" applyFont="1" applyAlignment="1"/>
    <xf numFmtId="0" fontId="117" fillId="71" borderId="63" xfId="426" applyFont="1" applyFill="1" applyBorder="1" applyAlignment="1">
      <alignment horizontal="center" vertical="center"/>
    </xf>
    <xf numFmtId="0" fontId="153" fillId="71" borderId="64" xfId="426" applyFont="1" applyFill="1" applyBorder="1" applyAlignment="1">
      <alignment vertical="center" wrapText="1"/>
    </xf>
    <xf numFmtId="0" fontId="116" fillId="71" borderId="63" xfId="426" applyFont="1" applyFill="1" applyBorder="1" applyAlignment="1">
      <alignment horizontal="right" vertical="center"/>
    </xf>
    <xf numFmtId="0" fontId="117" fillId="0" borderId="63" xfId="426" applyFont="1" applyFill="1" applyBorder="1" applyAlignment="1">
      <alignment horizontal="center" vertical="center"/>
    </xf>
    <xf numFmtId="0" fontId="153" fillId="0" borderId="64" xfId="426" applyFont="1" applyFill="1" applyBorder="1" applyAlignment="1">
      <alignment vertical="center" wrapText="1"/>
    </xf>
    <xf numFmtId="0" fontId="116" fillId="0" borderId="63" xfId="426" applyFont="1" applyBorder="1" applyAlignment="1">
      <alignment horizontal="right" vertical="center"/>
    </xf>
    <xf numFmtId="0" fontId="117" fillId="0" borderId="63" xfId="426" applyFont="1" applyBorder="1" applyAlignment="1">
      <alignment horizontal="center" vertical="center"/>
    </xf>
    <xf numFmtId="0" fontId="153" fillId="0" borderId="64" xfId="426" applyFont="1" applyBorder="1" applyAlignment="1">
      <alignment vertical="center" wrapText="1"/>
    </xf>
    <xf numFmtId="0" fontId="117" fillId="0" borderId="63" xfId="426" applyFont="1" applyBorder="1" applyAlignment="1">
      <alignment horizontal="right" vertical="center"/>
    </xf>
    <xf numFmtId="0" fontId="127" fillId="0" borderId="64" xfId="426" applyFont="1" applyFill="1" applyBorder="1" applyAlignment="1">
      <alignment vertical="center" wrapText="1"/>
    </xf>
    <xf numFmtId="0" fontId="127" fillId="0" borderId="64" xfId="426" applyFont="1" applyBorder="1" applyAlignment="1">
      <alignment vertical="center" wrapText="1"/>
    </xf>
    <xf numFmtId="0" fontId="117" fillId="0" borderId="63" xfId="426" applyFont="1" applyFill="1" applyBorder="1" applyAlignment="1">
      <alignment horizontal="right" vertical="center"/>
    </xf>
    <xf numFmtId="0" fontId="130" fillId="0" borderId="0" xfId="426" applyFont="1" applyFill="1" applyAlignment="1">
      <alignment wrapText="1"/>
    </xf>
    <xf numFmtId="0" fontId="127" fillId="0" borderId="64" xfId="426" applyFont="1" applyFill="1" applyBorder="1" applyAlignment="1">
      <alignment horizontal="left" vertical="center" wrapText="1"/>
    </xf>
    <xf numFmtId="0" fontId="93" fillId="0" borderId="0" xfId="426" applyFill="1" applyAlignment="1">
      <alignment horizontal="right" wrapText="1"/>
    </xf>
    <xf numFmtId="0" fontId="93" fillId="0" borderId="0" xfId="426" applyFill="1" applyAlignment="1">
      <alignment horizontal="right"/>
    </xf>
    <xf numFmtId="0" fontId="117" fillId="0" borderId="64" xfId="426" applyFont="1" applyFill="1" applyBorder="1" applyAlignment="1">
      <alignment vertical="center" wrapText="1"/>
    </xf>
    <xf numFmtId="0" fontId="117" fillId="0" borderId="64" xfId="426" applyFont="1" applyBorder="1" applyAlignment="1">
      <alignment vertical="center" wrapText="1"/>
    </xf>
    <xf numFmtId="0" fontId="2" fillId="0" borderId="64" xfId="426" applyFont="1" applyBorder="1" applyAlignment="1">
      <alignment vertical="center" wrapText="1"/>
    </xf>
    <xf numFmtId="0" fontId="2" fillId="0" borderId="63" xfId="426" applyFont="1" applyBorder="1" applyAlignment="1">
      <alignment horizontal="right" vertical="center"/>
    </xf>
    <xf numFmtId="0" fontId="8" fillId="0" borderId="64" xfId="426" applyFont="1" applyBorder="1" applyAlignment="1">
      <alignment vertical="center" wrapText="1"/>
    </xf>
    <xf numFmtId="0" fontId="8" fillId="0" borderId="63" xfId="426" applyFont="1" applyBorder="1" applyAlignment="1">
      <alignment horizontal="right" vertical="center"/>
    </xf>
    <xf numFmtId="0" fontId="116" fillId="0" borderId="64" xfId="426" applyFont="1" applyBorder="1" applyAlignment="1">
      <alignment vertical="center" wrapText="1"/>
    </xf>
    <xf numFmtId="0" fontId="117" fillId="80" borderId="106" xfId="855" applyFont="1" applyFill="1" applyBorder="1" applyAlignment="1" applyProtection="1">
      <alignment horizontal="left" vertical="top" wrapText="1"/>
    </xf>
    <xf numFmtId="0" fontId="8" fillId="0" borderId="63" xfId="426" applyFont="1" applyFill="1" applyBorder="1" applyAlignment="1">
      <alignment horizontal="center" vertical="center"/>
    </xf>
    <xf numFmtId="0" fontId="8" fillId="0" borderId="64" xfId="426" applyFont="1" applyFill="1" applyBorder="1" applyAlignment="1">
      <alignment vertical="center" wrapText="1"/>
    </xf>
    <xf numFmtId="0" fontId="127" fillId="0" borderId="107" xfId="426" applyFont="1" applyBorder="1" applyAlignment="1">
      <alignment vertical="center" wrapText="1"/>
    </xf>
    <xf numFmtId="0" fontId="116" fillId="0" borderId="107" xfId="426" applyFont="1" applyBorder="1" applyAlignment="1">
      <alignment vertical="center" wrapText="1"/>
    </xf>
    <xf numFmtId="0" fontId="116" fillId="0" borderId="63" xfId="426" applyFont="1" applyBorder="1" applyAlignment="1">
      <alignment horizontal="center" vertical="center"/>
    </xf>
    <xf numFmtId="0" fontId="128" fillId="0" borderId="63" xfId="426" applyFont="1" applyBorder="1" applyAlignment="1">
      <alignment horizontal="center" vertical="center"/>
    </xf>
    <xf numFmtId="0" fontId="128" fillId="0" borderId="64" xfId="426" applyFont="1" applyBorder="1" applyAlignment="1">
      <alignment vertical="center" wrapText="1"/>
    </xf>
    <xf numFmtId="0" fontId="128" fillId="0" borderId="63" xfId="426" applyFont="1" applyBorder="1" applyAlignment="1">
      <alignment horizontal="right" vertical="center"/>
    </xf>
    <xf numFmtId="0" fontId="128" fillId="0" borderId="107" xfId="426" applyFont="1" applyBorder="1" applyAlignment="1">
      <alignment vertical="center" wrapText="1"/>
    </xf>
    <xf numFmtId="0" fontId="117" fillId="61" borderId="64" xfId="426" applyFont="1" applyFill="1" applyBorder="1" applyAlignment="1">
      <alignment vertical="center" wrapText="1"/>
    </xf>
    <xf numFmtId="0" fontId="93" fillId="0" borderId="0" xfId="426" applyFont="1" applyFill="1" applyAlignment="1">
      <alignment wrapText="1"/>
    </xf>
    <xf numFmtId="0" fontId="8" fillId="0" borderId="63" xfId="426" applyFont="1" applyBorder="1" applyAlignment="1">
      <alignment horizontal="center" vertical="center"/>
    </xf>
    <xf numFmtId="0" fontId="2" fillId="0" borderId="63" xfId="426" applyFont="1" applyBorder="1" applyAlignment="1">
      <alignment horizontal="center" vertical="center"/>
    </xf>
    <xf numFmtId="0" fontId="117" fillId="0" borderId="64" xfId="426" applyFont="1" applyBorder="1" applyAlignment="1">
      <alignment horizontal="justify" vertical="center" wrapText="1"/>
    </xf>
    <xf numFmtId="0" fontId="127" fillId="0" borderId="107" xfId="426" applyFont="1" applyBorder="1" applyAlignment="1">
      <alignment horizontal="justify" vertical="center" wrapText="1"/>
    </xf>
    <xf numFmtId="0" fontId="153" fillId="0" borderId="107" xfId="426" applyFont="1" applyBorder="1" applyAlignment="1">
      <alignment horizontal="justify" vertical="center" wrapText="1"/>
    </xf>
    <xf numFmtId="0" fontId="2" fillId="0" borderId="64" xfId="426" applyFont="1" applyBorder="1" applyAlignment="1">
      <alignment horizontal="justify" vertical="center" wrapText="1"/>
    </xf>
    <xf numFmtId="0" fontId="28" fillId="0" borderId="63" xfId="426" applyFont="1" applyBorder="1" applyAlignment="1">
      <alignment horizontal="right" vertical="center"/>
    </xf>
    <xf numFmtId="0" fontId="2" fillId="0" borderId="64" xfId="426" applyFont="1" applyFill="1" applyBorder="1" applyAlignment="1">
      <alignment horizontal="justify" vertical="center" wrapText="1"/>
    </xf>
    <xf numFmtId="0" fontId="2" fillId="0" borderId="62" xfId="426" applyFont="1" applyBorder="1" applyAlignment="1">
      <alignment horizontal="right" vertical="center"/>
    </xf>
    <xf numFmtId="0" fontId="2" fillId="0" borderId="62" xfId="426" applyFont="1" applyFill="1" applyBorder="1" applyAlignment="1">
      <alignment horizontal="justify" vertical="center" wrapText="1"/>
    </xf>
    <xf numFmtId="0" fontId="116" fillId="0" borderId="64" xfId="426" applyFont="1" applyBorder="1" applyAlignment="1">
      <alignment horizontal="justify" vertical="center" wrapText="1"/>
    </xf>
    <xf numFmtId="0" fontId="116" fillId="0" borderId="77" xfId="426" applyFont="1" applyBorder="1" applyAlignment="1">
      <alignment horizontal="right" vertical="center"/>
    </xf>
    <xf numFmtId="0" fontId="127" fillId="0" borderId="108" xfId="426" applyFont="1" applyBorder="1" applyAlignment="1">
      <alignment horizontal="justify" vertical="center" wrapText="1"/>
    </xf>
    <xf numFmtId="0" fontId="116" fillId="0" borderId="62" xfId="426" applyFont="1" applyBorder="1" applyAlignment="1">
      <alignment horizontal="right" vertical="center"/>
    </xf>
    <xf numFmtId="0" fontId="127" fillId="0" borderId="109" xfId="426" applyFont="1" applyBorder="1" applyAlignment="1">
      <alignment horizontal="justify" vertical="center" wrapText="1"/>
    </xf>
    <xf numFmtId="0" fontId="2" fillId="0" borderId="107" xfId="426" applyFont="1" applyFill="1" applyBorder="1" applyAlignment="1">
      <alignment vertical="center" wrapText="1"/>
    </xf>
    <xf numFmtId="0" fontId="127" fillId="0" borderId="107" xfId="426" applyFont="1" applyFill="1" applyBorder="1" applyAlignment="1">
      <alignment vertical="center" wrapText="1"/>
    </xf>
    <xf numFmtId="0" fontId="117" fillId="0" borderId="107" xfId="426" applyFont="1" applyBorder="1" applyAlignment="1">
      <alignment vertical="center" wrapText="1"/>
    </xf>
    <xf numFmtId="0" fontId="116" fillId="0" borderId="87" xfId="426" applyFont="1" applyBorder="1" applyAlignment="1">
      <alignment vertical="center" wrapText="1"/>
    </xf>
    <xf numFmtId="0" fontId="116" fillId="0" borderId="87" xfId="426" applyFont="1" applyFill="1" applyBorder="1" applyAlignment="1">
      <alignment vertical="center" wrapText="1"/>
    </xf>
    <xf numFmtId="0" fontId="127" fillId="0" borderId="87" xfId="426" applyFont="1" applyFill="1" applyBorder="1" applyAlignment="1">
      <alignment vertical="center" wrapText="1"/>
    </xf>
    <xf numFmtId="0" fontId="2" fillId="0" borderId="87" xfId="426" applyFont="1" applyFill="1" applyBorder="1" applyAlignment="1">
      <alignment vertical="center" wrapText="1"/>
    </xf>
    <xf numFmtId="0" fontId="2" fillId="0" borderId="107" xfId="426" applyFont="1" applyBorder="1" applyAlignment="1">
      <alignment vertical="center" wrapText="1"/>
    </xf>
    <xf numFmtId="0" fontId="2" fillId="0" borderId="110" xfId="426" applyFont="1" applyFill="1" applyBorder="1" applyAlignment="1">
      <alignment vertical="center" wrapText="1"/>
    </xf>
    <xf numFmtId="0" fontId="127" fillId="0" borderId="111" xfId="426" applyFont="1" applyFill="1" applyBorder="1" applyAlignment="1">
      <alignment vertical="center" wrapText="1"/>
    </xf>
    <xf numFmtId="0" fontId="2" fillId="0" borderId="112" xfId="426" applyFont="1" applyFill="1" applyBorder="1" applyAlignment="1">
      <alignment vertical="center" wrapText="1"/>
    </xf>
    <xf numFmtId="0" fontId="127" fillId="0" borderId="112" xfId="426" applyFont="1" applyFill="1" applyBorder="1" applyAlignment="1">
      <alignment vertical="center" wrapText="1"/>
    </xf>
    <xf numFmtId="0" fontId="2" fillId="0" borderId="88" xfId="426" applyFont="1" applyFill="1" applyBorder="1" applyAlignment="1">
      <alignment vertical="center" wrapText="1"/>
    </xf>
    <xf numFmtId="0" fontId="127" fillId="0" borderId="88" xfId="426" applyFont="1" applyFill="1" applyBorder="1" applyAlignment="1">
      <alignment vertical="center" wrapText="1"/>
    </xf>
    <xf numFmtId="0" fontId="153" fillId="0" borderId="87" xfId="426" applyFont="1" applyBorder="1" applyAlignment="1">
      <alignment vertical="center" wrapText="1"/>
    </xf>
    <xf numFmtId="0" fontId="127" fillId="0" borderId="87" xfId="426" applyFont="1" applyBorder="1" applyAlignment="1">
      <alignment vertical="center" wrapText="1"/>
    </xf>
    <xf numFmtId="0" fontId="132" fillId="0" borderId="63" xfId="426" applyFont="1" applyFill="1" applyBorder="1" applyAlignment="1">
      <alignment horizontal="right" vertical="center"/>
    </xf>
    <xf numFmtId="0" fontId="117" fillId="0" borderId="70" xfId="426" applyFont="1" applyBorder="1" applyAlignment="1">
      <alignment horizontal="center" vertical="center"/>
    </xf>
    <xf numFmtId="0" fontId="153" fillId="0" borderId="111" xfId="426" applyFont="1" applyBorder="1" applyAlignment="1">
      <alignment vertical="center" wrapText="1"/>
    </xf>
    <xf numFmtId="0" fontId="116" fillId="0" borderId="70" xfId="426" applyFont="1" applyBorder="1" applyAlignment="1">
      <alignment horizontal="right" vertical="center"/>
    </xf>
    <xf numFmtId="0" fontId="116" fillId="0" borderId="62" xfId="426" applyFont="1" applyBorder="1" applyAlignment="1">
      <alignment horizontal="center" vertical="center"/>
    </xf>
    <xf numFmtId="0" fontId="116" fillId="0" borderId="62" xfId="426" applyFont="1" applyBorder="1" applyAlignment="1">
      <alignment vertical="center" wrapText="1"/>
    </xf>
    <xf numFmtId="0" fontId="116" fillId="0" borderId="114" xfId="426" applyFont="1" applyBorder="1" applyAlignment="1">
      <alignment vertical="center" wrapText="1"/>
    </xf>
    <xf numFmtId="0" fontId="127" fillId="0" borderId="62" xfId="426" applyFont="1" applyFill="1" applyBorder="1" applyAlignment="1">
      <alignment horizontal="right" vertical="center"/>
    </xf>
    <xf numFmtId="0" fontId="127" fillId="0" borderId="62" xfId="426" applyFont="1" applyFill="1" applyBorder="1" applyAlignment="1">
      <alignment vertical="center" wrapText="1"/>
    </xf>
    <xf numFmtId="0" fontId="127" fillId="0" borderId="62" xfId="426" applyFont="1" applyBorder="1" applyAlignment="1">
      <alignment horizontal="right" vertical="center"/>
    </xf>
    <xf numFmtId="0" fontId="127" fillId="0" borderId="62" xfId="426" applyFont="1" applyBorder="1" applyAlignment="1">
      <alignment vertical="center" wrapText="1"/>
    </xf>
    <xf numFmtId="0" fontId="127" fillId="0" borderId="62" xfId="426" applyFont="1" applyBorder="1" applyAlignment="1">
      <alignment horizontal="right" vertical="center" wrapText="1"/>
    </xf>
    <xf numFmtId="0" fontId="117" fillId="0" borderId="63" xfId="426" applyFont="1" applyBorder="1" applyAlignment="1">
      <alignment horizontal="center" vertical="center" wrapText="1"/>
    </xf>
    <xf numFmtId="0" fontId="116" fillId="0" borderId="115" xfId="426" applyFont="1" applyBorder="1" applyAlignment="1">
      <alignment horizontal="right" vertical="center"/>
    </xf>
    <xf numFmtId="49" fontId="117" fillId="0" borderId="63" xfId="426" applyNumberFormat="1" applyFont="1" applyBorder="1" applyAlignment="1">
      <alignment horizontal="center" vertical="center"/>
    </xf>
    <xf numFmtId="0" fontId="2" fillId="0" borderId="62" xfId="426" applyFont="1" applyBorder="1" applyAlignment="1">
      <alignment vertical="center" wrapText="1"/>
    </xf>
    <xf numFmtId="0" fontId="93" fillId="0" borderId="0" xfId="365" applyFill="1"/>
    <xf numFmtId="0" fontId="2" fillId="0" borderId="113" xfId="365" applyFont="1" applyFill="1" applyBorder="1" applyAlignment="1">
      <alignment horizontal="left" vertical="center" wrapText="1"/>
    </xf>
    <xf numFmtId="0" fontId="8" fillId="0" borderId="0" xfId="139" applyFont="1" applyAlignment="1">
      <alignment horizontal="center" wrapText="1"/>
    </xf>
    <xf numFmtId="0" fontId="2" fillId="0" borderId="0" xfId="139" applyFont="1" applyAlignment="1">
      <alignment horizontal="left" vertical="center" wrapText="1"/>
    </xf>
    <xf numFmtId="0" fontId="2" fillId="0" borderId="0" xfId="139" applyFont="1" applyAlignment="1">
      <alignment vertical="center"/>
    </xf>
    <xf numFmtId="0" fontId="26" fillId="0" borderId="0" xfId="139" applyAlignment="1">
      <alignment vertical="center"/>
    </xf>
    <xf numFmtId="0" fontId="2" fillId="0" borderId="0" xfId="139" applyFont="1" applyAlignment="1">
      <alignment vertical="center" wrapText="1"/>
    </xf>
    <xf numFmtId="0" fontId="2" fillId="0" borderId="0" xfId="139" applyFont="1" applyBorder="1" applyAlignment="1">
      <alignment vertical="center" wrapText="1"/>
    </xf>
    <xf numFmtId="0" fontId="23" fillId="0" borderId="12" xfId="139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117" fillId="0" borderId="12" xfId="0" applyFont="1" applyBorder="1" applyAlignment="1">
      <alignment horizontal="left" vertical="center"/>
    </xf>
    <xf numFmtId="0" fontId="128" fillId="0" borderId="12" xfId="0" applyFont="1" applyBorder="1" applyAlignment="1">
      <alignment horizontal="left" vertical="center"/>
    </xf>
    <xf numFmtId="0" fontId="128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horizontal="left" vertical="center"/>
    </xf>
    <xf numFmtId="0" fontId="126" fillId="0" borderId="0" xfId="0" applyFont="1"/>
    <xf numFmtId="0" fontId="2" fillId="27" borderId="0" xfId="139" applyFont="1" applyFill="1" applyBorder="1" applyAlignment="1">
      <alignment vertical="center" wrapText="1"/>
    </xf>
    <xf numFmtId="0" fontId="2" fillId="0" borderId="0" xfId="0" applyFont="1" applyFill="1" applyAlignment="1">
      <alignment horizontal="center" wrapText="1"/>
    </xf>
    <xf numFmtId="1" fontId="8" fillId="0" borderId="50" xfId="272" applyNumberFormat="1" applyFont="1" applyFill="1" applyBorder="1" applyAlignment="1">
      <alignment horizontal="center" vertical="center" wrapText="1"/>
    </xf>
    <xf numFmtId="0" fontId="2" fillId="0" borderId="0" xfId="272" applyFont="1" applyFill="1" applyAlignment="1">
      <alignment horizontal="center" wrapText="1"/>
    </xf>
    <xf numFmtId="0" fontId="8" fillId="0" borderId="27" xfId="503" applyFont="1" applyFill="1" applyBorder="1" applyAlignment="1">
      <alignment horizontal="center" vertical="center" wrapText="1"/>
    </xf>
    <xf numFmtId="4" fontId="8" fillId="0" borderId="27" xfId="500" applyNumberFormat="1" applyFont="1" applyFill="1" applyBorder="1" applyAlignment="1" applyProtection="1">
      <alignment horizontal="center" vertical="center" wrapText="1"/>
    </xf>
    <xf numFmtId="0" fontId="8" fillId="0" borderId="33" xfId="499" applyFont="1" applyFill="1" applyBorder="1" applyAlignment="1" applyProtection="1">
      <alignment horizontal="center" vertical="center" wrapText="1"/>
    </xf>
    <xf numFmtId="0" fontId="8" fillId="0" borderId="50" xfId="499" applyFont="1" applyFill="1" applyBorder="1" applyAlignment="1" applyProtection="1">
      <alignment horizontal="center" vertical="center" wrapText="1"/>
    </xf>
    <xf numFmtId="4" fontId="8" fillId="0" borderId="50" xfId="500" applyNumberFormat="1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/>
    </xf>
    <xf numFmtId="0" fontId="8" fillId="0" borderId="27" xfId="499" applyFont="1" applyFill="1" applyBorder="1" applyAlignment="1" applyProtection="1">
      <alignment horizontal="center" vertical="center" wrapText="1"/>
    </xf>
    <xf numFmtId="0" fontId="2" fillId="0" borderId="0" xfId="855" applyFont="1" applyFill="1" applyBorder="1" applyAlignment="1" applyProtection="1">
      <alignment horizontal="left" vertical="center" wrapText="1"/>
    </xf>
    <xf numFmtId="0" fontId="130" fillId="0" borderId="0" xfId="426" applyFont="1" applyFill="1"/>
    <xf numFmtId="0" fontId="2" fillId="0" borderId="62" xfId="855" applyFont="1" applyFill="1" applyBorder="1" applyAlignment="1" applyProtection="1">
      <alignment horizontal="left" vertical="center" wrapText="1"/>
    </xf>
    <xf numFmtId="0" fontId="2" fillId="0" borderId="113" xfId="855" applyFont="1" applyFill="1" applyBorder="1" applyAlignment="1">
      <alignment horizontal="left" vertical="center" wrapText="1"/>
    </xf>
    <xf numFmtId="0" fontId="116" fillId="0" borderId="113" xfId="855" applyFont="1" applyFill="1" applyBorder="1" applyAlignment="1">
      <alignment horizontal="left" vertical="center" wrapText="1"/>
    </xf>
    <xf numFmtId="169" fontId="2" fillId="0" borderId="12" xfId="0" applyNumberFormat="1" applyFont="1" applyFill="1" applyBorder="1" applyAlignment="1">
      <alignment horizontal="center" vertical="center" wrapText="1"/>
    </xf>
    <xf numFmtId="0" fontId="2" fillId="0" borderId="87" xfId="0" applyFont="1" applyFill="1" applyBorder="1" applyAlignment="1">
      <alignment horizontal="left" vertical="center" wrapText="1"/>
    </xf>
    <xf numFmtId="0" fontId="135" fillId="77" borderId="18" xfId="844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justify" vertical="center"/>
    </xf>
    <xf numFmtId="0" fontId="8" fillId="0" borderId="0" xfId="272" applyFont="1" applyFill="1"/>
    <xf numFmtId="0" fontId="116" fillId="0" borderId="15" xfId="0" applyFont="1" applyFill="1" applyBorder="1" applyAlignment="1" applyProtection="1">
      <alignment horizontal="center" vertical="center" wrapText="1"/>
      <protection locked="0"/>
    </xf>
    <xf numFmtId="0" fontId="2" fillId="0" borderId="18" xfId="272" applyFont="1" applyFill="1" applyBorder="1" applyAlignment="1">
      <alignment horizontal="center"/>
    </xf>
    <xf numFmtId="0" fontId="2" fillId="0" borderId="12" xfId="272" applyFont="1" applyFill="1" applyBorder="1" applyAlignment="1">
      <alignment horizontal="center"/>
    </xf>
    <xf numFmtId="0" fontId="2" fillId="0" borderId="19" xfId="272" applyFont="1" applyFill="1" applyBorder="1"/>
    <xf numFmtId="1" fontId="8" fillId="0" borderId="20" xfId="272" applyNumberFormat="1" applyFont="1" applyFill="1" applyBorder="1" applyAlignment="1">
      <alignment wrapText="1"/>
    </xf>
    <xf numFmtId="1" fontId="8" fillId="0" borderId="13" xfId="272" applyNumberFormat="1" applyFont="1" applyFill="1" applyBorder="1" applyAlignment="1">
      <alignment wrapText="1"/>
    </xf>
    <xf numFmtId="0" fontId="8" fillId="0" borderId="13" xfId="272" applyFont="1" applyFill="1" applyBorder="1" applyAlignment="1">
      <alignment wrapText="1"/>
    </xf>
    <xf numFmtId="0" fontId="0" fillId="0" borderId="0" xfId="0" applyFont="1" applyFill="1"/>
    <xf numFmtId="0" fontId="8" fillId="0" borderId="0" xfId="272" applyFont="1" applyFill="1" applyBorder="1" applyAlignment="1">
      <alignment vertical="center" wrapText="1"/>
    </xf>
    <xf numFmtId="0" fontId="8" fillId="0" borderId="0" xfId="272" applyFont="1" applyFill="1" applyAlignment="1"/>
    <xf numFmtId="0" fontId="2" fillId="0" borderId="0" xfId="272" applyFont="1" applyFill="1" applyAlignment="1">
      <alignment horizontal="center"/>
    </xf>
    <xf numFmtId="0" fontId="2" fillId="0" borderId="52" xfId="272" applyFont="1" applyFill="1" applyBorder="1" applyAlignment="1">
      <alignment horizontal="center"/>
    </xf>
    <xf numFmtId="0" fontId="2" fillId="0" borderId="53" xfId="272" applyFont="1" applyFill="1" applyBorder="1" applyAlignment="1">
      <alignment horizontal="center"/>
    </xf>
    <xf numFmtId="0" fontId="2" fillId="0" borderId="53" xfId="272" applyFont="1" applyFill="1" applyBorder="1"/>
    <xf numFmtId="0" fontId="2" fillId="0" borderId="30" xfId="272" applyFont="1" applyFill="1" applyBorder="1"/>
    <xf numFmtId="0" fontId="3" fillId="0" borderId="12" xfId="499" applyFont="1" applyFill="1" applyBorder="1" applyAlignment="1" applyProtection="1">
      <alignment horizontal="center" vertical="center" wrapText="1"/>
    </xf>
    <xf numFmtId="4" fontId="3" fillId="0" borderId="12" xfId="500" applyNumberFormat="1" applyFont="1" applyFill="1" applyBorder="1" applyAlignment="1" applyProtection="1">
      <alignment horizontal="center" vertical="center" wrapText="1"/>
    </xf>
    <xf numFmtId="4" fontId="117" fillId="0" borderId="12" xfId="499" applyNumberFormat="1" applyFont="1" applyFill="1" applyBorder="1" applyAlignment="1" applyProtection="1">
      <alignment horizontal="center" vertical="center" wrapText="1"/>
    </xf>
    <xf numFmtId="0" fontId="137" fillId="0" borderId="0" xfId="0" applyFont="1" applyFill="1"/>
    <xf numFmtId="0" fontId="3" fillId="0" borderId="0" xfId="272" applyFont="1" applyFill="1" applyAlignment="1"/>
    <xf numFmtId="0" fontId="19" fillId="0" borderId="0" xfId="272" applyFont="1" applyFill="1" applyAlignment="1">
      <alignment horizontal="center"/>
    </xf>
    <xf numFmtId="0" fontId="19" fillId="0" borderId="0" xfId="272" applyFont="1" applyFill="1"/>
    <xf numFmtId="0" fontId="3" fillId="0" borderId="10" xfId="272" applyFont="1" applyFill="1" applyBorder="1" applyAlignment="1" applyProtection="1">
      <alignment wrapText="1"/>
      <protection locked="0"/>
    </xf>
    <xf numFmtId="0" fontId="19" fillId="0" borderId="10" xfId="272" applyFont="1" applyFill="1" applyBorder="1" applyAlignment="1" applyProtection="1">
      <alignment wrapText="1"/>
      <protection locked="0"/>
    </xf>
    <xf numFmtId="0" fontId="3" fillId="0" borderId="0" xfId="272" applyFont="1" applyFill="1" applyBorder="1" applyAlignment="1"/>
    <xf numFmtId="0" fontId="3" fillId="0" borderId="0" xfId="272" applyFont="1" applyFill="1" applyBorder="1" applyAlignment="1">
      <alignment horizontal="left"/>
    </xf>
    <xf numFmtId="0" fontId="3" fillId="0" borderId="0" xfId="272" applyFont="1" applyFill="1" applyProtection="1"/>
    <xf numFmtId="14" fontId="124" fillId="0" borderId="12" xfId="185" applyNumberFormat="1" applyFont="1" applyFill="1" applyBorder="1" applyAlignment="1" applyProtection="1">
      <alignment horizontal="center" vertical="center" wrapText="1"/>
    </xf>
    <xf numFmtId="14" fontId="124" fillId="0" borderId="12" xfId="500" applyNumberFormat="1" applyFont="1" applyFill="1" applyBorder="1" applyAlignment="1" applyProtection="1">
      <alignment horizontal="center" vertical="center" wrapText="1"/>
    </xf>
    <xf numFmtId="14" fontId="3" fillId="0" borderId="12" xfId="500" applyNumberFormat="1" applyFont="1" applyFill="1" applyBorder="1" applyAlignment="1" applyProtection="1">
      <alignment horizontal="center" vertical="center" wrapText="1"/>
    </xf>
    <xf numFmtId="0" fontId="126" fillId="0" borderId="0" xfId="0" applyFont="1" applyFill="1" applyAlignment="1">
      <alignment vertical="top"/>
    </xf>
    <xf numFmtId="0" fontId="8" fillId="0" borderId="0" xfId="272" applyFont="1" applyFill="1" applyAlignment="1">
      <alignment horizontal="right"/>
    </xf>
    <xf numFmtId="1" fontId="8" fillId="0" borderId="76" xfId="272" applyNumberFormat="1" applyFont="1" applyFill="1" applyBorder="1" applyAlignment="1">
      <alignment horizontal="center" vertical="center" wrapText="1"/>
    </xf>
    <xf numFmtId="1" fontId="8" fillId="0" borderId="57" xfId="272" applyNumberFormat="1" applyFont="1" applyFill="1" applyBorder="1" applyAlignment="1">
      <alignment horizontal="center" vertical="center" wrapText="1"/>
    </xf>
    <xf numFmtId="0" fontId="2" fillId="0" borderId="26" xfId="272" applyFont="1" applyFill="1" applyBorder="1" applyAlignment="1">
      <alignment horizontal="center" vertical="center" wrapText="1"/>
    </xf>
    <xf numFmtId="0" fontId="2" fillId="0" borderId="17" xfId="272" applyFont="1" applyFill="1" applyBorder="1"/>
    <xf numFmtId="0" fontId="8" fillId="0" borderId="18" xfId="272" applyFont="1" applyFill="1" applyBorder="1" applyAlignment="1">
      <alignment wrapText="1"/>
    </xf>
    <xf numFmtId="0" fontId="8" fillId="0" borderId="51" xfId="272" applyFont="1" applyFill="1" applyBorder="1" applyAlignment="1">
      <alignment wrapText="1"/>
    </xf>
    <xf numFmtId="0" fontId="8" fillId="0" borderId="33" xfId="272" applyFont="1" applyFill="1" applyBorder="1" applyAlignment="1">
      <alignment wrapText="1"/>
    </xf>
    <xf numFmtId="0" fontId="2" fillId="0" borderId="19" xfId="272" applyFont="1" applyFill="1" applyBorder="1" applyAlignment="1">
      <alignment horizontal="left"/>
    </xf>
    <xf numFmtId="0" fontId="2" fillId="0" borderId="12" xfId="272" applyFont="1" applyFill="1" applyBorder="1" applyAlignment="1">
      <alignment horizontal="left"/>
    </xf>
    <xf numFmtId="0" fontId="2" fillId="0" borderId="37" xfId="272" applyFont="1" applyFill="1" applyBorder="1" applyAlignment="1">
      <alignment horizontal="left"/>
    </xf>
    <xf numFmtId="0" fontId="8" fillId="0" borderId="12" xfId="272" applyFont="1" applyFill="1" applyBorder="1" applyAlignment="1">
      <alignment wrapText="1"/>
    </xf>
    <xf numFmtId="0" fontId="8" fillId="0" borderId="37" xfId="272" applyFont="1" applyFill="1" applyBorder="1" applyAlignment="1">
      <alignment wrapText="1"/>
    </xf>
    <xf numFmtId="1" fontId="8" fillId="0" borderId="19" xfId="272" applyNumberFormat="1" applyFont="1" applyFill="1" applyBorder="1" applyAlignment="1">
      <alignment wrapText="1"/>
    </xf>
    <xf numFmtId="1" fontId="8" fillId="0" borderId="12" xfId="272" applyNumberFormat="1" applyFont="1" applyFill="1" applyBorder="1" applyAlignment="1">
      <alignment wrapText="1"/>
    </xf>
    <xf numFmtId="0" fontId="8" fillId="0" borderId="35" xfId="272" applyFont="1" applyFill="1" applyBorder="1" applyAlignment="1">
      <alignment wrapText="1"/>
    </xf>
    <xf numFmtId="0" fontId="8" fillId="0" borderId="29" xfId="272" applyFont="1" applyFill="1" applyBorder="1" applyAlignment="1">
      <alignment wrapText="1"/>
    </xf>
    <xf numFmtId="0" fontId="8" fillId="0" borderId="39" xfId="272" applyFont="1" applyFill="1" applyBorder="1" applyAlignment="1">
      <alignment wrapText="1"/>
    </xf>
    <xf numFmtId="0" fontId="34" fillId="0" borderId="0" xfId="272" applyFont="1" applyFill="1"/>
    <xf numFmtId="0" fontId="116" fillId="0" borderId="0" xfId="0" applyFont="1" applyFill="1" applyAlignment="1">
      <alignment horizontal="center"/>
    </xf>
    <xf numFmtId="0" fontId="8" fillId="0" borderId="18" xfId="499" applyFont="1" applyFill="1" applyBorder="1" applyAlignment="1" applyProtection="1">
      <alignment horizontal="left" vertical="center" wrapText="1"/>
    </xf>
    <xf numFmtId="0" fontId="8" fillId="0" borderId="12" xfId="503" applyFont="1" applyFill="1" applyBorder="1" applyAlignment="1" applyProtection="1">
      <alignment horizontal="center" vertical="center" wrapText="1"/>
    </xf>
    <xf numFmtId="0" fontId="2" fillId="0" borderId="15" xfId="499" applyFont="1" applyFill="1" applyBorder="1" applyAlignment="1" applyProtection="1">
      <alignment horizontal="center" vertical="center" wrapText="1"/>
      <protection locked="0"/>
    </xf>
    <xf numFmtId="0" fontId="2" fillId="0" borderId="26" xfId="499" applyFont="1" applyFill="1" applyBorder="1" applyAlignment="1" applyProtection="1">
      <alignment horizontal="center" vertical="center" wrapText="1"/>
      <protection locked="0"/>
    </xf>
    <xf numFmtId="3" fontId="8" fillId="0" borderId="52" xfId="501" applyNumberFormat="1" applyFont="1" applyFill="1" applyBorder="1" applyAlignment="1">
      <alignment horizontal="right"/>
    </xf>
    <xf numFmtId="4" fontId="8" fillId="0" borderId="12" xfId="501" applyNumberFormat="1" applyFont="1" applyFill="1" applyBorder="1"/>
    <xf numFmtId="3" fontId="8" fillId="0" borderId="12" xfId="501" applyNumberFormat="1" applyFont="1" applyFill="1" applyBorder="1" applyProtection="1"/>
    <xf numFmtId="4" fontId="8" fillId="0" borderId="53" xfId="501" applyNumberFormat="1" applyFont="1" applyFill="1" applyBorder="1"/>
    <xf numFmtId="4" fontId="2" fillId="0" borderId="12" xfId="501" applyNumberFormat="1" applyFont="1" applyFill="1" applyBorder="1" applyProtection="1">
      <protection locked="0"/>
    </xf>
    <xf numFmtId="4" fontId="2" fillId="0" borderId="12" xfId="501" applyNumberFormat="1" applyFont="1" applyFill="1" applyBorder="1" applyProtection="1"/>
    <xf numFmtId="4" fontId="31" fillId="0" borderId="13" xfId="501" applyNumberFormat="1" applyFont="1" applyFill="1" applyBorder="1" applyProtection="1"/>
    <xf numFmtId="4" fontId="31" fillId="0" borderId="13" xfId="501" applyNumberFormat="1" applyFont="1" applyFill="1" applyBorder="1"/>
    <xf numFmtId="2" fontId="8" fillId="78" borderId="18" xfId="272" applyNumberFormat="1" applyFont="1" applyFill="1" applyBorder="1" applyAlignment="1">
      <alignment horizontal="left" vertical="center" wrapText="1"/>
    </xf>
    <xf numFmtId="175" fontId="8" fillId="78" borderId="18" xfId="272" applyNumberFormat="1" applyFont="1" applyFill="1" applyBorder="1" applyAlignment="1">
      <alignment horizontal="center" vertical="center" wrapText="1"/>
    </xf>
    <xf numFmtId="175" fontId="8" fillId="78" borderId="53" xfId="272" applyNumberFormat="1" applyFont="1" applyFill="1" applyBorder="1" applyAlignment="1">
      <alignment horizontal="center" vertical="center" wrapText="1"/>
    </xf>
    <xf numFmtId="0" fontId="8" fillId="78" borderId="18" xfId="272" applyFont="1" applyFill="1" applyBorder="1" applyAlignment="1">
      <alignment vertical="center" wrapText="1"/>
    </xf>
    <xf numFmtId="0" fontId="8" fillId="82" borderId="18" xfId="272" applyFont="1" applyFill="1" applyBorder="1" applyAlignment="1">
      <alignment horizontal="center" vertical="center"/>
    </xf>
    <xf numFmtId="49" fontId="8" fillId="82" borderId="28" xfId="272" applyNumberFormat="1" applyFont="1" applyFill="1" applyBorder="1" applyAlignment="1">
      <alignment horizontal="left" vertical="center" wrapText="1"/>
    </xf>
    <xf numFmtId="2" fontId="8" fillId="82" borderId="18" xfId="272" applyNumberFormat="1" applyFont="1" applyFill="1" applyBorder="1" applyAlignment="1">
      <alignment horizontal="left" vertical="center" wrapText="1"/>
    </xf>
    <xf numFmtId="175" fontId="8" fillId="82" borderId="18" xfId="272" applyNumberFormat="1" applyFont="1" applyFill="1" applyBorder="1" applyAlignment="1">
      <alignment horizontal="center" vertical="center" wrapText="1"/>
    </xf>
    <xf numFmtId="175" fontId="8" fillId="82" borderId="53" xfId="272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12" xfId="0" applyFill="1" applyBorder="1" applyAlignment="1">
      <alignment horizontal="center" vertical="center"/>
    </xf>
    <xf numFmtId="14" fontId="8" fillId="0" borderId="12" xfId="499" applyNumberFormat="1" applyFont="1" applyFill="1" applyBorder="1" applyAlignment="1" applyProtection="1">
      <alignment horizontal="center" vertical="center" wrapText="1"/>
    </xf>
    <xf numFmtId="14" fontId="117" fillId="0" borderId="12" xfId="499" applyNumberFormat="1" applyFont="1" applyFill="1" applyBorder="1" applyAlignment="1" applyProtection="1">
      <alignment horizontal="center" vertical="center" wrapText="1"/>
    </xf>
    <xf numFmtId="4" fontId="8" fillId="0" borderId="12" xfId="500" applyNumberFormat="1" applyFont="1" applyFill="1" applyBorder="1" applyAlignment="1" applyProtection="1">
      <alignment horizontal="center" vertical="center" wrapText="1"/>
    </xf>
    <xf numFmtId="14" fontId="8" fillId="0" borderId="18" xfId="499" applyNumberFormat="1" applyFont="1" applyFill="1" applyBorder="1" applyAlignment="1" applyProtection="1">
      <alignment horizontal="center" vertical="center" wrapText="1"/>
    </xf>
    <xf numFmtId="14" fontId="129" fillId="0" borderId="12" xfId="499" applyNumberFormat="1" applyFont="1" applyFill="1" applyBorder="1" applyAlignment="1" applyProtection="1">
      <alignment horizontal="center" vertical="center" wrapText="1"/>
    </xf>
    <xf numFmtId="0" fontId="117" fillId="0" borderId="12" xfId="499" applyFont="1" applyFill="1" applyBorder="1" applyAlignment="1" applyProtection="1">
      <alignment horizontal="left" vertical="center"/>
    </xf>
    <xf numFmtId="0" fontId="8" fillId="0" borderId="12" xfId="504" applyNumberFormat="1" applyFont="1" applyFill="1" applyBorder="1" applyAlignment="1" applyProtection="1">
      <alignment horizontal="center" vertical="center"/>
    </xf>
    <xf numFmtId="4" fontId="28" fillId="0" borderId="12" xfId="504" applyNumberFormat="1" applyFont="1" applyFill="1" applyBorder="1" applyAlignment="1" applyProtection="1">
      <alignment horizontal="right" vertical="center" wrapText="1"/>
    </xf>
    <xf numFmtId="14" fontId="28" fillId="0" borderId="12" xfId="504" applyNumberFormat="1" applyFont="1" applyFill="1" applyBorder="1" applyAlignment="1" applyProtection="1">
      <alignment horizontal="center" vertical="center" wrapText="1"/>
    </xf>
    <xf numFmtId="14" fontId="28" fillId="0" borderId="12" xfId="504" applyNumberFormat="1" applyFont="1" applyFill="1" applyBorder="1" applyAlignment="1" applyProtection="1">
      <alignment horizontal="right" vertical="center" wrapText="1"/>
    </xf>
    <xf numFmtId="4" fontId="30" fillId="0" borderId="12" xfId="504" applyNumberFormat="1" applyFont="1" applyFill="1" applyBorder="1" applyAlignment="1" applyProtection="1">
      <alignment horizontal="center" vertical="center" wrapText="1"/>
      <protection locked="0"/>
    </xf>
    <xf numFmtId="14" fontId="30" fillId="0" borderId="12" xfId="504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499" applyFont="1" applyFill="1" applyBorder="1" applyAlignment="1">
      <alignment horizontal="center" vertical="center" wrapText="1"/>
    </xf>
    <xf numFmtId="14" fontId="28" fillId="0" borderId="12" xfId="499" applyNumberFormat="1" applyFont="1" applyFill="1" applyBorder="1" applyAlignment="1" applyProtection="1">
      <alignment horizontal="center" vertical="center" wrapText="1"/>
    </xf>
    <xf numFmtId="14" fontId="2" fillId="0" borderId="12" xfId="500" applyNumberFormat="1" applyFont="1" applyFill="1" applyBorder="1" applyAlignment="1" applyProtection="1">
      <alignment horizontal="center" vertical="center" wrapText="1"/>
    </xf>
    <xf numFmtId="14" fontId="2" fillId="0" borderId="12" xfId="499" applyNumberFormat="1" applyFont="1" applyFill="1" applyBorder="1" applyAlignment="1">
      <alignment horizontal="center" vertical="center" wrapText="1"/>
    </xf>
    <xf numFmtId="14" fontId="28" fillId="0" borderId="12" xfId="499" applyNumberFormat="1" applyFont="1" applyFill="1" applyBorder="1" applyAlignment="1">
      <alignment horizontal="center" vertical="center" wrapText="1"/>
    </xf>
    <xf numFmtId="1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88" fillId="0" borderId="0" xfId="272" applyFont="1" applyFill="1" applyAlignment="1">
      <alignment horizontal="center" vertical="center"/>
    </xf>
    <xf numFmtId="0" fontId="88" fillId="0" borderId="0" xfId="272" applyFont="1" applyFill="1" applyAlignment="1">
      <alignment vertical="center"/>
    </xf>
    <xf numFmtId="0" fontId="87" fillId="0" borderId="10" xfId="272" applyFont="1" applyFill="1" applyBorder="1" applyAlignment="1" applyProtection="1">
      <alignment vertical="center" wrapText="1"/>
      <protection locked="0"/>
    </xf>
    <xf numFmtId="0" fontId="88" fillId="0" borderId="10" xfId="272" applyFont="1" applyFill="1" applyBorder="1" applyAlignment="1" applyProtection="1">
      <alignment vertical="center" wrapText="1"/>
      <protection locked="0"/>
    </xf>
    <xf numFmtId="0" fontId="87" fillId="0" borderId="0" xfId="272" applyFont="1" applyFill="1" applyBorder="1" applyAlignment="1">
      <alignment vertical="center"/>
    </xf>
    <xf numFmtId="0" fontId="138" fillId="0" borderId="0" xfId="0" applyFont="1" applyFill="1" applyAlignment="1">
      <alignment vertical="center"/>
    </xf>
    <xf numFmtId="0" fontId="87" fillId="0" borderId="0" xfId="272" applyFont="1" applyFill="1" applyBorder="1" applyAlignment="1">
      <alignment horizontal="left" vertical="center"/>
    </xf>
    <xf numFmtId="0" fontId="87" fillId="0" borderId="0" xfId="272" applyFont="1" applyFill="1" applyAlignment="1" applyProtection="1">
      <alignment vertical="center"/>
    </xf>
    <xf numFmtId="0" fontId="87" fillId="0" borderId="0" xfId="272" applyFont="1" applyFill="1" applyAlignment="1">
      <alignment vertical="center"/>
    </xf>
    <xf numFmtId="14" fontId="2" fillId="0" borderId="12" xfId="499" applyNumberFormat="1" applyFont="1" applyFill="1" applyBorder="1" applyAlignment="1" applyProtection="1">
      <alignment vertical="center" wrapText="1"/>
    </xf>
    <xf numFmtId="0" fontId="117" fillId="0" borderId="12" xfId="499" applyFont="1" applyFill="1" applyBorder="1" applyAlignment="1" applyProtection="1">
      <alignment horizontal="center" vertical="center"/>
    </xf>
    <xf numFmtId="14" fontId="8" fillId="0" borderId="12" xfId="499" applyNumberFormat="1" applyFont="1" applyFill="1" applyBorder="1" applyAlignment="1">
      <alignment vertical="center" wrapText="1"/>
    </xf>
    <xf numFmtId="0" fontId="8" fillId="0" borderId="12" xfId="499" applyFont="1" applyFill="1" applyBorder="1" applyAlignment="1">
      <alignment vertical="center" wrapText="1"/>
    </xf>
    <xf numFmtId="14" fontId="30" fillId="0" borderId="12" xfId="499" applyNumberFormat="1" applyFont="1" applyFill="1" applyBorder="1" applyAlignment="1">
      <alignment vertical="center" wrapText="1"/>
    </xf>
    <xf numFmtId="0" fontId="2" fillId="0" borderId="12" xfId="499" applyFont="1" applyFill="1" applyBorder="1" applyAlignment="1">
      <alignment vertical="center" wrapText="1"/>
    </xf>
    <xf numFmtId="4" fontId="2" fillId="0" borderId="12" xfId="499" applyNumberFormat="1" applyFont="1" applyFill="1" applyBorder="1" applyAlignment="1" applyProtection="1">
      <alignment vertical="center" wrapText="1"/>
      <protection locked="0"/>
    </xf>
    <xf numFmtId="0" fontId="28" fillId="0" borderId="12" xfId="499" applyFont="1" applyFill="1" applyBorder="1" applyAlignment="1">
      <alignment horizontal="center" vertical="center" wrapText="1"/>
    </xf>
    <xf numFmtId="0" fontId="137" fillId="0" borderId="0" xfId="0" applyFont="1" applyFill="1" applyAlignment="1">
      <alignment vertical="center"/>
    </xf>
    <xf numFmtId="0" fontId="134" fillId="0" borderId="0" xfId="0" applyFont="1" applyFill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 textRotation="90" wrapText="1"/>
    </xf>
    <xf numFmtId="0" fontId="21" fillId="0" borderId="14" xfId="0" applyFont="1" applyFill="1" applyBorder="1" applyAlignment="1" applyProtection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28" fillId="0" borderId="19" xfId="0" applyFont="1" applyFill="1" applyBorder="1" applyAlignment="1">
      <alignment horizontal="right" vertical="center"/>
    </xf>
    <xf numFmtId="0" fontId="166" fillId="0" borderId="19" xfId="0" applyFont="1" applyFill="1" applyBorder="1" applyAlignment="1">
      <alignment horizontal="right" vertical="center"/>
    </xf>
    <xf numFmtId="0" fontId="166" fillId="0" borderId="12" xfId="0" applyFont="1" applyFill="1" applyBorder="1" applyAlignment="1">
      <alignment horizontal="right" vertical="center" wrapText="1"/>
    </xf>
    <xf numFmtId="49" fontId="28" fillId="0" borderId="19" xfId="0" applyNumberFormat="1" applyFont="1" applyFill="1" applyBorder="1" applyAlignment="1">
      <alignment horizontal="right" vertical="center"/>
    </xf>
    <xf numFmtId="0" fontId="136" fillId="0" borderId="0" xfId="0" applyFont="1" applyFill="1" applyAlignment="1">
      <alignment vertical="center"/>
    </xf>
    <xf numFmtId="0" fontId="167" fillId="0" borderId="0" xfId="0" applyFont="1" applyFill="1" applyAlignment="1">
      <alignment vertical="center"/>
    </xf>
    <xf numFmtId="0" fontId="2" fillId="0" borderId="12" xfId="0" applyFont="1" applyBorder="1" applyAlignment="1">
      <alignment horizontal="left" vertical="center" wrapText="1"/>
    </xf>
    <xf numFmtId="0" fontId="123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14" fontId="117" fillId="0" borderId="12" xfId="499" applyNumberFormat="1" applyFont="1" applyFill="1" applyBorder="1" applyAlignment="1" applyProtection="1">
      <alignment horizontal="center" vertical="center" wrapText="1"/>
    </xf>
    <xf numFmtId="0" fontId="21" fillId="0" borderId="12" xfId="503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2" xfId="0" applyFill="1" applyBorder="1" applyAlignment="1">
      <alignment vertical="center"/>
    </xf>
    <xf numFmtId="0" fontId="119" fillId="0" borderId="0" xfId="0" applyFont="1" applyAlignment="1">
      <alignment horizontal="center" vertical="center" wrapText="1"/>
    </xf>
    <xf numFmtId="49" fontId="116" fillId="0" borderId="12" xfId="0" applyNumberFormat="1" applyFont="1" applyBorder="1" applyAlignment="1">
      <alignment horizontal="center" vertical="center" wrapText="1"/>
    </xf>
    <xf numFmtId="0" fontId="119" fillId="0" borderId="12" xfId="0" applyFont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30" fillId="0" borderId="0" xfId="0" applyFont="1" applyFill="1"/>
    <xf numFmtId="0" fontId="168" fillId="0" borderId="0" xfId="0" applyFont="1" applyFill="1"/>
    <xf numFmtId="0" fontId="8" fillId="0" borderId="12" xfId="0" applyFont="1" applyFill="1" applyBorder="1" applyAlignment="1">
      <alignment vertical="center"/>
    </xf>
    <xf numFmtId="0" fontId="130" fillId="0" borderId="12" xfId="0" applyFont="1" applyFill="1" applyBorder="1" applyAlignment="1">
      <alignment horizontal="center" wrapText="1"/>
    </xf>
    <xf numFmtId="0" fontId="130" fillId="0" borderId="0" xfId="0" applyFont="1" applyFill="1" applyAlignment="1">
      <alignment wrapText="1"/>
    </xf>
    <xf numFmtId="0" fontId="7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vertical="top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horizontal="center" vertical="top"/>
    </xf>
    <xf numFmtId="0" fontId="7" fillId="0" borderId="12" xfId="0" applyFont="1" applyFill="1" applyBorder="1" applyAlignment="1">
      <alignment vertical="top"/>
    </xf>
    <xf numFmtId="14" fontId="8" fillId="0" borderId="12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16" fontId="8" fillId="0" borderId="12" xfId="0" applyNumberFormat="1" applyFont="1" applyFill="1" applyBorder="1" applyAlignment="1">
      <alignment horizontal="center" vertical="center"/>
    </xf>
    <xf numFmtId="0" fontId="130" fillId="0" borderId="12" xfId="0" applyFont="1" applyFill="1" applyBorder="1" applyAlignment="1">
      <alignment vertical="center"/>
    </xf>
    <xf numFmtId="0" fontId="130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right" vertical="center" wrapText="1"/>
    </xf>
    <xf numFmtId="14" fontId="2" fillId="0" borderId="1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8" fillId="0" borderId="0" xfId="503" applyFont="1" applyFill="1" applyAlignment="1">
      <alignment vertical="center"/>
    </xf>
    <xf numFmtId="0" fontId="119" fillId="0" borderId="0" xfId="0" applyFont="1" applyFill="1" applyAlignment="1">
      <alignment vertical="center"/>
    </xf>
    <xf numFmtId="0" fontId="8" fillId="0" borderId="0" xfId="502" applyNumberFormat="1" applyFont="1" applyFill="1" applyBorder="1" applyAlignment="1" applyProtection="1">
      <alignment vertical="center"/>
    </xf>
    <xf numFmtId="0" fontId="8" fillId="0" borderId="0" xfId="502" applyNumberFormat="1" applyFont="1" applyFill="1" applyBorder="1" applyAlignment="1" applyProtection="1">
      <alignment horizontal="right" vertical="center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Fill="1" applyAlignment="1" applyProtection="1">
      <alignment horizontal="right" vertical="center"/>
    </xf>
    <xf numFmtId="0" fontId="2" fillId="0" borderId="11" xfId="0" applyFont="1" applyFill="1" applyBorder="1" applyAlignment="1" applyProtection="1">
      <alignment vertical="center"/>
    </xf>
    <xf numFmtId="0" fontId="165" fillId="0" borderId="0" xfId="502" applyNumberFormat="1" applyFont="1" applyFill="1" applyBorder="1" applyAlignment="1" applyProtection="1">
      <alignment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17" xfId="0" quotePrefix="1" applyFont="1" applyFill="1" applyBorder="1" applyAlignment="1" applyProtection="1">
      <alignment horizontal="left" vertical="center"/>
    </xf>
    <xf numFmtId="0" fontId="8" fillId="0" borderId="18" xfId="0" applyFont="1" applyFill="1" applyBorder="1" applyAlignment="1" applyProtection="1">
      <alignment vertical="center" wrapText="1"/>
    </xf>
    <xf numFmtId="3" fontId="8" fillId="0" borderId="18" xfId="0" applyNumberFormat="1" applyFont="1" applyFill="1" applyBorder="1" applyAlignment="1" applyProtection="1">
      <alignment horizontal="center" vertical="center"/>
    </xf>
    <xf numFmtId="3" fontId="8" fillId="0" borderId="51" xfId="0" applyNumberFormat="1" applyFont="1" applyFill="1" applyBorder="1" applyAlignment="1" applyProtection="1">
      <alignment horizontal="center" vertical="center"/>
    </xf>
    <xf numFmtId="0" fontId="8" fillId="0" borderId="19" xfId="0" applyFont="1" applyFill="1" applyBorder="1" applyAlignment="1" applyProtection="1">
      <alignment horizontal="left" vertical="center"/>
    </xf>
    <xf numFmtId="0" fontId="2" fillId="58" borderId="12" xfId="0" applyFont="1" applyFill="1" applyBorder="1" applyAlignment="1" applyProtection="1">
      <alignment vertical="center" wrapText="1"/>
    </xf>
    <xf numFmtId="0" fontId="2" fillId="0" borderId="12" xfId="0" applyFont="1" applyFill="1" applyBorder="1" applyAlignment="1" applyProtection="1">
      <alignment vertical="center" wrapText="1"/>
    </xf>
    <xf numFmtId="0" fontId="2" fillId="0" borderId="0" xfId="0" applyFont="1" applyFill="1" applyAlignment="1" applyProtection="1">
      <alignment vertical="center" wrapText="1"/>
    </xf>
    <xf numFmtId="0" fontId="18" fillId="0" borderId="12" xfId="0" applyFont="1" applyFill="1" applyBorder="1" applyAlignment="1" applyProtection="1">
      <alignment vertical="center" wrapText="1"/>
    </xf>
    <xf numFmtId="0" fontId="28" fillId="0" borderId="12" xfId="0" applyFont="1" applyFill="1" applyBorder="1" applyAlignment="1" applyProtection="1">
      <alignment vertical="center" wrapText="1"/>
    </xf>
    <xf numFmtId="0" fontId="18" fillId="0" borderId="35" xfId="0" applyFont="1" applyFill="1" applyBorder="1" applyAlignment="1" applyProtection="1">
      <alignment vertical="center" wrapText="1"/>
    </xf>
    <xf numFmtId="167" fontId="32" fillId="0" borderId="12" xfId="0" applyNumberFormat="1" applyFont="1" applyFill="1" applyBorder="1" applyAlignment="1" applyProtection="1">
      <alignment vertical="center"/>
    </xf>
    <xf numFmtId="167" fontId="2" fillId="0" borderId="12" xfId="0" applyNumberFormat="1" applyFont="1" applyFill="1" applyBorder="1" applyAlignment="1" applyProtection="1">
      <alignment vertical="center"/>
    </xf>
    <xf numFmtId="1" fontId="8" fillId="0" borderId="19" xfId="0" applyNumberFormat="1" applyFont="1" applyFill="1" applyBorder="1" applyAlignment="1" applyProtection="1">
      <alignment horizontal="left" vertical="center"/>
    </xf>
    <xf numFmtId="1" fontId="2" fillId="0" borderId="23" xfId="0" applyNumberFormat="1" applyFont="1" applyFill="1" applyBorder="1" applyAlignment="1" applyProtection="1">
      <alignment horizontal="center" vertical="center"/>
    </xf>
    <xf numFmtId="1" fontId="21" fillId="0" borderId="19" xfId="0" applyNumberFormat="1" applyFont="1" applyFill="1" applyBorder="1" applyAlignment="1" applyProtection="1">
      <alignment horizontal="left" vertical="center"/>
    </xf>
    <xf numFmtId="0" fontId="21" fillId="0" borderId="12" xfId="0" applyFont="1" applyFill="1" applyBorder="1" applyAlignment="1" applyProtection="1">
      <alignment vertical="center" wrapText="1"/>
    </xf>
    <xf numFmtId="0" fontId="2" fillId="58" borderId="19" xfId="0" applyFont="1" applyFill="1" applyBorder="1" applyAlignment="1" applyProtection="1">
      <alignment horizontal="center" vertical="center"/>
    </xf>
    <xf numFmtId="0" fontId="2" fillId="58" borderId="12" xfId="0" applyFont="1" applyFill="1" applyBorder="1" applyAlignment="1" applyProtection="1">
      <alignment horizontal="left" vertical="center" wrapText="1"/>
    </xf>
    <xf numFmtId="0" fontId="28" fillId="0" borderId="19" xfId="0" applyFont="1" applyFill="1" applyBorder="1" applyAlignment="1" applyProtection="1">
      <alignment vertical="center"/>
    </xf>
    <xf numFmtId="0" fontId="28" fillId="0" borderId="12" xfId="0" applyFont="1" applyFill="1" applyBorder="1" applyAlignment="1" applyProtection="1">
      <alignment horizontal="right" vertical="center" wrapText="1"/>
    </xf>
    <xf numFmtId="0" fontId="28" fillId="24" borderId="12" xfId="0" applyFont="1" applyFill="1" applyBorder="1" applyAlignment="1" applyProtection="1">
      <alignment horizontal="right" vertical="center" wrapText="1"/>
    </xf>
    <xf numFmtId="49" fontId="2" fillId="0" borderId="12" xfId="0" applyNumberFormat="1" applyFont="1" applyFill="1" applyBorder="1" applyAlignment="1">
      <alignment vertical="center" wrapText="1"/>
    </xf>
    <xf numFmtId="0" fontId="2" fillId="24" borderId="12" xfId="0" applyFont="1" applyFill="1" applyBorder="1" applyAlignment="1">
      <alignment vertical="center" wrapText="1"/>
    </xf>
    <xf numFmtId="0" fontId="28" fillId="0" borderId="19" xfId="0" applyFont="1" applyFill="1" applyBorder="1" applyAlignment="1" applyProtection="1">
      <alignment horizontal="right" vertical="center"/>
    </xf>
    <xf numFmtId="0" fontId="28" fillId="0" borderId="12" xfId="0" applyFont="1" applyFill="1" applyBorder="1" applyAlignment="1">
      <alignment horizontal="right" vertical="center" wrapText="1"/>
    </xf>
    <xf numFmtId="0" fontId="2" fillId="0" borderId="23" xfId="0" applyFont="1" applyFill="1" applyBorder="1" applyAlignment="1" applyProtection="1">
      <alignment horizontal="center" vertical="center"/>
    </xf>
    <xf numFmtId="0" fontId="2" fillId="0" borderId="27" xfId="0" applyFont="1" applyFill="1" applyBorder="1" applyAlignment="1">
      <alignment vertical="center" wrapText="1"/>
    </xf>
    <xf numFmtId="0" fontId="2" fillId="0" borderId="12" xfId="845" applyFont="1" applyFill="1" applyBorder="1" applyAlignment="1">
      <alignment vertical="center" wrapText="1"/>
    </xf>
    <xf numFmtId="3" fontId="28" fillId="0" borderId="12" xfId="0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49" fontId="8" fillId="0" borderId="23" xfId="0" applyNumberFormat="1" applyFont="1" applyFill="1" applyBorder="1" applyAlignment="1" applyProtection="1">
      <alignment horizontal="left" vertical="center"/>
    </xf>
    <xf numFmtId="49" fontId="2" fillId="0" borderId="23" xfId="0" applyNumberFormat="1" applyFont="1" applyFill="1" applyBorder="1" applyAlignment="1" applyProtection="1">
      <alignment horizontal="center" vertical="center"/>
    </xf>
    <xf numFmtId="0" fontId="2" fillId="0" borderId="27" xfId="0" applyFont="1" applyFill="1" applyBorder="1" applyAlignment="1" applyProtection="1">
      <alignment vertical="center"/>
    </xf>
    <xf numFmtId="168" fontId="8" fillId="0" borderId="12" xfId="0" applyNumberFormat="1" applyFont="1" applyFill="1" applyBorder="1" applyAlignment="1" applyProtection="1">
      <alignment horizontal="center" vertical="center"/>
    </xf>
    <xf numFmtId="3" fontId="8" fillId="83" borderId="12" xfId="0" applyNumberFormat="1" applyFont="1" applyFill="1" applyBorder="1" applyAlignment="1" applyProtection="1">
      <alignment horizontal="center" vertical="center"/>
    </xf>
    <xf numFmtId="168" fontId="8" fillId="0" borderId="53" xfId="0" applyNumberFormat="1" applyFont="1" applyFill="1" applyBorder="1" applyAlignment="1" applyProtection="1">
      <alignment horizontal="center" vertical="center"/>
    </xf>
    <xf numFmtId="0" fontId="8" fillId="0" borderId="20" xfId="0" quotePrefix="1" applyFont="1" applyFill="1" applyBorder="1" applyAlignment="1" applyProtection="1">
      <alignment vertical="center"/>
    </xf>
    <xf numFmtId="0" fontId="2" fillId="24" borderId="21" xfId="0" applyFont="1" applyFill="1" applyBorder="1" applyAlignment="1" applyProtection="1">
      <alignment vertical="center" wrapText="1"/>
    </xf>
    <xf numFmtId="168" fontId="8" fillId="0" borderId="21" xfId="0" applyNumberFormat="1" applyFont="1" applyFill="1" applyBorder="1" applyAlignment="1" applyProtection="1">
      <alignment horizontal="center" vertical="center"/>
    </xf>
    <xf numFmtId="3" fontId="8" fillId="0" borderId="21" xfId="0" applyNumberFormat="1" applyFont="1" applyFill="1" applyBorder="1" applyAlignment="1" applyProtection="1">
      <alignment horizontal="center" vertical="center"/>
    </xf>
    <xf numFmtId="168" fontId="8" fillId="0" borderId="43" xfId="0" applyNumberFormat="1" applyFont="1" applyFill="1" applyBorder="1" applyAlignment="1" applyProtection="1">
      <alignment horizontal="center" vertical="center"/>
    </xf>
    <xf numFmtId="168" fontId="8" fillId="0" borderId="68" xfId="0" applyNumberFormat="1" applyFont="1" applyFill="1" applyBorder="1" applyAlignment="1" applyProtection="1">
      <alignment horizontal="center" vertical="center"/>
    </xf>
    <xf numFmtId="0" fontId="2" fillId="83" borderId="0" xfId="0" applyFont="1" applyFill="1" applyAlignment="1" applyProtection="1">
      <alignment vertical="center"/>
    </xf>
    <xf numFmtId="0" fontId="8" fillId="0" borderId="67" xfId="0" applyFont="1" applyFill="1" applyBorder="1" applyAlignment="1">
      <alignment horizontal="center" vertical="center" wrapText="1"/>
    </xf>
    <xf numFmtId="3" fontId="8" fillId="0" borderId="74" xfId="0" applyNumberFormat="1" applyFont="1" applyFill="1" applyBorder="1" applyAlignment="1" applyProtection="1">
      <alignment horizontal="center" vertical="center"/>
    </xf>
    <xf numFmtId="3" fontId="8" fillId="0" borderId="36" xfId="0" applyNumberFormat="1" applyFont="1" applyFill="1" applyBorder="1" applyAlignment="1" applyProtection="1">
      <alignment horizontal="center" vertical="center" wrapText="1"/>
    </xf>
    <xf numFmtId="3" fontId="8" fillId="0" borderId="36" xfId="0" applyNumberFormat="1" applyFont="1" applyFill="1" applyBorder="1" applyAlignment="1" applyProtection="1">
      <alignment horizontal="center" vertical="center"/>
    </xf>
    <xf numFmtId="3" fontId="2" fillId="0" borderId="36" xfId="0" applyNumberFormat="1" applyFont="1" applyFill="1" applyBorder="1" applyAlignment="1" applyProtection="1">
      <alignment horizontal="center" vertical="center"/>
      <protection locked="0"/>
    </xf>
    <xf numFmtId="3" fontId="2" fillId="0" borderId="36" xfId="0" applyNumberFormat="1" applyFont="1" applyFill="1" applyBorder="1" applyAlignment="1" applyProtection="1">
      <alignment horizontal="center" vertical="center"/>
    </xf>
    <xf numFmtId="3" fontId="8" fillId="0" borderId="36" xfId="0" applyNumberFormat="1" applyFont="1" applyFill="1" applyBorder="1" applyAlignment="1" applyProtection="1">
      <alignment horizontal="center" vertical="center"/>
      <protection locked="0"/>
    </xf>
    <xf numFmtId="3" fontId="8" fillId="0" borderId="96" xfId="0" applyNumberFormat="1" applyFont="1" applyFill="1" applyBorder="1" applyAlignment="1" applyProtection="1">
      <alignment horizontal="center" vertical="center"/>
      <protection locked="0"/>
    </xf>
    <xf numFmtId="168" fontId="8" fillId="0" borderId="66" xfId="0" applyNumberFormat="1" applyFont="1" applyFill="1" applyBorder="1" applyAlignment="1" applyProtection="1">
      <alignment horizontal="center" vertical="center"/>
    </xf>
    <xf numFmtId="0" fontId="8" fillId="0" borderId="77" xfId="0" applyFont="1" applyFill="1" applyBorder="1" applyAlignment="1">
      <alignment horizontal="center" vertical="center" wrapText="1"/>
    </xf>
    <xf numFmtId="3" fontId="8" fillId="0" borderId="97" xfId="0" applyNumberFormat="1" applyFont="1" applyFill="1" applyBorder="1" applyAlignment="1" applyProtection="1">
      <alignment horizontal="center" vertical="center"/>
    </xf>
    <xf numFmtId="3" fontId="8" fillId="0" borderId="101" xfId="0" applyNumberFormat="1" applyFont="1" applyFill="1" applyBorder="1" applyAlignment="1" applyProtection="1">
      <alignment horizontal="center" vertical="center" wrapText="1"/>
    </xf>
    <xf numFmtId="3" fontId="8" fillId="0" borderId="101" xfId="0" applyNumberFormat="1" applyFont="1" applyFill="1" applyBorder="1" applyAlignment="1">
      <alignment horizontal="center" vertical="center" wrapText="1"/>
    </xf>
    <xf numFmtId="3" fontId="2" fillId="0" borderId="101" xfId="0" applyNumberFormat="1" applyFont="1" applyFill="1" applyBorder="1" applyAlignment="1">
      <alignment horizontal="center" vertical="center" wrapText="1"/>
    </xf>
    <xf numFmtId="3" fontId="8" fillId="0" borderId="101" xfId="0" applyNumberFormat="1" applyFont="1" applyFill="1" applyBorder="1" applyAlignment="1" applyProtection="1">
      <alignment horizontal="center" vertical="center"/>
    </xf>
    <xf numFmtId="3" fontId="2" fillId="0" borderId="101" xfId="0" applyNumberFormat="1" applyFont="1" applyFill="1" applyBorder="1" applyAlignment="1" applyProtection="1">
      <alignment horizontal="center" vertical="center"/>
      <protection locked="0"/>
    </xf>
    <xf numFmtId="3" fontId="2" fillId="0" borderId="101" xfId="0" applyNumberFormat="1" applyFont="1" applyFill="1" applyBorder="1" applyAlignment="1" applyProtection="1">
      <alignment horizontal="center" vertical="center"/>
    </xf>
    <xf numFmtId="3" fontId="8" fillId="0" borderId="101" xfId="0" applyNumberFormat="1" applyFont="1" applyFill="1" applyBorder="1" applyAlignment="1" applyProtection="1">
      <alignment horizontal="center" vertical="center"/>
      <protection locked="0"/>
    </xf>
    <xf numFmtId="3" fontId="8" fillId="0" borderId="116" xfId="0" applyNumberFormat="1" applyFont="1" applyFill="1" applyBorder="1" applyAlignment="1" applyProtection="1">
      <alignment horizontal="center" vertical="center"/>
      <protection locked="0"/>
    </xf>
    <xf numFmtId="168" fontId="8" fillId="0" borderId="98" xfId="0" applyNumberFormat="1" applyFont="1" applyFill="1" applyBorder="1" applyAlignment="1" applyProtection="1">
      <alignment horizontal="center" vertical="center"/>
    </xf>
    <xf numFmtId="0" fontId="8" fillId="83" borderId="12" xfId="0" applyFont="1" applyFill="1" applyBorder="1" applyAlignment="1" applyProtection="1">
      <alignment vertical="center" wrapText="1"/>
    </xf>
    <xf numFmtId="0" fontId="5" fillId="0" borderId="0" xfId="503" applyFont="1" applyFill="1" applyAlignment="1">
      <alignment vertical="center"/>
    </xf>
    <xf numFmtId="0" fontId="7" fillId="0" borderId="0" xfId="502" applyNumberFormat="1" applyFont="1" applyFill="1" applyBorder="1" applyAlignment="1" applyProtection="1">
      <alignment vertical="center"/>
    </xf>
    <xf numFmtId="0" fontId="5" fillId="0" borderId="0" xfId="502" applyNumberFormat="1" applyFont="1" applyFill="1" applyBorder="1" applyAlignment="1" applyProtection="1">
      <alignment horizontal="center" vertical="center"/>
    </xf>
    <xf numFmtId="0" fontId="5" fillId="0" borderId="0" xfId="502" applyNumberFormat="1" applyFont="1" applyFill="1" applyBorder="1" applyAlignment="1" applyProtection="1">
      <alignment horizontal="right" vertical="center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horizontal="right" vertical="center"/>
    </xf>
    <xf numFmtId="0" fontId="2" fillId="0" borderId="0" xfId="0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vertical="center"/>
    </xf>
    <xf numFmtId="0" fontId="10" fillId="0" borderId="0" xfId="502" applyNumberFormat="1" applyFont="1" applyFill="1" applyBorder="1" applyAlignment="1" applyProtection="1">
      <alignment vertical="center"/>
    </xf>
    <xf numFmtId="0" fontId="21" fillId="0" borderId="17" xfId="0" quotePrefix="1" applyFont="1" applyFill="1" applyBorder="1" applyAlignment="1" applyProtection="1">
      <alignment horizontal="left" vertical="center"/>
    </xf>
    <xf numFmtId="0" fontId="21" fillId="0" borderId="51" xfId="0" applyFont="1" applyFill="1" applyBorder="1" applyAlignment="1" applyProtection="1">
      <alignment vertical="center" wrapText="1"/>
    </xf>
    <xf numFmtId="3" fontId="21" fillId="0" borderId="17" xfId="0" applyNumberFormat="1" applyFont="1" applyFill="1" applyBorder="1" applyAlignment="1" applyProtection="1">
      <alignment horizontal="center" vertical="center"/>
    </xf>
    <xf numFmtId="3" fontId="21" fillId="0" borderId="18" xfId="0" applyNumberFormat="1" applyFont="1" applyFill="1" applyBorder="1" applyAlignment="1" applyProtection="1">
      <alignment horizontal="center" vertical="center"/>
    </xf>
    <xf numFmtId="3" fontId="21" fillId="0" borderId="52" xfId="0" applyNumberFormat="1" applyFont="1" applyFill="1" applyBorder="1" applyAlignment="1" applyProtection="1">
      <alignment horizontal="center" vertical="center"/>
    </xf>
    <xf numFmtId="3" fontId="21" fillId="0" borderId="100" xfId="0" applyNumberFormat="1" applyFont="1" applyFill="1" applyBorder="1" applyAlignment="1" applyProtection="1">
      <alignment horizontal="center" vertical="center"/>
    </xf>
    <xf numFmtId="0" fontId="18" fillId="58" borderId="37" xfId="0" applyFont="1" applyFill="1" applyBorder="1" applyAlignment="1" applyProtection="1">
      <alignment vertical="center" wrapText="1"/>
    </xf>
    <xf numFmtId="0" fontId="18" fillId="0" borderId="37" xfId="0" applyFont="1" applyFill="1" applyBorder="1" applyAlignment="1" applyProtection="1">
      <alignment vertical="center" wrapText="1"/>
    </xf>
    <xf numFmtId="0" fontId="18" fillId="0" borderId="0" xfId="0" applyFont="1" applyFill="1" applyAlignment="1" applyProtection="1">
      <alignment vertical="center" wrapText="1"/>
    </xf>
    <xf numFmtId="0" fontId="158" fillId="0" borderId="37" xfId="0" applyFont="1" applyFill="1" applyBorder="1" applyAlignment="1" applyProtection="1">
      <alignment vertical="center" wrapText="1"/>
    </xf>
    <xf numFmtId="0" fontId="18" fillId="0" borderId="60" xfId="0" applyFont="1" applyFill="1" applyBorder="1" applyAlignment="1" applyProtection="1">
      <alignment vertical="center" wrapText="1"/>
    </xf>
    <xf numFmtId="0" fontId="159" fillId="0" borderId="37" xfId="0" applyFont="1" applyFill="1" applyBorder="1" applyAlignment="1" applyProtection="1">
      <alignment vertical="center" wrapText="1"/>
    </xf>
    <xf numFmtId="167" fontId="18" fillId="0" borderId="19" xfId="0" applyNumberFormat="1" applyFont="1" applyFill="1" applyBorder="1" applyAlignment="1" applyProtection="1">
      <alignment vertical="center"/>
    </xf>
    <xf numFmtId="167" fontId="18" fillId="0" borderId="12" xfId="0" applyNumberFormat="1" applyFont="1" applyFill="1" applyBorder="1" applyAlignment="1" applyProtection="1">
      <alignment vertical="center"/>
    </xf>
    <xf numFmtId="1" fontId="18" fillId="0" borderId="23" xfId="0" applyNumberFormat="1" applyFont="1" applyFill="1" applyBorder="1" applyAlignment="1" applyProtection="1">
      <alignment horizontal="center" vertical="center"/>
    </xf>
    <xf numFmtId="0" fontId="8" fillId="0" borderId="37" xfId="0" applyFont="1" applyFill="1" applyBorder="1" applyAlignment="1" applyProtection="1">
      <alignment vertical="center" wrapText="1"/>
    </xf>
    <xf numFmtId="0" fontId="21" fillId="83" borderId="37" xfId="0" applyFont="1" applyFill="1" applyBorder="1" applyAlignment="1" applyProtection="1">
      <alignment vertical="center" wrapText="1"/>
    </xf>
    <xf numFmtId="0" fontId="21" fillId="0" borderId="37" xfId="0" applyFont="1" applyFill="1" applyBorder="1" applyAlignment="1">
      <alignment vertical="center" wrapText="1"/>
    </xf>
    <xf numFmtId="0" fontId="18" fillId="58" borderId="19" xfId="0" applyFont="1" applyFill="1" applyBorder="1" applyAlignment="1" applyProtection="1">
      <alignment horizontal="center" vertical="center"/>
    </xf>
    <xf numFmtId="0" fontId="18" fillId="58" borderId="37" xfId="0" applyFont="1" applyFill="1" applyBorder="1" applyAlignment="1" applyProtection="1">
      <alignment horizontal="left" vertical="center" wrapText="1"/>
    </xf>
    <xf numFmtId="0" fontId="18" fillId="0" borderId="37" xfId="0" applyFont="1" applyFill="1" applyBorder="1" applyAlignment="1" applyProtection="1">
      <alignment horizontal="left" vertical="center" wrapText="1"/>
    </xf>
    <xf numFmtId="0" fontId="160" fillId="0" borderId="19" xfId="0" applyFont="1" applyFill="1" applyBorder="1" applyAlignment="1" applyProtection="1">
      <alignment vertical="center"/>
    </xf>
    <xf numFmtId="0" fontId="160" fillId="0" borderId="37" xfId="0" applyFont="1" applyFill="1" applyBorder="1" applyAlignment="1" applyProtection="1">
      <alignment horizontal="right" vertical="center" wrapText="1"/>
    </xf>
    <xf numFmtId="0" fontId="160" fillId="24" borderId="37" xfId="0" applyFont="1" applyFill="1" applyBorder="1" applyAlignment="1" applyProtection="1">
      <alignment horizontal="right" vertical="center" wrapText="1"/>
    </xf>
    <xf numFmtId="49" fontId="18" fillId="0" borderId="37" xfId="0" applyNumberFormat="1" applyFont="1" applyFill="1" applyBorder="1" applyAlignment="1">
      <alignment vertical="center" wrapText="1"/>
    </xf>
    <xf numFmtId="0" fontId="18" fillId="24" borderId="37" xfId="0" applyFont="1" applyFill="1" applyBorder="1" applyAlignment="1">
      <alignment vertical="center" wrapText="1"/>
    </xf>
    <xf numFmtId="0" fontId="158" fillId="0" borderId="19" xfId="0" applyFont="1" applyFill="1" applyBorder="1" applyAlignment="1" applyProtection="1">
      <alignment horizontal="right" vertical="center"/>
    </xf>
    <xf numFmtId="0" fontId="158" fillId="0" borderId="37" xfId="0" applyFont="1" applyFill="1" applyBorder="1" applyAlignment="1">
      <alignment horizontal="right" vertical="center" wrapText="1"/>
    </xf>
    <xf numFmtId="0" fontId="18" fillId="0" borderId="37" xfId="196" applyFont="1" applyFill="1" applyBorder="1" applyAlignment="1" applyProtection="1">
      <alignment horizontal="left" vertical="center" wrapText="1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 wrapText="1"/>
    </xf>
    <xf numFmtId="0" fontId="18" fillId="0" borderId="37" xfId="845" applyFont="1" applyFill="1" applyBorder="1" applyAlignment="1">
      <alignment vertical="center" wrapText="1"/>
    </xf>
    <xf numFmtId="3" fontId="160" fillId="0" borderId="37" xfId="0" applyNumberFormat="1" applyFont="1" applyFill="1" applyBorder="1" applyAlignment="1">
      <alignment horizontal="right" vertical="center" wrapText="1"/>
    </xf>
    <xf numFmtId="0" fontId="21" fillId="0" borderId="0" xfId="0" applyFont="1" applyFill="1" applyAlignment="1">
      <alignment vertical="center"/>
    </xf>
    <xf numFmtId="49" fontId="21" fillId="0" borderId="23" xfId="0" applyNumberFormat="1" applyFont="1" applyFill="1" applyBorder="1" applyAlignment="1" applyProtection="1">
      <alignment horizontal="left" vertical="center"/>
    </xf>
    <xf numFmtId="49" fontId="18" fillId="0" borderId="23" xfId="0" applyNumberFormat="1" applyFont="1" applyFill="1" applyBorder="1" applyAlignment="1" applyProtection="1">
      <alignment horizontal="center" vertical="center"/>
    </xf>
    <xf numFmtId="0" fontId="21" fillId="0" borderId="20" xfId="0" quotePrefix="1" applyFont="1" applyFill="1" applyBorder="1" applyAlignment="1" applyProtection="1">
      <alignment vertical="center"/>
    </xf>
    <xf numFmtId="0" fontId="18" fillId="24" borderId="68" xfId="0" applyFont="1" applyFill="1" applyBorder="1" applyAlignment="1" applyProtection="1">
      <alignment vertical="center" wrapText="1"/>
    </xf>
    <xf numFmtId="3" fontId="21" fillId="0" borderId="20" xfId="0" applyNumberFormat="1" applyFont="1" applyFill="1" applyBorder="1" applyAlignment="1" applyProtection="1">
      <alignment horizontal="center" vertical="center"/>
    </xf>
    <xf numFmtId="3" fontId="21" fillId="0" borderId="13" xfId="0" applyNumberFormat="1" applyFont="1" applyFill="1" applyBorder="1" applyAlignment="1" applyProtection="1">
      <alignment horizontal="center" vertical="center"/>
    </xf>
    <xf numFmtId="3" fontId="21" fillId="0" borderId="30" xfId="0" applyNumberFormat="1" applyFont="1" applyFill="1" applyBorder="1" applyAlignment="1" applyProtection="1">
      <alignment horizontal="center" vertical="center"/>
    </xf>
    <xf numFmtId="3" fontId="21" fillId="0" borderId="98" xfId="0" applyNumberFormat="1" applyFont="1" applyFill="1" applyBorder="1" applyAlignment="1" applyProtection="1">
      <alignment horizontal="center" vertical="center"/>
    </xf>
    <xf numFmtId="0" fontId="5" fillId="0" borderId="0" xfId="502" applyNumberFormat="1" applyFont="1" applyFill="1" applyBorder="1" applyAlignment="1" applyProtection="1">
      <alignment vertical="top"/>
    </xf>
    <xf numFmtId="0" fontId="15" fillId="0" borderId="12" xfId="0" applyFont="1" applyFill="1" applyBorder="1" applyAlignment="1" applyProtection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16" fillId="0" borderId="24" xfId="0" applyFont="1" applyBorder="1" applyAlignment="1">
      <alignment horizontal="center" vertical="center" wrapText="1"/>
    </xf>
    <xf numFmtId="0" fontId="116" fillId="0" borderId="59" xfId="0" applyFont="1" applyBorder="1" applyAlignment="1">
      <alignment horizontal="center" vertical="center" wrapText="1"/>
    </xf>
    <xf numFmtId="0" fontId="2" fillId="0" borderId="53" xfId="0" applyFont="1" applyFill="1" applyBorder="1" applyAlignment="1" applyProtection="1">
      <alignment vertical="center" wrapText="1"/>
    </xf>
    <xf numFmtId="0" fontId="2" fillId="0" borderId="53" xfId="196" applyFont="1" applyFill="1" applyBorder="1" applyAlignment="1" applyProtection="1">
      <alignment horizontal="left" vertical="center" wrapText="1"/>
    </xf>
    <xf numFmtId="0" fontId="2" fillId="0" borderId="53" xfId="0" applyFont="1" applyFill="1" applyBorder="1" applyAlignment="1">
      <alignment vertical="center" wrapText="1"/>
    </xf>
    <xf numFmtId="0" fontId="2" fillId="0" borderId="20" xfId="0" applyFont="1" applyFill="1" applyBorder="1" applyAlignment="1" applyProtection="1">
      <alignment horizontal="center" vertical="center"/>
    </xf>
    <xf numFmtId="0" fontId="2" fillId="0" borderId="30" xfId="0" applyFont="1" applyFill="1" applyBorder="1" applyAlignment="1">
      <alignment vertical="center" wrapText="1"/>
    </xf>
    <xf numFmtId="0" fontId="116" fillId="0" borderId="12" xfId="0" applyFont="1" applyBorder="1" applyAlignment="1">
      <alignment horizontal="center" vertical="center"/>
    </xf>
    <xf numFmtId="0" fontId="25" fillId="0" borderId="0" xfId="503" applyFont="1" applyAlignment="1" applyProtection="1">
      <alignment vertical="center"/>
    </xf>
    <xf numFmtId="0" fontId="2" fillId="58" borderId="0" xfId="272" applyFont="1" applyFill="1" applyAlignment="1">
      <alignment wrapText="1"/>
    </xf>
    <xf numFmtId="0" fontId="5" fillId="58" borderId="0" xfId="272" applyFont="1" applyFill="1" applyAlignment="1">
      <alignment horizontal="center" wrapText="1"/>
    </xf>
    <xf numFmtId="0" fontId="5" fillId="58" borderId="0" xfId="272" applyFont="1" applyFill="1" applyAlignment="1">
      <alignment wrapText="1"/>
    </xf>
    <xf numFmtId="0" fontId="2" fillId="58" borderId="18" xfId="503" applyFont="1" applyFill="1" applyBorder="1" applyAlignment="1">
      <alignment horizontal="center" vertical="center"/>
    </xf>
    <xf numFmtId="0" fontId="8" fillId="58" borderId="12" xfId="272" applyFont="1" applyFill="1" applyBorder="1" applyAlignment="1">
      <alignment wrapText="1"/>
    </xf>
    <xf numFmtId="0" fontId="2" fillId="58" borderId="12" xfId="272" applyFont="1" applyFill="1" applyBorder="1"/>
    <xf numFmtId="0" fontId="2" fillId="58" borderId="27" xfId="272" applyFont="1" applyFill="1" applyBorder="1"/>
    <xf numFmtId="0" fontId="2" fillId="58" borderId="13" xfId="272" applyFont="1" applyFill="1" applyBorder="1"/>
    <xf numFmtId="0" fontId="116" fillId="58" borderId="0" xfId="0" applyFont="1" applyFill="1"/>
    <xf numFmtId="0" fontId="126" fillId="58" borderId="0" xfId="0" applyFont="1" applyFill="1" applyAlignment="1">
      <alignment vertical="center"/>
    </xf>
    <xf numFmtId="0" fontId="126" fillId="58" borderId="0" xfId="0" applyFont="1" applyFill="1" applyAlignment="1">
      <alignment vertical="center" wrapText="1"/>
    </xf>
    <xf numFmtId="0" fontId="2" fillId="58" borderId="12" xfId="499" applyFont="1" applyFill="1" applyBorder="1"/>
    <xf numFmtId="0" fontId="2" fillId="58" borderId="12" xfId="499" applyFont="1" applyFill="1" applyBorder="1" applyAlignment="1" applyProtection="1">
      <alignment horizontal="center" vertical="center" wrapText="1"/>
      <protection locked="0"/>
    </xf>
    <xf numFmtId="0" fontId="132" fillId="61" borderId="12" xfId="0" applyFont="1" applyFill="1" applyBorder="1" applyAlignment="1">
      <alignment horizontal="right" vertical="center"/>
    </xf>
    <xf numFmtId="1" fontId="116" fillId="0" borderId="12" xfId="0" applyNumberFormat="1" applyFont="1" applyBorder="1" applyAlignment="1">
      <alignment vertical="center"/>
    </xf>
    <xf numFmtId="0" fontId="116" fillId="0" borderId="0" xfId="0" applyFont="1" applyBorder="1" applyAlignment="1">
      <alignment vertical="center"/>
    </xf>
    <xf numFmtId="0" fontId="2" fillId="84" borderId="63" xfId="426" applyFont="1" applyFill="1" applyBorder="1" applyAlignment="1">
      <alignment horizontal="right" vertical="center"/>
    </xf>
    <xf numFmtId="0" fontId="2" fillId="84" borderId="107" xfId="426" applyFont="1" applyFill="1" applyBorder="1" applyAlignment="1">
      <alignment vertical="center" wrapText="1"/>
    </xf>
    <xf numFmtId="0" fontId="2" fillId="84" borderId="64" xfId="426" applyFont="1" applyFill="1" applyBorder="1" applyAlignment="1">
      <alignment vertical="center" wrapText="1"/>
    </xf>
    <xf numFmtId="0" fontId="2" fillId="84" borderId="87" xfId="426" applyFont="1" applyFill="1" applyBorder="1" applyAlignment="1">
      <alignment vertical="center" wrapText="1"/>
    </xf>
    <xf numFmtId="0" fontId="2" fillId="83" borderId="19" xfId="0" applyFont="1" applyFill="1" applyBorder="1" applyAlignment="1" applyProtection="1">
      <alignment horizontal="center" vertical="center"/>
    </xf>
    <xf numFmtId="0" fontId="2" fillId="83" borderId="12" xfId="0" applyFont="1" applyFill="1" applyBorder="1" applyAlignment="1" applyProtection="1">
      <alignment horizontal="left" vertical="center" wrapText="1"/>
    </xf>
    <xf numFmtId="3" fontId="2" fillId="83" borderId="12" xfId="0" applyNumberFormat="1" applyFont="1" applyFill="1" applyBorder="1" applyAlignment="1" applyProtection="1">
      <alignment horizontal="center" vertical="center"/>
    </xf>
    <xf numFmtId="3" fontId="2" fillId="83" borderId="12" xfId="0" applyNumberFormat="1" applyFont="1" applyFill="1" applyBorder="1" applyAlignment="1">
      <alignment horizontal="center" vertical="center" wrapText="1"/>
    </xf>
    <xf numFmtId="3" fontId="2" fillId="83" borderId="37" xfId="0" applyNumberFormat="1" applyFont="1" applyFill="1" applyBorder="1" applyAlignment="1" applyProtection="1">
      <alignment horizontal="center" vertical="center"/>
    </xf>
    <xf numFmtId="3" fontId="2" fillId="83" borderId="35" xfId="0" applyNumberFormat="1" applyFont="1" applyFill="1" applyBorder="1" applyAlignment="1" applyProtection="1">
      <alignment horizontal="center" vertical="center"/>
    </xf>
    <xf numFmtId="3" fontId="2" fillId="83" borderId="60" xfId="0" applyNumberFormat="1" applyFont="1" applyFill="1" applyBorder="1" applyAlignment="1" applyProtection="1">
      <alignment horizontal="center" vertical="center"/>
    </xf>
    <xf numFmtId="3" fontId="2" fillId="83" borderId="101" xfId="0" applyNumberFormat="1" applyFont="1" applyFill="1" applyBorder="1" applyAlignment="1" applyProtection="1">
      <alignment horizontal="center" vertical="center"/>
    </xf>
    <xf numFmtId="3" fontId="2" fillId="83" borderId="36" xfId="0" applyNumberFormat="1" applyFont="1" applyFill="1" applyBorder="1" applyAlignment="1" applyProtection="1">
      <alignment horizontal="center" vertical="center"/>
    </xf>
    <xf numFmtId="0" fontId="2" fillId="83" borderId="0" xfId="0" applyFont="1" applyFill="1" applyProtection="1"/>
    <xf numFmtId="0" fontId="18" fillId="83" borderId="19" xfId="0" applyFont="1" applyFill="1" applyBorder="1" applyAlignment="1" applyProtection="1">
      <alignment horizontal="center" vertical="center"/>
    </xf>
    <xf numFmtId="0" fontId="18" fillId="83" borderId="37" xfId="0" applyFont="1" applyFill="1" applyBorder="1" applyAlignment="1" applyProtection="1">
      <alignment horizontal="left" vertical="center" wrapText="1"/>
    </xf>
    <xf numFmtId="3" fontId="18" fillId="83" borderId="19" xfId="0" applyNumberFormat="1" applyFont="1" applyFill="1" applyBorder="1" applyAlignment="1" applyProtection="1">
      <alignment horizontal="center" vertical="center"/>
    </xf>
    <xf numFmtId="3" fontId="18" fillId="83" borderId="12" xfId="0" applyNumberFormat="1" applyFont="1" applyFill="1" applyBorder="1" applyAlignment="1" applyProtection="1">
      <alignment horizontal="center" vertical="center"/>
    </xf>
    <xf numFmtId="3" fontId="18" fillId="83" borderId="53" xfId="0" applyNumberFormat="1" applyFont="1" applyFill="1" applyBorder="1" applyAlignment="1">
      <alignment horizontal="center" vertical="center" wrapText="1"/>
    </xf>
    <xf numFmtId="3" fontId="18" fillId="83" borderId="61" xfId="0" applyNumberFormat="1" applyFont="1" applyFill="1" applyBorder="1" applyAlignment="1" applyProtection="1">
      <alignment horizontal="center" vertical="center"/>
    </xf>
    <xf numFmtId="3" fontId="18" fillId="83" borderId="37" xfId="0" applyNumberFormat="1" applyFont="1" applyFill="1" applyBorder="1" applyAlignment="1" applyProtection="1">
      <alignment horizontal="center" vertical="center"/>
    </xf>
    <xf numFmtId="3" fontId="18" fillId="83" borderId="101" xfId="0" applyNumberFormat="1" applyFont="1" applyFill="1" applyBorder="1" applyAlignment="1" applyProtection="1">
      <alignment horizontal="center" vertical="center"/>
    </xf>
    <xf numFmtId="49" fontId="2" fillId="83" borderId="12" xfId="272" applyNumberFormat="1" applyFont="1" applyFill="1" applyBorder="1" applyAlignment="1">
      <alignment horizontal="left" vertical="center" wrapText="1" shrinkToFit="1"/>
    </xf>
    <xf numFmtId="0" fontId="117" fillId="83" borderId="63" xfId="426" applyFont="1" applyFill="1" applyBorder="1" applyAlignment="1">
      <alignment horizontal="center" vertical="center"/>
    </xf>
    <xf numFmtId="0" fontId="117" fillId="83" borderId="64" xfId="426" applyFont="1" applyFill="1" applyBorder="1" applyAlignment="1">
      <alignment vertical="center" wrapText="1"/>
    </xf>
    <xf numFmtId="0" fontId="117" fillId="83" borderId="63" xfId="426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32" fillId="0" borderId="0" xfId="0" applyFont="1"/>
    <xf numFmtId="49" fontId="2" fillId="0" borderId="12" xfId="0" applyNumberFormat="1" applyFont="1" applyBorder="1" applyAlignment="1">
      <alignment horizontal="center" vertical="center" wrapText="1"/>
    </xf>
    <xf numFmtId="0" fontId="130" fillId="0" borderId="0" xfId="0" applyFont="1"/>
    <xf numFmtId="0" fontId="131" fillId="0" borderId="12" xfId="0" applyFont="1" applyBorder="1" applyAlignment="1">
      <alignment horizontal="center" vertical="center" wrapText="1"/>
    </xf>
    <xf numFmtId="0" fontId="169" fillId="85" borderId="23" xfId="285" applyFont="1" applyFill="1" applyBorder="1" applyAlignment="1">
      <alignment horizontal="left" vertical="top"/>
    </xf>
    <xf numFmtId="0" fontId="169" fillId="85" borderId="18" xfId="285" applyFont="1" applyFill="1" applyBorder="1" applyAlignment="1">
      <alignment vertical="top" wrapText="1"/>
    </xf>
    <xf numFmtId="175" fontId="170" fillId="85" borderId="40" xfId="285" applyNumberFormat="1" applyFont="1" applyFill="1" applyBorder="1" applyAlignment="1">
      <alignment horizontal="right" wrapText="1"/>
    </xf>
    <xf numFmtId="175" fontId="170" fillId="85" borderId="27" xfId="285" applyNumberFormat="1" applyFont="1" applyFill="1" applyBorder="1" applyAlignment="1">
      <alignment horizontal="right" wrapText="1"/>
    </xf>
    <xf numFmtId="175" fontId="170" fillId="85" borderId="27" xfId="285" applyNumberFormat="1" applyFont="1" applyFill="1" applyBorder="1" applyAlignment="1">
      <alignment wrapText="1"/>
    </xf>
    <xf numFmtId="175" fontId="170" fillId="85" borderId="53" xfId="285" applyNumberFormat="1" applyFont="1" applyFill="1" applyBorder="1"/>
    <xf numFmtId="175" fontId="170" fillId="85" borderId="23" xfId="285" applyNumberFormat="1" applyFont="1" applyFill="1" applyBorder="1"/>
    <xf numFmtId="175" fontId="170" fillId="85" borderId="27" xfId="285" applyNumberFormat="1" applyFont="1" applyFill="1" applyBorder="1"/>
    <xf numFmtId="0" fontId="171" fillId="0" borderId="0" xfId="0" applyFont="1"/>
    <xf numFmtId="0" fontId="174" fillId="0" borderId="0" xfId="0" applyFont="1"/>
    <xf numFmtId="0" fontId="173" fillId="0" borderId="0" xfId="0" applyFont="1"/>
    <xf numFmtId="0" fontId="172" fillId="85" borderId="0" xfId="0" applyFont="1" applyFill="1"/>
    <xf numFmtId="0" fontId="173" fillId="85" borderId="0" xfId="0" applyFont="1" applyFill="1"/>
    <xf numFmtId="0" fontId="116" fillId="86" borderId="0" xfId="0" applyFont="1" applyFill="1"/>
    <xf numFmtId="0" fontId="172" fillId="0" borderId="0" xfId="0" applyFont="1" applyFill="1"/>
    <xf numFmtId="0" fontId="173" fillId="0" borderId="0" xfId="0" applyFont="1" applyFill="1"/>
    <xf numFmtId="0" fontId="116" fillId="0" borderId="12" xfId="0" applyFont="1" applyBorder="1" applyAlignment="1">
      <alignment horizontal="justify" vertical="center" wrapText="1"/>
    </xf>
    <xf numFmtId="0" fontId="2" fillId="0" borderId="0" xfId="0" applyFont="1" applyFill="1" applyAlignment="1">
      <alignment horizontal="center" vertical="center" wrapText="1"/>
    </xf>
    <xf numFmtId="0" fontId="116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vertical="center" wrapText="1"/>
    </xf>
    <xf numFmtId="0" fontId="127" fillId="0" borderId="12" xfId="0" applyFont="1" applyBorder="1" applyAlignment="1">
      <alignment horizontal="center" vertical="center"/>
    </xf>
    <xf numFmtId="0" fontId="127" fillId="0" borderId="12" xfId="0" applyFont="1" applyBorder="1" applyAlignment="1">
      <alignment vertical="center" wrapText="1"/>
    </xf>
    <xf numFmtId="0" fontId="127" fillId="0" borderId="12" xfId="0" applyFont="1" applyBorder="1" applyAlignment="1">
      <alignment vertical="center"/>
    </xf>
    <xf numFmtId="0" fontId="2" fillId="0" borderId="0" xfId="139" applyFont="1" applyAlignment="1">
      <alignment horizontal="left" vertical="center" wrapText="1"/>
    </xf>
    <xf numFmtId="0" fontId="5" fillId="0" borderId="0" xfId="272" applyFont="1" applyAlignment="1">
      <alignment horizontal="center"/>
    </xf>
    <xf numFmtId="0" fontId="154" fillId="0" borderId="0" xfId="0" applyFont="1" applyAlignment="1">
      <alignment horizontal="left" vertical="center"/>
    </xf>
    <xf numFmtId="0" fontId="123" fillId="0" borderId="0" xfId="0" applyFont="1" applyAlignment="1">
      <alignment horizontal="center" vertical="center"/>
    </xf>
    <xf numFmtId="0" fontId="8" fillId="24" borderId="0" xfId="139" applyFont="1" applyFill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8" fillId="0" borderId="20" xfId="272" applyFont="1" applyBorder="1" applyAlignment="1">
      <alignment wrapText="1"/>
    </xf>
    <xf numFmtId="0" fontId="8" fillId="0" borderId="13" xfId="272" applyFont="1" applyBorder="1" applyAlignment="1">
      <alignment wrapText="1"/>
    </xf>
    <xf numFmtId="0" fontId="8" fillId="0" borderId="17" xfId="272" applyFont="1" applyBorder="1" applyAlignment="1">
      <alignment horizontal="left"/>
    </xf>
    <xf numFmtId="0" fontId="8" fillId="0" borderId="18" xfId="272" applyFont="1" applyBorder="1" applyAlignment="1">
      <alignment horizontal="left"/>
    </xf>
    <xf numFmtId="0" fontId="2" fillId="0" borderId="0" xfId="272" applyFont="1" applyAlignment="1">
      <alignment horizontal="center"/>
    </xf>
    <xf numFmtId="0" fontId="8" fillId="0" borderId="0" xfId="272" applyFont="1" applyAlignment="1">
      <alignment horizontal="left"/>
    </xf>
    <xf numFmtId="0" fontId="116" fillId="0" borderId="12" xfId="0" applyFont="1" applyBorder="1" applyAlignment="1">
      <alignment horizontal="center" vertical="center"/>
    </xf>
    <xf numFmtId="0" fontId="8" fillId="0" borderId="0" xfId="272" applyFont="1" applyAlignment="1">
      <alignment vertical="center" wrapText="1"/>
    </xf>
    <xf numFmtId="0" fontId="5" fillId="0" borderId="0" xfId="272" applyFont="1"/>
    <xf numFmtId="0" fontId="5" fillId="0" borderId="117" xfId="272" applyFont="1" applyBorder="1" applyAlignment="1" applyProtection="1">
      <alignment wrapText="1"/>
      <protection locked="0"/>
    </xf>
    <xf numFmtId="0" fontId="25" fillId="0" borderId="117" xfId="272" applyFont="1" applyBorder="1" applyAlignment="1" applyProtection="1">
      <alignment wrapText="1"/>
      <protection locked="0"/>
    </xf>
    <xf numFmtId="0" fontId="25" fillId="0" borderId="0" xfId="272" applyFont="1" applyAlignment="1" applyProtection="1">
      <alignment wrapText="1"/>
      <protection locked="0"/>
    </xf>
    <xf numFmtId="0" fontId="5" fillId="0" borderId="0" xfId="272" applyFont="1" applyAlignment="1">
      <alignment horizontal="left"/>
    </xf>
    <xf numFmtId="0" fontId="8" fillId="0" borderId="33" xfId="499" applyFont="1" applyBorder="1" applyAlignment="1">
      <alignment horizontal="center" vertical="center" wrapText="1"/>
    </xf>
    <xf numFmtId="0" fontId="8" fillId="0" borderId="50" xfId="499" applyFont="1" applyBorder="1" applyAlignment="1">
      <alignment horizontal="center" vertical="center" wrapText="1"/>
    </xf>
    <xf numFmtId="0" fontId="8" fillId="0" borderId="27" xfId="499" applyFont="1" applyBorder="1" applyAlignment="1">
      <alignment horizontal="center" vertical="center"/>
    </xf>
    <xf numFmtId="0" fontId="8" fillId="0" borderId="27" xfId="499" applyFont="1" applyBorder="1" applyAlignment="1">
      <alignment horizontal="center" vertical="center" wrapText="1"/>
    </xf>
    <xf numFmtId="0" fontId="8" fillId="0" borderId="44" xfId="503" applyFont="1" applyBorder="1" applyAlignment="1">
      <alignment horizontal="center" vertical="center" wrapText="1"/>
    </xf>
    <xf numFmtId="0" fontId="116" fillId="0" borderId="119" xfId="0" applyFont="1" applyBorder="1" applyAlignment="1" applyProtection="1">
      <alignment horizontal="center" vertical="center" wrapText="1"/>
      <protection locked="0"/>
    </xf>
    <xf numFmtId="0" fontId="116" fillId="0" borderId="26" xfId="0" applyFont="1" applyBorder="1" applyAlignment="1" applyProtection="1">
      <alignment horizontal="center" vertical="center" wrapText="1"/>
      <protection locked="0"/>
    </xf>
    <xf numFmtId="1" fontId="2" fillId="0" borderId="17" xfId="272" applyNumberFormat="1" applyFont="1" applyBorder="1" applyAlignment="1">
      <alignment horizontal="center" vertical="center" wrapText="1"/>
    </xf>
    <xf numFmtId="0" fontId="30" fillId="0" borderId="91" xfId="196" applyFont="1" applyBorder="1" applyAlignment="1" applyProtection="1">
      <alignment horizontal="center" vertical="center" wrapText="1"/>
      <protection locked="0"/>
    </xf>
    <xf numFmtId="0" fontId="148" fillId="0" borderId="18" xfId="0" applyFont="1" applyBorder="1" applyAlignment="1">
      <alignment horizontal="center" vertical="center" wrapText="1"/>
    </xf>
    <xf numFmtId="0" fontId="2" fillId="0" borderId="18" xfId="272" applyFont="1" applyBorder="1" applyAlignment="1">
      <alignment horizontal="center"/>
    </xf>
    <xf numFmtId="0" fontId="2" fillId="0" borderId="65" xfId="272" applyFont="1" applyBorder="1" applyAlignment="1">
      <alignment horizontal="center"/>
    </xf>
    <xf numFmtId="1" fontId="2" fillId="0" borderId="19" xfId="272" applyNumberFormat="1" applyFont="1" applyBorder="1" applyAlignment="1">
      <alignment horizontal="center" vertical="center" wrapText="1"/>
    </xf>
    <xf numFmtId="1" fontId="2" fillId="0" borderId="12" xfId="272" applyNumberFormat="1" applyFont="1" applyBorder="1" applyAlignment="1">
      <alignment horizontal="center" vertical="center" wrapText="1"/>
    </xf>
    <xf numFmtId="0" fontId="12" fillId="0" borderId="12" xfId="504" applyFont="1" applyBorder="1" applyAlignment="1">
      <alignment horizontal="center" vertical="center"/>
    </xf>
    <xf numFmtId="0" fontId="2" fillId="0" borderId="12" xfId="503" applyFont="1" applyBorder="1" applyAlignment="1">
      <alignment horizontal="center" vertical="center"/>
    </xf>
    <xf numFmtId="0" fontId="2" fillId="0" borderId="36" xfId="272" applyFont="1" applyBorder="1" applyAlignment="1">
      <alignment horizontal="center"/>
    </xf>
    <xf numFmtId="0" fontId="2" fillId="0" borderId="19" xfId="272" applyFont="1" applyBorder="1"/>
    <xf numFmtId="0" fontId="2" fillId="0" borderId="36" xfId="272" applyFont="1" applyBorder="1"/>
    <xf numFmtId="1" fontId="8" fillId="0" borderId="20" xfId="272" applyNumberFormat="1" applyFont="1" applyBorder="1" applyAlignment="1">
      <alignment wrapText="1"/>
    </xf>
    <xf numFmtId="0" fontId="30" fillId="0" borderId="104" xfId="196" applyFont="1" applyBorder="1" applyAlignment="1" applyProtection="1">
      <alignment horizontal="center" vertical="center" wrapText="1"/>
      <protection locked="0"/>
    </xf>
    <xf numFmtId="0" fontId="148" fillId="0" borderId="119" xfId="0" applyFont="1" applyBorder="1" applyAlignment="1">
      <alignment horizontal="center" vertical="center" wrapText="1"/>
    </xf>
    <xf numFmtId="0" fontId="2" fillId="0" borderId="66" xfId="272" applyFont="1" applyBorder="1"/>
    <xf numFmtId="0" fontId="8" fillId="87" borderId="0" xfId="272" applyFont="1" applyFill="1"/>
    <xf numFmtId="0" fontId="30" fillId="87" borderId="0" xfId="272" applyFont="1" applyFill="1"/>
    <xf numFmtId="0" fontId="30" fillId="81" borderId="0" xfId="272" applyFont="1" applyFill="1"/>
    <xf numFmtId="0" fontId="2" fillId="81" borderId="0" xfId="272" applyFont="1" applyFill="1"/>
    <xf numFmtId="0" fontId="2" fillId="0" borderId="0" xfId="0" applyFont="1" applyAlignment="1">
      <alignment wrapText="1"/>
    </xf>
    <xf numFmtId="0" fontId="124" fillId="0" borderId="27" xfId="0" applyFont="1" applyBorder="1" applyAlignment="1">
      <alignment vertical="center" wrapText="1"/>
    </xf>
    <xf numFmtId="0" fontId="124" fillId="0" borderId="50" xfId="0" applyFont="1" applyBorder="1" applyAlignment="1">
      <alignment vertical="center" wrapText="1"/>
    </xf>
    <xf numFmtId="0" fontId="124" fillId="0" borderId="18" xfId="0" applyFont="1" applyBorder="1" applyAlignment="1">
      <alignment vertical="center" wrapText="1"/>
    </xf>
    <xf numFmtId="0" fontId="124" fillId="0" borderId="27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24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3" fillId="0" borderId="12" xfId="0" applyFont="1" applyBorder="1" applyAlignment="1">
      <alignment horizontal="center" vertical="center" wrapText="1"/>
    </xf>
    <xf numFmtId="0" fontId="133" fillId="0" borderId="18" xfId="0" applyFont="1" applyBorder="1" applyAlignment="1">
      <alignment horizontal="center" vertical="center" wrapText="1"/>
    </xf>
    <xf numFmtId="184" fontId="117" fillId="0" borderId="12" xfId="0" applyNumberFormat="1" applyFont="1" applyBorder="1" applyAlignment="1">
      <alignment horizontal="center" vertical="center"/>
    </xf>
    <xf numFmtId="184" fontId="128" fillId="0" borderId="12" xfId="0" applyNumberFormat="1" applyFont="1" applyBorder="1" applyAlignment="1">
      <alignment horizontal="center" vertical="center"/>
    </xf>
    <xf numFmtId="184" fontId="116" fillId="0" borderId="12" xfId="0" applyNumberFormat="1" applyFont="1" applyBorder="1" applyAlignment="1">
      <alignment horizontal="center" vertical="center"/>
    </xf>
    <xf numFmtId="0" fontId="164" fillId="0" borderId="0" xfId="0" applyFont="1" applyAlignment="1">
      <alignment horizontal="left" vertical="center"/>
    </xf>
    <xf numFmtId="184" fontId="8" fillId="0" borderId="22" xfId="500" applyNumberFormat="1" applyFont="1" applyBorder="1" applyAlignment="1">
      <alignment horizontal="center" vertical="center" wrapText="1"/>
    </xf>
    <xf numFmtId="184" fontId="8" fillId="0" borderId="0" xfId="500" applyNumberFormat="1" applyFont="1" applyAlignment="1">
      <alignment horizontal="center" vertical="center" wrapText="1"/>
    </xf>
    <xf numFmtId="184" fontId="8" fillId="0" borderId="71" xfId="500" applyNumberFormat="1" applyFont="1" applyBorder="1" applyAlignment="1">
      <alignment horizontal="center" vertical="center" wrapText="1"/>
    </xf>
    <xf numFmtId="0" fontId="8" fillId="0" borderId="23" xfId="503" applyFont="1" applyBorder="1" applyAlignment="1">
      <alignment horizontal="center" vertical="center" wrapText="1"/>
    </xf>
    <xf numFmtId="185" fontId="8" fillId="0" borderId="27" xfId="503" applyNumberFormat="1" applyFont="1" applyBorder="1" applyAlignment="1">
      <alignment horizontal="center" vertical="center" wrapText="1"/>
    </xf>
    <xf numFmtId="0" fontId="8" fillId="0" borderId="27" xfId="503" applyFont="1" applyBorder="1" applyAlignment="1">
      <alignment horizontal="center" vertical="center" wrapText="1"/>
    </xf>
    <xf numFmtId="0" fontId="8" fillId="0" borderId="54" xfId="503" applyFont="1" applyBorder="1" applyAlignment="1">
      <alignment horizontal="center" vertical="center" wrapText="1"/>
    </xf>
    <xf numFmtId="0" fontId="116" fillId="0" borderId="121" xfId="0" applyFont="1" applyBorder="1" applyAlignment="1" applyProtection="1">
      <alignment horizontal="center" vertical="center" wrapText="1"/>
      <protection locked="0"/>
    </xf>
    <xf numFmtId="0" fontId="116" fillId="0" borderId="57" xfId="0" applyFont="1" applyBorder="1" applyAlignment="1" applyProtection="1">
      <alignment horizontal="center" vertical="center" wrapText="1"/>
      <protection locked="0"/>
    </xf>
    <xf numFmtId="0" fontId="116" fillId="0" borderId="51" xfId="0" applyFont="1" applyBorder="1" applyAlignment="1" applyProtection="1">
      <alignment horizontal="center" vertical="center" wrapText="1"/>
      <protection locked="0"/>
    </xf>
    <xf numFmtId="0" fontId="116" fillId="0" borderId="55" xfId="0" applyFont="1" applyBorder="1" applyAlignment="1" applyProtection="1">
      <alignment horizontal="center" vertical="center" wrapText="1"/>
      <protection locked="0"/>
    </xf>
    <xf numFmtId="0" fontId="116" fillId="0" borderId="56" xfId="0" applyFont="1" applyBorder="1" applyAlignment="1" applyProtection="1">
      <alignment horizontal="center" vertical="center" wrapText="1"/>
      <protection locked="0"/>
    </xf>
    <xf numFmtId="0" fontId="131" fillId="0" borderId="12" xfId="499" applyFont="1" applyBorder="1" applyAlignment="1">
      <alignment horizontal="left" vertical="center"/>
    </xf>
    <xf numFmtId="0" fontId="119" fillId="0" borderId="37" xfId="0" applyFont="1" applyBorder="1"/>
    <xf numFmtId="0" fontId="2" fillId="0" borderId="17" xfId="272" applyFont="1" applyBorder="1" applyAlignment="1">
      <alignment horizontal="center"/>
    </xf>
    <xf numFmtId="0" fontId="2" fillId="0" borderId="52" xfId="272" applyFont="1" applyBorder="1" applyAlignment="1">
      <alignment horizontal="center"/>
    </xf>
    <xf numFmtId="0" fontId="125" fillId="0" borderId="12" xfId="499" applyFont="1" applyBorder="1" applyAlignment="1">
      <alignment horizontal="center" vertical="top"/>
    </xf>
    <xf numFmtId="0" fontId="2" fillId="0" borderId="53" xfId="272" applyFont="1" applyBorder="1" applyAlignment="1">
      <alignment horizontal="center"/>
    </xf>
    <xf numFmtId="0" fontId="2" fillId="0" borderId="53" xfId="272" applyFont="1" applyBorder="1"/>
    <xf numFmtId="0" fontId="148" fillId="0" borderId="13" xfId="0" applyFont="1" applyBorder="1" applyAlignment="1">
      <alignment horizontal="center" vertical="center" wrapText="1"/>
    </xf>
    <xf numFmtId="0" fontId="119" fillId="0" borderId="13" xfId="0" applyFont="1" applyBorder="1"/>
    <xf numFmtId="0" fontId="119" fillId="0" borderId="29" xfId="0" applyFont="1" applyBorder="1"/>
    <xf numFmtId="0" fontId="2" fillId="0" borderId="20" xfId="272" applyFont="1" applyBorder="1"/>
    <xf numFmtId="0" fontId="2" fillId="0" borderId="30" xfId="272" applyFont="1" applyBorder="1"/>
    <xf numFmtId="0" fontId="2" fillId="0" borderId="0" xfId="0" applyFont="1" applyAlignment="1">
      <alignment horizontal="center" wrapText="1"/>
    </xf>
    <xf numFmtId="0" fontId="5" fillId="0" borderId="0" xfId="196" applyFont="1" applyAlignment="1">
      <alignment horizontal="center" wrapText="1"/>
    </xf>
    <xf numFmtId="0" fontId="2" fillId="0" borderId="0" xfId="196" applyFont="1" applyAlignment="1">
      <alignment horizontal="center" vertical="top" wrapText="1"/>
    </xf>
    <xf numFmtId="0" fontId="116" fillId="0" borderId="0" xfId="0" applyFont="1" applyAlignment="1">
      <alignment horizontal="center"/>
    </xf>
    <xf numFmtId="0" fontId="8" fillId="0" borderId="13" xfId="499" applyFont="1" applyBorder="1" applyAlignment="1">
      <alignment horizontal="center" vertical="center"/>
    </xf>
    <xf numFmtId="0" fontId="8" fillId="0" borderId="13" xfId="499" applyFont="1" applyBorder="1" applyAlignment="1">
      <alignment horizontal="center" vertical="center" wrapText="1"/>
    </xf>
    <xf numFmtId="0" fontId="8" fillId="0" borderId="13" xfId="503" applyFont="1" applyBorder="1" applyAlignment="1">
      <alignment horizontal="center" vertical="center" wrapText="1"/>
    </xf>
    <xf numFmtId="0" fontId="2" fillId="0" borderId="118" xfId="499" applyFont="1" applyBorder="1" applyAlignment="1">
      <alignment horizontal="center" vertical="center"/>
    </xf>
    <xf numFmtId="0" fontId="2" fillId="0" borderId="119" xfId="499" applyFont="1" applyBorder="1" applyAlignment="1">
      <alignment horizontal="center" vertical="center"/>
    </xf>
    <xf numFmtId="0" fontId="2" fillId="0" borderId="122" xfId="499" applyFont="1" applyBorder="1" applyAlignment="1">
      <alignment horizontal="center" vertical="center"/>
    </xf>
    <xf numFmtId="0" fontId="2" fillId="0" borderId="119" xfId="272" applyFont="1" applyBorder="1" applyAlignment="1">
      <alignment horizontal="center" vertical="center" wrapText="1"/>
    </xf>
    <xf numFmtId="0" fontId="2" fillId="0" borderId="119" xfId="499" applyFont="1" applyBorder="1" applyAlignment="1">
      <alignment horizontal="center" vertical="center" wrapText="1"/>
    </xf>
    <xf numFmtId="0" fontId="2" fillId="0" borderId="119" xfId="499" applyFont="1" applyBorder="1" applyAlignment="1" applyProtection="1">
      <alignment horizontal="center" vertical="center" wrapText="1"/>
      <protection locked="0"/>
    </xf>
    <xf numFmtId="0" fontId="2" fillId="0" borderId="120" xfId="499" applyFont="1" applyBorder="1" applyAlignment="1" applyProtection="1">
      <alignment horizontal="center" vertical="center" wrapText="1"/>
      <protection locked="0"/>
    </xf>
    <xf numFmtId="0" fontId="8" fillId="0" borderId="17" xfId="499" applyFont="1" applyBorder="1" applyAlignment="1">
      <alignment horizontal="center" vertical="top"/>
    </xf>
    <xf numFmtId="0" fontId="8" fillId="0" borderId="18" xfId="499" applyFont="1" applyBorder="1"/>
    <xf numFmtId="0" fontId="8" fillId="0" borderId="18" xfId="499" applyFont="1" applyBorder="1" applyAlignment="1">
      <alignment horizontal="left" vertical="center" wrapText="1"/>
    </xf>
    <xf numFmtId="0" fontId="2" fillId="0" borderId="18" xfId="499" applyFont="1" applyBorder="1"/>
    <xf numFmtId="0" fontId="2" fillId="0" borderId="18" xfId="499" applyFont="1" applyBorder="1" applyAlignment="1">
      <alignment vertical="center" wrapText="1"/>
    </xf>
    <xf numFmtId="0" fontId="2" fillId="0" borderId="18" xfId="499" applyFont="1" applyBorder="1" applyAlignment="1">
      <alignment horizontal="center" vertical="center" wrapText="1"/>
    </xf>
    <xf numFmtId="186" fontId="8" fillId="0" borderId="18" xfId="499" applyNumberFormat="1" applyFont="1" applyBorder="1" applyAlignment="1">
      <alignment horizontal="center" vertical="center" wrapText="1"/>
    </xf>
    <xf numFmtId="187" fontId="8" fillId="0" borderId="18" xfId="504" applyNumberFormat="1" applyFont="1" applyBorder="1" applyAlignment="1">
      <alignment horizontal="right" vertical="center" wrapText="1"/>
    </xf>
    <xf numFmtId="184" fontId="8" fillId="0" borderId="18" xfId="504" applyNumberFormat="1" applyFont="1" applyBorder="1" applyAlignment="1" applyProtection="1">
      <alignment horizontal="right" vertical="center" wrapText="1"/>
      <protection locked="0"/>
    </xf>
    <xf numFmtId="184" fontId="8" fillId="0" borderId="52" xfId="504" applyNumberFormat="1" applyFont="1" applyBorder="1" applyAlignment="1" applyProtection="1">
      <alignment horizontal="right" vertical="center" wrapText="1"/>
      <protection locked="0"/>
    </xf>
    <xf numFmtId="0" fontId="8" fillId="0" borderId="19" xfId="499" applyFont="1" applyBorder="1" applyAlignment="1">
      <alignment horizontal="left" vertical="center"/>
    </xf>
    <xf numFmtId="0" fontId="8" fillId="0" borderId="12" xfId="499" applyFont="1" applyBorder="1"/>
    <xf numFmtId="0" fontId="30" fillId="0" borderId="12" xfId="499" applyFont="1" applyBorder="1" applyAlignment="1">
      <alignment horizontal="left" vertical="center" wrapText="1"/>
    </xf>
    <xf numFmtId="0" fontId="28" fillId="0" borderId="12" xfId="499" applyFont="1" applyBorder="1" applyAlignment="1">
      <alignment vertical="center" wrapText="1"/>
    </xf>
    <xf numFmtId="0" fontId="28" fillId="0" borderId="12" xfId="499" applyFont="1" applyBorder="1" applyAlignment="1">
      <alignment horizontal="center" vertical="center" wrapText="1"/>
    </xf>
    <xf numFmtId="186" fontId="30" fillId="0" borderId="12" xfId="499" applyNumberFormat="1" applyFont="1" applyBorder="1" applyAlignment="1">
      <alignment horizontal="center" vertical="center" wrapText="1"/>
    </xf>
    <xf numFmtId="187" fontId="30" fillId="0" borderId="12" xfId="504" applyNumberFormat="1" applyFont="1" applyBorder="1" applyAlignment="1">
      <alignment horizontal="right" vertical="center" wrapText="1"/>
    </xf>
    <xf numFmtId="184" fontId="8" fillId="0" borderId="12" xfId="504" applyNumberFormat="1" applyFont="1" applyBorder="1" applyAlignment="1" applyProtection="1">
      <alignment horizontal="right" vertical="center" wrapText="1"/>
      <protection locked="0"/>
    </xf>
    <xf numFmtId="184" fontId="8" fillId="0" borderId="53" xfId="504" applyNumberFormat="1" applyFont="1" applyBorder="1" applyAlignment="1" applyProtection="1">
      <alignment horizontal="right" vertical="center" wrapText="1"/>
      <protection locked="0"/>
    </xf>
    <xf numFmtId="0" fontId="8" fillId="0" borderId="19" xfId="499" applyFont="1" applyBorder="1" applyAlignment="1">
      <alignment horizontal="center" vertical="top"/>
    </xf>
    <xf numFmtId="0" fontId="2" fillId="0" borderId="19" xfId="499" applyFont="1" applyBorder="1" applyAlignment="1">
      <alignment horizontal="center" vertical="top"/>
    </xf>
    <xf numFmtId="0" fontId="2" fillId="0" borderId="12" xfId="499" applyFont="1" applyBorder="1"/>
    <xf numFmtId="187" fontId="8" fillId="0" borderId="12" xfId="196" applyNumberFormat="1" applyFont="1" applyBorder="1" applyAlignment="1">
      <alignment horizontal="left"/>
    </xf>
    <xf numFmtId="0" fontId="2" fillId="0" borderId="12" xfId="499" applyFont="1" applyBorder="1" applyAlignment="1">
      <alignment vertical="center" wrapText="1"/>
    </xf>
    <xf numFmtId="187" fontId="28" fillId="0" borderId="12" xfId="499" applyNumberFormat="1" applyFont="1" applyBorder="1" applyAlignment="1">
      <alignment horizontal="right" vertical="center" wrapText="1"/>
    </xf>
    <xf numFmtId="187" fontId="28" fillId="0" borderId="12" xfId="504" applyNumberFormat="1" applyFont="1" applyBorder="1" applyAlignment="1">
      <alignment horizontal="right" vertical="center" wrapText="1"/>
    </xf>
    <xf numFmtId="184" fontId="28" fillId="0" borderId="12" xfId="504" applyNumberFormat="1" applyFont="1" applyBorder="1" applyAlignment="1" applyProtection="1">
      <alignment horizontal="right" vertical="center" wrapText="1"/>
      <protection locked="0"/>
    </xf>
    <xf numFmtId="184" fontId="28" fillId="0" borderId="54" xfId="504" applyNumberFormat="1" applyFont="1" applyBorder="1" applyAlignment="1" applyProtection="1">
      <alignment horizontal="right" vertical="center" wrapText="1"/>
      <protection locked="0"/>
    </xf>
    <xf numFmtId="0" fontId="8" fillId="0" borderId="12" xfId="499" applyFont="1" applyBorder="1" applyAlignment="1">
      <alignment vertical="center"/>
    </xf>
    <xf numFmtId="187" fontId="2" fillId="0" borderId="12" xfId="196" applyNumberFormat="1" applyFont="1" applyBorder="1" applyAlignment="1">
      <alignment horizontal="left"/>
    </xf>
    <xf numFmtId="0" fontId="8" fillId="0" borderId="12" xfId="499" applyFont="1" applyBorder="1" applyAlignment="1">
      <alignment vertical="center" wrapText="1"/>
    </xf>
    <xf numFmtId="0" fontId="8" fillId="0" borderId="12" xfId="499" applyFont="1" applyBorder="1" applyAlignment="1">
      <alignment horizontal="center"/>
    </xf>
    <xf numFmtId="187" fontId="8" fillId="0" borderId="12" xfId="499" applyNumberFormat="1" applyFont="1" applyBorder="1"/>
    <xf numFmtId="184" fontId="8" fillId="0" borderId="12" xfId="499" applyNumberFormat="1" applyFont="1" applyBorder="1" applyProtection="1">
      <protection locked="0"/>
    </xf>
    <xf numFmtId="184" fontId="8" fillId="0" borderId="36" xfId="499" applyNumberFormat="1" applyFont="1" applyBorder="1" applyProtection="1">
      <protection locked="0"/>
    </xf>
    <xf numFmtId="0" fontId="30" fillId="0" borderId="12" xfId="499" applyFont="1" applyBorder="1" applyAlignment="1">
      <alignment vertical="center" wrapText="1"/>
    </xf>
    <xf numFmtId="0" fontId="30" fillId="0" borderId="12" xfId="499" applyFont="1" applyBorder="1" applyAlignment="1">
      <alignment horizontal="center" vertical="center" wrapText="1"/>
    </xf>
    <xf numFmtId="188" fontId="30" fillId="0" borderId="12" xfId="504" applyNumberFormat="1" applyFont="1" applyBorder="1" applyAlignment="1">
      <alignment horizontal="right" vertical="center" wrapText="1"/>
    </xf>
    <xf numFmtId="184" fontId="30" fillId="0" borderId="12" xfId="504" applyNumberFormat="1" applyFont="1" applyBorder="1" applyAlignment="1" applyProtection="1">
      <alignment horizontal="right" vertical="center" wrapText="1"/>
      <protection locked="0"/>
    </xf>
    <xf numFmtId="184" fontId="30" fillId="0" borderId="52" xfId="504" applyNumberFormat="1" applyFont="1" applyBorder="1" applyAlignment="1" applyProtection="1">
      <alignment horizontal="right" vertical="center" wrapText="1"/>
      <protection locked="0"/>
    </xf>
    <xf numFmtId="0" fontId="2" fillId="0" borderId="12" xfId="499" applyFont="1" applyBorder="1" applyAlignment="1">
      <alignment horizontal="left" vertical="center" wrapText="1"/>
    </xf>
    <xf numFmtId="0" fontId="2" fillId="0" borderId="12" xfId="499" applyFont="1" applyBorder="1" applyAlignment="1">
      <alignment horizontal="center"/>
    </xf>
    <xf numFmtId="187" fontId="2" fillId="0" borderId="12" xfId="499" applyNumberFormat="1" applyFont="1" applyBorder="1"/>
    <xf numFmtId="184" fontId="2" fillId="0" borderId="12" xfId="499" applyNumberFormat="1" applyFont="1" applyBorder="1" applyProtection="1">
      <protection locked="0"/>
    </xf>
    <xf numFmtId="184" fontId="2" fillId="0" borderId="53" xfId="499" applyNumberFormat="1" applyFont="1" applyBorder="1" applyProtection="1">
      <protection locked="0"/>
    </xf>
    <xf numFmtId="0" fontId="2" fillId="0" borderId="105" xfId="272" applyFont="1" applyBorder="1"/>
    <xf numFmtId="0" fontId="2" fillId="0" borderId="19" xfId="499" applyFont="1" applyBorder="1" applyAlignment="1">
      <alignment horizontal="center" vertical="top" wrapText="1"/>
    </xf>
    <xf numFmtId="2" fontId="116" fillId="0" borderId="12" xfId="499" applyNumberFormat="1" applyFont="1" applyBorder="1" applyAlignment="1">
      <alignment horizontal="center" vertical="center" wrapText="1"/>
    </xf>
    <xf numFmtId="0" fontId="2" fillId="0" borderId="12" xfId="196" applyFont="1" applyBorder="1" applyAlignment="1">
      <alignment horizontal="center" vertical="center" wrapText="1"/>
    </xf>
    <xf numFmtId="0" fontId="2" fillId="0" borderId="18" xfId="196" applyFont="1" applyBorder="1" applyAlignment="1">
      <alignment horizontal="center" vertical="center" wrapText="1"/>
    </xf>
    <xf numFmtId="0" fontId="2" fillId="0" borderId="12" xfId="196" applyFont="1" applyBorder="1" applyAlignment="1">
      <alignment horizontal="left" vertical="center" wrapText="1"/>
    </xf>
    <xf numFmtId="0" fontId="2" fillId="0" borderId="12" xfId="499" applyFont="1" applyBorder="1" applyAlignment="1">
      <alignment horizontal="center" vertical="center" wrapText="1"/>
    </xf>
    <xf numFmtId="187" fontId="2" fillId="0" borderId="12" xfId="499" applyNumberFormat="1" applyFont="1" applyBorder="1" applyAlignment="1">
      <alignment horizontal="center" vertical="center" wrapText="1"/>
    </xf>
    <xf numFmtId="187" fontId="2" fillId="0" borderId="12" xfId="500" applyNumberFormat="1" applyFont="1" applyBorder="1" applyAlignment="1">
      <alignment horizontal="center" vertical="center" wrapText="1"/>
    </xf>
    <xf numFmtId="187" fontId="2" fillId="0" borderId="12" xfId="500" applyNumberFormat="1" applyFont="1" applyBorder="1" applyAlignment="1" applyProtection="1">
      <alignment horizontal="center" vertical="center" wrapText="1"/>
      <protection locked="0"/>
    </xf>
    <xf numFmtId="189" fontId="2" fillId="0" borderId="12" xfId="500" applyNumberFormat="1" applyFont="1" applyBorder="1" applyAlignment="1" applyProtection="1">
      <alignment horizontal="center" vertical="center" wrapText="1"/>
      <protection locked="0"/>
    </xf>
    <xf numFmtId="187" fontId="2" fillId="0" borderId="53" xfId="500" applyNumberFormat="1" applyFont="1" applyBorder="1" applyAlignment="1" applyProtection="1">
      <alignment horizontal="center" vertical="center" wrapText="1"/>
      <protection locked="0"/>
    </xf>
    <xf numFmtId="2" fontId="2" fillId="0" borderId="12" xfId="499" applyNumberFormat="1" applyFont="1" applyBorder="1"/>
    <xf numFmtId="0" fontId="2" fillId="0" borderId="12" xfId="500" applyFont="1" applyBorder="1" applyAlignment="1">
      <alignment horizontal="center" vertical="center" wrapText="1"/>
    </xf>
    <xf numFmtId="184" fontId="2" fillId="0" borderId="54" xfId="499" applyNumberFormat="1" applyFont="1" applyBorder="1" applyProtection="1">
      <protection locked="0"/>
    </xf>
    <xf numFmtId="0" fontId="8" fillId="0" borderId="20" xfId="499" applyFont="1" applyBorder="1" applyAlignment="1">
      <alignment horizontal="left" vertical="center"/>
    </xf>
    <xf numFmtId="0" fontId="2" fillId="0" borderId="13" xfId="499" applyFont="1" applyBorder="1"/>
    <xf numFmtId="0" fontId="2" fillId="0" borderId="13" xfId="499" applyFont="1" applyBorder="1" applyAlignment="1">
      <alignment horizontal="left" vertical="center" wrapText="1"/>
    </xf>
    <xf numFmtId="0" fontId="2" fillId="0" borderId="13" xfId="499" applyFont="1" applyBorder="1" applyAlignment="1">
      <alignment vertical="center" wrapText="1"/>
    </xf>
    <xf numFmtId="0" fontId="2" fillId="0" borderId="13" xfId="499" applyFont="1" applyBorder="1" applyAlignment="1">
      <alignment horizontal="center"/>
    </xf>
    <xf numFmtId="187" fontId="2" fillId="0" borderId="13" xfId="499" applyNumberFormat="1" applyFont="1" applyBorder="1"/>
    <xf numFmtId="184" fontId="2" fillId="0" borderId="13" xfId="499" applyNumberFormat="1" applyFont="1" applyBorder="1" applyProtection="1">
      <protection locked="0"/>
    </xf>
    <xf numFmtId="184" fontId="2" fillId="0" borderId="30" xfId="499" applyNumberFormat="1" applyFont="1" applyBorder="1" applyProtection="1">
      <protection locked="0"/>
    </xf>
    <xf numFmtId="184" fontId="77" fillId="24" borderId="0" xfId="499" applyNumberFormat="1" applyFont="1" applyFill="1"/>
    <xf numFmtId="0" fontId="142" fillId="0" borderId="0" xfId="0" applyFont="1" applyAlignment="1">
      <alignment horizontal="center" vertical="top"/>
    </xf>
    <xf numFmtId="0" fontId="75" fillId="0" borderId="0" xfId="0" applyFont="1" applyAlignment="1">
      <alignment vertical="center"/>
    </xf>
    <xf numFmtId="0" fontId="19" fillId="24" borderId="0" xfId="499" applyFont="1" applyFill="1"/>
    <xf numFmtId="0" fontId="143" fillId="0" borderId="0" xfId="0" applyFont="1" applyAlignment="1">
      <alignment horizontal="center" vertical="top"/>
    </xf>
    <xf numFmtId="0" fontId="69" fillId="24" borderId="0" xfId="499" applyFont="1" applyFill="1"/>
    <xf numFmtId="0" fontId="141" fillId="0" borderId="0" xfId="0" applyFont="1" applyAlignment="1">
      <alignment horizontal="center" vertical="top"/>
    </xf>
    <xf numFmtId="0" fontId="78" fillId="58" borderId="0" xfId="499" applyFont="1" applyFill="1"/>
    <xf numFmtId="184" fontId="25" fillId="24" borderId="0" xfId="499" applyNumberFormat="1" applyFont="1" applyFill="1" applyAlignment="1">
      <alignment vertical="center"/>
    </xf>
    <xf numFmtId="0" fontId="76" fillId="24" borderId="0" xfId="499" applyFont="1" applyFill="1" applyAlignment="1">
      <alignment vertical="center"/>
    </xf>
    <xf numFmtId="0" fontId="77" fillId="24" borderId="0" xfId="499" applyFont="1" applyFill="1" applyAlignment="1">
      <alignment vertical="center"/>
    </xf>
    <xf numFmtId="0" fontId="19" fillId="24" borderId="0" xfId="499" applyFont="1" applyFill="1" applyAlignment="1">
      <alignment vertical="center"/>
    </xf>
    <xf numFmtId="184" fontId="79" fillId="24" borderId="0" xfId="499" applyNumberFormat="1" applyFont="1" applyFill="1" applyAlignment="1">
      <alignment vertical="center"/>
    </xf>
    <xf numFmtId="0" fontId="79" fillId="24" borderId="0" xfId="499" applyFont="1" applyFill="1"/>
    <xf numFmtId="0" fontId="76" fillId="24" borderId="0" xfId="499" applyFont="1" applyFill="1" applyAlignment="1">
      <alignment vertical="top"/>
    </xf>
    <xf numFmtId="0" fontId="8" fillId="24" borderId="0" xfId="499" applyFont="1" applyFill="1" applyAlignment="1">
      <alignment vertical="center"/>
    </xf>
    <xf numFmtId="0" fontId="5" fillId="24" borderId="0" xfId="499" applyFont="1" applyFill="1" applyAlignment="1">
      <alignment vertical="center"/>
    </xf>
    <xf numFmtId="0" fontId="8" fillId="24" borderId="0" xfId="499" applyFont="1" applyFill="1"/>
    <xf numFmtId="0" fontId="83" fillId="24" borderId="0" xfId="499" applyFont="1" applyFill="1" applyAlignment="1">
      <alignment horizontal="center" vertical="center"/>
    </xf>
    <xf numFmtId="0" fontId="34" fillId="24" borderId="0" xfId="499" applyFont="1" applyFill="1" applyAlignment="1">
      <alignment vertical="center"/>
    </xf>
    <xf numFmtId="0" fontId="5" fillId="24" borderId="0" xfId="499" applyFont="1" applyFill="1" applyAlignment="1">
      <alignment horizontal="center" vertical="top"/>
    </xf>
    <xf numFmtId="0" fontId="25" fillId="24" borderId="0" xfId="499" applyFont="1" applyFill="1" applyAlignment="1">
      <alignment horizontal="center" vertical="top"/>
    </xf>
    <xf numFmtId="0" fontId="77" fillId="0" borderId="0" xfId="499" applyFont="1"/>
    <xf numFmtId="0" fontId="2" fillId="0" borderId="0" xfId="499" applyFont="1" applyAlignment="1">
      <alignment horizontal="right"/>
    </xf>
    <xf numFmtId="1" fontId="8" fillId="0" borderId="33" xfId="272" applyNumberFormat="1" applyFont="1" applyBorder="1" applyAlignment="1">
      <alignment horizontal="center" vertical="center" wrapText="1"/>
    </xf>
    <xf numFmtId="0" fontId="78" fillId="0" borderId="0" xfId="499" applyFont="1"/>
    <xf numFmtId="0" fontId="70" fillId="0" borderId="0" xfId="499" applyFont="1"/>
    <xf numFmtId="1" fontId="8" fillId="0" borderId="12" xfId="272" applyNumberFormat="1" applyFont="1" applyBorder="1" applyAlignment="1">
      <alignment horizontal="center" vertical="center" wrapText="1"/>
    </xf>
    <xf numFmtId="1" fontId="8" fillId="0" borderId="37" xfId="272" applyNumberFormat="1" applyFont="1" applyBorder="1" applyAlignment="1">
      <alignment horizontal="center" vertical="center" wrapText="1"/>
    </xf>
    <xf numFmtId="0" fontId="8" fillId="0" borderId="12" xfId="499" applyFont="1" applyBorder="1" applyAlignment="1">
      <alignment horizontal="center" vertical="center" wrapText="1"/>
    </xf>
    <xf numFmtId="0" fontId="8" fillId="0" borderId="37" xfId="499" applyFont="1" applyBorder="1" applyAlignment="1">
      <alignment horizontal="center" vertical="center" wrapText="1"/>
    </xf>
    <xf numFmtId="0" fontId="8" fillId="0" borderId="12" xfId="503" applyFont="1" applyBorder="1" applyAlignment="1">
      <alignment horizontal="center" vertical="center" wrapText="1"/>
    </xf>
    <xf numFmtId="0" fontId="2" fillId="0" borderId="12" xfId="499" applyFont="1" applyBorder="1" applyAlignment="1">
      <alignment horizontal="center" vertical="center"/>
    </xf>
    <xf numFmtId="190" fontId="2" fillId="0" borderId="12" xfId="499" applyNumberFormat="1" applyFont="1" applyBorder="1" applyAlignment="1">
      <alignment horizontal="center" vertical="center"/>
    </xf>
    <xf numFmtId="0" fontId="2" fillId="0" borderId="12" xfId="499" applyFont="1" applyBorder="1" applyAlignment="1">
      <alignment horizontal="center" vertical="top"/>
    </xf>
    <xf numFmtId="0" fontId="2" fillId="0" borderId="12" xfId="499" applyFont="1" applyBorder="1" applyAlignment="1">
      <alignment vertical="center"/>
    </xf>
    <xf numFmtId="0" fontId="2" fillId="0" borderId="35" xfId="499" applyFont="1" applyBorder="1" applyAlignment="1">
      <alignment vertical="center" wrapText="1"/>
    </xf>
    <xf numFmtId="0" fontId="2" fillId="0" borderId="60" xfId="499" applyFont="1" applyBorder="1" applyAlignment="1">
      <alignment vertical="center" wrapText="1"/>
    </xf>
    <xf numFmtId="0" fontId="2" fillId="0" borderId="37" xfId="499" applyFont="1" applyBorder="1" applyAlignment="1">
      <alignment horizontal="center" vertical="center" wrapText="1"/>
    </xf>
    <xf numFmtId="0" fontId="2" fillId="0" borderId="35" xfId="499" applyFont="1" applyBorder="1" applyAlignment="1">
      <alignment horizontal="center" vertical="center" wrapText="1"/>
    </xf>
    <xf numFmtId="0" fontId="8" fillId="0" borderId="60" xfId="499" applyFont="1" applyBorder="1" applyAlignment="1">
      <alignment vertical="center"/>
    </xf>
    <xf numFmtId="0" fontId="8" fillId="0" borderId="60" xfId="499" applyFont="1" applyBorder="1"/>
    <xf numFmtId="0" fontId="77" fillId="0" borderId="0" xfId="499" applyFont="1" applyAlignment="1">
      <alignment vertical="center" wrapText="1"/>
    </xf>
    <xf numFmtId="0" fontId="8" fillId="0" borderId="60" xfId="499" applyFont="1" applyBorder="1" applyAlignment="1">
      <alignment horizontal="center" vertical="center" wrapText="1"/>
    </xf>
    <xf numFmtId="0" fontId="2" fillId="0" borderId="60" xfId="499" applyFont="1" applyBorder="1" applyAlignment="1">
      <alignment horizontal="center" vertical="center" wrapText="1"/>
    </xf>
    <xf numFmtId="187" fontId="2" fillId="0" borderId="60" xfId="499" applyNumberFormat="1" applyFont="1" applyBorder="1" applyAlignment="1">
      <alignment horizontal="center" vertical="center" wrapText="1"/>
    </xf>
    <xf numFmtId="187" fontId="8" fillId="0" borderId="60" xfId="139" applyNumberFormat="1" applyFont="1" applyBorder="1" applyAlignment="1">
      <alignment vertical="center"/>
    </xf>
    <xf numFmtId="187" fontId="28" fillId="0" borderId="60" xfId="504" applyNumberFormat="1" applyFont="1" applyBorder="1" applyAlignment="1">
      <alignment horizontal="right" vertical="center" wrapText="1"/>
    </xf>
    <xf numFmtId="187" fontId="28" fillId="0" borderId="45" xfId="504" applyNumberFormat="1" applyFont="1" applyBorder="1" applyAlignment="1">
      <alignment horizontal="right" vertical="center" wrapText="1"/>
    </xf>
    <xf numFmtId="0" fontId="2" fillId="0" borderId="51" xfId="499" applyFont="1" applyBorder="1"/>
    <xf numFmtId="0" fontId="2" fillId="0" borderId="45" xfId="499" applyFont="1" applyBorder="1"/>
    <xf numFmtId="187" fontId="2" fillId="0" borderId="35" xfId="499" applyNumberFormat="1" applyFont="1" applyBorder="1" applyAlignment="1">
      <alignment horizontal="center" vertical="center" wrapText="1"/>
    </xf>
    <xf numFmtId="0" fontId="2" fillId="0" borderId="51" xfId="499" applyFont="1" applyBorder="1" applyAlignment="1">
      <alignment vertical="center"/>
    </xf>
    <xf numFmtId="0" fontId="2" fillId="0" borderId="45" xfId="499" applyFont="1" applyBorder="1" applyAlignment="1">
      <alignment vertical="center"/>
    </xf>
    <xf numFmtId="0" fontId="8" fillId="0" borderId="45" xfId="499" applyFont="1" applyBorder="1" applyAlignment="1">
      <alignment vertical="center"/>
    </xf>
    <xf numFmtId="187" fontId="8" fillId="0" borderId="12" xfId="499" applyNumberFormat="1" applyFont="1" applyBorder="1" applyAlignment="1">
      <alignment horizontal="center" vertical="center"/>
    </xf>
    <xf numFmtId="0" fontId="8" fillId="0" borderId="18" xfId="499" applyFont="1" applyBorder="1" applyAlignment="1">
      <alignment vertical="center"/>
    </xf>
    <xf numFmtId="0" fontId="8" fillId="0" borderId="51" xfId="499" applyFont="1" applyBorder="1" applyAlignment="1">
      <alignment vertical="center"/>
    </xf>
    <xf numFmtId="0" fontId="2" fillId="58" borderId="76" xfId="499" applyFont="1" applyFill="1" applyBorder="1" applyAlignment="1">
      <alignment vertical="center"/>
    </xf>
    <xf numFmtId="0" fontId="2" fillId="58" borderId="0" xfId="499" applyFont="1" applyFill="1" applyAlignment="1">
      <alignment vertical="center"/>
    </xf>
    <xf numFmtId="0" fontId="8" fillId="58" borderId="0" xfId="499" applyFont="1" applyFill="1" applyAlignment="1">
      <alignment vertical="center"/>
    </xf>
    <xf numFmtId="0" fontId="8" fillId="58" borderId="45" xfId="499" applyFont="1" applyFill="1" applyBorder="1" applyAlignment="1">
      <alignment vertical="center"/>
    </xf>
    <xf numFmtId="0" fontId="8" fillId="58" borderId="12" xfId="499" applyFont="1" applyFill="1" applyBorder="1" applyAlignment="1">
      <alignment vertical="center"/>
    </xf>
    <xf numFmtId="187" fontId="8" fillId="58" borderId="12" xfId="499" applyNumberFormat="1" applyFont="1" applyFill="1" applyBorder="1" applyAlignment="1">
      <alignment horizontal="center" vertical="center"/>
    </xf>
    <xf numFmtId="0" fontId="8" fillId="58" borderId="18" xfId="499" applyFont="1" applyFill="1" applyBorder="1" applyAlignment="1">
      <alignment vertical="center"/>
    </xf>
    <xf numFmtId="0" fontId="8" fillId="58" borderId="51" xfId="499" applyFont="1" applyFill="1" applyBorder="1" applyAlignment="1">
      <alignment vertical="center"/>
    </xf>
    <xf numFmtId="49" fontId="2" fillId="58" borderId="38" xfId="500" applyNumberFormat="1" applyFont="1" applyFill="1" applyBorder="1" applyAlignment="1">
      <alignment vertical="top" wrapText="1"/>
    </xf>
    <xf numFmtId="49" fontId="2" fillId="58" borderId="92" xfId="500" applyNumberFormat="1" applyFont="1" applyFill="1" applyBorder="1" applyAlignment="1">
      <alignment vertical="top" wrapText="1"/>
    </xf>
    <xf numFmtId="49" fontId="2" fillId="58" borderId="40" xfId="500" applyNumberFormat="1" applyFont="1" applyFill="1" applyBorder="1" applyAlignment="1">
      <alignment vertical="top" wrapText="1"/>
    </xf>
    <xf numFmtId="0" fontId="2" fillId="58" borderId="12" xfId="500" applyFont="1" applyFill="1" applyBorder="1" applyAlignment="1">
      <alignment horizontal="center" vertical="center" wrapText="1"/>
    </xf>
    <xf numFmtId="0" fontId="2" fillId="58" borderId="12" xfId="499" applyFont="1" applyFill="1" applyBorder="1" applyAlignment="1">
      <alignment horizontal="center" vertical="center" wrapText="1"/>
    </xf>
    <xf numFmtId="0" fontId="2" fillId="58" borderId="37" xfId="499" applyFont="1" applyFill="1" applyBorder="1" applyAlignment="1">
      <alignment horizontal="center" vertical="center" wrapText="1"/>
    </xf>
    <xf numFmtId="187" fontId="2" fillId="58" borderId="12" xfId="499" applyNumberFormat="1" applyFont="1" applyFill="1" applyBorder="1" applyAlignment="1">
      <alignment horizontal="center" vertical="center" wrapText="1"/>
    </xf>
    <xf numFmtId="177" fontId="2" fillId="58" borderId="37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37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51" xfId="499" applyNumberFormat="1" applyFont="1" applyFill="1" applyBorder="1" applyAlignment="1" applyProtection="1">
      <alignment horizontal="center" vertical="center" wrapText="1"/>
      <protection locked="0"/>
    </xf>
    <xf numFmtId="49" fontId="2" fillId="58" borderId="51" xfId="500" applyNumberFormat="1" applyFont="1" applyFill="1" applyBorder="1" applyAlignment="1">
      <alignment vertical="top" wrapText="1"/>
    </xf>
    <xf numFmtId="49" fontId="2" fillId="58" borderId="45" xfId="500" applyNumberFormat="1" applyFont="1" applyFill="1" applyBorder="1" applyAlignment="1">
      <alignment vertical="top" wrapText="1"/>
    </xf>
    <xf numFmtId="49" fontId="2" fillId="58" borderId="28" xfId="500" applyNumberFormat="1" applyFont="1" applyFill="1" applyBorder="1" applyAlignment="1">
      <alignment vertical="top" wrapText="1"/>
    </xf>
    <xf numFmtId="187" fontId="2" fillId="58" borderId="12" xfId="500" applyNumberFormat="1" applyFont="1" applyFill="1" applyBorder="1" applyAlignment="1">
      <alignment horizontal="center" vertical="center" wrapText="1"/>
    </xf>
    <xf numFmtId="0" fontId="2" fillId="58" borderId="37" xfId="500" applyFont="1" applyFill="1" applyBorder="1" applyAlignment="1">
      <alignment horizontal="center" vertical="center" wrapText="1"/>
    </xf>
    <xf numFmtId="0" fontId="2" fillId="58" borderId="37" xfId="499" applyFont="1" applyFill="1" applyBorder="1" applyAlignment="1">
      <alignment vertical="center"/>
    </xf>
    <xf numFmtId="0" fontId="2" fillId="58" borderId="60" xfId="499" applyFont="1" applyFill="1" applyBorder="1" applyAlignment="1">
      <alignment vertical="center"/>
    </xf>
    <xf numFmtId="0" fontId="8" fillId="58" borderId="60" xfId="499" applyFont="1" applyFill="1" applyBorder="1" applyAlignment="1">
      <alignment vertical="center"/>
    </xf>
    <xf numFmtId="0" fontId="68" fillId="58" borderId="0" xfId="499" applyFont="1" applyFill="1"/>
    <xf numFmtId="0" fontId="8" fillId="58" borderId="35" xfId="499" applyFont="1" applyFill="1" applyBorder="1" applyAlignment="1">
      <alignment vertical="center"/>
    </xf>
    <xf numFmtId="0" fontId="77" fillId="58" borderId="0" xfId="499" applyFont="1" applyFill="1"/>
    <xf numFmtId="49" fontId="2" fillId="58" borderId="27" xfId="500" applyNumberFormat="1" applyFont="1" applyFill="1" applyBorder="1" applyAlignment="1">
      <alignment horizontal="center" vertical="top" wrapText="1"/>
    </xf>
    <xf numFmtId="0" fontId="2" fillId="58" borderId="27" xfId="499" applyFont="1" applyFill="1" applyBorder="1" applyAlignment="1">
      <alignment horizontal="center" vertical="center" wrapText="1"/>
    </xf>
    <xf numFmtId="0" fontId="2" fillId="58" borderId="27" xfId="500" applyFont="1" applyFill="1" applyBorder="1" applyAlignment="1">
      <alignment horizontal="center" vertical="center" wrapText="1"/>
    </xf>
    <xf numFmtId="187" fontId="2" fillId="58" borderId="27" xfId="500" applyNumberFormat="1" applyFont="1" applyFill="1" applyBorder="1" applyAlignment="1">
      <alignment horizontal="center" vertical="center" wrapText="1"/>
    </xf>
    <xf numFmtId="189" fontId="2" fillId="58" borderId="27" xfId="500" applyNumberFormat="1" applyFont="1" applyFill="1" applyBorder="1" applyAlignment="1" applyProtection="1">
      <alignment horizontal="center" vertical="center" wrapText="1"/>
      <protection locked="0"/>
    </xf>
    <xf numFmtId="186" fontId="2" fillId="58" borderId="27" xfId="504" applyNumberFormat="1" applyFont="1" applyFill="1" applyBorder="1" applyAlignment="1" applyProtection="1">
      <alignment horizontal="center" vertical="center" wrapText="1"/>
      <protection locked="0"/>
    </xf>
    <xf numFmtId="184" fontId="2" fillId="58" borderId="27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38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76" xfId="499" applyNumberFormat="1" applyFont="1" applyFill="1" applyBorder="1" applyAlignment="1" applyProtection="1">
      <alignment horizontal="center" vertical="center" wrapText="1"/>
      <protection locked="0"/>
    </xf>
    <xf numFmtId="0" fontId="2" fillId="58" borderId="76" xfId="499" applyFont="1" applyFill="1" applyBorder="1"/>
    <xf numFmtId="49" fontId="2" fillId="58" borderId="18" xfId="500" applyNumberFormat="1" applyFont="1" applyFill="1" applyBorder="1" applyAlignment="1">
      <alignment horizontal="center" vertical="top" wrapText="1"/>
    </xf>
    <xf numFmtId="0" fontId="2" fillId="58" borderId="18" xfId="139" applyFont="1" applyFill="1" applyBorder="1" applyAlignment="1">
      <alignment horizontal="center" vertical="center" wrapText="1"/>
    </xf>
    <xf numFmtId="0" fontId="8" fillId="58" borderId="37" xfId="499" applyFont="1" applyFill="1" applyBorder="1" applyAlignment="1">
      <alignment horizontal="center" vertical="top"/>
    </xf>
    <xf numFmtId="0" fontId="8" fillId="58" borderId="60" xfId="499" applyFont="1" applyFill="1" applyBorder="1" applyAlignment="1">
      <alignment horizontal="center" vertical="top"/>
    </xf>
    <xf numFmtId="0" fontId="8" fillId="58" borderId="60" xfId="499" applyFont="1" applyFill="1" applyBorder="1"/>
    <xf numFmtId="0" fontId="8" fillId="58" borderId="60" xfId="499" applyFont="1" applyFill="1" applyBorder="1" applyAlignment="1">
      <alignment horizontal="center" vertical="center" wrapText="1"/>
    </xf>
    <xf numFmtId="0" fontId="2" fillId="58" borderId="60" xfId="499" applyFont="1" applyFill="1" applyBorder="1" applyAlignment="1">
      <alignment horizontal="center" vertical="center" wrapText="1"/>
    </xf>
    <xf numFmtId="0" fontId="2" fillId="58" borderId="60" xfId="499" applyFont="1" applyFill="1" applyBorder="1" applyAlignment="1">
      <alignment vertical="center" wrapText="1"/>
    </xf>
    <xf numFmtId="187" fontId="2" fillId="58" borderId="60" xfId="499" applyNumberFormat="1" applyFont="1" applyFill="1" applyBorder="1" applyAlignment="1">
      <alignment horizontal="center" vertical="center" wrapText="1"/>
    </xf>
    <xf numFmtId="187" fontId="8" fillId="58" borderId="60" xfId="139" applyNumberFormat="1" applyFont="1" applyFill="1" applyBorder="1" applyAlignment="1">
      <alignment vertical="center"/>
    </xf>
    <xf numFmtId="187" fontId="28" fillId="58" borderId="60" xfId="504" applyNumberFormat="1" applyFont="1" applyFill="1" applyBorder="1" applyAlignment="1">
      <alignment horizontal="right" vertical="center" wrapText="1"/>
    </xf>
    <xf numFmtId="187" fontId="28" fillId="58" borderId="45" xfId="504" applyNumberFormat="1" applyFont="1" applyFill="1" applyBorder="1" applyAlignment="1">
      <alignment horizontal="right" vertical="center" wrapText="1"/>
    </xf>
    <xf numFmtId="0" fontId="2" fillId="58" borderId="45" xfId="499" applyFont="1" applyFill="1" applyBorder="1"/>
    <xf numFmtId="187" fontId="2" fillId="58" borderId="35" xfId="499" applyNumberFormat="1" applyFont="1" applyFill="1" applyBorder="1" applyAlignment="1">
      <alignment horizontal="center" vertical="center" wrapText="1"/>
    </xf>
    <xf numFmtId="0" fontId="2" fillId="58" borderId="51" xfId="499" applyFont="1" applyFill="1" applyBorder="1" applyAlignment="1" applyProtection="1">
      <alignment horizontal="center" vertical="center" wrapText="1"/>
      <protection locked="0"/>
    </xf>
    <xf numFmtId="0" fontId="8" fillId="58" borderId="37" xfId="499" applyFont="1" applyFill="1" applyBorder="1" applyAlignment="1">
      <alignment vertical="center"/>
    </xf>
    <xf numFmtId="49" fontId="2" fillId="58" borderId="0" xfId="500" applyNumberFormat="1" applyFont="1" applyFill="1" applyAlignment="1">
      <alignment horizontal="center" vertical="top" wrapText="1"/>
    </xf>
    <xf numFmtId="0" fontId="2" fillId="58" borderId="0" xfId="139" applyFont="1" applyFill="1" applyAlignment="1">
      <alignment horizontal="center" vertical="center" wrapText="1"/>
    </xf>
    <xf numFmtId="0" fontId="2" fillId="58" borderId="0" xfId="499" applyFont="1" applyFill="1" applyAlignment="1">
      <alignment horizontal="center" vertical="center" wrapText="1"/>
    </xf>
    <xf numFmtId="0" fontId="2" fillId="58" borderId="0" xfId="500" applyFont="1" applyFill="1" applyAlignment="1">
      <alignment horizontal="center" vertical="center" wrapText="1"/>
    </xf>
    <xf numFmtId="187" fontId="2" fillId="58" borderId="0" xfId="499" applyNumberFormat="1" applyFont="1" applyFill="1" applyAlignment="1">
      <alignment horizontal="center" vertical="center" wrapText="1"/>
    </xf>
    <xf numFmtId="177" fontId="2" fillId="58" borderId="0" xfId="499" applyNumberFormat="1" applyFont="1" applyFill="1" applyAlignment="1" applyProtection="1">
      <alignment horizontal="center" vertical="center" wrapText="1"/>
      <protection locked="0"/>
    </xf>
    <xf numFmtId="184" fontId="2" fillId="58" borderId="0" xfId="499" applyNumberFormat="1" applyFont="1" applyFill="1" applyAlignment="1" applyProtection="1">
      <alignment horizontal="center" vertical="center" wrapText="1"/>
      <protection locked="0"/>
    </xf>
    <xf numFmtId="0" fontId="2" fillId="58" borderId="0" xfId="499" applyFont="1" applyFill="1"/>
    <xf numFmtId="0" fontId="72" fillId="24" borderId="0" xfId="499" applyFont="1" applyFill="1" applyAlignment="1">
      <alignment vertical="top"/>
    </xf>
    <xf numFmtId="0" fontId="71" fillId="58" borderId="0" xfId="499" applyFont="1" applyFill="1"/>
    <xf numFmtId="0" fontId="71" fillId="58" borderId="0" xfId="499" applyFont="1" applyFill="1" applyAlignment="1">
      <alignment horizontal="center"/>
    </xf>
    <xf numFmtId="0" fontId="77" fillId="58" borderId="0" xfId="499" applyFont="1" applyFill="1" applyAlignment="1">
      <alignment horizontal="center"/>
    </xf>
    <xf numFmtId="0" fontId="77" fillId="24" borderId="12" xfId="499" applyFont="1" applyFill="1" applyBorder="1"/>
    <xf numFmtId="0" fontId="2" fillId="0" borderId="0" xfId="272" applyFont="1" applyAlignment="1">
      <alignment vertical="center" wrapText="1"/>
    </xf>
    <xf numFmtId="0" fontId="25" fillId="0" borderId="0" xfId="272" applyFont="1" applyAlignment="1">
      <alignment horizontal="center"/>
    </xf>
    <xf numFmtId="0" fontId="5" fillId="58" borderId="0" xfId="272" applyFont="1" applyFill="1"/>
    <xf numFmtId="0" fontId="8" fillId="58" borderId="0" xfId="272" applyFont="1" applyFill="1" applyAlignment="1">
      <alignment horizontal="right"/>
    </xf>
    <xf numFmtId="0" fontId="12" fillId="0" borderId="33" xfId="499" applyFont="1" applyBorder="1" applyAlignment="1">
      <alignment horizontal="center" vertical="center" wrapText="1"/>
    </xf>
    <xf numFmtId="1" fontId="8" fillId="0" borderId="50" xfId="272" applyNumberFormat="1" applyFont="1" applyBorder="1" applyAlignment="1">
      <alignment horizontal="center" vertical="center" wrapText="1"/>
    </xf>
    <xf numFmtId="0" fontId="8" fillId="0" borderId="57" xfId="503" applyFont="1" applyBorder="1" applyAlignment="1">
      <alignment horizontal="center" vertical="center" wrapText="1"/>
    </xf>
    <xf numFmtId="0" fontId="2" fillId="0" borderId="16" xfId="272" applyFont="1" applyBorder="1" applyAlignment="1">
      <alignment horizontal="center" vertical="center" wrapText="1"/>
    </xf>
    <xf numFmtId="0" fontId="139" fillId="0" borderId="12" xfId="0" applyFont="1" applyBorder="1" applyAlignment="1">
      <alignment horizontal="left" vertical="top" wrapText="1"/>
    </xf>
    <xf numFmtId="0" fontId="139" fillId="0" borderId="27" xfId="0" applyFont="1" applyBorder="1" applyAlignment="1">
      <alignment horizontal="left" vertical="top" wrapText="1"/>
    </xf>
    <xf numFmtId="0" fontId="139" fillId="0" borderId="13" xfId="0" applyFont="1" applyBorder="1" applyAlignment="1">
      <alignment horizontal="left" vertical="top" wrapText="1"/>
    </xf>
    <xf numFmtId="0" fontId="8" fillId="0" borderId="0" xfId="272" applyFont="1" applyAlignment="1">
      <alignment wrapText="1"/>
    </xf>
    <xf numFmtId="1" fontId="8" fillId="0" borderId="0" xfId="272" applyNumberFormat="1" applyFont="1" applyAlignment="1">
      <alignment wrapText="1"/>
    </xf>
    <xf numFmtId="1" fontId="8" fillId="0" borderId="0" xfId="272" applyNumberFormat="1" applyFont="1" applyAlignment="1">
      <alignment horizontal="left" vertical="center" wrapText="1"/>
    </xf>
    <xf numFmtId="0" fontId="72" fillId="0" borderId="0" xfId="499" applyFont="1"/>
    <xf numFmtId="0" fontId="5" fillId="58" borderId="0" xfId="499" applyFont="1" applyFill="1" applyAlignment="1">
      <alignment vertical="center"/>
    </xf>
    <xf numFmtId="0" fontId="5" fillId="58" borderId="0" xfId="499" applyFont="1" applyFill="1"/>
    <xf numFmtId="0" fontId="5" fillId="24" borderId="0" xfId="499" applyFont="1" applyFill="1"/>
    <xf numFmtId="0" fontId="5" fillId="0" borderId="0" xfId="499" applyFont="1" applyAlignment="1">
      <alignment vertical="center"/>
    </xf>
    <xf numFmtId="0" fontId="83" fillId="0" borderId="0" xfId="499" applyFont="1" applyAlignment="1">
      <alignment horizontal="center" vertical="center"/>
    </xf>
    <xf numFmtId="0" fontId="25" fillId="0" borderId="0" xfId="499" applyFont="1" applyAlignment="1">
      <alignment horizontal="center"/>
    </xf>
    <xf numFmtId="0" fontId="83" fillId="0" borderId="0" xfId="499" applyFont="1" applyAlignment="1">
      <alignment vertical="center"/>
    </xf>
    <xf numFmtId="0" fontId="25" fillId="0" borderId="0" xfId="499" applyFont="1" applyAlignment="1">
      <alignment vertical="center"/>
    </xf>
    <xf numFmtId="0" fontId="25" fillId="0" borderId="0" xfId="499" applyFont="1"/>
    <xf numFmtId="0" fontId="2" fillId="24" borderId="0" xfId="139" applyFont="1" applyFill="1" applyAlignment="1">
      <alignment horizontal="left" vertical="center" wrapText="1"/>
    </xf>
    <xf numFmtId="0" fontId="2" fillId="58" borderId="0" xfId="139" applyFont="1" applyFill="1" applyAlignment="1">
      <alignment horizontal="left" vertical="center" wrapText="1"/>
    </xf>
    <xf numFmtId="0" fontId="2" fillId="24" borderId="0" xfId="499" applyFont="1" applyFill="1" applyAlignment="1">
      <alignment horizontal="right"/>
    </xf>
    <xf numFmtId="184" fontId="8" fillId="58" borderId="12" xfId="500" applyNumberFormat="1" applyFont="1" applyFill="1" applyBorder="1" applyAlignment="1">
      <alignment horizontal="center" vertical="center" wrapText="1"/>
    </xf>
    <xf numFmtId="0" fontId="78" fillId="0" borderId="0" xfId="499" applyFont="1" applyAlignment="1">
      <alignment vertical="center"/>
    </xf>
    <xf numFmtId="0" fontId="70" fillId="0" borderId="0" xfId="499" applyFont="1" applyAlignment="1">
      <alignment vertical="center"/>
    </xf>
    <xf numFmtId="0" fontId="30" fillId="0" borderId="12" xfId="196" applyFont="1" applyBorder="1" applyAlignment="1" applyProtection="1">
      <alignment horizontal="center" vertical="center" wrapText="1"/>
      <protection locked="0"/>
    </xf>
    <xf numFmtId="0" fontId="77" fillId="0" borderId="12" xfId="499" applyFont="1" applyBorder="1" applyAlignment="1">
      <alignment vertical="center" wrapText="1"/>
    </xf>
    <xf numFmtId="187" fontId="8" fillId="58" borderId="12" xfId="139" applyNumberFormat="1" applyFont="1" applyFill="1" applyBorder="1" applyAlignment="1">
      <alignment vertical="center"/>
    </xf>
    <xf numFmtId="187" fontId="28" fillId="58" borderId="12" xfId="504" applyNumberFormat="1" applyFont="1" applyFill="1" applyBorder="1" applyAlignment="1">
      <alignment horizontal="right" vertical="center" wrapText="1"/>
    </xf>
    <xf numFmtId="187" fontId="8" fillId="0" borderId="12" xfId="499" applyNumberFormat="1" applyFont="1" applyBorder="1" applyAlignment="1">
      <alignment vertical="center"/>
    </xf>
    <xf numFmtId="187" fontId="8" fillId="58" borderId="12" xfId="499" applyNumberFormat="1" applyFont="1" applyFill="1" applyBorder="1" applyAlignment="1">
      <alignment vertical="center"/>
    </xf>
    <xf numFmtId="49" fontId="2" fillId="0" borderId="12" xfId="500" applyNumberFormat="1" applyFont="1" applyBorder="1" applyAlignment="1">
      <alignment vertical="top" wrapText="1"/>
    </xf>
    <xf numFmtId="49" fontId="2" fillId="0" borderId="12" xfId="500" applyNumberFormat="1" applyFont="1" applyBorder="1" applyAlignment="1">
      <alignment horizontal="center" vertical="top" wrapText="1"/>
    </xf>
    <xf numFmtId="0" fontId="2" fillId="0" borderId="12" xfId="139" applyFont="1" applyBorder="1" applyAlignment="1">
      <alignment vertical="center" wrapText="1"/>
    </xf>
    <xf numFmtId="0" fontId="68" fillId="0" borderId="12" xfId="499" applyFont="1" applyBorder="1"/>
    <xf numFmtId="184" fontId="8" fillId="0" borderId="12" xfId="499" applyNumberFormat="1" applyFont="1" applyBorder="1" applyAlignment="1">
      <alignment vertical="center"/>
    </xf>
    <xf numFmtId="184" fontId="8" fillId="58" borderId="12" xfId="499" applyNumberFormat="1" applyFont="1" applyFill="1" applyBorder="1" applyAlignment="1">
      <alignment vertical="center"/>
    </xf>
    <xf numFmtId="0" fontId="68" fillId="0" borderId="0" xfId="499" applyFont="1"/>
    <xf numFmtId="0" fontId="2" fillId="0" borderId="12" xfId="139" applyFont="1" applyBorder="1" applyAlignment="1">
      <alignment horizontal="center" vertical="center" wrapText="1"/>
    </xf>
    <xf numFmtId="186" fontId="2" fillId="0" borderId="12" xfId="504" applyNumberFormat="1" applyFont="1" applyBorder="1" applyAlignment="1" applyProtection="1">
      <alignment horizontal="center" vertical="center" wrapText="1"/>
      <protection locked="0"/>
    </xf>
    <xf numFmtId="186" fontId="2" fillId="58" borderId="12" xfId="504" applyNumberFormat="1" applyFont="1" applyFill="1" applyBorder="1" applyAlignment="1" applyProtection="1">
      <alignment horizontal="center" vertical="center" wrapText="1"/>
      <protection locked="0"/>
    </xf>
    <xf numFmtId="184" fontId="2" fillId="58" borderId="12" xfId="499" applyNumberFormat="1" applyFont="1" applyFill="1" applyBorder="1" applyAlignment="1" applyProtection="1">
      <alignment horizontal="center" vertical="center" wrapText="1"/>
      <protection locked="0"/>
    </xf>
    <xf numFmtId="0" fontId="8" fillId="0" borderId="12" xfId="499" applyFont="1" applyBorder="1" applyAlignment="1">
      <alignment horizontal="center" vertical="top"/>
    </xf>
    <xf numFmtId="49" fontId="2" fillId="0" borderId="0" xfId="500" applyNumberFormat="1" applyFont="1" applyAlignment="1">
      <alignment horizontal="center" vertical="top" wrapText="1"/>
    </xf>
    <xf numFmtId="0" fontId="2" fillId="0" borderId="0" xfId="139" applyFont="1" applyAlignment="1">
      <alignment horizontal="center" vertical="center" wrapText="1"/>
    </xf>
    <xf numFmtId="0" fontId="2" fillId="0" borderId="0" xfId="499" applyFont="1" applyAlignment="1">
      <alignment horizontal="center" vertical="center" wrapText="1"/>
    </xf>
    <xf numFmtId="0" fontId="2" fillId="0" borderId="0" xfId="500" applyFont="1" applyAlignment="1">
      <alignment horizontal="center" vertical="center" wrapText="1"/>
    </xf>
    <xf numFmtId="187" fontId="2" fillId="0" borderId="0" xfId="499" applyNumberFormat="1" applyFont="1" applyAlignment="1">
      <alignment horizontal="center" vertical="center" wrapText="1"/>
    </xf>
    <xf numFmtId="0" fontId="72" fillId="58" borderId="0" xfId="499" applyFont="1" applyFill="1" applyAlignment="1">
      <alignment vertical="top"/>
    </xf>
    <xf numFmtId="0" fontId="71" fillId="0" borderId="0" xfId="499" applyFont="1"/>
    <xf numFmtId="0" fontId="71" fillId="0" borderId="0" xfId="499" applyFont="1" applyAlignment="1">
      <alignment horizontal="center"/>
    </xf>
    <xf numFmtId="0" fontId="2" fillId="0" borderId="0" xfId="272" applyFont="1" applyAlignment="1">
      <alignment horizontal="center" wrapText="1"/>
    </xf>
    <xf numFmtId="0" fontId="2" fillId="0" borderId="0" xfId="272" applyFont="1" applyAlignment="1">
      <alignment horizontal="center" vertical="center" wrapText="1"/>
    </xf>
    <xf numFmtId="0" fontId="5" fillId="0" borderId="0" xfId="272" applyFont="1" applyAlignment="1">
      <alignment horizontal="center" wrapText="1"/>
    </xf>
    <xf numFmtId="0" fontId="8" fillId="24" borderId="18" xfId="499" applyFont="1" applyFill="1" applyBorder="1" applyAlignment="1">
      <alignment horizontal="left" vertical="center" wrapText="1"/>
    </xf>
    <xf numFmtId="0" fontId="12" fillId="70" borderId="12" xfId="504" applyFont="1" applyFill="1" applyBorder="1" applyAlignment="1">
      <alignment horizontal="center" vertical="center"/>
    </xf>
    <xf numFmtId="0" fontId="8" fillId="0" borderId="0" xfId="503" applyFont="1" applyAlignment="1">
      <alignment horizontal="right" vertical="center"/>
    </xf>
    <xf numFmtId="0" fontId="5" fillId="0" borderId="0" xfId="272" applyFont="1" applyFill="1"/>
    <xf numFmtId="0" fontId="154" fillId="0" borderId="0" xfId="0" applyFont="1" applyFill="1"/>
    <xf numFmtId="0" fontId="128" fillId="0" borderId="0" xfId="0" applyFont="1" applyFill="1"/>
    <xf numFmtId="0" fontId="8" fillId="0" borderId="119" xfId="503" applyFont="1" applyFill="1" applyBorder="1" applyAlignment="1">
      <alignment horizontal="center" vertical="center"/>
    </xf>
    <xf numFmtId="0" fontId="8" fillId="0" borderId="50" xfId="503" applyFont="1" applyFill="1" applyBorder="1" applyAlignment="1">
      <alignment horizontal="center" vertical="center"/>
    </xf>
    <xf numFmtId="0" fontId="8" fillId="0" borderId="12" xfId="503" applyFont="1" applyFill="1" applyBorder="1" applyAlignment="1">
      <alignment horizontal="center" vertical="center"/>
    </xf>
    <xf numFmtId="0" fontId="2" fillId="0" borderId="12" xfId="499" applyFont="1" applyFill="1" applyBorder="1" applyAlignment="1">
      <alignment horizontal="center" vertical="center"/>
    </xf>
    <xf numFmtId="0" fontId="71" fillId="0" borderId="0" xfId="499" applyFont="1" applyFill="1" applyAlignment="1">
      <alignment horizontal="left" vertical="top" wrapText="1"/>
    </xf>
    <xf numFmtId="0" fontId="72" fillId="0" borderId="0" xfId="499" applyFont="1" applyFill="1"/>
    <xf numFmtId="0" fontId="77" fillId="0" borderId="0" xfId="499" applyFont="1" applyFill="1"/>
    <xf numFmtId="0" fontId="71" fillId="0" borderId="0" xfId="499" applyFont="1" applyFill="1"/>
    <xf numFmtId="0" fontId="71" fillId="0" borderId="0" xfId="499" applyFont="1" applyFill="1" applyAlignment="1">
      <alignment horizontal="center"/>
    </xf>
    <xf numFmtId="184" fontId="8" fillId="0" borderId="119" xfId="500" applyNumberFormat="1" applyFont="1" applyFill="1" applyBorder="1" applyAlignment="1">
      <alignment horizontal="center" vertical="center" wrapText="1"/>
    </xf>
    <xf numFmtId="184" fontId="8" fillId="0" borderId="12" xfId="500" applyNumberFormat="1" applyFont="1" applyFill="1" applyBorder="1" applyAlignment="1">
      <alignment horizontal="center" vertical="center" wrapText="1"/>
    </xf>
    <xf numFmtId="0" fontId="116" fillId="0" borderId="12" xfId="0" applyFont="1" applyBorder="1" applyAlignment="1">
      <alignment horizontal="justify" vertical="center" wrapText="1"/>
    </xf>
    <xf numFmtId="0" fontId="126" fillId="0" borderId="0" xfId="0" applyFont="1" applyAlignment="1">
      <alignment horizontal="right" vertical="center"/>
    </xf>
    <xf numFmtId="0" fontId="126" fillId="0" borderId="0" xfId="0" applyFont="1" applyAlignment="1">
      <alignment horizontal="right" vertical="center" wrapText="1"/>
    </xf>
    <xf numFmtId="0" fontId="123" fillId="0" borderId="0" xfId="0" applyFont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/>
    </xf>
    <xf numFmtId="0" fontId="8" fillId="0" borderId="5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top" wrapText="1"/>
    </xf>
    <xf numFmtId="0" fontId="8" fillId="0" borderId="18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center" vertical="center" wrapText="1"/>
    </xf>
    <xf numFmtId="0" fontId="8" fillId="0" borderId="37" xfId="0" applyFont="1" applyFill="1" applyBorder="1" applyAlignment="1">
      <alignment horizontal="center" wrapText="1"/>
    </xf>
    <xf numFmtId="0" fontId="8" fillId="0" borderId="60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125" fillId="59" borderId="37" xfId="0" applyFont="1" applyFill="1" applyBorder="1" applyAlignment="1">
      <alignment horizontal="left" vertical="center" wrapText="1"/>
    </xf>
    <xf numFmtId="0" fontId="125" fillId="59" borderId="60" xfId="0" applyFont="1" applyFill="1" applyBorder="1" applyAlignment="1">
      <alignment horizontal="left" vertical="center" wrapText="1"/>
    </xf>
    <xf numFmtId="0" fontId="125" fillId="59" borderId="35" xfId="0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/>
    </xf>
    <xf numFmtId="0" fontId="140" fillId="0" borderId="45" xfId="0" applyFont="1" applyBorder="1" applyAlignment="1">
      <alignment horizontal="center"/>
    </xf>
    <xf numFmtId="0" fontId="8" fillId="58" borderId="12" xfId="0" applyFont="1" applyFill="1" applyBorder="1" applyAlignment="1">
      <alignment horizontal="center" vertical="center"/>
    </xf>
    <xf numFmtId="0" fontId="8" fillId="0" borderId="32" xfId="503" applyFont="1" applyBorder="1" applyAlignment="1">
      <alignment horizontal="center" vertical="center" wrapText="1"/>
    </xf>
    <xf numFmtId="0" fontId="8" fillId="0" borderId="50" xfId="503" applyFont="1" applyBorder="1" applyAlignment="1">
      <alignment horizontal="center" vertical="center" wrapText="1"/>
    </xf>
    <xf numFmtId="0" fontId="8" fillId="0" borderId="119" xfId="503" applyFont="1" applyBorder="1" applyAlignment="1">
      <alignment horizontal="center" vertical="center" wrapText="1"/>
    </xf>
    <xf numFmtId="0" fontId="117" fillId="0" borderId="32" xfId="0" applyFont="1" applyBorder="1" applyAlignment="1">
      <alignment horizontal="center" vertical="center" textRotation="90" wrapText="1"/>
    </xf>
    <xf numFmtId="0" fontId="117" fillId="0" borderId="50" xfId="0" applyFont="1" applyBorder="1" applyAlignment="1">
      <alignment horizontal="center" vertical="center" textRotation="90" wrapText="1"/>
    </xf>
    <xf numFmtId="0" fontId="117" fillId="0" borderId="119" xfId="0" applyFont="1" applyBorder="1" applyAlignment="1">
      <alignment horizontal="center" vertical="center" textRotation="90" wrapText="1"/>
    </xf>
    <xf numFmtId="0" fontId="117" fillId="0" borderId="47" xfId="0" applyFont="1" applyBorder="1" applyAlignment="1">
      <alignment horizontal="center" vertical="center" textRotation="90" wrapText="1"/>
    </xf>
    <xf numFmtId="0" fontId="117" fillId="0" borderId="56" xfId="0" applyFont="1" applyBorder="1" applyAlignment="1">
      <alignment horizontal="center" vertical="center" textRotation="90" wrapText="1"/>
    </xf>
    <xf numFmtId="0" fontId="117" fillId="0" borderId="120" xfId="0" applyFont="1" applyBorder="1" applyAlignment="1">
      <alignment horizontal="center" vertical="center" textRotation="90" wrapText="1"/>
    </xf>
    <xf numFmtId="0" fontId="8" fillId="0" borderId="16" xfId="503" applyFont="1" applyBorder="1" applyAlignment="1">
      <alignment horizontal="center" vertical="center" wrapText="1"/>
    </xf>
    <xf numFmtId="0" fontId="8" fillId="0" borderId="11" xfId="503" applyFont="1" applyBorder="1" applyAlignment="1">
      <alignment horizontal="center" vertical="center" wrapText="1"/>
    </xf>
    <xf numFmtId="0" fontId="8" fillId="0" borderId="41" xfId="503" applyFont="1" applyBorder="1" applyAlignment="1">
      <alignment horizontal="center" vertical="center" wrapText="1"/>
    </xf>
    <xf numFmtId="0" fontId="8" fillId="0" borderId="32" xfId="503" applyFont="1" applyBorder="1" applyAlignment="1">
      <alignment horizontal="center" vertical="center"/>
    </xf>
    <xf numFmtId="0" fontId="8" fillId="0" borderId="119" xfId="503" applyFont="1" applyBorder="1" applyAlignment="1">
      <alignment horizontal="center" vertical="center"/>
    </xf>
    <xf numFmtId="0" fontId="8" fillId="0" borderId="18" xfId="503" applyFont="1" applyBorder="1" applyAlignment="1">
      <alignment horizontal="center" vertical="center" wrapText="1"/>
    </xf>
    <xf numFmtId="0" fontId="8" fillId="0" borderId="12" xfId="503" applyFont="1" applyBorder="1" applyAlignment="1">
      <alignment horizontal="center" vertical="center" wrapText="1"/>
    </xf>
    <xf numFmtId="1" fontId="8" fillId="0" borderId="58" xfId="272" applyNumberFormat="1" applyFont="1" applyBorder="1" applyAlignment="1">
      <alignment horizontal="center" vertical="center" wrapText="1"/>
    </xf>
    <xf numFmtId="1" fontId="8" fillId="0" borderId="75" xfId="272" applyNumberFormat="1" applyFont="1" applyBorder="1" applyAlignment="1">
      <alignment horizontal="center" vertical="center" wrapText="1"/>
    </xf>
    <xf numFmtId="1" fontId="8" fillId="0" borderId="44" xfId="272" applyNumberFormat="1" applyFont="1" applyBorder="1" applyAlignment="1">
      <alignment horizontal="center" vertical="center" wrapText="1"/>
    </xf>
    <xf numFmtId="184" fontId="8" fillId="0" borderId="16" xfId="500" applyNumberFormat="1" applyFont="1" applyBorder="1" applyAlignment="1">
      <alignment horizontal="center" vertical="center" wrapText="1"/>
    </xf>
    <xf numFmtId="184" fontId="8" fillId="0" borderId="11" xfId="500" applyNumberFormat="1" applyFont="1" applyBorder="1" applyAlignment="1">
      <alignment horizontal="center" vertical="center" wrapText="1"/>
    </xf>
    <xf numFmtId="184" fontId="8" fillId="0" borderId="41" xfId="500" applyNumberFormat="1" applyFont="1" applyBorder="1" applyAlignment="1">
      <alignment horizontal="center" vertical="center" wrapText="1"/>
    </xf>
    <xf numFmtId="1" fontId="8" fillId="0" borderId="72" xfId="272" applyNumberFormat="1" applyFont="1" applyBorder="1" applyAlignment="1">
      <alignment horizontal="center" vertical="center" wrapText="1"/>
    </xf>
    <xf numFmtId="1" fontId="8" fillId="0" borderId="42" xfId="272" applyNumberFormat="1" applyFont="1" applyBorder="1" applyAlignment="1">
      <alignment horizontal="center" vertical="center" wrapText="1"/>
    </xf>
    <xf numFmtId="0" fontId="8" fillId="0" borderId="32" xfId="272" applyFont="1" applyBorder="1" applyAlignment="1">
      <alignment horizontal="center" vertical="center" wrapText="1"/>
    </xf>
    <xf numFmtId="0" fontId="8" fillId="0" borderId="50" xfId="272" applyFont="1" applyBorder="1" applyAlignment="1">
      <alignment horizontal="center" vertical="center" wrapText="1"/>
    </xf>
    <xf numFmtId="0" fontId="8" fillId="0" borderId="119" xfId="272" applyFont="1" applyBorder="1" applyAlignment="1">
      <alignment horizontal="center" vertical="center" wrapText="1"/>
    </xf>
    <xf numFmtId="1" fontId="8" fillId="0" borderId="27" xfId="272" applyNumberFormat="1" applyFont="1" applyBorder="1" applyAlignment="1">
      <alignment horizontal="center" vertical="center" wrapText="1"/>
    </xf>
    <xf numFmtId="1" fontId="8" fillId="0" borderId="119" xfId="272" applyNumberFormat="1" applyFont="1" applyBorder="1" applyAlignment="1">
      <alignment horizontal="center" vertical="center" wrapText="1"/>
    </xf>
    <xf numFmtId="1" fontId="8" fillId="0" borderId="32" xfId="272" applyNumberFormat="1" applyFont="1" applyBorder="1" applyAlignment="1">
      <alignment horizontal="center" vertical="center" wrapText="1"/>
    </xf>
    <xf numFmtId="1" fontId="8" fillId="0" borderId="50" xfId="272" applyNumberFormat="1" applyFont="1" applyBorder="1" applyAlignment="1">
      <alignment horizontal="center" vertical="center" wrapText="1"/>
    </xf>
    <xf numFmtId="0" fontId="117" fillId="0" borderId="32" xfId="503" applyFont="1" applyBorder="1" applyAlignment="1">
      <alignment horizontal="center" vertical="center" wrapText="1"/>
    </xf>
    <xf numFmtId="0" fontId="117" fillId="0" borderId="50" xfId="503" applyFont="1" applyBorder="1" applyAlignment="1">
      <alignment horizontal="center" vertical="center" wrapText="1"/>
    </xf>
    <xf numFmtId="0" fontId="117" fillId="0" borderId="119" xfId="503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272" applyFont="1" applyAlignment="1">
      <alignment horizontal="center"/>
    </xf>
    <xf numFmtId="0" fontId="8" fillId="0" borderId="31" xfId="272" applyFont="1" applyBorder="1" applyAlignment="1">
      <alignment horizontal="center" vertical="center" wrapText="1"/>
    </xf>
    <xf numFmtId="0" fontId="8" fillId="0" borderId="55" xfId="272" applyFont="1" applyBorder="1" applyAlignment="1">
      <alignment horizontal="center" vertical="center" wrapText="1"/>
    </xf>
    <xf numFmtId="0" fontId="8" fillId="0" borderId="118" xfId="272" applyFont="1" applyBorder="1" applyAlignment="1">
      <alignment horizontal="center" vertical="center" wrapText="1"/>
    </xf>
    <xf numFmtId="0" fontId="154" fillId="0" borderId="0" xfId="0" applyFont="1" applyAlignment="1">
      <alignment horizontal="left" vertical="center" wrapText="1"/>
    </xf>
    <xf numFmtId="0" fontId="74" fillId="0" borderId="0" xfId="0" applyFont="1" applyAlignment="1">
      <alignment horizontal="left" vertical="center" wrapText="1"/>
    </xf>
    <xf numFmtId="0" fontId="124" fillId="0" borderId="27" xfId="0" applyFont="1" applyBorder="1" applyAlignment="1">
      <alignment horizontal="center" vertical="center" wrapText="1"/>
    </xf>
    <xf numFmtId="0" fontId="124" fillId="0" borderId="18" xfId="0" applyFont="1" applyBorder="1" applyAlignment="1">
      <alignment horizontal="center" vertical="center" wrapText="1"/>
    </xf>
    <xf numFmtId="0" fontId="124" fillId="0" borderId="37" xfId="0" applyFont="1" applyBorder="1" applyAlignment="1">
      <alignment horizontal="center" vertical="center"/>
    </xf>
    <xf numFmtId="0" fontId="124" fillId="0" borderId="60" xfId="0" applyFont="1" applyBorder="1" applyAlignment="1">
      <alignment horizontal="center" vertical="center"/>
    </xf>
    <xf numFmtId="0" fontId="124" fillId="0" borderId="35" xfId="0" applyFont="1" applyBorder="1" applyAlignment="1">
      <alignment horizontal="center" vertical="center"/>
    </xf>
    <xf numFmtId="0" fontId="164" fillId="0" borderId="0" xfId="0" applyFont="1" applyAlignment="1">
      <alignment horizontal="left" vertical="center"/>
    </xf>
    <xf numFmtId="0" fontId="15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23" fillId="0" borderId="0" xfId="0" applyFont="1" applyAlignment="1">
      <alignment horizontal="center" vertical="center"/>
    </xf>
    <xf numFmtId="0" fontId="124" fillId="0" borderId="50" xfId="0" applyFont="1" applyBorder="1" applyAlignment="1">
      <alignment horizontal="center" vertical="center" wrapText="1"/>
    </xf>
    <xf numFmtId="0" fontId="124" fillId="0" borderId="38" xfId="0" applyFont="1" applyBorder="1" applyAlignment="1">
      <alignment horizontal="center" vertical="center" wrapText="1"/>
    </xf>
    <xf numFmtId="0" fontId="124" fillId="0" borderId="92" xfId="0" applyFont="1" applyBorder="1" applyAlignment="1">
      <alignment horizontal="center" vertical="center" wrapText="1"/>
    </xf>
    <xf numFmtId="0" fontId="124" fillId="0" borderId="40" xfId="0" applyFont="1" applyBorder="1" applyAlignment="1">
      <alignment horizontal="center" vertical="center" wrapText="1"/>
    </xf>
    <xf numFmtId="0" fontId="124" fillId="0" borderId="51" xfId="0" applyFont="1" applyBorder="1" applyAlignment="1">
      <alignment horizontal="center" vertical="center" wrapText="1"/>
    </xf>
    <xf numFmtId="0" fontId="124" fillId="0" borderId="45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24" fillId="0" borderId="37" xfId="0" applyFont="1" applyBorder="1" applyAlignment="1">
      <alignment horizontal="center" vertical="center" wrapText="1"/>
    </xf>
    <xf numFmtId="0" fontId="124" fillId="0" borderId="60" xfId="0" applyFont="1" applyBorder="1" applyAlignment="1">
      <alignment horizontal="center" vertical="center" wrapText="1"/>
    </xf>
    <xf numFmtId="0" fontId="124" fillId="0" borderId="35" xfId="0" applyFont="1" applyBorder="1" applyAlignment="1">
      <alignment horizontal="center" vertical="center" wrapText="1"/>
    </xf>
    <xf numFmtId="0" fontId="124" fillId="0" borderId="12" xfId="0" applyFont="1" applyBorder="1" applyAlignment="1">
      <alignment horizontal="center" vertical="center"/>
    </xf>
    <xf numFmtId="0" fontId="2" fillId="0" borderId="0" xfId="139" applyFont="1" applyAlignment="1">
      <alignment vertical="center"/>
    </xf>
    <xf numFmtId="0" fontId="26" fillId="0" borderId="0" xfId="139" applyAlignment="1">
      <alignment vertical="center"/>
    </xf>
    <xf numFmtId="0" fontId="2" fillId="27" borderId="45" xfId="139" applyFont="1" applyFill="1" applyBorder="1" applyAlignment="1">
      <alignment vertical="center" wrapText="1"/>
    </xf>
    <xf numFmtId="0" fontId="8" fillId="0" borderId="0" xfId="139" applyFont="1" applyAlignment="1">
      <alignment horizontal="center" wrapText="1"/>
    </xf>
    <xf numFmtId="0" fontId="2" fillId="0" borderId="0" xfId="139" applyFont="1" applyAlignment="1">
      <alignment horizontal="left" vertical="center" wrapText="1"/>
    </xf>
    <xf numFmtId="0" fontId="2" fillId="0" borderId="0" xfId="139" applyFont="1" applyAlignment="1">
      <alignment vertical="center" wrapText="1"/>
    </xf>
    <xf numFmtId="0" fontId="26" fillId="27" borderId="45" xfId="139" applyFill="1" applyBorder="1" applyAlignment="1">
      <alignment vertical="center" wrapText="1"/>
    </xf>
    <xf numFmtId="0" fontId="26" fillId="0" borderId="45" xfId="139" applyBorder="1" applyAlignment="1">
      <alignment vertical="center" wrapText="1"/>
    </xf>
    <xf numFmtId="0" fontId="23" fillId="0" borderId="38" xfId="139" applyFont="1" applyBorder="1" applyAlignment="1">
      <alignment horizontal="center" vertical="center" wrapText="1"/>
    </xf>
    <xf numFmtId="0" fontId="23" fillId="0" borderId="40" xfId="139" applyFont="1" applyBorder="1" applyAlignment="1">
      <alignment horizontal="center" vertical="center" wrapText="1"/>
    </xf>
    <xf numFmtId="0" fontId="23" fillId="0" borderId="51" xfId="139" applyFont="1" applyBorder="1" applyAlignment="1">
      <alignment horizontal="center" vertical="center" wrapText="1"/>
    </xf>
    <xf numFmtId="0" fontId="23" fillId="0" borderId="28" xfId="139" applyFont="1" applyBorder="1" applyAlignment="1">
      <alignment horizontal="center" vertical="center" wrapText="1"/>
    </xf>
    <xf numFmtId="0" fontId="2" fillId="0" borderId="0" xfId="139" applyFont="1" applyBorder="1" applyAlignment="1">
      <alignment vertical="center" wrapText="1"/>
    </xf>
    <xf numFmtId="0" fontId="23" fillId="0" borderId="12" xfId="139" applyFont="1" applyBorder="1" applyAlignment="1">
      <alignment horizontal="center" vertical="center"/>
    </xf>
    <xf numFmtId="0" fontId="23" fillId="0" borderId="12" xfId="139" applyFont="1" applyBorder="1" applyAlignment="1">
      <alignment horizontal="center" vertical="center" wrapText="1"/>
    </xf>
    <xf numFmtId="0" fontId="23" fillId="0" borderId="37" xfId="139" applyFont="1" applyFill="1" applyBorder="1" applyAlignment="1">
      <alignment horizontal="center" vertical="center" wrapText="1"/>
    </xf>
    <xf numFmtId="0" fontId="26" fillId="0" borderId="35" xfId="139" applyBorder="1" applyAlignment="1">
      <alignment horizontal="center" vertical="center" wrapText="1"/>
    </xf>
    <xf numFmtId="0" fontId="23" fillId="0" borderId="37" xfId="139" applyFont="1" applyBorder="1" applyAlignment="1">
      <alignment horizontal="center" vertical="center" wrapText="1"/>
    </xf>
    <xf numFmtId="0" fontId="23" fillId="0" borderId="35" xfId="139" applyFont="1" applyBorder="1" applyAlignment="1">
      <alignment horizontal="center" vertical="center" wrapText="1"/>
    </xf>
    <xf numFmtId="0" fontId="2" fillId="27" borderId="12" xfId="139" applyFont="1" applyFill="1" applyBorder="1" applyAlignment="1">
      <alignment horizontal="left" vertical="center" wrapText="1"/>
    </xf>
    <xf numFmtId="0" fontId="2" fillId="27" borderId="37" xfId="139" applyFont="1" applyFill="1" applyBorder="1" applyAlignment="1">
      <alignment horizontal="left" vertical="center" wrapText="1"/>
    </xf>
    <xf numFmtId="0" fontId="2" fillId="27" borderId="35" xfId="139" applyFont="1" applyFill="1" applyBorder="1" applyAlignment="1">
      <alignment horizontal="left" vertical="center" wrapText="1"/>
    </xf>
    <xf numFmtId="0" fontId="2" fillId="27" borderId="0" xfId="139" applyFont="1" applyFill="1" applyAlignment="1">
      <alignment vertical="center" wrapText="1"/>
    </xf>
    <xf numFmtId="0" fontId="2" fillId="0" borderId="45" xfId="139" applyFont="1" applyBorder="1" applyAlignment="1">
      <alignment vertical="center"/>
    </xf>
    <xf numFmtId="0" fontId="2" fillId="27" borderId="0" xfId="139" applyFont="1" applyFill="1" applyAlignment="1">
      <alignment vertical="center"/>
    </xf>
    <xf numFmtId="0" fontId="2" fillId="27" borderId="60" xfId="139" applyFont="1" applyFill="1" applyBorder="1" applyAlignment="1">
      <alignment vertical="center" wrapText="1"/>
    </xf>
    <xf numFmtId="0" fontId="26" fillId="0" borderId="60" xfId="139" applyBorder="1" applyAlignment="1">
      <alignment vertical="center" wrapText="1"/>
    </xf>
    <xf numFmtId="0" fontId="26" fillId="0" borderId="0" xfId="139" applyAlignment="1">
      <alignment horizontal="left" vertical="center" wrapText="1"/>
    </xf>
    <xf numFmtId="0" fontId="2" fillId="27" borderId="45" xfId="139" applyFont="1" applyFill="1" applyBorder="1" applyAlignment="1">
      <alignment horizontal="left" vertical="center" wrapText="1"/>
    </xf>
    <xf numFmtId="0" fontId="2" fillId="0" borderId="0" xfId="139" applyFont="1" applyFill="1" applyAlignment="1">
      <alignment horizontal="left" vertical="center" wrapText="1"/>
    </xf>
    <xf numFmtId="0" fontId="26" fillId="0" borderId="0" xfId="139" applyAlignment="1">
      <alignment vertical="center" wrapText="1"/>
    </xf>
    <xf numFmtId="0" fontId="23" fillId="0" borderId="0" xfId="139" applyFont="1" applyAlignment="1">
      <alignment vertical="center" wrapText="1"/>
    </xf>
    <xf numFmtId="183" fontId="23" fillId="27" borderId="45" xfId="139" applyNumberFormat="1" applyFont="1" applyFill="1" applyBorder="1" applyAlignment="1">
      <alignment horizontal="center" vertical="center"/>
    </xf>
    <xf numFmtId="0" fontId="26" fillId="0" borderId="45" xfId="139" applyBorder="1" applyAlignment="1">
      <alignment horizontal="center" vertical="center"/>
    </xf>
    <xf numFmtId="0" fontId="116" fillId="0" borderId="0" xfId="0" applyFont="1" applyAlignment="1">
      <alignment horizontal="center" vertical="top" wrapText="1"/>
    </xf>
    <xf numFmtId="0" fontId="2" fillId="0" borderId="0" xfId="0" applyFont="1" applyFill="1" applyAlignment="1">
      <alignment horizontal="center" wrapText="1"/>
    </xf>
    <xf numFmtId="184" fontId="12" fillId="0" borderId="27" xfId="499" applyNumberFormat="1" applyFont="1" applyBorder="1" applyAlignment="1" applyProtection="1">
      <alignment horizontal="center" vertical="center" wrapText="1"/>
      <protection locked="0"/>
    </xf>
    <xf numFmtId="184" fontId="12" fillId="0" borderId="119" xfId="499" applyNumberFormat="1" applyFont="1" applyBorder="1" applyAlignment="1" applyProtection="1">
      <alignment horizontal="center" vertical="center" wrapText="1"/>
      <protection locked="0"/>
    </xf>
    <xf numFmtId="184" fontId="12" fillId="0" borderId="27" xfId="499" applyNumberFormat="1" applyFont="1" applyBorder="1" applyAlignment="1" applyProtection="1">
      <alignment horizontal="center" vertical="center" textRotation="90" wrapText="1"/>
      <protection locked="0"/>
    </xf>
    <xf numFmtId="184" fontId="12" fillId="0" borderId="119" xfId="499" applyNumberFormat="1" applyFont="1" applyBorder="1" applyAlignment="1" applyProtection="1">
      <alignment horizontal="center" vertical="center" textRotation="90" wrapText="1"/>
      <protection locked="0"/>
    </xf>
    <xf numFmtId="184" fontId="12" fillId="0" borderId="33" xfId="499" applyNumberFormat="1" applyFont="1" applyBorder="1" applyAlignment="1" applyProtection="1">
      <alignment horizontal="center" vertical="center" wrapText="1"/>
      <protection locked="0"/>
    </xf>
    <xf numFmtId="184" fontId="12" fillId="0" borderId="50" xfId="499" applyNumberFormat="1" applyFont="1" applyBorder="1" applyAlignment="1" applyProtection="1">
      <alignment horizontal="center" vertical="center" wrapText="1"/>
      <protection locked="0"/>
    </xf>
    <xf numFmtId="184" fontId="12" fillId="0" borderId="13" xfId="499" applyNumberFormat="1" applyFont="1" applyBorder="1" applyAlignment="1" applyProtection="1">
      <alignment horizontal="center" vertical="center" wrapText="1"/>
      <protection locked="0"/>
    </xf>
    <xf numFmtId="184" fontId="12" fillId="0" borderId="72" xfId="499" applyNumberFormat="1" applyFont="1" applyBorder="1" applyAlignment="1" applyProtection="1">
      <alignment horizontal="center" vertical="center" wrapText="1"/>
      <protection locked="0"/>
    </xf>
    <xf numFmtId="184" fontId="12" fillId="0" borderId="73" xfId="499" applyNumberFormat="1" applyFont="1" applyBorder="1" applyAlignment="1" applyProtection="1">
      <alignment horizontal="center" vertical="center" wrapText="1"/>
      <protection locked="0"/>
    </xf>
    <xf numFmtId="184" fontId="8" fillId="0" borderId="93" xfId="500" applyNumberFormat="1" applyFont="1" applyBorder="1" applyAlignment="1">
      <alignment horizontal="center" vertical="center" wrapText="1"/>
    </xf>
    <xf numFmtId="184" fontId="8" fillId="0" borderId="73" xfId="500" applyNumberFormat="1" applyFont="1" applyBorder="1" applyAlignment="1">
      <alignment horizontal="center" vertical="center" wrapText="1"/>
    </xf>
    <xf numFmtId="184" fontId="8" fillId="0" borderId="74" xfId="500" applyNumberFormat="1" applyFont="1" applyBorder="1" applyAlignment="1">
      <alignment horizontal="center" vertical="center" wrapText="1"/>
    </xf>
    <xf numFmtId="1" fontId="8" fillId="0" borderId="12" xfId="272" applyNumberFormat="1" applyFont="1" applyBorder="1" applyAlignment="1">
      <alignment horizontal="center" vertical="center" wrapText="1"/>
    </xf>
    <xf numFmtId="184" fontId="8" fillId="0" borderId="58" xfId="500" applyNumberFormat="1" applyFont="1" applyBorder="1" applyAlignment="1">
      <alignment horizontal="center" vertical="center" wrapText="1"/>
    </xf>
    <xf numFmtId="184" fontId="8" fillId="0" borderId="75" xfId="500" applyNumberFormat="1" applyFont="1" applyBorder="1" applyAlignment="1">
      <alignment horizontal="center" vertical="center" wrapText="1"/>
    </xf>
    <xf numFmtId="184" fontId="8" fillId="0" borderId="44" xfId="500" applyNumberFormat="1" applyFont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123" fillId="0" borderId="0" xfId="0" applyFont="1" applyAlignment="1">
      <alignment vertical="center" wrapText="1"/>
    </xf>
    <xf numFmtId="0" fontId="123" fillId="0" borderId="0" xfId="0" applyFont="1" applyAlignment="1">
      <alignment wrapText="1"/>
    </xf>
    <xf numFmtId="14" fontId="117" fillId="0" borderId="12" xfId="499" applyNumberFormat="1" applyFont="1" applyFill="1" applyBorder="1" applyAlignment="1" applyProtection="1">
      <alignment horizontal="center" vertical="center" wrapText="1"/>
    </xf>
    <xf numFmtId="4" fontId="117" fillId="0" borderId="12" xfId="499" applyNumberFormat="1" applyFont="1" applyFill="1" applyBorder="1" applyAlignment="1" applyProtection="1">
      <alignment horizontal="center" vertical="center" wrapText="1"/>
    </xf>
    <xf numFmtId="14" fontId="8" fillId="0" borderId="38" xfId="499" applyNumberFormat="1" applyFont="1" applyFill="1" applyBorder="1" applyAlignment="1" applyProtection="1">
      <alignment horizontal="center" vertical="center" wrapText="1"/>
    </xf>
    <xf numFmtId="14" fontId="8" fillId="0" borderId="40" xfId="499" applyNumberFormat="1" applyFont="1" applyFill="1" applyBorder="1" applyAlignment="1" applyProtection="1">
      <alignment horizontal="center" vertical="center" wrapText="1"/>
    </xf>
    <xf numFmtId="14" fontId="8" fillId="0" borderId="51" xfId="499" applyNumberFormat="1" applyFont="1" applyFill="1" applyBorder="1" applyAlignment="1" applyProtection="1">
      <alignment horizontal="center" vertical="center" wrapText="1"/>
    </xf>
    <xf numFmtId="14" fontId="8" fillId="0" borderId="28" xfId="499" applyNumberFormat="1" applyFont="1" applyFill="1" applyBorder="1" applyAlignment="1" applyProtection="1">
      <alignment horizontal="center" vertical="center" wrapText="1"/>
    </xf>
    <xf numFmtId="14" fontId="8" fillId="0" borderId="12" xfId="499" applyNumberFormat="1" applyFont="1" applyFill="1" applyBorder="1" applyAlignment="1" applyProtection="1">
      <alignment horizontal="center" vertical="center" wrapText="1"/>
    </xf>
    <xf numFmtId="4" fontId="117" fillId="0" borderId="27" xfId="499" applyNumberFormat="1" applyFont="1" applyFill="1" applyBorder="1" applyAlignment="1" applyProtection="1">
      <alignment horizontal="center" vertical="center" wrapText="1"/>
    </xf>
    <xf numFmtId="4" fontId="117" fillId="0" borderId="18" xfId="499" applyNumberFormat="1" applyFont="1" applyFill="1" applyBorder="1" applyAlignment="1" applyProtection="1">
      <alignment horizontal="center" vertical="center" wrapText="1"/>
    </xf>
    <xf numFmtId="14" fontId="8" fillId="0" borderId="37" xfId="499" applyNumberFormat="1" applyFont="1" applyFill="1" applyBorder="1" applyAlignment="1" applyProtection="1">
      <alignment horizontal="center" vertical="center" wrapText="1"/>
    </xf>
    <xf numFmtId="14" fontId="8" fillId="0" borderId="60" xfId="499" applyNumberFormat="1" applyFont="1" applyFill="1" applyBorder="1" applyAlignment="1" applyProtection="1">
      <alignment horizontal="center" vertical="center" wrapText="1"/>
    </xf>
    <xf numFmtId="14" fontId="8" fillId="0" borderId="35" xfId="499" applyNumberFormat="1" applyFont="1" applyFill="1" applyBorder="1" applyAlignment="1" applyProtection="1">
      <alignment horizontal="center" vertical="center" wrapText="1"/>
    </xf>
    <xf numFmtId="14" fontId="117" fillId="0" borderId="27" xfId="499" applyNumberFormat="1" applyFont="1" applyFill="1" applyBorder="1" applyAlignment="1" applyProtection="1">
      <alignment horizontal="center" vertical="center" wrapText="1"/>
    </xf>
    <xf numFmtId="14" fontId="117" fillId="0" borderId="18" xfId="499" applyNumberFormat="1" applyFont="1" applyFill="1" applyBorder="1" applyAlignment="1" applyProtection="1">
      <alignment horizontal="center" vertical="center" wrapText="1"/>
    </xf>
    <xf numFmtId="4" fontId="8" fillId="0" borderId="12" xfId="499" applyNumberFormat="1" applyFont="1" applyFill="1" applyBorder="1" applyAlignment="1" applyProtection="1">
      <alignment horizontal="center" vertical="center" wrapText="1"/>
    </xf>
    <xf numFmtId="4" fontId="117" fillId="0" borderId="37" xfId="499" applyNumberFormat="1" applyFont="1" applyFill="1" applyBorder="1" applyAlignment="1" applyProtection="1">
      <alignment horizontal="center" vertical="center" wrapText="1"/>
    </xf>
    <xf numFmtId="4" fontId="117" fillId="0" borderId="60" xfId="499" applyNumberFormat="1" applyFont="1" applyFill="1" applyBorder="1" applyAlignment="1" applyProtection="1">
      <alignment horizontal="center" vertical="center" wrapText="1"/>
    </xf>
    <xf numFmtId="4" fontId="117" fillId="0" borderId="35" xfId="499" applyNumberFormat="1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 wrapText="1"/>
    </xf>
    <xf numFmtId="0" fontId="8" fillId="0" borderId="50" xfId="499" applyFont="1" applyFill="1" applyBorder="1" applyAlignment="1" applyProtection="1">
      <alignment horizontal="center" vertical="center" wrapText="1"/>
    </xf>
    <xf numFmtId="0" fontId="8" fillId="0" borderId="18" xfId="499" applyFont="1" applyFill="1" applyBorder="1" applyAlignment="1" applyProtection="1">
      <alignment horizontal="center" vertical="center" wrapText="1"/>
    </xf>
    <xf numFmtId="14" fontId="8" fillId="0" borderId="27" xfId="499" applyNumberFormat="1" applyFont="1" applyFill="1" applyBorder="1" applyAlignment="1" applyProtection="1">
      <alignment horizontal="center" vertical="center" wrapText="1"/>
    </xf>
    <xf numFmtId="14" fontId="8" fillId="0" borderId="50" xfId="499" applyNumberFormat="1" applyFont="1" applyFill="1" applyBorder="1" applyAlignment="1" applyProtection="1">
      <alignment horizontal="center" vertical="center" wrapText="1"/>
    </xf>
    <xf numFmtId="14" fontId="8" fillId="0" borderId="18" xfId="499" applyNumberFormat="1" applyFont="1" applyFill="1" applyBorder="1" applyAlignment="1" applyProtection="1">
      <alignment horizontal="center" vertical="center" wrapText="1"/>
    </xf>
    <xf numFmtId="0" fontId="8" fillId="0" borderId="12" xfId="185" applyNumberFormat="1" applyFont="1" applyFill="1" applyBorder="1" applyAlignment="1" applyProtection="1">
      <alignment horizontal="center" vertical="center" wrapText="1"/>
    </xf>
    <xf numFmtId="0" fontId="117" fillId="0" borderId="12" xfId="185" applyFont="1" applyFill="1" applyBorder="1" applyAlignment="1" applyProtection="1">
      <alignment horizontal="center" vertical="center" wrapText="1"/>
    </xf>
    <xf numFmtId="0" fontId="8" fillId="0" borderId="12" xfId="185" applyFont="1" applyFill="1" applyBorder="1" applyAlignment="1" applyProtection="1">
      <alignment horizontal="center" vertical="center" wrapText="1"/>
    </xf>
    <xf numFmtId="0" fontId="8" fillId="0" borderId="12" xfId="499" applyFont="1" applyFill="1" applyBorder="1" applyAlignment="1" applyProtection="1">
      <alignment horizontal="center" vertical="center" wrapText="1"/>
    </xf>
    <xf numFmtId="175" fontId="8" fillId="0" borderId="12" xfId="499" applyNumberFormat="1" applyFont="1" applyFill="1" applyBorder="1" applyAlignment="1" applyProtection="1">
      <alignment horizontal="center" vertical="center" wrapText="1"/>
    </xf>
    <xf numFmtId="4" fontId="8" fillId="0" borderId="12" xfId="500" applyNumberFormat="1" applyFont="1" applyFill="1" applyBorder="1" applyAlignment="1" applyProtection="1">
      <alignment horizontal="center" vertical="center" wrapText="1"/>
    </xf>
    <xf numFmtId="4" fontId="8" fillId="0" borderId="12" xfId="499" applyNumberFormat="1" applyFont="1" applyFill="1" applyBorder="1" applyAlignment="1" applyProtection="1">
      <alignment horizontal="center" vertical="center" wrapText="1"/>
      <protection locked="0"/>
    </xf>
    <xf numFmtId="14" fontId="8" fillId="0" borderId="12" xfId="185" applyNumberFormat="1" applyFont="1" applyFill="1" applyBorder="1" applyAlignment="1" applyProtection="1">
      <alignment horizontal="center" vertical="center" wrapText="1"/>
    </xf>
    <xf numFmtId="4" fontId="8" fillId="0" borderId="18" xfId="499" applyNumberFormat="1" applyFont="1" applyFill="1" applyBorder="1" applyAlignment="1" applyProtection="1">
      <alignment horizontal="center" vertical="center" wrapText="1"/>
    </xf>
    <xf numFmtId="0" fontId="87" fillId="0" borderId="0" xfId="272" applyFont="1" applyFill="1" applyAlignment="1">
      <alignment horizontal="center" vertical="center"/>
    </xf>
    <xf numFmtId="14" fontId="8" fillId="0" borderId="18" xfId="185" applyNumberFormat="1" applyFont="1" applyFill="1" applyBorder="1" applyAlignment="1" applyProtection="1">
      <alignment horizontal="center" vertical="center" wrapText="1"/>
    </xf>
    <xf numFmtId="4" fontId="124" fillId="0" borderId="27" xfId="500" applyNumberFormat="1" applyFont="1" applyFill="1" applyBorder="1" applyAlignment="1" applyProtection="1">
      <alignment horizontal="center" vertical="center" wrapText="1"/>
    </xf>
    <xf numFmtId="4" fontId="124" fillId="0" borderId="18" xfId="500" applyNumberFormat="1" applyFont="1" applyFill="1" applyBorder="1" applyAlignment="1" applyProtection="1">
      <alignment horizontal="center" vertical="center" wrapText="1"/>
    </xf>
    <xf numFmtId="4" fontId="124" fillId="0" borderId="37" xfId="500" applyNumberFormat="1" applyFont="1" applyFill="1" applyBorder="1" applyAlignment="1" applyProtection="1">
      <alignment horizontal="center" vertical="center" wrapText="1"/>
    </xf>
    <xf numFmtId="4" fontId="124" fillId="0" borderId="60" xfId="500" applyNumberFormat="1" applyFont="1" applyFill="1" applyBorder="1" applyAlignment="1" applyProtection="1">
      <alignment horizontal="center" vertical="center" wrapText="1"/>
    </xf>
    <xf numFmtId="4" fontId="124" fillId="0" borderId="35" xfId="500" applyNumberFormat="1" applyFont="1" applyFill="1" applyBorder="1" applyAlignment="1" applyProtection="1">
      <alignment horizontal="center" vertical="center" wrapText="1"/>
    </xf>
    <xf numFmtId="14" fontId="124" fillId="0" borderId="37" xfId="500" applyNumberFormat="1" applyFont="1" applyFill="1" applyBorder="1" applyAlignment="1" applyProtection="1">
      <alignment horizontal="center" vertical="center" wrapText="1"/>
    </xf>
    <xf numFmtId="14" fontId="124" fillId="0" borderId="60" xfId="500" applyNumberFormat="1" applyFont="1" applyFill="1" applyBorder="1" applyAlignment="1" applyProtection="1">
      <alignment horizontal="center" vertical="center" wrapText="1"/>
    </xf>
    <xf numFmtId="14" fontId="124" fillId="0" borderId="35" xfId="500" applyNumberFormat="1" applyFont="1" applyFill="1" applyBorder="1" applyAlignment="1" applyProtection="1">
      <alignment horizontal="center" vertical="center" wrapText="1"/>
    </xf>
    <xf numFmtId="14" fontId="124" fillId="0" borderId="27" xfId="500" applyNumberFormat="1" applyFont="1" applyFill="1" applyBorder="1" applyAlignment="1" applyProtection="1">
      <alignment horizontal="center" vertical="center" wrapText="1"/>
    </xf>
    <xf numFmtId="14" fontId="124" fillId="0" borderId="18" xfId="500" applyNumberFormat="1" applyFont="1" applyFill="1" applyBorder="1" applyAlignment="1" applyProtection="1">
      <alignment horizontal="center" vertical="center" wrapText="1"/>
    </xf>
    <xf numFmtId="14" fontId="3" fillId="0" borderId="37" xfId="500" applyNumberFormat="1" applyFont="1" applyFill="1" applyBorder="1" applyAlignment="1" applyProtection="1">
      <alignment horizontal="center" vertical="center" wrapText="1"/>
    </xf>
    <xf numFmtId="14" fontId="3" fillId="0" borderId="60" xfId="500" applyNumberFormat="1" applyFont="1" applyFill="1" applyBorder="1" applyAlignment="1" applyProtection="1">
      <alignment horizontal="center" vertical="center" wrapText="1"/>
    </xf>
    <xf numFmtId="14" fontId="3" fillId="0" borderId="35" xfId="500" applyNumberFormat="1" applyFont="1" applyFill="1" applyBorder="1" applyAlignment="1" applyProtection="1">
      <alignment horizontal="center" vertical="center" wrapText="1"/>
    </xf>
    <xf numFmtId="4" fontId="124" fillId="0" borderId="12" xfId="500" applyNumberFormat="1" applyFont="1" applyFill="1" applyBorder="1" applyAlignment="1" applyProtection="1">
      <alignment horizontal="center" vertical="center" wrapText="1"/>
    </xf>
    <xf numFmtId="4" fontId="3" fillId="0" borderId="12" xfId="499" applyNumberFormat="1" applyFont="1" applyFill="1" applyBorder="1" applyAlignment="1" applyProtection="1">
      <alignment horizontal="center" vertical="center" wrapText="1"/>
    </xf>
    <xf numFmtId="14" fontId="124" fillId="0" borderId="27" xfId="185" applyNumberFormat="1" applyFont="1" applyFill="1" applyBorder="1" applyAlignment="1" applyProtection="1">
      <alignment horizontal="center" vertical="center" wrapText="1"/>
    </xf>
    <xf numFmtId="14" fontId="124" fillId="0" borderId="18" xfId="185" applyNumberFormat="1" applyFont="1" applyFill="1" applyBorder="1" applyAlignment="1" applyProtection="1">
      <alignment horizontal="center" vertical="center" wrapText="1"/>
    </xf>
    <xf numFmtId="14" fontId="3" fillId="0" borderId="12" xfId="500" applyNumberFormat="1" applyFont="1" applyFill="1" applyBorder="1" applyAlignment="1" applyProtection="1">
      <alignment horizontal="center" vertical="center" wrapText="1"/>
    </xf>
    <xf numFmtId="14" fontId="124" fillId="0" borderId="12" xfId="500" applyNumberFormat="1" applyFont="1" applyFill="1" applyBorder="1" applyAlignment="1" applyProtection="1">
      <alignment horizontal="center" vertical="center" wrapText="1"/>
    </xf>
    <xf numFmtId="0" fontId="3" fillId="0" borderId="27" xfId="499" applyFont="1" applyFill="1" applyBorder="1" applyAlignment="1" applyProtection="1">
      <alignment horizontal="center" vertical="center" wrapText="1"/>
    </xf>
    <xf numFmtId="0" fontId="3" fillId="0" borderId="50" xfId="499" applyFont="1" applyFill="1" applyBorder="1" applyAlignment="1" applyProtection="1">
      <alignment horizontal="center" vertical="center" wrapText="1"/>
    </xf>
    <xf numFmtId="0" fontId="3" fillId="0" borderId="18" xfId="499" applyFont="1" applyFill="1" applyBorder="1" applyAlignment="1" applyProtection="1">
      <alignment horizontal="center" vertical="center" wrapText="1"/>
    </xf>
    <xf numFmtId="14" fontId="3" fillId="0" borderId="27" xfId="499" applyNumberFormat="1" applyFont="1" applyFill="1" applyBorder="1" applyAlignment="1" applyProtection="1">
      <alignment horizontal="center" vertical="center" wrapText="1"/>
    </xf>
    <xf numFmtId="14" fontId="3" fillId="0" borderId="50" xfId="499" applyNumberFormat="1" applyFont="1" applyFill="1" applyBorder="1" applyAlignment="1" applyProtection="1">
      <alignment horizontal="center" vertical="center" wrapText="1"/>
    </xf>
    <xf numFmtId="14" fontId="3" fillId="0" borderId="18" xfId="499" applyNumberFormat="1" applyFont="1" applyFill="1" applyBorder="1" applyAlignment="1" applyProtection="1">
      <alignment horizontal="center" vertical="center" wrapText="1"/>
    </xf>
    <xf numFmtId="4" fontId="3" fillId="0" borderId="12" xfId="499" applyNumberFormat="1" applyFont="1" applyFill="1" applyBorder="1" applyAlignment="1" applyProtection="1">
      <alignment horizontal="center" vertical="center" wrapText="1"/>
      <protection locked="0"/>
    </xf>
    <xf numFmtId="0" fontId="124" fillId="0" borderId="12" xfId="185" applyNumberFormat="1" applyFont="1" applyFill="1" applyBorder="1" applyAlignment="1" applyProtection="1">
      <alignment horizontal="center" vertical="center" wrapText="1"/>
    </xf>
    <xf numFmtId="0" fontId="124" fillId="0" borderId="12" xfId="185" applyFont="1" applyFill="1" applyBorder="1" applyAlignment="1" applyProtection="1">
      <alignment horizontal="center" vertical="center" wrapText="1"/>
    </xf>
    <xf numFmtId="0" fontId="3" fillId="0" borderId="37" xfId="185" applyFont="1" applyFill="1" applyBorder="1" applyAlignment="1" applyProtection="1">
      <alignment horizontal="center" vertical="center" wrapText="1"/>
    </xf>
    <xf numFmtId="0" fontId="3" fillId="0" borderId="60" xfId="185" applyFont="1" applyFill="1" applyBorder="1" applyAlignment="1" applyProtection="1">
      <alignment horizontal="center" vertical="center" wrapText="1"/>
    </xf>
    <xf numFmtId="0" fontId="3" fillId="0" borderId="35" xfId="185" applyFont="1" applyFill="1" applyBorder="1" applyAlignment="1" applyProtection="1">
      <alignment horizontal="center" vertical="center" wrapText="1"/>
    </xf>
    <xf numFmtId="4" fontId="3" fillId="0" borderId="12" xfId="500" applyNumberFormat="1" applyFont="1" applyFill="1" applyBorder="1" applyAlignment="1" applyProtection="1">
      <alignment horizontal="center" vertical="center" wrapText="1"/>
    </xf>
    <xf numFmtId="0" fontId="3" fillId="0" borderId="12" xfId="499" applyFont="1" applyFill="1" applyBorder="1" applyAlignment="1" applyProtection="1">
      <alignment horizontal="center" vertical="center" wrapText="1"/>
    </xf>
    <xf numFmtId="175" fontId="3" fillId="0" borderId="12" xfId="499" applyNumberFormat="1" applyFont="1" applyFill="1" applyBorder="1" applyAlignment="1" applyProtection="1">
      <alignment horizontal="center" vertical="center" wrapText="1"/>
    </xf>
    <xf numFmtId="0" fontId="8" fillId="0" borderId="32" xfId="499" applyFont="1" applyFill="1" applyBorder="1" applyAlignment="1" applyProtection="1">
      <alignment horizontal="center" vertical="center" wrapText="1"/>
    </xf>
    <xf numFmtId="0" fontId="8" fillId="0" borderId="0" xfId="272" applyFont="1" applyFill="1" applyBorder="1" applyAlignment="1">
      <alignment horizontal="left" wrapText="1"/>
    </xf>
    <xf numFmtId="4" fontId="8" fillId="0" borderId="33" xfId="500" applyNumberFormat="1" applyFont="1" applyFill="1" applyBorder="1" applyAlignment="1" applyProtection="1">
      <alignment horizontal="center" vertical="center" wrapText="1"/>
    </xf>
    <xf numFmtId="0" fontId="8" fillId="0" borderId="33" xfId="503" applyFont="1" applyFill="1" applyBorder="1" applyAlignment="1">
      <alignment horizontal="center" vertical="center" wrapText="1"/>
    </xf>
    <xf numFmtId="0" fontId="8" fillId="0" borderId="50" xfId="503" applyFont="1" applyFill="1" applyBorder="1" applyAlignment="1">
      <alignment horizontal="center" vertical="center" wrapText="1"/>
    </xf>
    <xf numFmtId="0" fontId="8" fillId="0" borderId="27" xfId="503" applyFont="1" applyFill="1" applyBorder="1" applyAlignment="1">
      <alignment horizontal="center" vertical="center" wrapText="1"/>
    </xf>
    <xf numFmtId="0" fontId="8" fillId="0" borderId="33" xfId="272" applyFont="1" applyFill="1" applyBorder="1" applyAlignment="1">
      <alignment horizontal="center" vertical="center" wrapText="1"/>
    </xf>
    <xf numFmtId="0" fontId="8" fillId="0" borderId="50" xfId="272" applyFont="1" applyFill="1" applyBorder="1" applyAlignment="1">
      <alignment horizontal="center" vertical="center" wrapText="1"/>
    </xf>
    <xf numFmtId="0" fontId="2" fillId="0" borderId="27" xfId="272" applyFont="1" applyFill="1" applyBorder="1" applyAlignment="1">
      <alignment horizontal="center" vertical="center" wrapText="1"/>
    </xf>
    <xf numFmtId="0" fontId="8" fillId="0" borderId="27" xfId="272" applyFont="1" applyFill="1" applyBorder="1" applyAlignment="1">
      <alignment horizontal="center" vertical="center" wrapText="1"/>
    </xf>
    <xf numFmtId="1" fontId="8" fillId="0" borderId="33" xfId="272" applyNumberFormat="1" applyFont="1" applyFill="1" applyBorder="1" applyAlignment="1">
      <alignment horizontal="center" vertical="center" wrapText="1"/>
    </xf>
    <xf numFmtId="1" fontId="8" fillId="0" borderId="50" xfId="272" applyNumberFormat="1" applyFont="1" applyFill="1" applyBorder="1" applyAlignment="1">
      <alignment horizontal="center" vertical="center" wrapText="1"/>
    </xf>
    <xf numFmtId="1" fontId="8" fillId="0" borderId="27" xfId="272" applyNumberFormat="1" applyFont="1" applyFill="1" applyBorder="1" applyAlignment="1">
      <alignment horizontal="center" vertical="center" wrapText="1"/>
    </xf>
    <xf numFmtId="0" fontId="8" fillId="0" borderId="57" xfId="272" applyFont="1" applyFill="1" applyBorder="1" applyAlignment="1">
      <alignment horizontal="left" wrapText="1"/>
    </xf>
    <xf numFmtId="1" fontId="8" fillId="0" borderId="72" xfId="272" applyNumberFormat="1" applyFont="1" applyFill="1" applyBorder="1" applyAlignment="1">
      <alignment horizontal="center" vertical="center" wrapText="1"/>
    </xf>
    <xf numFmtId="1" fontId="8" fillId="0" borderId="73" xfId="272" applyNumberFormat="1" applyFont="1" applyFill="1" applyBorder="1" applyAlignment="1">
      <alignment horizontal="center" vertical="center" wrapText="1"/>
    </xf>
    <xf numFmtId="1" fontId="8" fillId="0" borderId="42" xfId="272" applyNumberFormat="1" applyFont="1" applyFill="1" applyBorder="1" applyAlignment="1">
      <alignment horizontal="center" vertical="center" wrapText="1"/>
    </xf>
    <xf numFmtId="0" fontId="8" fillId="0" borderId="16" xfId="503" applyFont="1" applyFill="1" applyBorder="1" applyAlignment="1" applyProtection="1">
      <alignment horizontal="center" vertical="center" wrapText="1"/>
    </xf>
    <xf numFmtId="0" fontId="8" fillId="0" borderId="11" xfId="503" applyFont="1" applyFill="1" applyBorder="1" applyAlignment="1" applyProtection="1">
      <alignment horizontal="center" vertical="center" wrapText="1"/>
    </xf>
    <xf numFmtId="0" fontId="8" fillId="0" borderId="41" xfId="503" applyFont="1" applyFill="1" applyBorder="1" applyAlignment="1" applyProtection="1">
      <alignment horizontal="center" vertical="center" wrapText="1"/>
    </xf>
    <xf numFmtId="0" fontId="8" fillId="0" borderId="32" xfId="503" applyFont="1" applyFill="1" applyBorder="1" applyAlignment="1">
      <alignment horizontal="center" vertical="center"/>
    </xf>
    <xf numFmtId="0" fontId="8" fillId="0" borderId="21" xfId="503" applyFont="1" applyFill="1" applyBorder="1" applyAlignment="1">
      <alignment horizontal="center" vertical="center"/>
    </xf>
    <xf numFmtId="0" fontId="2" fillId="0" borderId="0" xfId="272" applyFont="1" applyFill="1" applyAlignment="1">
      <alignment horizontal="center" wrapText="1"/>
    </xf>
    <xf numFmtId="0" fontId="5" fillId="0" borderId="0" xfId="272" applyFont="1" applyFill="1" applyAlignment="1">
      <alignment horizontal="center"/>
    </xf>
    <xf numFmtId="0" fontId="117" fillId="0" borderId="33" xfId="503" applyFont="1" applyFill="1" applyBorder="1" applyAlignment="1">
      <alignment horizontal="center" vertical="center" wrapText="1"/>
    </xf>
    <xf numFmtId="0" fontId="117" fillId="0" borderId="50" xfId="503" applyFont="1" applyFill="1" applyBorder="1" applyAlignment="1">
      <alignment horizontal="center" vertical="center" wrapText="1"/>
    </xf>
    <xf numFmtId="0" fontId="117" fillId="0" borderId="27" xfId="503" applyFont="1" applyFill="1" applyBorder="1" applyAlignment="1">
      <alignment horizontal="center" vertical="center" wrapText="1"/>
    </xf>
    <xf numFmtId="0" fontId="8" fillId="0" borderId="59" xfId="503" applyFont="1" applyFill="1" applyBorder="1" applyAlignment="1">
      <alignment horizontal="center" vertical="center" wrapText="1"/>
    </xf>
    <xf numFmtId="0" fontId="8" fillId="0" borderId="56" xfId="503" applyFont="1" applyFill="1" applyBorder="1" applyAlignment="1">
      <alignment horizontal="center" vertical="center" wrapText="1"/>
    </xf>
    <xf numFmtId="0" fontId="8" fillId="0" borderId="54" xfId="503" applyFont="1" applyFill="1" applyBorder="1" applyAlignment="1">
      <alignment horizontal="center" vertical="center" wrapText="1"/>
    </xf>
    <xf numFmtId="0" fontId="5" fillId="0" borderId="0" xfId="272" applyFont="1" applyFill="1" applyAlignment="1">
      <alignment horizontal="center" vertical="center"/>
    </xf>
    <xf numFmtId="0" fontId="8" fillId="0" borderId="24" xfId="272" applyFont="1" applyFill="1" applyBorder="1" applyAlignment="1">
      <alignment horizontal="center" vertical="center" wrapText="1"/>
    </xf>
    <xf numFmtId="0" fontId="8" fillId="0" borderId="55" xfId="272" applyFont="1" applyFill="1" applyBorder="1" applyAlignment="1">
      <alignment horizontal="center" vertical="center" wrapText="1"/>
    </xf>
    <xf numFmtId="0" fontId="8" fillId="0" borderId="23" xfId="272" applyFont="1" applyFill="1" applyBorder="1" applyAlignment="1">
      <alignment horizontal="center" vertical="center" wrapText="1"/>
    </xf>
    <xf numFmtId="184" fontId="8" fillId="0" borderId="27" xfId="500" applyNumberFormat="1" applyFont="1" applyFill="1" applyBorder="1" applyAlignment="1">
      <alignment horizontal="center" vertical="center" wrapText="1"/>
    </xf>
    <xf numFmtId="184" fontId="8" fillId="0" borderId="119" xfId="500" applyNumberFormat="1" applyFont="1" applyFill="1" applyBorder="1" applyAlignment="1">
      <alignment horizontal="center" vertical="center" wrapText="1"/>
    </xf>
    <xf numFmtId="184" fontId="8" fillId="0" borderId="59" xfId="499" applyNumberFormat="1" applyFont="1" applyBorder="1" applyAlignment="1" applyProtection="1">
      <alignment horizontal="center" vertical="center" wrapText="1"/>
      <protection locked="0"/>
    </xf>
    <xf numFmtId="184" fontId="8" fillId="0" borderId="56" xfId="499" applyNumberFormat="1" applyFont="1" applyBorder="1" applyAlignment="1" applyProtection="1">
      <alignment horizontal="center" vertical="center" wrapText="1"/>
      <protection locked="0"/>
    </xf>
    <xf numFmtId="184" fontId="8" fillId="0" borderId="30" xfId="499" applyNumberFormat="1" applyFont="1" applyBorder="1" applyAlignment="1" applyProtection="1">
      <alignment horizontal="center" vertical="center" wrapText="1"/>
      <protection locked="0"/>
    </xf>
    <xf numFmtId="0" fontId="8" fillId="0" borderId="58" xfId="503" applyFont="1" applyBorder="1" applyAlignment="1">
      <alignment horizontal="center" vertical="center" wrapText="1"/>
    </xf>
    <xf numFmtId="0" fontId="8" fillId="0" borderId="75" xfId="503" applyFont="1" applyBorder="1" applyAlignment="1">
      <alignment horizontal="center" vertical="center" wrapText="1"/>
    </xf>
    <xf numFmtId="0" fontId="8" fillId="0" borderId="44" xfId="503" applyFont="1" applyBorder="1" applyAlignment="1">
      <alignment horizontal="center" vertical="center" wrapText="1"/>
    </xf>
    <xf numFmtId="1" fontId="8" fillId="0" borderId="16" xfId="272" applyNumberFormat="1" applyFont="1" applyBorder="1" applyAlignment="1">
      <alignment horizontal="center" vertical="center" wrapText="1"/>
    </xf>
    <xf numFmtId="1" fontId="8" fillId="0" borderId="11" xfId="272" applyNumberFormat="1" applyFont="1" applyBorder="1" applyAlignment="1">
      <alignment horizontal="center" vertical="center" wrapText="1"/>
    </xf>
    <xf numFmtId="1" fontId="8" fillId="0" borderId="41" xfId="272" applyNumberFormat="1" applyFont="1" applyBorder="1" applyAlignment="1">
      <alignment horizontal="center" vertical="center" wrapText="1"/>
    </xf>
    <xf numFmtId="184" fontId="8" fillId="0" borderId="33" xfId="500" applyNumberFormat="1" applyFont="1" applyBorder="1" applyAlignment="1">
      <alignment horizontal="center" vertical="center" wrapText="1"/>
    </xf>
    <xf numFmtId="0" fontId="8" fillId="0" borderId="33" xfId="272" applyFont="1" applyBorder="1" applyAlignment="1">
      <alignment horizontal="center" vertical="center" wrapText="1"/>
    </xf>
    <xf numFmtId="0" fontId="8" fillId="0" borderId="13" xfId="272" applyFont="1" applyBorder="1" applyAlignment="1">
      <alignment horizontal="center" vertical="center" wrapText="1"/>
    </xf>
    <xf numFmtId="184" fontId="8" fillId="0" borderId="33" xfId="499" applyNumberFormat="1" applyFont="1" applyBorder="1" applyAlignment="1" applyProtection="1">
      <alignment horizontal="center" vertical="center" wrapText="1"/>
      <protection locked="0"/>
    </xf>
    <xf numFmtId="184" fontId="8" fillId="0" borderId="50" xfId="499" applyNumberFormat="1" applyFont="1" applyBorder="1" applyAlignment="1" applyProtection="1">
      <alignment horizontal="center" vertical="center" wrapText="1"/>
      <protection locked="0"/>
    </xf>
    <xf numFmtId="184" fontId="8" fillId="0" borderId="13" xfId="499" applyNumberFormat="1" applyFont="1" applyBorder="1" applyAlignment="1" applyProtection="1">
      <alignment horizontal="center" vertical="center" wrapText="1"/>
      <protection locked="0"/>
    </xf>
    <xf numFmtId="184" fontId="8" fillId="0" borderId="27" xfId="500" applyNumberFormat="1" applyFont="1" applyBorder="1" applyAlignment="1">
      <alignment horizontal="center" vertical="center" wrapText="1"/>
    </xf>
    <xf numFmtId="184" fontId="8" fillId="0" borderId="119" xfId="500" applyNumberFormat="1" applyFont="1" applyBorder="1" applyAlignment="1">
      <alignment horizontal="center" vertical="center" wrapText="1"/>
    </xf>
    <xf numFmtId="1" fontId="8" fillId="0" borderId="51" xfId="272" applyNumberFormat="1" applyFont="1" applyFill="1" applyBorder="1" applyAlignment="1">
      <alignment horizontal="center" vertical="center" wrapText="1"/>
    </xf>
    <xf numFmtId="1" fontId="8" fillId="0" borderId="45" xfId="272" applyNumberFormat="1" applyFont="1" applyFill="1" applyBorder="1" applyAlignment="1">
      <alignment horizontal="center" vertical="center" wrapText="1"/>
    </xf>
    <xf numFmtId="1" fontId="8" fillId="0" borderId="28" xfId="272" applyNumberFormat="1" applyFont="1" applyFill="1" applyBorder="1" applyAlignment="1">
      <alignment horizontal="center" vertical="center" wrapText="1"/>
    </xf>
    <xf numFmtId="184" fontId="8" fillId="0" borderId="50" xfId="500" applyNumberFormat="1" applyFont="1" applyBorder="1" applyAlignment="1">
      <alignment horizontal="center" vertical="center" wrapText="1"/>
    </xf>
    <xf numFmtId="184" fontId="8" fillId="0" borderId="13" xfId="500" applyNumberFormat="1" applyFont="1" applyBorder="1" applyAlignment="1">
      <alignment horizontal="center" vertical="center" wrapText="1"/>
    </xf>
    <xf numFmtId="184" fontId="8" fillId="0" borderId="33" xfId="499" applyNumberFormat="1" applyFont="1" applyBorder="1" applyAlignment="1">
      <alignment horizontal="center" vertical="center" wrapText="1"/>
    </xf>
    <xf numFmtId="184" fontId="8" fillId="0" borderId="50" xfId="499" applyNumberFormat="1" applyFont="1" applyBorder="1" applyAlignment="1">
      <alignment horizontal="center" vertical="center" wrapText="1"/>
    </xf>
    <xf numFmtId="184" fontId="8" fillId="0" borderId="13" xfId="499" applyNumberFormat="1" applyFont="1" applyBorder="1" applyAlignment="1">
      <alignment horizontal="center" vertical="center" wrapText="1"/>
    </xf>
    <xf numFmtId="0" fontId="8" fillId="0" borderId="33" xfId="499" applyFont="1" applyBorder="1" applyAlignment="1">
      <alignment horizontal="center" vertical="center" wrapText="1"/>
    </xf>
    <xf numFmtId="0" fontId="8" fillId="0" borderId="50" xfId="499" applyFont="1" applyBorder="1" applyAlignment="1">
      <alignment horizontal="center" vertical="center" wrapText="1"/>
    </xf>
    <xf numFmtId="0" fontId="8" fillId="0" borderId="13" xfId="499" applyFont="1" applyBorder="1" applyAlignment="1">
      <alignment horizontal="center" vertical="center" wrapText="1"/>
    </xf>
    <xf numFmtId="1" fontId="8" fillId="0" borderId="33" xfId="272" applyNumberFormat="1" applyFont="1" applyBorder="1" applyAlignment="1">
      <alignment horizontal="center" vertical="center" wrapText="1"/>
    </xf>
    <xf numFmtId="0" fontId="83" fillId="0" borderId="0" xfId="196" applyFont="1" applyAlignment="1">
      <alignment horizontal="center" wrapText="1"/>
    </xf>
    <xf numFmtId="0" fontId="5" fillId="0" borderId="0" xfId="196" applyFont="1" applyAlignment="1">
      <alignment horizontal="center" wrapText="1"/>
    </xf>
    <xf numFmtId="0" fontId="2" fillId="0" borderId="0" xfId="196" applyFont="1" applyAlignment="1">
      <alignment horizontal="center" vertical="top" wrapText="1"/>
    </xf>
    <xf numFmtId="0" fontId="2" fillId="0" borderId="0" xfId="196" applyFont="1" applyAlignment="1">
      <alignment horizontal="right" vertical="top" wrapText="1"/>
    </xf>
    <xf numFmtId="0" fontId="8" fillId="0" borderId="24" xfId="499" applyFont="1" applyBorder="1" applyAlignment="1">
      <alignment horizontal="center" vertical="center"/>
    </xf>
    <xf numFmtId="0" fontId="8" fillId="0" borderId="55" xfId="499" applyFont="1" applyBorder="1" applyAlignment="1">
      <alignment horizontal="center" vertical="center"/>
    </xf>
    <xf numFmtId="0" fontId="8" fillId="0" borderId="20" xfId="499" applyFont="1" applyBorder="1" applyAlignment="1">
      <alignment horizontal="center" vertical="center"/>
    </xf>
    <xf numFmtId="0" fontId="8" fillId="0" borderId="33" xfId="499" applyFont="1" applyBorder="1" applyAlignment="1">
      <alignment horizontal="center" vertical="center"/>
    </xf>
    <xf numFmtId="0" fontId="8" fillId="0" borderId="50" xfId="499" applyFont="1" applyBorder="1" applyAlignment="1">
      <alignment horizontal="center" vertical="center"/>
    </xf>
    <xf numFmtId="0" fontId="8" fillId="0" borderId="13" xfId="499" applyFont="1" applyBorder="1" applyAlignment="1">
      <alignment horizontal="center" vertical="center"/>
    </xf>
    <xf numFmtId="0" fontId="8" fillId="0" borderId="27" xfId="272" applyFont="1" applyBorder="1" applyAlignment="1">
      <alignment horizontal="center" vertical="center" wrapText="1"/>
    </xf>
    <xf numFmtId="0" fontId="8" fillId="0" borderId="72" xfId="272" applyFont="1" applyBorder="1" applyAlignment="1">
      <alignment horizontal="center" vertical="center" wrapText="1"/>
    </xf>
    <xf numFmtId="0" fontId="8" fillId="0" borderId="76" xfId="272" applyFont="1" applyBorder="1" applyAlignment="1">
      <alignment horizontal="center" vertical="center" wrapText="1"/>
    </xf>
    <xf numFmtId="0" fontId="8" fillId="0" borderId="38" xfId="272" applyFont="1" applyBorder="1" applyAlignment="1">
      <alignment horizontal="center" vertical="center" wrapText="1"/>
    </xf>
    <xf numFmtId="4" fontId="8" fillId="0" borderId="47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56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33" xfId="499" applyNumberFormat="1" applyFont="1" applyFill="1" applyBorder="1" applyAlignment="1" applyProtection="1">
      <alignment horizontal="center" vertical="center" wrapText="1"/>
    </xf>
    <xf numFmtId="4" fontId="8" fillId="0" borderId="50" xfId="499" applyNumberFormat="1" applyFont="1" applyFill="1" applyBorder="1" applyAlignment="1" applyProtection="1">
      <alignment horizontal="center" vertical="center" wrapText="1"/>
    </xf>
    <xf numFmtId="4" fontId="8" fillId="0" borderId="27" xfId="499" applyNumberFormat="1" applyFont="1" applyFill="1" applyBorder="1" applyAlignment="1" applyProtection="1">
      <alignment horizontal="center" vertical="center" wrapText="1"/>
    </xf>
    <xf numFmtId="4" fontId="8" fillId="0" borderId="33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50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27" xfId="499" applyNumberFormat="1" applyFont="1" applyFill="1" applyBorder="1" applyAlignment="1" applyProtection="1">
      <alignment horizontal="center" vertical="center" wrapText="1"/>
      <protection locked="0"/>
    </xf>
    <xf numFmtId="0" fontId="8" fillId="0" borderId="33" xfId="499" applyFont="1" applyFill="1" applyBorder="1" applyAlignment="1" applyProtection="1">
      <alignment horizontal="center" vertical="center" wrapText="1"/>
    </xf>
    <xf numFmtId="0" fontId="8" fillId="0" borderId="58" xfId="503" applyFont="1" applyFill="1" applyBorder="1" applyAlignment="1" applyProtection="1">
      <alignment horizontal="center" vertical="center" wrapText="1"/>
    </xf>
    <xf numFmtId="0" fontId="8" fillId="0" borderId="75" xfId="503" applyFont="1" applyFill="1" applyBorder="1" applyAlignment="1" applyProtection="1">
      <alignment horizontal="center" vertical="center" wrapText="1"/>
    </xf>
    <xf numFmtId="0" fontId="8" fillId="0" borderId="44" xfId="503" applyFont="1" applyFill="1" applyBorder="1" applyAlignment="1" applyProtection="1">
      <alignment horizontal="center" vertical="center" wrapText="1"/>
    </xf>
    <xf numFmtId="1" fontId="8" fillId="0" borderId="16" xfId="272" applyNumberFormat="1" applyFont="1" applyFill="1" applyBorder="1" applyAlignment="1">
      <alignment horizontal="center" vertical="center" wrapText="1"/>
    </xf>
    <xf numFmtId="1" fontId="8" fillId="0" borderId="11" xfId="272" applyNumberFormat="1" applyFont="1" applyFill="1" applyBorder="1" applyAlignment="1">
      <alignment horizontal="center" vertical="center" wrapText="1"/>
    </xf>
    <xf numFmtId="1" fontId="8" fillId="0" borderId="41" xfId="272" applyNumberFormat="1" applyFont="1" applyFill="1" applyBorder="1" applyAlignment="1">
      <alignment horizontal="center" vertical="center" wrapText="1"/>
    </xf>
    <xf numFmtId="0" fontId="83" fillId="0" borderId="0" xfId="196" applyNumberFormat="1" applyFont="1" applyFill="1" applyBorder="1" applyAlignment="1" applyProtection="1">
      <alignment horizontal="center" wrapText="1"/>
    </xf>
    <xf numFmtId="0" fontId="5" fillId="0" borderId="0" xfId="196" applyNumberFormat="1" applyFont="1" applyFill="1" applyBorder="1" applyAlignment="1" applyProtection="1">
      <alignment horizontal="center" wrapText="1"/>
    </xf>
    <xf numFmtId="0" fontId="2" fillId="0" borderId="0" xfId="196" applyNumberFormat="1" applyFont="1" applyFill="1" applyBorder="1" applyAlignment="1" applyProtection="1">
      <alignment horizontal="center" vertical="top" wrapText="1"/>
    </xf>
    <xf numFmtId="0" fontId="2" fillId="0" borderId="0" xfId="196" applyNumberFormat="1" applyFont="1" applyFill="1" applyBorder="1" applyAlignment="1" applyProtection="1">
      <alignment horizontal="right" vertical="top" wrapText="1"/>
    </xf>
    <xf numFmtId="0" fontId="8" fillId="0" borderId="0" xfId="196" applyNumberFormat="1" applyFont="1" applyFill="1" applyBorder="1" applyAlignment="1" applyProtection="1">
      <alignment horizontal="right" vertical="top" wrapText="1"/>
    </xf>
    <xf numFmtId="0" fontId="8" fillId="0" borderId="24" xfId="499" applyFont="1" applyFill="1" applyBorder="1" applyAlignment="1" applyProtection="1">
      <alignment horizontal="center" vertical="center"/>
    </xf>
    <xf numFmtId="0" fontId="8" fillId="0" borderId="55" xfId="499" applyFont="1" applyFill="1" applyBorder="1" applyAlignment="1" applyProtection="1">
      <alignment horizontal="center" vertical="center"/>
    </xf>
    <xf numFmtId="0" fontId="8" fillId="0" borderId="23" xfId="499" applyFont="1" applyFill="1" applyBorder="1" applyAlignment="1" applyProtection="1">
      <alignment horizontal="center" vertical="center"/>
    </xf>
    <xf numFmtId="0" fontId="8" fillId="0" borderId="33" xfId="499" applyFont="1" applyFill="1" applyBorder="1" applyAlignment="1" applyProtection="1">
      <alignment horizontal="center" vertical="center"/>
    </xf>
    <xf numFmtId="0" fontId="8" fillId="0" borderId="50" xfId="499" applyFont="1" applyFill="1" applyBorder="1" applyAlignment="1" applyProtection="1">
      <alignment horizontal="center" vertical="center"/>
    </xf>
    <xf numFmtId="0" fontId="8" fillId="0" borderId="27" xfId="499" applyFont="1" applyFill="1" applyBorder="1" applyAlignment="1" applyProtection="1">
      <alignment horizontal="center" vertical="center"/>
    </xf>
    <xf numFmtId="0" fontId="8" fillId="0" borderId="32" xfId="499" applyFont="1" applyFill="1" applyBorder="1" applyAlignment="1" applyProtection="1">
      <alignment horizontal="center" vertical="center"/>
    </xf>
    <xf numFmtId="0" fontId="8" fillId="0" borderId="21" xfId="499" applyFont="1" applyFill="1" applyBorder="1" applyAlignment="1" applyProtection="1">
      <alignment horizontal="center" vertical="center"/>
    </xf>
    <xf numFmtId="0" fontId="72" fillId="24" borderId="0" xfId="499" applyFont="1" applyFill="1" applyAlignment="1">
      <alignment vertical="top"/>
    </xf>
    <xf numFmtId="49" fontId="2" fillId="58" borderId="27" xfId="500" applyNumberFormat="1" applyFont="1" applyFill="1" applyBorder="1" applyAlignment="1">
      <alignment horizontal="center" vertical="top" wrapText="1"/>
    </xf>
    <xf numFmtId="49" fontId="2" fillId="58" borderId="18" xfId="500" applyNumberFormat="1" applyFont="1" applyFill="1" applyBorder="1" applyAlignment="1">
      <alignment horizontal="center" vertical="top" wrapText="1"/>
    </xf>
    <xf numFmtId="0" fontId="2" fillId="58" borderId="27" xfId="139" applyFont="1" applyFill="1" applyBorder="1" applyAlignment="1">
      <alignment horizontal="center" vertical="center" wrapText="1"/>
    </xf>
    <xf numFmtId="0" fontId="2" fillId="58" borderId="18" xfId="139" applyFont="1" applyFill="1" applyBorder="1" applyAlignment="1">
      <alignment horizontal="center" vertical="center" wrapText="1"/>
    </xf>
    <xf numFmtId="49" fontId="2" fillId="58" borderId="37" xfId="500" applyNumberFormat="1" applyFont="1" applyFill="1" applyBorder="1" applyAlignment="1">
      <alignment horizontal="left" vertical="center" wrapText="1"/>
    </xf>
    <xf numFmtId="49" fontId="2" fillId="58" borderId="60" xfId="500" applyNumberFormat="1" applyFont="1" applyFill="1" applyBorder="1" applyAlignment="1">
      <alignment horizontal="left" vertical="center" wrapText="1"/>
    </xf>
    <xf numFmtId="49" fontId="2" fillId="58" borderId="35" xfId="500" applyNumberFormat="1" applyFont="1" applyFill="1" applyBorder="1" applyAlignment="1">
      <alignment horizontal="left" vertical="center" wrapText="1"/>
    </xf>
    <xf numFmtId="184" fontId="8" fillId="0" borderId="18" xfId="500" applyNumberFormat="1" applyFont="1" applyBorder="1" applyAlignment="1">
      <alignment horizontal="center" vertical="center" wrapText="1"/>
    </xf>
    <xf numFmtId="0" fontId="8" fillId="0" borderId="37" xfId="503" applyFont="1" applyBorder="1" applyAlignment="1">
      <alignment horizontal="center" vertical="center"/>
    </xf>
    <xf numFmtId="0" fontId="8" fillId="0" borderId="45" xfId="503" applyFont="1" applyBorder="1" applyAlignment="1">
      <alignment horizontal="center" vertical="center"/>
    </xf>
    <xf numFmtId="0" fontId="8" fillId="0" borderId="28" xfId="503" applyFont="1" applyBorder="1" applyAlignment="1">
      <alignment horizontal="center" vertical="center"/>
    </xf>
    <xf numFmtId="0" fontId="8" fillId="0" borderId="51" xfId="503" applyFont="1" applyBorder="1" applyAlignment="1">
      <alignment horizontal="center" vertical="center"/>
    </xf>
    <xf numFmtId="0" fontId="8" fillId="0" borderId="76" xfId="503" applyFont="1" applyBorder="1" applyAlignment="1">
      <alignment horizontal="center" vertical="center"/>
    </xf>
    <xf numFmtId="0" fontId="8" fillId="0" borderId="0" xfId="503" applyFont="1" applyBorder="1" applyAlignment="1">
      <alignment horizontal="center" vertical="center"/>
    </xf>
    <xf numFmtId="0" fontId="8" fillId="0" borderId="57" xfId="503" applyFont="1" applyBorder="1" applyAlignment="1">
      <alignment horizontal="center" vertical="center"/>
    </xf>
    <xf numFmtId="1" fontId="8" fillId="0" borderId="37" xfId="272" applyNumberFormat="1" applyFont="1" applyFill="1" applyBorder="1" applyAlignment="1">
      <alignment horizontal="center" vertical="center" wrapText="1"/>
    </xf>
    <xf numFmtId="1" fontId="8" fillId="0" borderId="60" xfId="272" applyNumberFormat="1" applyFont="1" applyFill="1" applyBorder="1" applyAlignment="1">
      <alignment horizontal="center" vertical="center" wrapText="1"/>
    </xf>
    <xf numFmtId="1" fontId="8" fillId="0" borderId="35" xfId="272" applyNumberFormat="1" applyFont="1" applyFill="1" applyBorder="1" applyAlignment="1">
      <alignment horizontal="center" vertical="center" wrapText="1"/>
    </xf>
    <xf numFmtId="184" fontId="8" fillId="0" borderId="18" xfId="500" applyNumberFormat="1" applyFont="1" applyFill="1" applyBorder="1" applyAlignment="1">
      <alignment horizontal="center" vertical="center" wrapText="1"/>
    </xf>
    <xf numFmtId="0" fontId="8" fillId="0" borderId="12" xfId="272" applyFont="1" applyBorder="1" applyAlignment="1">
      <alignment horizontal="center" vertical="center" wrapText="1"/>
    </xf>
    <xf numFmtId="0" fontId="8" fillId="0" borderId="27" xfId="499" applyFont="1" applyBorder="1" applyAlignment="1">
      <alignment horizontal="center" vertical="center" wrapText="1"/>
    </xf>
    <xf numFmtId="0" fontId="8" fillId="0" borderId="18" xfId="499" applyFont="1" applyBorder="1" applyAlignment="1">
      <alignment horizontal="center" vertical="center" wrapText="1"/>
    </xf>
    <xf numFmtId="184" fontId="8" fillId="0" borderId="27" xfId="499" applyNumberFormat="1" applyFont="1" applyBorder="1" applyAlignment="1">
      <alignment horizontal="center" vertical="center" wrapText="1"/>
    </xf>
    <xf numFmtId="184" fontId="8" fillId="0" borderId="18" xfId="499" applyNumberFormat="1" applyFont="1" applyBorder="1" applyAlignment="1">
      <alignment horizontal="center" vertical="center" wrapText="1"/>
    </xf>
    <xf numFmtId="184" fontId="8" fillId="0" borderId="38" xfId="500" applyNumberFormat="1" applyFont="1" applyBorder="1" applyAlignment="1">
      <alignment horizontal="center" vertical="center" wrapText="1"/>
    </xf>
    <xf numFmtId="184" fontId="8" fillId="0" borderId="92" xfId="500" applyNumberFormat="1" applyFont="1" applyBorder="1" applyAlignment="1">
      <alignment horizontal="center" vertical="center" wrapText="1"/>
    </xf>
    <xf numFmtId="184" fontId="8" fillId="0" borderId="40" xfId="500" applyNumberFormat="1" applyFont="1" applyBorder="1" applyAlignment="1">
      <alignment horizontal="center" vertical="center" wrapText="1"/>
    </xf>
    <xf numFmtId="0" fontId="8" fillId="0" borderId="12" xfId="272" applyFont="1" applyFill="1" applyBorder="1" applyAlignment="1">
      <alignment horizontal="center" vertical="center" wrapText="1"/>
    </xf>
    <xf numFmtId="0" fontId="73" fillId="0" borderId="0" xfId="139" applyFont="1" applyAlignment="1">
      <alignment horizontal="left" vertical="top" wrapText="1"/>
    </xf>
    <xf numFmtId="0" fontId="8" fillId="0" borderId="27" xfId="499" applyFont="1" applyBorder="1" applyAlignment="1">
      <alignment horizontal="center" vertical="center"/>
    </xf>
    <xf numFmtId="0" fontId="8" fillId="0" borderId="18" xfId="499" applyFont="1" applyBorder="1" applyAlignment="1">
      <alignment horizontal="center" vertical="center"/>
    </xf>
    <xf numFmtId="0" fontId="8" fillId="24" borderId="0" xfId="139" applyFont="1" applyFill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142" fillId="0" borderId="0" xfId="0" applyFont="1" applyAlignment="1">
      <alignment horizontal="center" vertical="top"/>
    </xf>
    <xf numFmtId="0" fontId="143" fillId="0" borderId="0" xfId="0" applyFont="1" applyAlignment="1">
      <alignment horizontal="center" vertical="top"/>
    </xf>
    <xf numFmtId="0" fontId="141" fillId="0" borderId="0" xfId="0" applyFont="1" applyAlignment="1">
      <alignment horizontal="center" vertical="top"/>
    </xf>
    <xf numFmtId="0" fontId="144" fillId="0" borderId="0" xfId="0" applyFont="1" applyAlignment="1">
      <alignment horizontal="center" vertical="top"/>
    </xf>
    <xf numFmtId="0" fontId="76" fillId="24" borderId="0" xfId="499" applyFont="1" applyFill="1" applyAlignment="1">
      <alignment horizontal="center" vertical="center"/>
    </xf>
    <xf numFmtId="0" fontId="76" fillId="24" borderId="0" xfId="499" applyFont="1" applyFill="1" applyAlignment="1">
      <alignment horizontal="center"/>
    </xf>
    <xf numFmtId="0" fontId="25" fillId="0" borderId="0" xfId="128" applyFont="1" applyBorder="1" applyAlignment="1">
      <alignment horizontal="center" vertical="center" wrapText="1"/>
    </xf>
    <xf numFmtId="0" fontId="8" fillId="0" borderId="21" xfId="499" applyFont="1" applyFill="1" applyBorder="1" applyAlignment="1" applyProtection="1">
      <alignment horizontal="center" vertical="center" wrapText="1"/>
    </xf>
    <xf numFmtId="0" fontId="8" fillId="63" borderId="27" xfId="499" applyFont="1" applyFill="1" applyBorder="1" applyAlignment="1" applyProtection="1">
      <alignment horizontal="center" vertical="center"/>
    </xf>
    <xf numFmtId="0" fontId="8" fillId="63" borderId="21" xfId="499" applyFont="1" applyFill="1" applyBorder="1" applyAlignment="1" applyProtection="1">
      <alignment horizontal="center" vertical="center"/>
    </xf>
    <xf numFmtId="0" fontId="7" fillId="24" borderId="0" xfId="499" applyFont="1" applyFill="1" applyBorder="1" applyAlignment="1">
      <alignment horizontal="center" vertical="center"/>
    </xf>
    <xf numFmtId="0" fontId="25" fillId="0" borderId="0" xfId="128" applyFont="1" applyBorder="1" applyAlignment="1">
      <alignment horizontal="left" vertical="center" wrapText="1"/>
    </xf>
    <xf numFmtId="0" fontId="144" fillId="0" borderId="0" xfId="0" applyFont="1" applyFill="1" applyBorder="1" applyAlignment="1">
      <alignment horizontal="center" vertical="top"/>
    </xf>
    <xf numFmtId="0" fontId="8" fillId="0" borderId="31" xfId="499" applyFont="1" applyFill="1" applyBorder="1" applyAlignment="1" applyProtection="1">
      <alignment horizontal="center" vertical="center"/>
    </xf>
    <xf numFmtId="0" fontId="8" fillId="0" borderId="25" xfId="499" applyFont="1" applyFill="1" applyBorder="1" applyAlignment="1" applyProtection="1">
      <alignment horizontal="center" vertical="center"/>
    </xf>
    <xf numFmtId="0" fontId="8" fillId="63" borderId="32" xfId="272" applyFont="1" applyFill="1" applyBorder="1" applyAlignment="1">
      <alignment horizontal="center" vertical="center" wrapText="1"/>
    </xf>
    <xf numFmtId="0" fontId="8" fillId="63" borderId="50" xfId="272" applyFont="1" applyFill="1" applyBorder="1" applyAlignment="1">
      <alignment horizontal="center" vertical="center" wrapText="1"/>
    </xf>
    <xf numFmtId="0" fontId="8" fillId="63" borderId="21" xfId="272" applyFont="1" applyFill="1" applyBorder="1" applyAlignment="1">
      <alignment horizontal="center" vertical="center" wrapText="1"/>
    </xf>
    <xf numFmtId="4" fontId="8" fillId="0" borderId="32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21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49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32" xfId="499" applyNumberFormat="1" applyFont="1" applyFill="1" applyBorder="1" applyAlignment="1" applyProtection="1">
      <alignment horizontal="center" vertical="center" wrapText="1"/>
    </xf>
    <xf numFmtId="4" fontId="8" fillId="0" borderId="21" xfId="499" applyNumberFormat="1" applyFont="1" applyFill="1" applyBorder="1" applyAlignment="1" applyProtection="1">
      <alignment horizontal="center" vertical="center" wrapText="1"/>
    </xf>
    <xf numFmtId="1" fontId="8" fillId="0" borderId="21" xfId="272" applyNumberFormat="1" applyFont="1" applyFill="1" applyBorder="1" applyAlignment="1">
      <alignment horizontal="center" vertical="center" wrapText="1"/>
    </xf>
    <xf numFmtId="1" fontId="8" fillId="0" borderId="40" xfId="272" applyNumberFormat="1" applyFont="1" applyFill="1" applyBorder="1" applyAlignment="1">
      <alignment horizontal="center" vertical="center" wrapText="1"/>
    </xf>
    <xf numFmtId="1" fontId="8" fillId="0" borderId="43" xfId="272" applyNumberFormat="1" applyFont="1" applyFill="1" applyBorder="1" applyAlignment="1">
      <alignment horizontal="center" vertical="center" wrapText="1"/>
    </xf>
    <xf numFmtId="1" fontId="8" fillId="0" borderId="58" xfId="272" applyNumberFormat="1" applyFont="1" applyFill="1" applyBorder="1" applyAlignment="1">
      <alignment horizontal="center" vertical="center" wrapText="1"/>
    </xf>
    <xf numFmtId="1" fontId="8" fillId="0" borderId="75" xfId="272" applyNumberFormat="1" applyFont="1" applyFill="1" applyBorder="1" applyAlignment="1">
      <alignment horizontal="center" vertical="center" wrapText="1"/>
    </xf>
    <xf numFmtId="1" fontId="8" fillId="0" borderId="44" xfId="272" applyNumberFormat="1" applyFont="1" applyFill="1" applyBorder="1" applyAlignment="1">
      <alignment horizontal="center" vertical="center" wrapText="1"/>
    </xf>
    <xf numFmtId="4" fontId="8" fillId="0" borderId="58" xfId="500" applyNumberFormat="1" applyFont="1" applyFill="1" applyBorder="1" applyAlignment="1" applyProtection="1">
      <alignment horizontal="center" vertical="center" wrapText="1"/>
    </xf>
    <xf numFmtId="4" fontId="8" fillId="0" borderId="75" xfId="500" applyNumberFormat="1" applyFont="1" applyFill="1" applyBorder="1" applyAlignment="1" applyProtection="1">
      <alignment horizontal="center" vertical="center" wrapText="1"/>
    </xf>
    <xf numFmtId="4" fontId="8" fillId="0" borderId="44" xfId="500" applyNumberFormat="1" applyFont="1" applyFill="1" applyBorder="1" applyAlignment="1" applyProtection="1">
      <alignment horizontal="center" vertical="center" wrapText="1"/>
    </xf>
    <xf numFmtId="4" fontId="8" fillId="0" borderId="45" xfId="500" applyNumberFormat="1" applyFont="1" applyFill="1" applyBorder="1" applyAlignment="1" applyProtection="1">
      <alignment horizontal="center" vertical="center" wrapText="1"/>
    </xf>
    <xf numFmtId="4" fontId="8" fillId="0" borderId="28" xfId="500" applyNumberFormat="1" applyFont="1" applyFill="1" applyBorder="1" applyAlignment="1" applyProtection="1">
      <alignment horizontal="center" vertical="center" wrapText="1"/>
    </xf>
    <xf numFmtId="0" fontId="8" fillId="0" borderId="16" xfId="503" applyFont="1" applyBorder="1" applyAlignment="1" applyProtection="1">
      <alignment horizontal="center" vertical="center" wrapText="1"/>
    </xf>
    <xf numFmtId="0" fontId="8" fillId="0" borderId="11" xfId="503" applyFont="1" applyBorder="1" applyAlignment="1" applyProtection="1">
      <alignment horizontal="center" vertical="center" wrapText="1"/>
    </xf>
    <xf numFmtId="0" fontId="8" fillId="0" borderId="41" xfId="503" applyFont="1" applyBorder="1" applyAlignment="1" applyProtection="1">
      <alignment horizontal="center" vertical="center" wrapText="1"/>
    </xf>
    <xf numFmtId="4" fontId="8" fillId="0" borderId="77" xfId="500" applyNumberFormat="1" applyFont="1" applyFill="1" applyBorder="1" applyAlignment="1" applyProtection="1">
      <alignment horizontal="center" vertical="center" wrapText="1"/>
    </xf>
    <xf numFmtId="4" fontId="8" fillId="0" borderId="63" xfId="500" applyNumberFormat="1" applyFont="1" applyFill="1" applyBorder="1" applyAlignment="1" applyProtection="1">
      <alignment horizontal="center" vertical="center" wrapText="1"/>
    </xf>
    <xf numFmtId="0" fontId="7" fillId="24" borderId="0" xfId="499" applyFont="1" applyFill="1" applyBorder="1" applyAlignment="1">
      <alignment horizontal="center"/>
    </xf>
    <xf numFmtId="0" fontId="142" fillId="0" borderId="0" xfId="0" applyFont="1" applyFill="1" applyBorder="1" applyAlignment="1">
      <alignment horizontal="center" vertical="top"/>
    </xf>
    <xf numFmtId="0" fontId="117" fillId="0" borderId="0" xfId="0" applyFont="1" applyFill="1" applyAlignment="1">
      <alignment vertical="center"/>
    </xf>
    <xf numFmtId="0" fontId="117" fillId="0" borderId="12" xfId="0" applyFont="1" applyFill="1" applyBorder="1" applyAlignment="1">
      <alignment horizontal="center" vertical="center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24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117" fillId="0" borderId="23" xfId="0" applyFont="1" applyFill="1" applyBorder="1" applyAlignment="1">
      <alignment horizontal="center" vertical="center" wrapText="1"/>
    </xf>
    <xf numFmtId="0" fontId="117" fillId="0" borderId="33" xfId="0" applyFont="1" applyFill="1" applyBorder="1" applyAlignment="1">
      <alignment horizontal="center" vertical="center" wrapText="1"/>
    </xf>
    <xf numFmtId="0" fontId="117" fillId="0" borderId="27" xfId="0" applyFont="1" applyFill="1" applyBorder="1" applyAlignment="1">
      <alignment horizontal="center" vertical="center" wrapText="1"/>
    </xf>
    <xf numFmtId="0" fontId="117" fillId="0" borderId="33" xfId="0" applyFont="1" applyFill="1" applyBorder="1" applyAlignment="1">
      <alignment horizontal="center" vertical="center"/>
    </xf>
    <xf numFmtId="0" fontId="117" fillId="0" borderId="59" xfId="0" applyFont="1" applyFill="1" applyBorder="1" applyAlignment="1">
      <alignment horizontal="center" vertical="center" wrapText="1"/>
    </xf>
    <xf numFmtId="0" fontId="117" fillId="0" borderId="53" xfId="0" applyFont="1" applyFill="1" applyBorder="1" applyAlignment="1">
      <alignment horizontal="center" vertical="center" wrapText="1"/>
    </xf>
    <xf numFmtId="0" fontId="117" fillId="0" borderId="54" xfId="0" applyFont="1" applyFill="1" applyBorder="1" applyAlignment="1">
      <alignment horizontal="center" vertical="center" wrapText="1"/>
    </xf>
    <xf numFmtId="0" fontId="2" fillId="0" borderId="0" xfId="272" applyFont="1" applyBorder="1" applyAlignment="1">
      <alignment horizontal="center"/>
    </xf>
    <xf numFmtId="0" fontId="8" fillId="0" borderId="0" xfId="272" applyFont="1" applyBorder="1" applyAlignment="1">
      <alignment horizontal="center"/>
    </xf>
    <xf numFmtId="0" fontId="2" fillId="0" borderId="0" xfId="272" applyFont="1" applyBorder="1" applyAlignment="1">
      <alignment horizontal="left"/>
    </xf>
    <xf numFmtId="0" fontId="19" fillId="0" borderId="0" xfId="272" applyFont="1" applyFill="1" applyAlignment="1">
      <alignment horizontal="center" wrapText="1"/>
    </xf>
    <xf numFmtId="0" fontId="7" fillId="0" borderId="0" xfId="272" applyFont="1" applyBorder="1" applyAlignment="1">
      <alignment horizontal="center"/>
    </xf>
    <xf numFmtId="0" fontId="23" fillId="0" borderId="0" xfId="272" applyFont="1" applyBorder="1" applyAlignment="1">
      <alignment horizontal="center"/>
    </xf>
    <xf numFmtId="0" fontId="8" fillId="0" borderId="77" xfId="0" applyFont="1" applyFill="1" applyBorder="1" applyAlignment="1">
      <alignment horizontal="center" vertical="center" textRotation="90" wrapText="1"/>
    </xf>
    <xf numFmtId="0" fontId="8" fillId="0" borderId="70" xfId="0" applyFont="1" applyFill="1" applyBorder="1" applyAlignment="1">
      <alignment horizontal="center" vertical="center" textRotation="90" wrapText="1"/>
    </xf>
    <xf numFmtId="0" fontId="8" fillId="0" borderId="63" xfId="0" applyFont="1" applyFill="1" applyBorder="1" applyAlignment="1">
      <alignment horizontal="center" vertical="center" textRotation="90" wrapText="1"/>
    </xf>
    <xf numFmtId="0" fontId="8" fillId="0" borderId="67" xfId="0" applyFont="1" applyFill="1" applyBorder="1" applyAlignment="1">
      <alignment horizontal="center" vertical="center" textRotation="90" wrapText="1"/>
    </xf>
    <xf numFmtId="0" fontId="8" fillId="0" borderId="71" xfId="0" applyFont="1" applyFill="1" applyBorder="1" applyAlignment="1">
      <alignment horizontal="center" vertical="center" textRotation="90" wrapText="1"/>
    </xf>
    <xf numFmtId="0" fontId="8" fillId="0" borderId="64" xfId="0" applyFont="1" applyFill="1" applyBorder="1" applyAlignment="1">
      <alignment horizontal="center" vertical="center" textRotation="90" wrapText="1"/>
    </xf>
    <xf numFmtId="0" fontId="21" fillId="0" borderId="37" xfId="503" applyFont="1" applyFill="1" applyBorder="1" applyAlignment="1">
      <alignment horizontal="center" vertical="center"/>
    </xf>
    <xf numFmtId="0" fontId="21" fillId="0" borderId="60" xfId="503" applyFont="1" applyFill="1" applyBorder="1" applyAlignment="1">
      <alignment horizontal="center" vertical="center"/>
    </xf>
    <xf numFmtId="0" fontId="21" fillId="0" borderId="35" xfId="503" applyFont="1" applyFill="1" applyBorder="1" applyAlignment="1">
      <alignment horizontal="center" vertical="center"/>
    </xf>
    <xf numFmtId="0" fontId="21" fillId="0" borderId="12" xfId="503" applyFont="1" applyFill="1" applyBorder="1" applyAlignment="1">
      <alignment horizontal="center" vertical="center"/>
    </xf>
    <xf numFmtId="0" fontId="8" fillId="0" borderId="6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textRotation="90" wrapText="1"/>
    </xf>
    <xf numFmtId="0" fontId="8" fillId="0" borderId="76" xfId="0" applyFont="1" applyFill="1" applyBorder="1" applyAlignment="1">
      <alignment horizontal="center" vertical="center" textRotation="90" wrapText="1"/>
    </xf>
    <xf numFmtId="0" fontId="8" fillId="0" borderId="68" xfId="0" applyFont="1" applyFill="1" applyBorder="1" applyAlignment="1">
      <alignment horizontal="center" vertical="center" textRotation="90" wrapText="1"/>
    </xf>
    <xf numFmtId="0" fontId="21" fillId="0" borderId="24" xfId="0" applyFont="1" applyFill="1" applyBorder="1" applyAlignment="1" applyProtection="1">
      <alignment horizontal="center" vertical="center" wrapText="1"/>
    </xf>
    <xf numFmtId="0" fontId="21" fillId="0" borderId="19" xfId="0" applyFont="1" applyFill="1" applyBorder="1" applyAlignment="1" applyProtection="1">
      <alignment horizontal="center" vertical="center" wrapText="1"/>
    </xf>
    <xf numFmtId="0" fontId="21" fillId="0" borderId="23" xfId="0" applyFont="1" applyFill="1" applyBorder="1" applyAlignment="1" applyProtection="1">
      <alignment horizontal="center" vertical="center" wrapText="1"/>
    </xf>
    <xf numFmtId="0" fontId="21" fillId="0" borderId="20" xfId="0" applyFont="1" applyFill="1" applyBorder="1" applyAlignment="1" applyProtection="1">
      <alignment horizontal="center" vertical="center" wrapText="1"/>
    </xf>
    <xf numFmtId="0" fontId="8" fillId="0" borderId="33" xfId="0" applyFont="1" applyFill="1" applyBorder="1" applyAlignment="1" applyProtection="1">
      <alignment horizontal="center" vertical="center" wrapText="1"/>
    </xf>
    <xf numFmtId="0" fontId="8" fillId="0" borderId="12" xfId="0" applyFont="1" applyFill="1" applyBorder="1" applyAlignment="1" applyProtection="1">
      <alignment horizontal="center" vertical="center" wrapText="1"/>
    </xf>
    <xf numFmtId="0" fontId="8" fillId="0" borderId="27" xfId="0" applyFont="1" applyFill="1" applyBorder="1" applyAlignment="1" applyProtection="1">
      <alignment horizontal="center" vertical="center" wrapText="1"/>
    </xf>
    <xf numFmtId="0" fontId="27" fillId="0" borderId="13" xfId="0" applyFont="1" applyFill="1" applyBorder="1" applyAlignment="1" applyProtection="1">
      <alignment horizontal="center" vertical="center"/>
    </xf>
    <xf numFmtId="0" fontId="8" fillId="0" borderId="32" xfId="0" applyFont="1" applyFill="1" applyBorder="1" applyAlignment="1">
      <alignment horizontal="center" vertical="center" textRotation="90" wrapText="1"/>
    </xf>
    <xf numFmtId="0" fontId="8" fillId="0" borderId="50" xfId="0" applyFont="1" applyFill="1" applyBorder="1" applyAlignment="1">
      <alignment horizontal="center" vertical="center" textRotation="90" wrapText="1"/>
    </xf>
    <xf numFmtId="0" fontId="8" fillId="0" borderId="21" xfId="0" applyFont="1" applyFill="1" applyBorder="1" applyAlignment="1">
      <alignment horizontal="center" vertical="center" textRotation="90" wrapText="1"/>
    </xf>
    <xf numFmtId="0" fontId="21" fillId="0" borderId="33" xfId="0" applyFont="1" applyFill="1" applyBorder="1" applyAlignment="1" applyProtection="1">
      <alignment horizontal="center" vertical="center"/>
    </xf>
    <xf numFmtId="0" fontId="21" fillId="0" borderId="72" xfId="0" applyFont="1" applyFill="1" applyBorder="1" applyAlignment="1" applyProtection="1">
      <alignment horizontal="center" vertical="center"/>
    </xf>
    <xf numFmtId="0" fontId="21" fillId="0" borderId="73" xfId="0" applyFont="1" applyFill="1" applyBorder="1" applyAlignment="1" applyProtection="1">
      <alignment horizontal="center" vertical="center"/>
    </xf>
    <xf numFmtId="0" fontId="21" fillId="0" borderId="42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11" fillId="0" borderId="77" xfId="0" applyFont="1" applyFill="1" applyBorder="1" applyAlignment="1" applyProtection="1">
      <alignment horizontal="center" vertical="center"/>
    </xf>
    <xf numFmtId="0" fontId="11" fillId="0" borderId="70" xfId="0" applyFont="1" applyFill="1" applyBorder="1" applyAlignment="1" applyProtection="1">
      <alignment horizontal="center" vertical="center"/>
    </xf>
    <xf numFmtId="0" fontId="11" fillId="0" borderId="63" xfId="0" applyFont="1" applyFill="1" applyBorder="1" applyAlignment="1" applyProtection="1">
      <alignment horizontal="center" vertical="center"/>
    </xf>
    <xf numFmtId="0" fontId="11" fillId="59" borderId="93" xfId="503" applyFont="1" applyFill="1" applyBorder="1" applyAlignment="1">
      <alignment horizontal="center" vertical="center"/>
    </xf>
    <xf numFmtId="0" fontId="11" fillId="59" borderId="73" xfId="503" applyFont="1" applyFill="1" applyBorder="1" applyAlignment="1">
      <alignment horizontal="center" vertical="center"/>
    </xf>
    <xf numFmtId="0" fontId="11" fillId="59" borderId="74" xfId="503" applyFont="1" applyFill="1" applyBorder="1" applyAlignment="1">
      <alignment horizontal="center" vertical="center"/>
    </xf>
    <xf numFmtId="0" fontId="5" fillId="0" borderId="0" xfId="502" applyNumberFormat="1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11" fillId="0" borderId="24" xfId="0" applyFont="1" applyFill="1" applyBorder="1" applyAlignment="1" applyProtection="1">
      <alignment horizontal="center" vertical="center" wrapText="1"/>
    </xf>
    <xf numFmtId="0" fontId="11" fillId="0" borderId="19" xfId="0" applyFont="1" applyFill="1" applyBorder="1" applyAlignment="1" applyProtection="1">
      <alignment horizontal="center" vertical="center" wrapText="1"/>
    </xf>
    <xf numFmtId="0" fontId="11" fillId="0" borderId="23" xfId="0" applyFont="1" applyFill="1" applyBorder="1" applyAlignment="1" applyProtection="1">
      <alignment horizontal="center" vertical="center" wrapText="1"/>
    </xf>
    <xf numFmtId="0" fontId="12" fillId="0" borderId="33" xfId="0" applyFont="1" applyFill="1" applyBorder="1" applyAlignment="1" applyProtection="1">
      <alignment horizontal="center" vertical="center" wrapText="1"/>
    </xf>
    <xf numFmtId="0" fontId="12" fillId="0" borderId="37" xfId="0" applyFont="1" applyFill="1" applyBorder="1" applyAlignment="1" applyProtection="1">
      <alignment horizontal="center" vertical="center" wrapText="1"/>
    </xf>
    <xf numFmtId="0" fontId="12" fillId="0" borderId="38" xfId="0" applyFont="1" applyFill="1" applyBorder="1" applyAlignment="1" applyProtection="1">
      <alignment horizontal="center" vertical="center" wrapText="1"/>
    </xf>
    <xf numFmtId="0" fontId="131" fillId="58" borderId="19" xfId="503" applyFont="1" applyFill="1" applyBorder="1" applyAlignment="1">
      <alignment horizontal="center" vertical="center"/>
    </xf>
    <xf numFmtId="0" fontId="11" fillId="59" borderId="24" xfId="503" applyFont="1" applyFill="1" applyBorder="1" applyAlignment="1">
      <alignment horizontal="center" vertical="center"/>
    </xf>
    <xf numFmtId="0" fontId="11" fillId="59" borderId="33" xfId="503" applyFont="1" applyFill="1" applyBorder="1" applyAlignment="1">
      <alignment horizontal="center" vertical="center"/>
    </xf>
    <xf numFmtId="0" fontId="11" fillId="59" borderId="59" xfId="503" applyFont="1" applyFill="1" applyBorder="1" applyAlignment="1">
      <alignment horizontal="center" vertical="center"/>
    </xf>
    <xf numFmtId="0" fontId="11" fillId="0" borderId="75" xfId="0" applyFont="1" applyFill="1" applyBorder="1" applyAlignment="1" applyProtection="1">
      <alignment horizontal="center" vertical="center"/>
    </xf>
    <xf numFmtId="3" fontId="117" fillId="0" borderId="0" xfId="0" applyNumberFormat="1" applyFont="1" applyAlignment="1">
      <alignment horizontal="center"/>
    </xf>
    <xf numFmtId="0" fontId="8" fillId="0" borderId="0" xfId="184" applyFont="1" applyFill="1" applyAlignment="1" applyProtection="1">
      <alignment horizontal="center" vertical="center"/>
    </xf>
    <xf numFmtId="0" fontId="8" fillId="0" borderId="0" xfId="184" applyFont="1" applyFill="1" applyAlignment="1" applyProtection="1">
      <alignment horizontal="center"/>
    </xf>
    <xf numFmtId="0" fontId="2" fillId="0" borderId="0" xfId="272" applyFont="1" applyFill="1" applyAlignment="1">
      <alignment horizontal="center" vertical="center" wrapText="1"/>
    </xf>
    <xf numFmtId="0" fontId="5" fillId="0" borderId="0" xfId="272" applyFont="1" applyFill="1" applyAlignment="1">
      <alignment horizontal="center" wrapText="1"/>
    </xf>
    <xf numFmtId="1" fontId="8" fillId="0" borderId="32" xfId="272" applyNumberFormat="1" applyFont="1" applyFill="1" applyBorder="1" applyAlignment="1">
      <alignment horizontal="center" vertical="center" wrapText="1"/>
    </xf>
    <xf numFmtId="0" fontId="8" fillId="0" borderId="61" xfId="272" applyFont="1" applyFill="1" applyBorder="1" applyAlignment="1">
      <alignment horizontal="left" vertical="center" wrapText="1"/>
    </xf>
    <xf numFmtId="0" fontId="8" fillId="0" borderId="35" xfId="272" applyFont="1" applyFill="1" applyBorder="1" applyAlignment="1">
      <alignment horizontal="left" vertical="center" wrapText="1"/>
    </xf>
    <xf numFmtId="0" fontId="8" fillId="0" borderId="31" xfId="272" applyFont="1" applyFill="1" applyBorder="1" applyAlignment="1">
      <alignment horizontal="center" vertical="center" wrapText="1"/>
    </xf>
    <xf numFmtId="0" fontId="8" fillId="0" borderId="25" xfId="272" applyFont="1" applyFill="1" applyBorder="1" applyAlignment="1">
      <alignment horizontal="center" vertical="center" wrapText="1"/>
    </xf>
    <xf numFmtId="0" fontId="5" fillId="0" borderId="0" xfId="272" applyFont="1" applyAlignment="1">
      <alignment horizontal="center" vertical="center"/>
    </xf>
    <xf numFmtId="0" fontId="5" fillId="0" borderId="0" xfId="272" applyFont="1" applyBorder="1" applyAlignment="1">
      <alignment horizontal="right" vertical="center"/>
    </xf>
    <xf numFmtId="0" fontId="5" fillId="0" borderId="0" xfId="272" applyFont="1" applyBorder="1" applyAlignment="1" applyProtection="1">
      <alignment horizontal="left" wrapText="1"/>
      <protection locked="0"/>
    </xf>
    <xf numFmtId="0" fontId="8" fillId="0" borderId="72" xfId="272" applyFont="1" applyFill="1" applyBorder="1" applyAlignment="1">
      <alignment horizontal="center" vertical="center" wrapText="1"/>
    </xf>
    <xf numFmtId="0" fontId="8" fillId="0" borderId="73" xfId="272" applyFont="1" applyFill="1" applyBorder="1" applyAlignment="1">
      <alignment horizontal="center" vertical="center" wrapText="1"/>
    </xf>
    <xf numFmtId="0" fontId="8" fillId="0" borderId="74" xfId="272" applyFont="1" applyFill="1" applyBorder="1" applyAlignment="1">
      <alignment horizontal="center" vertical="center" wrapText="1"/>
    </xf>
    <xf numFmtId="0" fontId="5" fillId="0" borderId="0" xfId="272" applyFont="1" applyAlignment="1" applyProtection="1">
      <alignment horizontal="right" vertical="center"/>
    </xf>
    <xf numFmtId="0" fontId="8" fillId="0" borderId="21" xfId="503" applyFont="1" applyFill="1" applyBorder="1" applyAlignment="1">
      <alignment horizontal="center" vertical="center" wrapText="1"/>
    </xf>
    <xf numFmtId="0" fontId="8" fillId="0" borderId="49" xfId="503" applyFont="1" applyFill="1" applyBorder="1" applyAlignment="1">
      <alignment horizontal="center" vertical="center" wrapText="1"/>
    </xf>
    <xf numFmtId="0" fontId="8" fillId="0" borderId="27" xfId="503" applyFont="1" applyFill="1" applyBorder="1" applyAlignment="1">
      <alignment horizontal="center" vertical="center"/>
    </xf>
    <xf numFmtId="0" fontId="145" fillId="0" borderId="0" xfId="272" applyFont="1" applyAlignment="1">
      <alignment horizontal="left" vertical="center" wrapText="1"/>
    </xf>
    <xf numFmtId="0" fontId="72" fillId="0" borderId="0" xfId="499" applyFont="1" applyFill="1" applyAlignment="1">
      <alignment vertical="top"/>
    </xf>
    <xf numFmtId="0" fontId="2" fillId="0" borderId="0" xfId="272" applyFont="1" applyAlignment="1">
      <alignment horizontal="center" wrapText="1"/>
    </xf>
    <xf numFmtId="184" fontId="8" fillId="0" borderId="50" xfId="500" applyNumberFormat="1" applyFont="1" applyFill="1" applyBorder="1" applyAlignment="1">
      <alignment horizontal="center" vertical="center" wrapText="1"/>
    </xf>
    <xf numFmtId="184" fontId="8" fillId="58" borderId="50" xfId="500" applyNumberFormat="1" applyFont="1" applyFill="1" applyBorder="1" applyAlignment="1">
      <alignment horizontal="center" vertical="center" wrapText="1"/>
    </xf>
    <xf numFmtId="184" fontId="8" fillId="58" borderId="119" xfId="500" applyNumberFormat="1" applyFont="1" applyFill="1" applyBorder="1" applyAlignment="1">
      <alignment horizontal="center" vertical="center" wrapText="1"/>
    </xf>
    <xf numFmtId="0" fontId="8" fillId="0" borderId="72" xfId="503" applyFont="1" applyBorder="1" applyAlignment="1">
      <alignment horizontal="center" vertical="center" wrapText="1"/>
    </xf>
    <xf numFmtId="0" fontId="8" fillId="0" borderId="73" xfId="503" applyFont="1" applyBorder="1" applyAlignment="1">
      <alignment horizontal="center" vertical="center" wrapText="1"/>
    </xf>
    <xf numFmtId="0" fontId="8" fillId="0" borderId="42" xfId="503" applyFont="1" applyBorder="1" applyAlignment="1">
      <alignment horizontal="center" vertical="center" wrapText="1"/>
    </xf>
    <xf numFmtId="0" fontId="8" fillId="58" borderId="34" xfId="272" applyFont="1" applyFill="1" applyBorder="1" applyAlignment="1">
      <alignment horizontal="center" vertical="center" wrapText="1"/>
    </xf>
    <xf numFmtId="0" fontId="8" fillId="58" borderId="11" xfId="272" applyFont="1" applyFill="1" applyBorder="1" applyAlignment="1">
      <alignment horizontal="center" vertical="center" wrapText="1"/>
    </xf>
    <xf numFmtId="0" fontId="8" fillId="58" borderId="46" xfId="272" applyFont="1" applyFill="1" applyBorder="1" applyAlignment="1">
      <alignment horizontal="center" vertical="center" wrapText="1"/>
    </xf>
    <xf numFmtId="0" fontId="8" fillId="0" borderId="44" xfId="272" applyFont="1" applyBorder="1" applyAlignment="1">
      <alignment horizontal="center" vertical="center" wrapText="1"/>
    </xf>
    <xf numFmtId="184" fontId="8" fillId="0" borderId="32" xfId="500" applyNumberFormat="1" applyFont="1" applyBorder="1" applyAlignment="1">
      <alignment horizontal="center" vertical="center" wrapText="1"/>
    </xf>
    <xf numFmtId="0" fontId="8" fillId="0" borderId="47" xfId="272" applyFont="1" applyBorder="1" applyAlignment="1">
      <alignment horizontal="center" vertical="center" wrapText="1"/>
    </xf>
    <xf numFmtId="0" fontId="8" fillId="0" borderId="56" xfId="272" applyFont="1" applyBorder="1" applyAlignment="1">
      <alignment horizontal="center" vertical="center" wrapText="1"/>
    </xf>
    <xf numFmtId="0" fontId="8" fillId="0" borderId="120" xfId="272" applyFont="1" applyBorder="1" applyAlignment="1">
      <alignment horizontal="center" vertical="center" wrapText="1"/>
    </xf>
    <xf numFmtId="0" fontId="12" fillId="0" borderId="27" xfId="499" applyFont="1" applyBorder="1" applyAlignment="1">
      <alignment horizontal="center" vertical="center"/>
    </xf>
    <xf numFmtId="0" fontId="12" fillId="0" borderId="119" xfId="499" applyFont="1" applyBorder="1" applyAlignment="1">
      <alignment horizontal="center" vertical="center"/>
    </xf>
    <xf numFmtId="0" fontId="5" fillId="0" borderId="0" xfId="272" applyFont="1" applyAlignment="1">
      <alignment horizontal="center" wrapText="1"/>
    </xf>
    <xf numFmtId="0" fontId="8" fillId="0" borderId="12" xfId="499" applyFont="1" applyBorder="1" applyAlignment="1">
      <alignment horizontal="center" vertical="center"/>
    </xf>
    <xf numFmtId="0" fontId="8" fillId="0" borderId="12" xfId="499" applyFont="1" applyBorder="1" applyAlignment="1">
      <alignment horizontal="center" vertical="center" wrapText="1"/>
    </xf>
    <xf numFmtId="0" fontId="154" fillId="88" borderId="0" xfId="0" applyFont="1" applyFill="1" applyAlignment="1">
      <alignment horizontal="left" vertical="center" wrapText="1"/>
    </xf>
    <xf numFmtId="49" fontId="2" fillId="0" borderId="12" xfId="500" applyNumberFormat="1" applyFont="1" applyBorder="1" applyAlignment="1">
      <alignment horizontal="left" vertical="center" wrapText="1"/>
    </xf>
    <xf numFmtId="0" fontId="72" fillId="0" borderId="0" xfId="499" applyFont="1" applyAlignment="1">
      <alignment vertical="top"/>
    </xf>
    <xf numFmtId="184" fontId="8" fillId="0" borderId="12" xfId="500" applyNumberFormat="1" applyFont="1" applyBorder="1" applyAlignment="1">
      <alignment horizontal="center" vertical="center" wrapText="1"/>
    </xf>
    <xf numFmtId="1" fontId="8" fillId="0" borderId="12" xfId="272" applyNumberFormat="1" applyFont="1" applyFill="1" applyBorder="1" applyAlignment="1">
      <alignment horizontal="center" vertical="center" wrapText="1"/>
    </xf>
    <xf numFmtId="184" fontId="8" fillId="58" borderId="12" xfId="500" applyNumberFormat="1" applyFont="1" applyFill="1" applyBorder="1" applyAlignment="1">
      <alignment horizontal="center" vertical="center" wrapText="1"/>
    </xf>
    <xf numFmtId="184" fontId="8" fillId="0" borderId="12" xfId="499" applyNumberFormat="1" applyFont="1" applyBorder="1" applyAlignment="1">
      <alignment horizontal="center" vertical="center" wrapText="1"/>
    </xf>
    <xf numFmtId="0" fontId="73" fillId="24" borderId="0" xfId="139" applyFont="1" applyFill="1" applyAlignment="1">
      <alignment horizontal="left" vertical="top" wrapText="1"/>
    </xf>
    <xf numFmtId="0" fontId="2" fillId="0" borderId="0" xfId="272" applyFont="1" applyFill="1" applyBorder="1" applyAlignment="1">
      <alignment horizontal="center" wrapText="1"/>
    </xf>
    <xf numFmtId="0" fontId="2" fillId="0" borderId="0" xfId="272" applyFont="1" applyFill="1" applyBorder="1" applyAlignment="1">
      <alignment horizontal="center" vertical="center" wrapText="1"/>
    </xf>
    <xf numFmtId="0" fontId="8" fillId="0" borderId="12" xfId="272" applyFont="1" applyFill="1" applyBorder="1" applyAlignment="1">
      <alignment horizontal="left" vertical="center" wrapText="1"/>
    </xf>
    <xf numFmtId="0" fontId="8" fillId="0" borderId="12" xfId="276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5" fillId="0" borderId="0" xfId="502" applyNumberFormat="1" applyFont="1" applyFill="1" applyBorder="1" applyAlignment="1" applyProtection="1">
      <alignment horizontal="center" vertical="top" wrapText="1"/>
    </xf>
    <xf numFmtId="0" fontId="8" fillId="0" borderId="0" xfId="0" applyFont="1" applyAlignment="1">
      <alignment horizontal="center"/>
    </xf>
    <xf numFmtId="0" fontId="117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5" fillId="0" borderId="0" xfId="272" applyFont="1" applyAlignment="1" applyProtection="1">
      <alignment horizontal="center" wrapText="1"/>
    </xf>
    <xf numFmtId="0" fontId="28" fillId="24" borderId="12" xfId="272" applyFont="1" applyFill="1" applyBorder="1" applyAlignment="1">
      <alignment horizontal="center" vertical="center" wrapText="1" shrinkToFit="1"/>
    </xf>
    <xf numFmtId="0" fontId="5" fillId="0" borderId="0" xfId="507" applyFont="1" applyAlignment="1">
      <alignment horizontal="center" wrapText="1"/>
    </xf>
    <xf numFmtId="0" fontId="28" fillId="0" borderId="12" xfId="272" applyFont="1" applyBorder="1" applyAlignment="1">
      <alignment horizontal="center" vertical="center" wrapText="1" shrinkToFit="1"/>
    </xf>
    <xf numFmtId="0" fontId="8" fillId="0" borderId="21" xfId="272" applyFont="1" applyBorder="1" applyAlignment="1">
      <alignment horizontal="center" vertical="center" wrapText="1"/>
    </xf>
    <xf numFmtId="0" fontId="8" fillId="58" borderId="32" xfId="501" applyFont="1" applyFill="1" applyBorder="1" applyAlignment="1">
      <alignment horizontal="center" vertical="center" wrapText="1"/>
    </xf>
    <xf numFmtId="0" fontId="8" fillId="58" borderId="50" xfId="501" applyFont="1" applyFill="1" applyBorder="1" applyAlignment="1">
      <alignment horizontal="center" vertical="center" wrapText="1"/>
    </xf>
    <xf numFmtId="0" fontId="8" fillId="58" borderId="21" xfId="501" applyFont="1" applyFill="1" applyBorder="1" applyAlignment="1">
      <alignment horizontal="center" vertical="center" wrapText="1"/>
    </xf>
    <xf numFmtId="0" fontId="8" fillId="58" borderId="12" xfId="272" applyFont="1" applyFill="1" applyBorder="1" applyAlignment="1">
      <alignment horizontal="center" vertical="top" wrapText="1"/>
    </xf>
    <xf numFmtId="0" fontId="28" fillId="58" borderId="12" xfId="272" applyFont="1" applyFill="1" applyBorder="1" applyAlignment="1">
      <alignment horizontal="center" vertical="top" wrapText="1"/>
    </xf>
    <xf numFmtId="0" fontId="28" fillId="58" borderId="13" xfId="272" applyFont="1" applyFill="1" applyBorder="1" applyAlignment="1">
      <alignment horizontal="center" vertical="top" wrapText="1"/>
    </xf>
    <xf numFmtId="0" fontId="5" fillId="0" borderId="0" xfId="501" applyFont="1" applyAlignment="1">
      <alignment horizontal="center" vertical="center"/>
    </xf>
    <xf numFmtId="0" fontId="5" fillId="0" borderId="0" xfId="272" applyFont="1" applyAlignment="1" applyProtection="1">
      <alignment horizontal="center" vertical="center"/>
    </xf>
    <xf numFmtId="0" fontId="9" fillId="0" borderId="0" xfId="272" applyFont="1" applyAlignment="1" applyProtection="1">
      <alignment horizontal="center" vertical="center"/>
    </xf>
    <xf numFmtId="0" fontId="5" fillId="0" borderId="0" xfId="272" applyFont="1" applyAlignment="1" applyProtection="1">
      <alignment horizontal="center" vertical="center" wrapText="1"/>
    </xf>
    <xf numFmtId="0" fontId="8" fillId="58" borderId="32" xfId="272" applyFont="1" applyFill="1" applyBorder="1" applyAlignment="1">
      <alignment horizontal="center" vertical="center" wrapText="1"/>
    </xf>
    <xf numFmtId="0" fontId="8" fillId="58" borderId="50" xfId="272" applyFont="1" applyFill="1" applyBorder="1" applyAlignment="1">
      <alignment horizontal="center" vertical="center" wrapText="1"/>
    </xf>
    <xf numFmtId="0" fontId="8" fillId="58" borderId="21" xfId="272" applyFont="1" applyFill="1" applyBorder="1" applyAlignment="1">
      <alignment horizontal="center" vertical="center" wrapText="1"/>
    </xf>
    <xf numFmtId="0" fontId="8" fillId="58" borderId="33" xfId="272" applyFont="1" applyFill="1" applyBorder="1" applyAlignment="1">
      <alignment horizontal="center" vertical="center" wrapText="1"/>
    </xf>
    <xf numFmtId="0" fontId="8" fillId="58" borderId="31" xfId="501" applyFont="1" applyFill="1" applyBorder="1" applyAlignment="1">
      <alignment horizontal="center" vertical="center" wrapText="1"/>
    </xf>
    <xf numFmtId="0" fontId="8" fillId="58" borderId="55" xfId="501" applyFont="1" applyFill="1" applyBorder="1" applyAlignment="1">
      <alignment horizontal="center" vertical="center" wrapText="1"/>
    </xf>
    <xf numFmtId="0" fontId="8" fillId="58" borderId="25" xfId="501" applyFont="1" applyFill="1" applyBorder="1" applyAlignment="1">
      <alignment horizontal="center" vertical="center" wrapText="1"/>
    </xf>
    <xf numFmtId="0" fontId="8" fillId="0" borderId="32" xfId="272" applyFont="1" applyFill="1" applyBorder="1" applyAlignment="1">
      <alignment horizontal="center" vertical="center" wrapText="1"/>
    </xf>
    <xf numFmtId="0" fontId="8" fillId="0" borderId="21" xfId="272" applyFont="1" applyFill="1" applyBorder="1" applyAlignment="1">
      <alignment horizontal="center" vertical="center" wrapText="1"/>
    </xf>
    <xf numFmtId="0" fontId="8" fillId="0" borderId="27" xfId="501" applyFont="1" applyFill="1" applyBorder="1" applyAlignment="1">
      <alignment horizontal="center" vertical="center"/>
    </xf>
    <xf numFmtId="0" fontId="8" fillId="0" borderId="21" xfId="501" applyFont="1" applyFill="1" applyBorder="1" applyAlignment="1">
      <alignment horizontal="center" vertical="center"/>
    </xf>
    <xf numFmtId="0" fontId="2" fillId="58" borderId="0" xfId="501" applyFont="1" applyFill="1" applyAlignment="1">
      <alignment horizontal="left" vertical="center" wrapText="1"/>
    </xf>
    <xf numFmtId="0" fontId="8" fillId="58" borderId="37" xfId="272" applyFont="1" applyFill="1" applyBorder="1" applyAlignment="1">
      <alignment horizontal="center" vertical="center" wrapText="1"/>
    </xf>
    <xf numFmtId="0" fontId="8" fillId="58" borderId="60" xfId="272" applyFont="1" applyFill="1" applyBorder="1" applyAlignment="1">
      <alignment horizontal="center" vertical="center" wrapText="1"/>
    </xf>
    <xf numFmtId="0" fontId="8" fillId="58" borderId="35" xfId="272" applyFont="1" applyFill="1" applyBorder="1" applyAlignment="1">
      <alignment horizontal="center" vertical="center" wrapText="1"/>
    </xf>
    <xf numFmtId="0" fontId="8" fillId="58" borderId="37" xfId="272" applyFont="1" applyFill="1" applyBorder="1" applyAlignment="1">
      <alignment horizontal="center" wrapText="1"/>
    </xf>
    <xf numFmtId="0" fontId="8" fillId="58" borderId="60" xfId="272" applyFont="1" applyFill="1" applyBorder="1" applyAlignment="1">
      <alignment horizontal="center" wrapText="1"/>
    </xf>
    <xf numFmtId="0" fontId="8" fillId="58" borderId="35" xfId="272" applyFont="1" applyFill="1" applyBorder="1" applyAlignment="1">
      <alignment horizontal="center" wrapText="1"/>
    </xf>
    <xf numFmtId="0" fontId="8" fillId="58" borderId="37" xfId="272" applyFont="1" applyFill="1" applyBorder="1" applyAlignment="1">
      <alignment horizontal="center" vertical="top" wrapText="1"/>
    </xf>
    <xf numFmtId="0" fontId="8" fillId="58" borderId="60" xfId="272" applyFont="1" applyFill="1" applyBorder="1" applyAlignment="1">
      <alignment horizontal="center" vertical="top" wrapText="1"/>
    </xf>
    <xf numFmtId="0" fontId="8" fillId="58" borderId="35" xfId="272" applyFont="1" applyFill="1" applyBorder="1" applyAlignment="1">
      <alignment horizontal="center" vertical="top" wrapText="1"/>
    </xf>
    <xf numFmtId="3" fontId="8" fillId="58" borderId="48" xfId="501" applyNumberFormat="1" applyFont="1" applyFill="1" applyBorder="1" applyAlignment="1">
      <alignment horizontal="left" vertical="center" wrapText="1"/>
    </xf>
    <xf numFmtId="3" fontId="8" fillId="58" borderId="45" xfId="501" applyNumberFormat="1" applyFont="1" applyFill="1" applyBorder="1" applyAlignment="1">
      <alignment horizontal="left" vertical="center" wrapText="1"/>
    </xf>
    <xf numFmtId="0" fontId="8" fillId="0" borderId="33" xfId="501" applyFont="1" applyFill="1" applyBorder="1" applyAlignment="1">
      <alignment horizontal="center"/>
    </xf>
    <xf numFmtId="0" fontId="8" fillId="58" borderId="47" xfId="272" applyFont="1" applyFill="1" applyBorder="1" applyAlignment="1">
      <alignment horizontal="center" vertical="center" wrapText="1"/>
    </xf>
    <xf numFmtId="0" fontId="8" fillId="58" borderId="56" xfId="272" applyFont="1" applyFill="1" applyBorder="1" applyAlignment="1">
      <alignment horizontal="center" vertical="center" wrapText="1"/>
    </xf>
    <xf numFmtId="0" fontId="8" fillId="58" borderId="49" xfId="272" applyFont="1" applyFill="1" applyBorder="1" applyAlignment="1">
      <alignment horizontal="center" vertical="center" wrapText="1"/>
    </xf>
    <xf numFmtId="0" fontId="5" fillId="24" borderId="0" xfId="272" applyFont="1" applyFill="1" applyAlignment="1">
      <alignment horizontal="center" wrapText="1"/>
    </xf>
    <xf numFmtId="0" fontId="5" fillId="24" borderId="0" xfId="272" applyFont="1" applyFill="1" applyAlignment="1">
      <alignment horizontal="center"/>
    </xf>
    <xf numFmtId="0" fontId="116" fillId="0" borderId="0" xfId="0" applyFont="1" applyAlignment="1">
      <alignment horizontal="left"/>
    </xf>
    <xf numFmtId="0" fontId="2" fillId="0" borderId="16" xfId="503" applyFont="1" applyBorder="1" applyAlignment="1" applyProtection="1">
      <alignment horizontal="center" vertical="center" wrapText="1"/>
    </xf>
    <xf numFmtId="0" fontId="2" fillId="0" borderId="11" xfId="503" applyFont="1" applyBorder="1" applyAlignment="1" applyProtection="1">
      <alignment horizontal="center" vertical="center" wrapText="1"/>
    </xf>
    <xf numFmtId="0" fontId="2" fillId="0" borderId="41" xfId="503" applyFont="1" applyBorder="1" applyAlignment="1" applyProtection="1">
      <alignment horizontal="center" vertical="center" wrapText="1"/>
    </xf>
    <xf numFmtId="0" fontId="2" fillId="0" borderId="77" xfId="272" applyFont="1" applyBorder="1" applyAlignment="1">
      <alignment horizontal="center" vertical="center" wrapText="1"/>
    </xf>
    <xf numFmtId="0" fontId="2" fillId="0" borderId="70" xfId="272" applyFont="1" applyBorder="1" applyAlignment="1">
      <alignment horizontal="center" vertical="center" wrapText="1"/>
    </xf>
    <xf numFmtId="0" fontId="2" fillId="0" borderId="34" xfId="503" applyFont="1" applyBorder="1" applyAlignment="1" applyProtection="1">
      <alignment horizontal="center" vertical="center" wrapText="1"/>
    </xf>
    <xf numFmtId="0" fontId="2" fillId="0" borderId="69" xfId="272" applyFont="1" applyBorder="1" applyAlignment="1">
      <alignment horizontal="center" vertical="center" wrapText="1"/>
    </xf>
    <xf numFmtId="0" fontId="2" fillId="0" borderId="22" xfId="272" applyFont="1" applyBorder="1" applyAlignment="1">
      <alignment horizontal="center" vertical="center" wrapText="1"/>
    </xf>
    <xf numFmtId="0" fontId="2" fillId="24" borderId="19" xfId="272" applyFont="1" applyFill="1" applyBorder="1" applyAlignment="1">
      <alignment horizontal="left" vertical="top"/>
    </xf>
    <xf numFmtId="0" fontId="2" fillId="0" borderId="0" xfId="272" applyFont="1" applyAlignment="1">
      <alignment horizontal="left" vertical="top" wrapText="1"/>
    </xf>
    <xf numFmtId="0" fontId="2" fillId="24" borderId="24" xfId="272" applyFont="1" applyFill="1" applyBorder="1" applyAlignment="1">
      <alignment horizontal="center" vertical="center"/>
    </xf>
    <xf numFmtId="0" fontId="2" fillId="24" borderId="19" xfId="272" applyFont="1" applyFill="1" applyBorder="1" applyAlignment="1">
      <alignment horizontal="center" vertical="center"/>
    </xf>
    <xf numFmtId="0" fontId="2" fillId="24" borderId="23" xfId="272" applyFont="1" applyFill="1" applyBorder="1" applyAlignment="1">
      <alignment horizontal="center" vertical="center"/>
    </xf>
    <xf numFmtId="0" fontId="2" fillId="24" borderId="72" xfId="272" applyFont="1" applyFill="1" applyBorder="1" applyAlignment="1">
      <alignment horizontal="center" vertical="center" wrapText="1"/>
    </xf>
    <xf numFmtId="0" fontId="2" fillId="58" borderId="37" xfId="272" applyFont="1" applyFill="1" applyBorder="1" applyAlignment="1">
      <alignment horizontal="center" vertical="center" wrapText="1"/>
    </xf>
    <xf numFmtId="0" fontId="2" fillId="58" borderId="38" xfId="272" applyFont="1" applyFill="1" applyBorder="1" applyAlignment="1">
      <alignment horizontal="center" vertical="center" wrapText="1"/>
    </xf>
    <xf numFmtId="0" fontId="2" fillId="24" borderId="93" xfId="272" applyFont="1" applyFill="1" applyBorder="1" applyAlignment="1">
      <alignment horizontal="center" vertical="center" wrapText="1"/>
    </xf>
    <xf numFmtId="0" fontId="2" fillId="24" borderId="73" xfId="272" applyFont="1" applyFill="1" applyBorder="1" applyAlignment="1">
      <alignment horizontal="center" vertical="center" wrapText="1"/>
    </xf>
    <xf numFmtId="0" fontId="2" fillId="24" borderId="74" xfId="272" applyFont="1" applyFill="1" applyBorder="1" applyAlignment="1">
      <alignment horizontal="center" vertical="center" wrapText="1"/>
    </xf>
    <xf numFmtId="0" fontId="2" fillId="24" borderId="94" xfId="272" applyFont="1" applyFill="1" applyBorder="1" applyAlignment="1">
      <alignment horizontal="center" vertical="top" wrapText="1"/>
    </xf>
    <xf numFmtId="0" fontId="2" fillId="24" borderId="95" xfId="272" applyFont="1" applyFill="1" applyBorder="1" applyAlignment="1">
      <alignment horizontal="center" vertical="top" wrapText="1"/>
    </xf>
    <xf numFmtId="0" fontId="2" fillId="24" borderId="99" xfId="272" applyFont="1" applyFill="1" applyBorder="1" applyAlignment="1">
      <alignment horizontal="center" vertical="top" wrapText="1"/>
    </xf>
    <xf numFmtId="0" fontId="2" fillId="24" borderId="92" xfId="272" applyFont="1" applyFill="1" applyBorder="1" applyAlignment="1">
      <alignment horizontal="center" vertical="top" wrapText="1"/>
    </xf>
    <xf numFmtId="0" fontId="2" fillId="24" borderId="96" xfId="272" applyFont="1" applyFill="1" applyBorder="1" applyAlignment="1">
      <alignment horizontal="center" vertical="top" wrapText="1"/>
    </xf>
    <xf numFmtId="0" fontId="2" fillId="24" borderId="66" xfId="272" applyFont="1" applyFill="1" applyBorder="1" applyAlignment="1">
      <alignment horizontal="center" vertical="top" wrapText="1"/>
    </xf>
    <xf numFmtId="0" fontId="8" fillId="24" borderId="0" xfId="272" applyFont="1" applyFill="1" applyAlignment="1">
      <alignment horizontal="center" wrapText="1"/>
    </xf>
    <xf numFmtId="0" fontId="8" fillId="24" borderId="0" xfId="272" applyFont="1" applyFill="1" applyAlignment="1">
      <alignment horizontal="center"/>
    </xf>
    <xf numFmtId="0" fontId="8" fillId="0" borderId="0" xfId="503" applyFont="1" applyAlignment="1" applyProtection="1">
      <alignment horizontal="center"/>
    </xf>
    <xf numFmtId="0" fontId="8" fillId="58" borderId="41" xfId="272" applyFont="1" applyFill="1" applyBorder="1" applyAlignment="1">
      <alignment horizontal="center" vertical="center" wrapText="1"/>
    </xf>
    <xf numFmtId="0" fontId="8" fillId="58" borderId="15" xfId="272" applyFont="1" applyFill="1" applyBorder="1" applyAlignment="1">
      <alignment horizontal="center" vertical="center" wrapText="1"/>
    </xf>
    <xf numFmtId="0" fontId="8" fillId="24" borderId="26" xfId="272" applyFont="1" applyFill="1" applyBorder="1" applyAlignment="1">
      <alignment horizontal="center" vertical="center" wrapText="1"/>
    </xf>
    <xf numFmtId="0" fontId="8" fillId="0" borderId="34" xfId="503" applyFont="1" applyBorder="1" applyAlignment="1" applyProtection="1">
      <alignment horizontal="center" vertical="center" wrapText="1"/>
    </xf>
    <xf numFmtId="0" fontId="8" fillId="0" borderId="77" xfId="272" applyFont="1" applyBorder="1" applyAlignment="1">
      <alignment horizontal="center" vertical="center" wrapText="1"/>
    </xf>
    <xf numFmtId="0" fontId="8" fillId="0" borderId="63" xfId="272" applyFont="1" applyBorder="1" applyAlignment="1">
      <alignment horizontal="center" vertical="center" wrapText="1"/>
    </xf>
    <xf numFmtId="0" fontId="2" fillId="58" borderId="23" xfId="272" applyFont="1" applyFill="1" applyBorder="1" applyAlignment="1">
      <alignment horizontal="left" vertical="top"/>
    </xf>
    <xf numFmtId="0" fontId="2" fillId="58" borderId="17" xfId="272" applyFont="1" applyFill="1" applyBorder="1" applyAlignment="1">
      <alignment horizontal="left" vertical="top"/>
    </xf>
    <xf numFmtId="16" fontId="2" fillId="24" borderId="19" xfId="272" applyNumberFormat="1" applyFont="1" applyFill="1" applyBorder="1" applyAlignment="1">
      <alignment horizontal="left" vertical="top"/>
    </xf>
    <xf numFmtId="0" fontId="8" fillId="0" borderId="34" xfId="272" applyFont="1" applyBorder="1" applyAlignment="1">
      <alignment horizontal="center" vertical="center" wrapText="1"/>
    </xf>
    <xf numFmtId="0" fontId="8" fillId="0" borderId="11" xfId="272" applyFont="1" applyBorder="1" applyAlignment="1">
      <alignment horizontal="center" vertical="center" wrapText="1"/>
    </xf>
    <xf numFmtId="0" fontId="8" fillId="0" borderId="41" xfId="272" applyFont="1" applyBorder="1" applyAlignment="1">
      <alignment horizontal="center" vertical="center" wrapText="1"/>
    </xf>
    <xf numFmtId="0" fontId="8" fillId="0" borderId="16" xfId="272" applyFont="1" applyBorder="1" applyAlignment="1">
      <alignment horizontal="center" vertical="center" wrapText="1"/>
    </xf>
    <xf numFmtId="0" fontId="8" fillId="0" borderId="16" xfId="272" applyFont="1" applyFill="1" applyBorder="1" applyAlignment="1">
      <alignment horizontal="center" vertical="center" wrapText="1"/>
    </xf>
    <xf numFmtId="0" fontId="8" fillId="0" borderId="11" xfId="272" applyFont="1" applyFill="1" applyBorder="1" applyAlignment="1">
      <alignment horizontal="center" vertical="center" wrapText="1"/>
    </xf>
    <xf numFmtId="0" fontId="8" fillId="0" borderId="46" xfId="272" applyFont="1" applyFill="1" applyBorder="1" applyAlignment="1">
      <alignment horizontal="center" vertical="center" wrapText="1"/>
    </xf>
    <xf numFmtId="0" fontId="8" fillId="0" borderId="55" xfId="503" applyFont="1" applyBorder="1" applyAlignment="1">
      <alignment horizontal="center" vertical="center"/>
    </xf>
    <xf numFmtId="0" fontId="8" fillId="0" borderId="50" xfId="503" applyFont="1" applyBorder="1" applyAlignment="1">
      <alignment horizontal="center" vertical="center"/>
    </xf>
    <xf numFmtId="0" fontId="8" fillId="24" borderId="24" xfId="272" applyFont="1" applyFill="1" applyBorder="1" applyAlignment="1">
      <alignment vertical="center"/>
    </xf>
    <xf numFmtId="0" fontId="8" fillId="24" borderId="17" xfId="272" applyFont="1" applyFill="1" applyBorder="1" applyAlignment="1">
      <alignment vertical="center"/>
    </xf>
    <xf numFmtId="0" fontId="8" fillId="24" borderId="20" xfId="272" applyFont="1" applyFill="1" applyBorder="1" applyAlignment="1">
      <alignment vertical="center"/>
    </xf>
    <xf numFmtId="0" fontId="8" fillId="58" borderId="72" xfId="272" applyFont="1" applyFill="1" applyBorder="1" applyAlignment="1">
      <alignment horizontal="center" vertical="center" wrapText="1"/>
    </xf>
    <xf numFmtId="0" fontId="8" fillId="58" borderId="51" xfId="272" applyFont="1" applyFill="1" applyBorder="1" applyAlignment="1">
      <alignment horizontal="center" vertical="center" wrapText="1"/>
    </xf>
    <xf numFmtId="0" fontId="8" fillId="24" borderId="29" xfId="272" applyFont="1" applyFill="1" applyBorder="1" applyAlignment="1">
      <alignment horizontal="center" vertical="center" wrapText="1"/>
    </xf>
    <xf numFmtId="49" fontId="2" fillId="24" borderId="19" xfId="272" applyNumberFormat="1" applyFont="1" applyFill="1" applyBorder="1" applyAlignment="1">
      <alignment horizontal="left" vertical="top"/>
    </xf>
    <xf numFmtId="0" fontId="2" fillId="24" borderId="19" xfId="272" applyFont="1" applyFill="1" applyBorder="1" applyAlignment="1" applyProtection="1">
      <alignment horizontal="left" vertical="top"/>
    </xf>
    <xf numFmtId="16" fontId="2" fillId="24" borderId="23" xfId="272" applyNumberFormat="1" applyFont="1" applyFill="1" applyBorder="1" applyAlignment="1">
      <alignment horizontal="left" vertical="top"/>
    </xf>
    <xf numFmtId="16" fontId="2" fillId="24" borderId="17" xfId="272" applyNumberFormat="1" applyFont="1" applyFill="1" applyBorder="1" applyAlignment="1">
      <alignment horizontal="left" vertical="top"/>
    </xf>
    <xf numFmtId="16" fontId="2" fillId="24" borderId="20" xfId="272" applyNumberFormat="1" applyFont="1" applyFill="1" applyBorder="1" applyAlignment="1">
      <alignment horizontal="left" vertical="top"/>
    </xf>
    <xf numFmtId="0" fontId="116" fillId="0" borderId="0" xfId="0" applyFont="1" applyAlignment="1">
      <alignment horizontal="left" wrapText="1"/>
    </xf>
    <xf numFmtId="0" fontId="116" fillId="0" borderId="0" xfId="0" applyFont="1" applyAlignment="1">
      <alignment horizontal="left" vertical="top" wrapText="1"/>
    </xf>
    <xf numFmtId="0" fontId="5" fillId="0" borderId="0" xfId="503" applyFont="1" applyAlignment="1" applyProtection="1">
      <alignment horizontal="center"/>
    </xf>
    <xf numFmtId="0" fontId="5" fillId="0" borderId="0" xfId="503" applyFont="1" applyFill="1" applyAlignment="1" applyProtection="1">
      <alignment horizontal="center"/>
    </xf>
    <xf numFmtId="0" fontId="5" fillId="0" borderId="10" xfId="272" applyFont="1" applyBorder="1" applyAlignment="1" applyProtection="1">
      <alignment wrapText="1"/>
      <protection locked="0"/>
    </xf>
    <xf numFmtId="0" fontId="84" fillId="0" borderId="10" xfId="272" applyFont="1" applyBorder="1" applyAlignment="1" applyProtection="1">
      <alignment wrapText="1"/>
      <protection locked="0"/>
    </xf>
    <xf numFmtId="0" fontId="117" fillId="0" borderId="38" xfId="0" applyFont="1" applyBorder="1" applyAlignment="1">
      <alignment horizontal="center" vertical="center"/>
    </xf>
    <xf numFmtId="0" fontId="117" fillId="0" borderId="92" xfId="0" applyFont="1" applyBorder="1" applyAlignment="1">
      <alignment horizontal="center" vertical="center"/>
    </xf>
    <xf numFmtId="0" fontId="117" fillId="0" borderId="40" xfId="0" applyFont="1" applyBorder="1" applyAlignment="1">
      <alignment horizontal="center" vertical="center"/>
    </xf>
    <xf numFmtId="0" fontId="117" fillId="0" borderId="27" xfId="0" applyFont="1" applyBorder="1" applyAlignment="1">
      <alignment horizontal="center" vertical="center"/>
    </xf>
    <xf numFmtId="0" fontId="117" fillId="0" borderId="18" xfId="0" applyFont="1" applyBorder="1" applyAlignment="1">
      <alignment horizontal="center" vertical="center"/>
    </xf>
    <xf numFmtId="0" fontId="117" fillId="0" borderId="27" xfId="0" applyFont="1" applyBorder="1" applyAlignment="1">
      <alignment horizontal="center" vertical="center" wrapText="1"/>
    </xf>
    <xf numFmtId="0" fontId="117" fillId="0" borderId="18" xfId="0" applyFont="1" applyBorder="1" applyAlignment="1">
      <alignment horizontal="center" vertical="center" wrapText="1"/>
    </xf>
    <xf numFmtId="49" fontId="8" fillId="0" borderId="31" xfId="272" applyNumberFormat="1" applyFont="1" applyBorder="1" applyAlignment="1">
      <alignment horizontal="center" vertical="center" wrapText="1"/>
    </xf>
    <xf numFmtId="49" fontId="8" fillId="0" borderId="25" xfId="272" applyNumberFormat="1" applyFont="1" applyBorder="1" applyAlignment="1">
      <alignment horizontal="center" vertical="center" wrapText="1"/>
    </xf>
    <xf numFmtId="3" fontId="8" fillId="0" borderId="77" xfId="272" applyNumberFormat="1" applyFont="1" applyBorder="1" applyAlignment="1">
      <alignment horizontal="center" vertical="center" wrapText="1"/>
    </xf>
    <xf numFmtId="3" fontId="8" fillId="0" borderId="63" xfId="272" applyNumberFormat="1" applyFont="1" applyBorder="1" applyAlignment="1">
      <alignment horizontal="center" vertical="center" wrapText="1"/>
    </xf>
    <xf numFmtId="0" fontId="117" fillId="0" borderId="75" xfId="0" applyFont="1" applyBorder="1" applyAlignment="1">
      <alignment horizontal="center" vertical="center" wrapText="1"/>
    </xf>
    <xf numFmtId="0" fontId="117" fillId="0" borderId="75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58" xfId="0" applyFont="1" applyBorder="1" applyAlignment="1">
      <alignment horizontal="center" vertical="center" wrapText="1"/>
    </xf>
    <xf numFmtId="3" fontId="8" fillId="0" borderId="97" xfId="503" applyNumberFormat="1" applyFont="1" applyBorder="1" applyAlignment="1" applyProtection="1">
      <alignment horizontal="center" vertical="center" wrapText="1"/>
    </xf>
    <xf numFmtId="3" fontId="8" fillId="0" borderId="98" xfId="503" applyNumberFormat="1" applyFont="1" applyBorder="1" applyAlignment="1" applyProtection="1">
      <alignment horizontal="center" vertical="center" wrapText="1"/>
    </xf>
    <xf numFmtId="49" fontId="8" fillId="0" borderId="77" xfId="272" applyNumberFormat="1" applyFont="1" applyBorder="1" applyAlignment="1">
      <alignment horizontal="center" vertical="center" wrapText="1"/>
    </xf>
    <xf numFmtId="49" fontId="8" fillId="0" borderId="63" xfId="272" applyNumberFormat="1" applyFont="1" applyBorder="1" applyAlignment="1">
      <alignment horizontal="center" vertical="center" wrapText="1"/>
    </xf>
    <xf numFmtId="0" fontId="28" fillId="24" borderId="77" xfId="272" applyFont="1" applyFill="1" applyBorder="1" applyAlignment="1">
      <alignment horizontal="center" vertical="center" wrapText="1" shrinkToFit="1"/>
    </xf>
    <xf numFmtId="0" fontId="28" fillId="24" borderId="63" xfId="272" applyFont="1" applyFill="1" applyBorder="1" applyAlignment="1">
      <alignment horizontal="center" vertical="center" wrapText="1" shrinkToFit="1"/>
    </xf>
    <xf numFmtId="0" fontId="8" fillId="0" borderId="20" xfId="272" applyFont="1" applyBorder="1" applyAlignment="1">
      <alignment wrapText="1"/>
    </xf>
    <xf numFmtId="0" fontId="8" fillId="0" borderId="13" xfId="272" applyFont="1" applyBorder="1" applyAlignment="1">
      <alignment wrapText="1"/>
    </xf>
    <xf numFmtId="0" fontId="84" fillId="0" borderId="0" xfId="272" applyFont="1" applyAlignment="1" applyProtection="1">
      <alignment horizontal="center" wrapText="1"/>
    </xf>
    <xf numFmtId="0" fontId="8" fillId="0" borderId="32" xfId="503" applyFont="1" applyBorder="1" applyAlignment="1" applyProtection="1">
      <alignment horizontal="center" vertical="center" wrapText="1"/>
    </xf>
    <xf numFmtId="0" fontId="8" fillId="0" borderId="21" xfId="503" applyFont="1" applyBorder="1" applyAlignment="1" applyProtection="1">
      <alignment horizontal="center" vertical="center" wrapText="1"/>
    </xf>
    <xf numFmtId="0" fontId="8" fillId="0" borderId="32" xfId="503" applyFont="1" applyBorder="1" applyAlignment="1" applyProtection="1">
      <alignment horizontal="center" vertical="center"/>
    </xf>
    <xf numFmtId="0" fontId="8" fillId="0" borderId="21" xfId="503" applyFont="1" applyBorder="1" applyAlignment="1" applyProtection="1">
      <alignment horizontal="center" vertical="center"/>
    </xf>
    <xf numFmtId="0" fontId="8" fillId="0" borderId="31" xfId="272" applyFont="1" applyBorder="1" applyAlignment="1" applyProtection="1">
      <alignment horizontal="center" wrapText="1"/>
    </xf>
    <xf numFmtId="0" fontId="8" fillId="0" borderId="25" xfId="272" applyFont="1" applyBorder="1" applyAlignment="1" applyProtection="1">
      <alignment horizontal="center" wrapText="1"/>
    </xf>
    <xf numFmtId="0" fontId="8" fillId="0" borderId="47" xfId="503" applyFont="1" applyBorder="1" applyAlignment="1" applyProtection="1">
      <alignment horizontal="center" vertical="center" wrapText="1"/>
    </xf>
    <xf numFmtId="0" fontId="8" fillId="0" borderId="49" xfId="503" applyFont="1" applyBorder="1" applyAlignment="1" applyProtection="1">
      <alignment horizontal="center" vertical="center" wrapText="1"/>
    </xf>
    <xf numFmtId="0" fontId="8" fillId="0" borderId="67" xfId="503" applyFont="1" applyBorder="1" applyAlignment="1" applyProtection="1">
      <alignment horizontal="center" vertical="center" wrapText="1"/>
    </xf>
    <xf numFmtId="0" fontId="8" fillId="0" borderId="64" xfId="503" applyFont="1" applyBorder="1" applyAlignment="1" applyProtection="1">
      <alignment horizontal="center" vertical="center" wrapText="1"/>
    </xf>
    <xf numFmtId="0" fontId="8" fillId="0" borderId="69" xfId="503" applyFont="1" applyBorder="1" applyAlignment="1">
      <alignment horizontal="center" vertical="center" wrapText="1"/>
    </xf>
    <xf numFmtId="0" fontId="8" fillId="0" borderId="78" xfId="503" applyFont="1" applyBorder="1" applyAlignment="1">
      <alignment horizontal="center" vertical="center" wrapText="1"/>
    </xf>
    <xf numFmtId="0" fontId="8" fillId="0" borderId="46" xfId="503" applyFont="1" applyBorder="1" applyAlignment="1" applyProtection="1">
      <alignment horizontal="center" vertical="center" wrapText="1"/>
    </xf>
    <xf numFmtId="0" fontId="5" fillId="0" borderId="10" xfId="272" applyFont="1" applyBorder="1" applyAlignment="1" applyProtection="1">
      <alignment horizontal="center"/>
      <protection locked="0"/>
    </xf>
    <xf numFmtId="0" fontId="8" fillId="0" borderId="78" xfId="503" applyFont="1" applyBorder="1" applyAlignment="1">
      <alignment horizontal="left"/>
    </xf>
    <xf numFmtId="0" fontId="8" fillId="0" borderId="10" xfId="503" applyFont="1" applyBorder="1" applyAlignment="1">
      <alignment horizontal="left"/>
    </xf>
    <xf numFmtId="0" fontId="8" fillId="0" borderId="10" xfId="272" applyFont="1" applyBorder="1" applyAlignment="1">
      <alignment horizontal="left"/>
    </xf>
    <xf numFmtId="0" fontId="8" fillId="0" borderId="43" xfId="272" applyFont="1" applyBorder="1" applyAlignment="1">
      <alignment horizontal="left"/>
    </xf>
    <xf numFmtId="0" fontId="5" fillId="0" borderId="0" xfId="503" applyFont="1" applyBorder="1" applyAlignment="1">
      <alignment horizontal="center"/>
    </xf>
    <xf numFmtId="0" fontId="8" fillId="0" borderId="31" xfId="503" applyFont="1" applyBorder="1" applyAlignment="1">
      <alignment horizontal="center" vertical="center" wrapText="1"/>
    </xf>
    <xf numFmtId="0" fontId="8" fillId="0" borderId="25" xfId="503" applyFont="1" applyBorder="1" applyAlignment="1">
      <alignment horizontal="center" vertical="center" wrapText="1"/>
    </xf>
    <xf numFmtId="0" fontId="8" fillId="0" borderId="34" xfId="503" applyFont="1" applyBorder="1" applyAlignment="1" applyProtection="1">
      <alignment horizontal="center" wrapText="1"/>
    </xf>
    <xf numFmtId="0" fontId="8" fillId="0" borderId="11" xfId="503" applyFont="1" applyBorder="1" applyAlignment="1" applyProtection="1">
      <alignment horizontal="center" wrapText="1"/>
    </xf>
    <xf numFmtId="0" fontId="8" fillId="0" borderId="31" xfId="503" applyFont="1" applyBorder="1" applyAlignment="1" applyProtection="1">
      <alignment horizontal="center" vertical="center" wrapText="1"/>
    </xf>
    <xf numFmtId="0" fontId="8" fillId="0" borderId="25" xfId="503" applyFont="1" applyBorder="1" applyAlignment="1" applyProtection="1">
      <alignment horizontal="center" vertical="center" wrapText="1"/>
    </xf>
    <xf numFmtId="0" fontId="8" fillId="0" borderId="0" xfId="503" applyFont="1" applyBorder="1" applyAlignment="1" applyProtection="1">
      <alignment horizontal="center"/>
    </xf>
    <xf numFmtId="0" fontId="5" fillId="0" borderId="0" xfId="503" applyFont="1" applyBorder="1" applyAlignment="1" applyProtection="1">
      <alignment horizontal="center"/>
    </xf>
    <xf numFmtId="0" fontId="8" fillId="0" borderId="58" xfId="503" applyFont="1" applyBorder="1" applyAlignment="1" applyProtection="1">
      <alignment horizontal="center" vertical="center" wrapText="1"/>
    </xf>
    <xf numFmtId="0" fontId="8" fillId="0" borderId="75" xfId="503" applyFont="1" applyBorder="1" applyAlignment="1" applyProtection="1">
      <alignment horizontal="center" vertical="center" wrapText="1"/>
    </xf>
    <xf numFmtId="0" fontId="8" fillId="0" borderId="44" xfId="503" applyFont="1" applyBorder="1" applyAlignment="1" applyProtection="1">
      <alignment horizontal="center" vertical="center" wrapText="1"/>
    </xf>
    <xf numFmtId="0" fontId="8" fillId="0" borderId="77" xfId="503" applyFont="1" applyBorder="1" applyAlignment="1" applyProtection="1">
      <alignment horizontal="center" vertical="center" wrapText="1"/>
    </xf>
    <xf numFmtId="0" fontId="8" fillId="0" borderId="63" xfId="503" applyFont="1" applyBorder="1" applyAlignment="1" applyProtection="1">
      <alignment horizontal="center" vertical="center" wrapText="1"/>
    </xf>
    <xf numFmtId="0" fontId="8" fillId="0" borderId="0" xfId="503" applyFont="1" applyAlignment="1">
      <alignment horizontal="center"/>
    </xf>
    <xf numFmtId="4" fontId="8" fillId="0" borderId="78" xfId="272" applyNumberFormat="1" applyFont="1" applyBorder="1" applyAlignment="1">
      <alignment horizontal="center"/>
    </xf>
    <xf numFmtId="4" fontId="8" fillId="0" borderId="10" xfId="272" applyNumberFormat="1" applyFont="1" applyBorder="1" applyAlignment="1">
      <alignment horizontal="center"/>
    </xf>
    <xf numFmtId="4" fontId="8" fillId="0" borderId="43" xfId="272" applyNumberFormat="1" applyFont="1" applyBorder="1" applyAlignment="1">
      <alignment horizontal="center"/>
    </xf>
    <xf numFmtId="0" fontId="8" fillId="0" borderId="24" xfId="503" applyFont="1" applyBorder="1" applyAlignment="1" applyProtection="1">
      <alignment horizontal="center" vertical="center" wrapText="1"/>
    </xf>
    <xf numFmtId="0" fontId="8" fillId="0" borderId="33" xfId="503" applyFont="1" applyBorder="1" applyAlignment="1" applyProtection="1">
      <alignment horizontal="center" vertical="center" wrapText="1"/>
    </xf>
    <xf numFmtId="0" fontId="8" fillId="0" borderId="59" xfId="503" applyFont="1" applyBorder="1" applyAlignment="1" applyProtection="1">
      <alignment horizontal="center" vertical="center" wrapText="1"/>
    </xf>
    <xf numFmtId="0" fontId="8" fillId="0" borderId="25" xfId="272" applyFont="1" applyBorder="1" applyAlignment="1">
      <alignment horizontal="center" vertical="center" wrapText="1"/>
    </xf>
    <xf numFmtId="0" fontId="8" fillId="0" borderId="49" xfId="272" applyFont="1" applyBorder="1" applyAlignment="1">
      <alignment horizontal="center" vertical="center" wrapText="1"/>
    </xf>
    <xf numFmtId="4" fontId="8" fillId="0" borderId="48" xfId="272" applyNumberFormat="1" applyFont="1" applyBorder="1" applyAlignment="1" applyProtection="1">
      <alignment wrapText="1"/>
      <protection locked="0"/>
    </xf>
    <xf numFmtId="4" fontId="8" fillId="0" borderId="45" xfId="272" applyNumberFormat="1" applyFont="1" applyBorder="1" applyAlignment="1" applyProtection="1">
      <alignment wrapText="1"/>
      <protection locked="0"/>
    </xf>
    <xf numFmtId="4" fontId="8" fillId="0" borderId="28" xfId="272" applyNumberFormat="1" applyFont="1" applyBorder="1" applyAlignment="1" applyProtection="1">
      <alignment wrapText="1"/>
      <protection locked="0"/>
    </xf>
    <xf numFmtId="0" fontId="27" fillId="0" borderId="0" xfId="272" applyFont="1" applyAlignment="1"/>
    <xf numFmtId="0" fontId="8" fillId="0" borderId="58" xfId="272" applyFont="1" applyBorder="1" applyAlignment="1">
      <alignment horizontal="center" vertical="center" wrapText="1"/>
    </xf>
    <xf numFmtId="0" fontId="8" fillId="0" borderId="68" xfId="272" applyFont="1" applyBorder="1" applyAlignment="1">
      <alignment horizontal="center" vertical="center" wrapText="1"/>
    </xf>
    <xf numFmtId="0" fontId="8" fillId="0" borderId="42" xfId="503" applyFont="1" applyBorder="1" applyAlignment="1" applyProtection="1">
      <alignment horizontal="center" vertical="center" wrapText="1"/>
    </xf>
    <xf numFmtId="0" fontId="8" fillId="0" borderId="48" xfId="272" applyFont="1" applyBorder="1" applyAlignment="1">
      <alignment wrapText="1"/>
    </xf>
    <xf numFmtId="0" fontId="8" fillId="0" borderId="45" xfId="272" applyFont="1" applyBorder="1" applyAlignment="1">
      <alignment wrapText="1"/>
    </xf>
    <xf numFmtId="0" fontId="8" fillId="0" borderId="28" xfId="272" applyFont="1" applyBorder="1" applyAlignment="1">
      <alignment wrapText="1"/>
    </xf>
    <xf numFmtId="0" fontId="8" fillId="0" borderId="0" xfId="272" applyFont="1" applyAlignment="1">
      <alignment horizontal="center"/>
    </xf>
    <xf numFmtId="0" fontId="29" fillId="0" borderId="0" xfId="272" applyFont="1" applyAlignment="1">
      <alignment horizontal="center"/>
    </xf>
    <xf numFmtId="0" fontId="8" fillId="0" borderId="31" xfId="272" applyFont="1" applyBorder="1" applyAlignment="1" applyProtection="1">
      <alignment horizontal="center" vertical="center" wrapText="1"/>
    </xf>
    <xf numFmtId="0" fontId="8" fillId="0" borderId="25" xfId="272" applyFont="1" applyBorder="1" applyAlignment="1" applyProtection="1">
      <alignment horizontal="center" vertical="center" wrapText="1"/>
    </xf>
    <xf numFmtId="0" fontId="8" fillId="0" borderId="0" xfId="272" applyFont="1" applyAlignment="1" applyProtection="1">
      <alignment horizontal="center" vertical="center"/>
    </xf>
    <xf numFmtId="0" fontId="8" fillId="0" borderId="17" xfId="272" applyFont="1" applyBorder="1" applyAlignment="1" applyProtection="1">
      <alignment horizontal="center"/>
    </xf>
    <xf numFmtId="0" fontId="8" fillId="0" borderId="28" xfId="272" applyFont="1" applyBorder="1" applyAlignment="1" applyProtection="1">
      <alignment horizontal="center"/>
    </xf>
    <xf numFmtId="0" fontId="8" fillId="0" borderId="18" xfId="272" applyFont="1" applyBorder="1" applyAlignment="1" applyProtection="1">
      <alignment horizontal="center"/>
    </xf>
    <xf numFmtId="4" fontId="8" fillId="0" borderId="17" xfId="503" applyNumberFormat="1" applyFont="1" applyBorder="1" applyAlignment="1" applyProtection="1"/>
    <xf numFmtId="4" fontId="8" fillId="0" borderId="28" xfId="503" applyNumberFormat="1" applyFont="1" applyBorder="1" applyAlignment="1" applyProtection="1"/>
    <xf numFmtId="4" fontId="29" fillId="0" borderId="18" xfId="272" applyNumberFormat="1" applyFont="1" applyBorder="1" applyAlignment="1" applyProtection="1"/>
    <xf numFmtId="0" fontId="8" fillId="0" borderId="0" xfId="272" applyFont="1" applyAlignment="1">
      <alignment horizontal="center" wrapText="1"/>
    </xf>
    <xf numFmtId="0" fontId="29" fillId="0" borderId="0" xfId="272" applyFont="1" applyAlignment="1">
      <alignment horizontal="center" wrapText="1"/>
    </xf>
    <xf numFmtId="0" fontId="2" fillId="0" borderId="0" xfId="501" applyFont="1" applyAlignment="1">
      <alignment horizontal="left" vertical="center" wrapText="1"/>
    </xf>
    <xf numFmtId="0" fontId="8" fillId="0" borderId="0" xfId="501" applyFont="1" applyAlignment="1">
      <alignment horizontal="center"/>
    </xf>
    <xf numFmtId="3" fontId="8" fillId="0" borderId="48" xfId="501" applyNumberFormat="1" applyFont="1" applyBorder="1" applyAlignment="1">
      <alignment horizontal="center" vertical="center" wrapText="1"/>
    </xf>
    <xf numFmtId="3" fontId="8" fillId="0" borderId="45" xfId="501" applyNumberFormat="1" applyFont="1" applyBorder="1" applyAlignment="1">
      <alignment horizontal="center" vertical="center" wrapText="1"/>
    </xf>
    <xf numFmtId="3" fontId="8" fillId="0" borderId="28" xfId="501" applyNumberFormat="1" applyFont="1" applyBorder="1" applyAlignment="1">
      <alignment horizontal="center" vertical="center" wrapText="1"/>
    </xf>
    <xf numFmtId="0" fontId="8" fillId="0" borderId="0" xfId="272" applyFont="1" applyAlignment="1" applyProtection="1">
      <alignment horizontal="right" wrapText="1"/>
    </xf>
    <xf numFmtId="0" fontId="8" fillId="0" borderId="31" xfId="501" applyFont="1" applyBorder="1" applyAlignment="1">
      <alignment horizontal="center" vertical="center" wrapText="1"/>
    </xf>
    <xf numFmtId="0" fontId="8" fillId="0" borderId="25" xfId="501" applyFont="1" applyBorder="1" applyAlignment="1">
      <alignment horizontal="center" vertical="center" wrapText="1"/>
    </xf>
    <xf numFmtId="0" fontId="27" fillId="0" borderId="0" xfId="272" applyFont="1" applyAlignment="1">
      <alignment horizontal="center"/>
    </xf>
    <xf numFmtId="0" fontId="2" fillId="0" borderId="37" xfId="272" applyFont="1" applyBorder="1" applyAlignment="1">
      <alignment horizontal="left" wrapText="1"/>
    </xf>
    <xf numFmtId="0" fontId="2" fillId="0" borderId="35" xfId="272" applyFont="1" applyBorder="1" applyAlignment="1">
      <alignment horizontal="left" wrapText="1"/>
    </xf>
    <xf numFmtId="0" fontId="8" fillId="0" borderId="17" xfId="272" applyFont="1" applyBorder="1" applyAlignment="1">
      <alignment horizontal="left"/>
    </xf>
    <xf numFmtId="0" fontId="8" fillId="0" borderId="18" xfId="272" applyFont="1" applyBorder="1" applyAlignment="1">
      <alignment horizontal="left"/>
    </xf>
    <xf numFmtId="0" fontId="27" fillId="0" borderId="18" xfId="272" applyFont="1" applyBorder="1" applyAlignment="1">
      <alignment horizontal="left"/>
    </xf>
    <xf numFmtId="0" fontId="2" fillId="0" borderId="12" xfId="272" applyFont="1" applyBorder="1" applyAlignment="1">
      <alignment horizontal="left" wrapText="1"/>
    </xf>
    <xf numFmtId="0" fontId="116" fillId="58" borderId="12" xfId="0" applyFont="1" applyFill="1" applyBorder="1" applyAlignment="1">
      <alignment horizontal="left" vertical="center" wrapText="1"/>
    </xf>
    <xf numFmtId="0" fontId="8" fillId="0" borderId="34" xfId="272" applyFont="1" applyBorder="1" applyAlignment="1">
      <alignment horizontal="left" wrapText="1"/>
    </xf>
    <xf numFmtId="0" fontId="8" fillId="0" borderId="11" xfId="272" applyFont="1" applyBorder="1" applyAlignment="1">
      <alignment horizontal="left" wrapText="1"/>
    </xf>
    <xf numFmtId="0" fontId="8" fillId="0" borderId="41" xfId="272" applyFont="1" applyBorder="1" applyAlignment="1">
      <alignment horizontal="left" wrapText="1"/>
    </xf>
    <xf numFmtId="0" fontId="8" fillId="0" borderId="78" xfId="272" applyFont="1" applyBorder="1" applyAlignment="1">
      <alignment horizontal="left" wrapText="1"/>
    </xf>
    <xf numFmtId="0" fontId="8" fillId="0" borderId="10" xfId="272" applyFont="1" applyBorder="1" applyAlignment="1">
      <alignment horizontal="left" wrapText="1"/>
    </xf>
    <xf numFmtId="0" fontId="8" fillId="0" borderId="10" xfId="272" applyFont="1" applyBorder="1" applyAlignment="1" applyProtection="1">
      <alignment horizontal="center"/>
      <protection locked="0"/>
    </xf>
    <xf numFmtId="0" fontId="2" fillId="0" borderId="0" xfId="272" applyFont="1" applyAlignment="1">
      <alignment horizontal="center"/>
    </xf>
    <xf numFmtId="0" fontId="8" fillId="0" borderId="10" xfId="272" applyFont="1" applyBorder="1" applyAlignment="1" applyProtection="1">
      <alignment horizontal="center" wrapText="1"/>
      <protection locked="0"/>
    </xf>
    <xf numFmtId="0" fontId="8" fillId="0" borderId="25" xfId="272" applyFont="1" applyBorder="1" applyAlignment="1">
      <alignment horizontal="left" wrapText="1"/>
    </xf>
    <xf numFmtId="0" fontId="8" fillId="0" borderId="21" xfId="272" applyFont="1" applyBorder="1" applyAlignment="1">
      <alignment horizontal="left" wrapText="1"/>
    </xf>
    <xf numFmtId="0" fontId="8" fillId="0" borderId="22" xfId="272" applyFont="1" applyBorder="1" applyAlignment="1">
      <alignment horizontal="left"/>
    </xf>
    <xf numFmtId="0" fontId="8" fillId="0" borderId="0" xfId="272" applyFont="1" applyBorder="1" applyAlignment="1">
      <alignment horizontal="left"/>
    </xf>
    <xf numFmtId="0" fontId="27" fillId="0" borderId="0" xfId="272" applyFont="1" applyBorder="1" applyAlignment="1">
      <alignment horizontal="left"/>
    </xf>
    <xf numFmtId="0" fontId="27" fillId="0" borderId="57" xfId="272" applyFont="1" applyBorder="1" applyAlignment="1">
      <alignment horizontal="left"/>
    </xf>
    <xf numFmtId="0" fontId="2" fillId="0" borderId="72" xfId="272" applyFont="1" applyBorder="1" applyAlignment="1">
      <alignment horizontal="left" wrapText="1"/>
    </xf>
    <xf numFmtId="0" fontId="2" fillId="0" borderId="42" xfId="272" applyFont="1" applyBorder="1" applyAlignment="1">
      <alignment horizontal="left" wrapText="1"/>
    </xf>
    <xf numFmtId="0" fontId="116" fillId="58" borderId="37" xfId="0" applyFont="1" applyFill="1" applyBorder="1" applyAlignment="1">
      <alignment horizontal="left" vertical="center" wrapText="1"/>
    </xf>
    <xf numFmtId="0" fontId="116" fillId="58" borderId="35" xfId="0" applyFont="1" applyFill="1" applyBorder="1" applyAlignment="1">
      <alignment horizontal="left" vertical="center" wrapText="1"/>
    </xf>
    <xf numFmtId="0" fontId="8" fillId="0" borderId="34" xfId="272" applyFont="1" applyBorder="1" applyAlignment="1"/>
    <xf numFmtId="0" fontId="8" fillId="0" borderId="11" xfId="272" applyFont="1" applyBorder="1" applyAlignment="1"/>
    <xf numFmtId="0" fontId="29" fillId="0" borderId="11" xfId="272" applyFont="1" applyBorder="1" applyAlignment="1"/>
    <xf numFmtId="0" fontId="29" fillId="0" borderId="41" xfId="272" applyFont="1" applyBorder="1" applyAlignment="1"/>
    <xf numFmtId="0" fontId="8" fillId="0" borderId="78" xfId="272" applyFont="1" applyBorder="1" applyAlignment="1">
      <alignment horizontal="left"/>
    </xf>
    <xf numFmtId="0" fontId="8" fillId="0" borderId="78" xfId="272" applyFont="1" applyBorder="1" applyAlignment="1">
      <alignment wrapText="1"/>
    </xf>
    <xf numFmtId="0" fontId="8" fillId="0" borderId="10" xfId="272" applyFont="1" applyBorder="1" applyAlignment="1">
      <alignment wrapText="1"/>
    </xf>
    <xf numFmtId="0" fontId="23" fillId="0" borderId="0" xfId="272" applyFont="1" applyAlignment="1">
      <alignment horizontal="center"/>
    </xf>
    <xf numFmtId="0" fontId="5" fillId="0" borderId="0" xfId="272" applyFont="1" applyAlignment="1" applyProtection="1">
      <alignment horizontal="right" wrapText="1"/>
    </xf>
    <xf numFmtId="0" fontId="8" fillId="0" borderId="17" xfId="272" applyFont="1" applyBorder="1" applyAlignment="1">
      <alignment wrapText="1"/>
    </xf>
    <xf numFmtId="0" fontId="8" fillId="0" borderId="18" xfId="272" applyFont="1" applyBorder="1" applyAlignment="1">
      <alignment wrapText="1"/>
    </xf>
    <xf numFmtId="0" fontId="2" fillId="0" borderId="0" xfId="272" applyFont="1" applyAlignment="1">
      <alignment horizontal="center" vertical="center" wrapText="1"/>
    </xf>
    <xf numFmtId="184" fontId="8" fillId="0" borderId="32" xfId="500" applyNumberFormat="1" applyFont="1" applyFill="1" applyBorder="1" applyAlignment="1">
      <alignment horizontal="center" vertical="center" wrapText="1"/>
    </xf>
    <xf numFmtId="0" fontId="8" fillId="0" borderId="75" xfId="272" applyFont="1" applyBorder="1" applyAlignment="1">
      <alignment horizontal="center" vertical="center" wrapText="1"/>
    </xf>
    <xf numFmtId="0" fontId="8" fillId="0" borderId="119" xfId="272" applyFont="1" applyFill="1" applyBorder="1" applyAlignment="1">
      <alignment horizontal="center" vertical="center" wrapText="1"/>
    </xf>
    <xf numFmtId="0" fontId="8" fillId="0" borderId="37" xfId="272" applyFont="1" applyBorder="1" applyAlignment="1">
      <alignment horizontal="center"/>
    </xf>
    <xf numFmtId="0" fontId="8" fillId="0" borderId="60" xfId="272" applyFont="1" applyBorder="1" applyAlignment="1">
      <alignment horizontal="center"/>
    </xf>
    <xf numFmtId="0" fontId="8" fillId="0" borderId="35" xfId="272" applyFont="1" applyBorder="1" applyAlignment="1">
      <alignment horizontal="center"/>
    </xf>
    <xf numFmtId="0" fontId="8" fillId="0" borderId="17" xfId="272" applyFont="1" applyBorder="1" applyAlignment="1">
      <alignment horizontal="center"/>
    </xf>
    <xf numFmtId="0" fontId="8" fillId="0" borderId="18" xfId="272" applyFont="1" applyBorder="1" applyAlignment="1">
      <alignment horizontal="center"/>
    </xf>
    <xf numFmtId="0" fontId="8" fillId="0" borderId="0" xfId="272" applyFont="1" applyAlignment="1">
      <alignment horizontal="left"/>
    </xf>
    <xf numFmtId="0" fontId="27" fillId="0" borderId="0" xfId="272" applyFont="1" applyAlignment="1">
      <alignment horizontal="left"/>
    </xf>
    <xf numFmtId="0" fontId="8" fillId="0" borderId="0" xfId="272" applyFont="1" applyBorder="1" applyAlignment="1" applyProtection="1">
      <alignment horizontal="center" wrapText="1"/>
      <protection locked="0"/>
    </xf>
    <xf numFmtId="0" fontId="8" fillId="0" borderId="31" xfId="272" applyFont="1" applyBorder="1" applyAlignment="1">
      <alignment horizontal="center" wrapText="1"/>
    </xf>
    <xf numFmtId="0" fontId="8" fillId="0" borderId="25" xfId="272" applyFont="1" applyBorder="1" applyAlignment="1">
      <alignment horizontal="center" wrapText="1"/>
    </xf>
    <xf numFmtId="0" fontId="8" fillId="0" borderId="0" xfId="272" applyFont="1" applyBorder="1" applyAlignment="1" applyProtection="1">
      <alignment horizontal="center"/>
      <protection locked="0"/>
    </xf>
    <xf numFmtId="0" fontId="117" fillId="0" borderId="32" xfId="0" applyFont="1" applyFill="1" applyBorder="1" applyAlignment="1">
      <alignment horizontal="center" vertical="center" wrapText="1"/>
    </xf>
    <xf numFmtId="0" fontId="117" fillId="0" borderId="21" xfId="0" applyFont="1" applyFill="1" applyBorder="1" applyAlignment="1">
      <alignment horizontal="center" vertical="center" wrapText="1"/>
    </xf>
    <xf numFmtId="0" fontId="8" fillId="24" borderId="31" xfId="272" applyFont="1" applyFill="1" applyBorder="1" applyAlignment="1">
      <alignment horizontal="center" vertical="center"/>
    </xf>
    <xf numFmtId="0" fontId="8" fillId="24" borderId="25" xfId="272" applyFont="1" applyFill="1" applyBorder="1" applyAlignment="1">
      <alignment horizontal="center" vertical="center"/>
    </xf>
    <xf numFmtId="0" fontId="117" fillId="0" borderId="32" xfId="0" applyFont="1" applyBorder="1" applyAlignment="1">
      <alignment horizontal="center" vertical="center" wrapText="1"/>
    </xf>
    <xf numFmtId="0" fontId="117" fillId="0" borderId="21" xfId="0" applyFont="1" applyBorder="1" applyAlignment="1">
      <alignment horizontal="center" vertical="center" wrapText="1"/>
    </xf>
    <xf numFmtId="0" fontId="2" fillId="58" borderId="27" xfId="272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26" fillId="0" borderId="0" xfId="426" applyFont="1" applyAlignment="1">
      <alignment horizontal="center"/>
    </xf>
    <xf numFmtId="0" fontId="0" fillId="0" borderId="0" xfId="0" applyAlignment="1">
      <alignment horizontal="center"/>
    </xf>
    <xf numFmtId="0" fontId="126" fillId="0" borderId="0" xfId="426" applyFont="1" applyAlignment="1">
      <alignment horizontal="center" wrapText="1"/>
    </xf>
    <xf numFmtId="0" fontId="0" fillId="0" borderId="0" xfId="0" applyAlignment="1">
      <alignment horizontal="center" wrapText="1"/>
    </xf>
    <xf numFmtId="0" fontId="116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vertical="center" wrapText="1"/>
    </xf>
    <xf numFmtId="0" fontId="21" fillId="0" borderId="12" xfId="0" applyFont="1" applyFill="1" applyBorder="1" applyAlignment="1" applyProtection="1">
      <alignment horizontal="center" vertical="center" wrapText="1"/>
    </xf>
    <xf numFmtId="0" fontId="27" fillId="0" borderId="12" xfId="0" applyFont="1" applyFill="1" applyBorder="1" applyAlignment="1" applyProtection="1">
      <alignment horizontal="center" vertical="center"/>
    </xf>
    <xf numFmtId="0" fontId="116" fillId="0" borderId="12" xfId="0" applyFont="1" applyBorder="1" applyAlignment="1">
      <alignment horizontal="left" vertical="center" wrapText="1"/>
    </xf>
    <xf numFmtId="0" fontId="116" fillId="0" borderId="2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6" fillId="0" borderId="2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16" fillId="0" borderId="27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27" fillId="0" borderId="12" xfId="0" applyFont="1" applyBorder="1" applyAlignment="1">
      <alignment horizontal="center" vertical="center"/>
    </xf>
    <xf numFmtId="0" fontId="127" fillId="0" borderId="12" xfId="0" applyFont="1" applyBorder="1" applyAlignment="1">
      <alignment vertical="center"/>
    </xf>
    <xf numFmtId="0" fontId="127" fillId="0" borderId="12" xfId="0" applyFont="1" applyBorder="1" applyAlignment="1">
      <alignment vertical="center" wrapText="1"/>
    </xf>
    <xf numFmtId="0" fontId="117" fillId="0" borderId="0" xfId="844" applyFont="1" applyAlignment="1">
      <alignment horizontal="center" wrapText="1"/>
    </xf>
    <xf numFmtId="0" fontId="124" fillId="0" borderId="0" xfId="0" applyFont="1" applyAlignment="1">
      <alignment horizontal="center" wrapText="1"/>
    </xf>
    <xf numFmtId="0" fontId="8" fillId="0" borderId="0" xfId="157" applyFont="1" applyFill="1" applyBorder="1" applyAlignment="1" applyProtection="1">
      <alignment horizontal="center" vertical="center" wrapText="1"/>
    </xf>
  </cellXfs>
  <cellStyles count="85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Акцент1 2" xfId="7" xr:uid="{00000000-0005-0000-0000-000006000000}"/>
    <cellStyle name="20% - Акцент1 3" xfId="8" xr:uid="{00000000-0005-0000-0000-000007000000}"/>
    <cellStyle name="20% - Акцент2 2" xfId="9" xr:uid="{00000000-0005-0000-0000-000008000000}"/>
    <cellStyle name="20% - Акцент2 3" xfId="10" xr:uid="{00000000-0005-0000-0000-000009000000}"/>
    <cellStyle name="20% - Акцент3 2" xfId="11" xr:uid="{00000000-0005-0000-0000-00000A000000}"/>
    <cellStyle name="20% - Акцент3 3" xfId="12" xr:uid="{00000000-0005-0000-0000-00000B000000}"/>
    <cellStyle name="20% - Акцент4 2" xfId="13" xr:uid="{00000000-0005-0000-0000-00000C000000}"/>
    <cellStyle name="20% - Акцент4 3" xfId="14" xr:uid="{00000000-0005-0000-0000-00000D000000}"/>
    <cellStyle name="20% - Акцент5 2" xfId="15" xr:uid="{00000000-0005-0000-0000-00000E000000}"/>
    <cellStyle name="20% - Акцент5 3" xfId="16" xr:uid="{00000000-0005-0000-0000-00000F000000}"/>
    <cellStyle name="20% - Акцент6 2" xfId="17" xr:uid="{00000000-0005-0000-0000-000010000000}"/>
    <cellStyle name="20% - Акцент6 3" xfId="18" xr:uid="{00000000-0005-0000-0000-000011000000}"/>
    <cellStyle name="3232" xfId="19" xr:uid="{00000000-0005-0000-0000-000012000000}"/>
    <cellStyle name="40% - Accent1" xfId="20" xr:uid="{00000000-0005-0000-0000-000013000000}"/>
    <cellStyle name="40% - Accent2" xfId="21" xr:uid="{00000000-0005-0000-0000-000014000000}"/>
    <cellStyle name="40% - Accent3" xfId="22" xr:uid="{00000000-0005-0000-0000-000015000000}"/>
    <cellStyle name="40% - Accent4" xfId="23" xr:uid="{00000000-0005-0000-0000-000016000000}"/>
    <cellStyle name="40% - Accent5" xfId="24" xr:uid="{00000000-0005-0000-0000-000017000000}"/>
    <cellStyle name="40% - Accent6" xfId="25" xr:uid="{00000000-0005-0000-0000-000018000000}"/>
    <cellStyle name="40% - Акцент1 2" xfId="26" xr:uid="{00000000-0005-0000-0000-000019000000}"/>
    <cellStyle name="40% - Акцент1 3" xfId="27" xr:uid="{00000000-0005-0000-0000-00001A000000}"/>
    <cellStyle name="40% - Акцент2 2" xfId="28" xr:uid="{00000000-0005-0000-0000-00001B000000}"/>
    <cellStyle name="40% - Акцент2 3" xfId="29" xr:uid="{00000000-0005-0000-0000-00001C000000}"/>
    <cellStyle name="40% - Акцент3 2" xfId="30" xr:uid="{00000000-0005-0000-0000-00001D000000}"/>
    <cellStyle name="40% - Акцент3 3" xfId="31" xr:uid="{00000000-0005-0000-0000-00001E000000}"/>
    <cellStyle name="40% - Акцент4 2" xfId="32" xr:uid="{00000000-0005-0000-0000-00001F000000}"/>
    <cellStyle name="40% - Акцент4 3" xfId="33" xr:uid="{00000000-0005-0000-0000-000020000000}"/>
    <cellStyle name="40% - Акцент5 2" xfId="34" xr:uid="{00000000-0005-0000-0000-000021000000}"/>
    <cellStyle name="40% - Акцент5 3" xfId="35" xr:uid="{00000000-0005-0000-0000-000022000000}"/>
    <cellStyle name="40% - Акцент6 2" xfId="36" xr:uid="{00000000-0005-0000-0000-000023000000}"/>
    <cellStyle name="40% - Акцент6 3" xfId="37" xr:uid="{00000000-0005-0000-0000-000024000000}"/>
    <cellStyle name="60% - Accent1" xfId="38" xr:uid="{00000000-0005-0000-0000-000025000000}"/>
    <cellStyle name="60% - Accent2" xfId="39" xr:uid="{00000000-0005-0000-0000-000026000000}"/>
    <cellStyle name="60% - Accent3" xfId="40" xr:uid="{00000000-0005-0000-0000-000027000000}"/>
    <cellStyle name="60% - Accent4" xfId="41" xr:uid="{00000000-0005-0000-0000-000028000000}"/>
    <cellStyle name="60% - Accent5" xfId="42" xr:uid="{00000000-0005-0000-0000-000029000000}"/>
    <cellStyle name="60% - Accent6" xfId="43" xr:uid="{00000000-0005-0000-0000-00002A000000}"/>
    <cellStyle name="60% - Акцент1 2" xfId="44" xr:uid="{00000000-0005-0000-0000-00002B000000}"/>
    <cellStyle name="60% - Акцент1 3" xfId="45" xr:uid="{00000000-0005-0000-0000-00002C000000}"/>
    <cellStyle name="60% - Акцент2 2" xfId="46" xr:uid="{00000000-0005-0000-0000-00002D000000}"/>
    <cellStyle name="60% - Акцент2 3" xfId="47" xr:uid="{00000000-0005-0000-0000-00002E000000}"/>
    <cellStyle name="60% - Акцент3 2" xfId="48" xr:uid="{00000000-0005-0000-0000-00002F000000}"/>
    <cellStyle name="60% - Акцент3 3" xfId="49" xr:uid="{00000000-0005-0000-0000-000030000000}"/>
    <cellStyle name="60% - Акцент4 2" xfId="50" xr:uid="{00000000-0005-0000-0000-000031000000}"/>
    <cellStyle name="60% - Акцент4 3" xfId="51" xr:uid="{00000000-0005-0000-0000-000032000000}"/>
    <cellStyle name="60% - Акцент5 2" xfId="52" xr:uid="{00000000-0005-0000-0000-000033000000}"/>
    <cellStyle name="60% - Акцент5 3" xfId="53" xr:uid="{00000000-0005-0000-0000-000034000000}"/>
    <cellStyle name="60% - Акцент6 2" xfId="54" xr:uid="{00000000-0005-0000-0000-000035000000}"/>
    <cellStyle name="60% - Акцент6 3" xfId="55" xr:uid="{00000000-0005-0000-0000-000036000000}"/>
    <cellStyle name="Accent1" xfId="56" xr:uid="{00000000-0005-0000-0000-000037000000}"/>
    <cellStyle name="Accent2" xfId="57" xr:uid="{00000000-0005-0000-0000-000038000000}"/>
    <cellStyle name="Accent3" xfId="58" xr:uid="{00000000-0005-0000-0000-000039000000}"/>
    <cellStyle name="Accent4" xfId="59" xr:uid="{00000000-0005-0000-0000-00003A000000}"/>
    <cellStyle name="Accent5" xfId="60" xr:uid="{00000000-0005-0000-0000-00003B000000}"/>
    <cellStyle name="Accent6" xfId="61" xr:uid="{00000000-0005-0000-0000-00003C000000}"/>
    <cellStyle name="Bad" xfId="62" xr:uid="{00000000-0005-0000-0000-00003D000000}"/>
    <cellStyle name="Calculation" xfId="63" xr:uid="{00000000-0005-0000-0000-00003E000000}"/>
    <cellStyle name="Check Cell" xfId="64" xr:uid="{00000000-0005-0000-0000-00003F000000}"/>
    <cellStyle name="Explanatory Text" xfId="65" xr:uid="{00000000-0005-0000-0000-000040000000}"/>
    <cellStyle name="Good" xfId="66" xr:uid="{00000000-0005-0000-0000-000041000000}"/>
    <cellStyle name="Heading 1" xfId="67" xr:uid="{00000000-0005-0000-0000-000042000000}"/>
    <cellStyle name="Heading 2" xfId="68" xr:uid="{00000000-0005-0000-0000-000043000000}"/>
    <cellStyle name="Heading 3" xfId="69" xr:uid="{00000000-0005-0000-0000-000044000000}"/>
    <cellStyle name="Heading 4" xfId="70" xr:uid="{00000000-0005-0000-0000-000045000000}"/>
    <cellStyle name="Input" xfId="71" xr:uid="{00000000-0005-0000-0000-000046000000}"/>
    <cellStyle name="Linked Cell" xfId="72" xr:uid="{00000000-0005-0000-0000-000047000000}"/>
    <cellStyle name="Neutral" xfId="73" xr:uid="{00000000-0005-0000-0000-000048000000}"/>
    <cellStyle name="Note" xfId="74" xr:uid="{00000000-0005-0000-0000-000049000000}"/>
    <cellStyle name="Output" xfId="75" xr:uid="{00000000-0005-0000-0000-00004A000000}"/>
    <cellStyle name="Title" xfId="76" xr:uid="{00000000-0005-0000-0000-00004B000000}"/>
    <cellStyle name="Total" xfId="77" xr:uid="{00000000-0005-0000-0000-00004C000000}"/>
    <cellStyle name="Warning Text" xfId="78" xr:uid="{00000000-0005-0000-0000-00004D000000}"/>
    <cellStyle name="Акцент1 2" xfId="79" xr:uid="{00000000-0005-0000-0000-00004E000000}"/>
    <cellStyle name="Акцент1 3" xfId="80" xr:uid="{00000000-0005-0000-0000-00004F000000}"/>
    <cellStyle name="Акцент2 2" xfId="81" xr:uid="{00000000-0005-0000-0000-000050000000}"/>
    <cellStyle name="Акцент2 3" xfId="82" xr:uid="{00000000-0005-0000-0000-000051000000}"/>
    <cellStyle name="Акцент3 2" xfId="83" xr:uid="{00000000-0005-0000-0000-000052000000}"/>
    <cellStyle name="Акцент3 3" xfId="84" xr:uid="{00000000-0005-0000-0000-000053000000}"/>
    <cellStyle name="Акцент4 2" xfId="85" xr:uid="{00000000-0005-0000-0000-000054000000}"/>
    <cellStyle name="Акцент4 3" xfId="86" xr:uid="{00000000-0005-0000-0000-000055000000}"/>
    <cellStyle name="Акцент5 2" xfId="87" xr:uid="{00000000-0005-0000-0000-000056000000}"/>
    <cellStyle name="Акцент5 3" xfId="88" xr:uid="{00000000-0005-0000-0000-000057000000}"/>
    <cellStyle name="Акцент6 2" xfId="89" xr:uid="{00000000-0005-0000-0000-000058000000}"/>
    <cellStyle name="Акцент6 3" xfId="90" xr:uid="{00000000-0005-0000-0000-000059000000}"/>
    <cellStyle name="Ввод  2" xfId="91" xr:uid="{00000000-0005-0000-0000-00005A000000}"/>
    <cellStyle name="Ввод  3" xfId="92" xr:uid="{00000000-0005-0000-0000-00005B000000}"/>
    <cellStyle name="Вывод 2" xfId="93" xr:uid="{00000000-0005-0000-0000-00005C000000}"/>
    <cellStyle name="Вывод 3" xfId="94" xr:uid="{00000000-0005-0000-0000-00005D000000}"/>
    <cellStyle name="Вычисление 2" xfId="95" xr:uid="{00000000-0005-0000-0000-00005E000000}"/>
    <cellStyle name="Вычисление 3" xfId="96" xr:uid="{00000000-0005-0000-0000-00005F000000}"/>
    <cellStyle name="Гиперссылка 2" xfId="97" xr:uid="{00000000-0005-0000-0000-000060000000}"/>
    <cellStyle name="Гиперссылка 2 2" xfId="98" xr:uid="{00000000-0005-0000-0000-000061000000}"/>
    <cellStyle name="Гиперссылка 2 3" xfId="99" xr:uid="{00000000-0005-0000-0000-000062000000}"/>
    <cellStyle name="Гиперссылка 3" xfId="100" xr:uid="{00000000-0005-0000-0000-000063000000}"/>
    <cellStyle name="Гиперссылка 3 2" xfId="101" xr:uid="{00000000-0005-0000-0000-000064000000}"/>
    <cellStyle name="Гиперссылка 4" xfId="102" xr:uid="{00000000-0005-0000-0000-000065000000}"/>
    <cellStyle name="Денежный 2" xfId="103" xr:uid="{00000000-0005-0000-0000-000066000000}"/>
    <cellStyle name="Денежный 2 2" xfId="104" xr:uid="{00000000-0005-0000-0000-000067000000}"/>
    <cellStyle name="Денежный 2 3" xfId="105" xr:uid="{00000000-0005-0000-0000-000068000000}"/>
    <cellStyle name="Денежный 3" xfId="106" xr:uid="{00000000-0005-0000-0000-000069000000}"/>
    <cellStyle name="Денежный 4" xfId="107" xr:uid="{00000000-0005-0000-0000-00006A000000}"/>
    <cellStyle name="Денежный 5" xfId="108" xr:uid="{00000000-0005-0000-0000-00006B000000}"/>
    <cellStyle name="Заголовок 1 2" xfId="109" xr:uid="{00000000-0005-0000-0000-00006C000000}"/>
    <cellStyle name="Заголовок 1 3" xfId="110" xr:uid="{00000000-0005-0000-0000-00006D000000}"/>
    <cellStyle name="Заголовок 2 2" xfId="111" xr:uid="{00000000-0005-0000-0000-00006E000000}"/>
    <cellStyle name="Заголовок 2 3" xfId="112" xr:uid="{00000000-0005-0000-0000-00006F000000}"/>
    <cellStyle name="Заголовок 3 2" xfId="113" xr:uid="{00000000-0005-0000-0000-000070000000}"/>
    <cellStyle name="Заголовок 3 3" xfId="114" xr:uid="{00000000-0005-0000-0000-000071000000}"/>
    <cellStyle name="Заголовок 4 2" xfId="115" xr:uid="{00000000-0005-0000-0000-000072000000}"/>
    <cellStyle name="Заголовок 4 3" xfId="116" xr:uid="{00000000-0005-0000-0000-000073000000}"/>
    <cellStyle name="Заголовок таблицы" xfId="117" xr:uid="{00000000-0005-0000-0000-000074000000}"/>
    <cellStyle name="Заголовок таблицы 2" xfId="118" xr:uid="{00000000-0005-0000-0000-000075000000}"/>
    <cellStyle name="Итог 2" xfId="119" xr:uid="{00000000-0005-0000-0000-000076000000}"/>
    <cellStyle name="Итог 3" xfId="120" xr:uid="{00000000-0005-0000-0000-000077000000}"/>
    <cellStyle name="Контрольная ячейка 2" xfId="121" xr:uid="{00000000-0005-0000-0000-000078000000}"/>
    <cellStyle name="Контрольная ячейка 3" xfId="122" xr:uid="{00000000-0005-0000-0000-000079000000}"/>
    <cellStyle name="Название 2" xfId="123" xr:uid="{00000000-0005-0000-0000-00007A000000}"/>
    <cellStyle name="Название 3" xfId="124" xr:uid="{00000000-0005-0000-0000-00007B000000}"/>
    <cellStyle name="Нейтральный 2" xfId="125" xr:uid="{00000000-0005-0000-0000-00007C000000}"/>
    <cellStyle name="Нейтральный 3" xfId="126" xr:uid="{00000000-0005-0000-0000-00007D000000}"/>
    <cellStyle name="Обычный" xfId="0" builtinId="0"/>
    <cellStyle name="Обычный 10" xfId="127" xr:uid="{00000000-0005-0000-0000-00007F000000}"/>
    <cellStyle name="Обычный 10 2" xfId="128" xr:uid="{00000000-0005-0000-0000-000080000000}"/>
    <cellStyle name="Обычный 10 2 2" xfId="129" xr:uid="{00000000-0005-0000-0000-000081000000}"/>
    <cellStyle name="Обычный 10 2 3" xfId="130" xr:uid="{00000000-0005-0000-0000-000082000000}"/>
    <cellStyle name="Обычный 10 3" xfId="131" xr:uid="{00000000-0005-0000-0000-000083000000}"/>
    <cellStyle name="Обычный 10 4" xfId="132" xr:uid="{00000000-0005-0000-0000-000084000000}"/>
    <cellStyle name="Обычный 11" xfId="133" xr:uid="{00000000-0005-0000-0000-000085000000}"/>
    <cellStyle name="Обычный 11 2" xfId="134" xr:uid="{00000000-0005-0000-0000-000086000000}"/>
    <cellStyle name="Обычный 11 2 2" xfId="135" xr:uid="{00000000-0005-0000-0000-000087000000}"/>
    <cellStyle name="Обычный 11 2 2 2" xfId="136" xr:uid="{00000000-0005-0000-0000-000088000000}"/>
    <cellStyle name="Обычный 11 2 2 7" xfId="137" xr:uid="{00000000-0005-0000-0000-000089000000}"/>
    <cellStyle name="Обычный 11 2 3" xfId="138" xr:uid="{00000000-0005-0000-0000-00008A000000}"/>
    <cellStyle name="Обычный 11 3" xfId="139" xr:uid="{00000000-0005-0000-0000-00008B000000}"/>
    <cellStyle name="Обычный 11 3 2" xfId="140" xr:uid="{00000000-0005-0000-0000-00008C000000}"/>
    <cellStyle name="Обычный 11 4" xfId="141" xr:uid="{00000000-0005-0000-0000-00008D000000}"/>
    <cellStyle name="Обычный 12" xfId="142" xr:uid="{00000000-0005-0000-0000-00008E000000}"/>
    <cellStyle name="Обычный 12 2" xfId="143" xr:uid="{00000000-0005-0000-0000-00008F000000}"/>
    <cellStyle name="Обычный 12 2 2 2" xfId="144" xr:uid="{00000000-0005-0000-0000-000090000000}"/>
    <cellStyle name="Обычный 12 3" xfId="145" xr:uid="{00000000-0005-0000-0000-000091000000}"/>
    <cellStyle name="Обычный 12 3 2" xfId="146" xr:uid="{00000000-0005-0000-0000-000092000000}"/>
    <cellStyle name="Обычный 12 4" xfId="147" xr:uid="{00000000-0005-0000-0000-000093000000}"/>
    <cellStyle name="Обычный 12 4 10" xfId="148" xr:uid="{00000000-0005-0000-0000-000094000000}"/>
    <cellStyle name="Обычный 12 4 11" xfId="149" xr:uid="{00000000-0005-0000-0000-000095000000}"/>
    <cellStyle name="Обычный 12 4 12" xfId="150" xr:uid="{00000000-0005-0000-0000-000096000000}"/>
    <cellStyle name="Обычный 12 4 6" xfId="151" xr:uid="{00000000-0005-0000-0000-000097000000}"/>
    <cellStyle name="Обычный 12 4 8" xfId="152" xr:uid="{00000000-0005-0000-0000-000098000000}"/>
    <cellStyle name="Обычный 12 4 9" xfId="153" xr:uid="{00000000-0005-0000-0000-000099000000}"/>
    <cellStyle name="Обычный 12 5" xfId="154" xr:uid="{00000000-0005-0000-0000-00009A000000}"/>
    <cellStyle name="Обычный 12 6" xfId="155" xr:uid="{00000000-0005-0000-0000-00009B000000}"/>
    <cellStyle name="Обычный 12 7" xfId="156" xr:uid="{00000000-0005-0000-0000-00009C000000}"/>
    <cellStyle name="Обычный 13" xfId="157" xr:uid="{00000000-0005-0000-0000-00009D000000}"/>
    <cellStyle name="Обычный 13 10" xfId="158" xr:uid="{00000000-0005-0000-0000-00009E000000}"/>
    <cellStyle name="Обычный 13 2" xfId="159" xr:uid="{00000000-0005-0000-0000-00009F000000}"/>
    <cellStyle name="Обычный 13 3" xfId="160" xr:uid="{00000000-0005-0000-0000-0000A0000000}"/>
    <cellStyle name="Обычный 13 4" xfId="161" xr:uid="{00000000-0005-0000-0000-0000A1000000}"/>
    <cellStyle name="Обычный 13 4 11" xfId="162" xr:uid="{00000000-0005-0000-0000-0000A2000000}"/>
    <cellStyle name="Обычный 13 4 12" xfId="163" xr:uid="{00000000-0005-0000-0000-0000A3000000}"/>
    <cellStyle name="Обычный 13 4 2 2 2" xfId="164" xr:uid="{00000000-0005-0000-0000-0000A4000000}"/>
    <cellStyle name="Обычный 13 4 6" xfId="165" xr:uid="{00000000-0005-0000-0000-0000A5000000}"/>
    <cellStyle name="Обычный 13 4 8" xfId="166" xr:uid="{00000000-0005-0000-0000-0000A6000000}"/>
    <cellStyle name="Обычный 13 5" xfId="167" xr:uid="{00000000-0005-0000-0000-0000A7000000}"/>
    <cellStyle name="Обычный 13 6" xfId="168" xr:uid="{00000000-0005-0000-0000-0000A8000000}"/>
    <cellStyle name="Обычный 13 7" xfId="169" xr:uid="{00000000-0005-0000-0000-0000A9000000}"/>
    <cellStyle name="Обычный 13 8" xfId="170" xr:uid="{00000000-0005-0000-0000-0000AA000000}"/>
    <cellStyle name="Обычный 13 9" xfId="171" xr:uid="{00000000-0005-0000-0000-0000AB000000}"/>
    <cellStyle name="Обычный 14" xfId="172" xr:uid="{00000000-0005-0000-0000-0000AC000000}"/>
    <cellStyle name="Обычный 14 2" xfId="173" xr:uid="{00000000-0005-0000-0000-0000AD000000}"/>
    <cellStyle name="Обычный 14 3" xfId="174" xr:uid="{00000000-0005-0000-0000-0000AE000000}"/>
    <cellStyle name="Обычный 15" xfId="175" xr:uid="{00000000-0005-0000-0000-0000AF000000}"/>
    <cellStyle name="Обычный 15 2" xfId="176" xr:uid="{00000000-0005-0000-0000-0000B0000000}"/>
    <cellStyle name="Обычный 16" xfId="177" xr:uid="{00000000-0005-0000-0000-0000B1000000}"/>
    <cellStyle name="Обычный 16 2" xfId="178" xr:uid="{00000000-0005-0000-0000-0000B2000000}"/>
    <cellStyle name="Обычный 17" xfId="179" xr:uid="{00000000-0005-0000-0000-0000B3000000}"/>
    <cellStyle name="Обычный 17 2" xfId="180" xr:uid="{00000000-0005-0000-0000-0000B4000000}"/>
    <cellStyle name="Обычный 18" xfId="181" xr:uid="{00000000-0005-0000-0000-0000B5000000}"/>
    <cellStyle name="Обычный 18 2" xfId="182" xr:uid="{00000000-0005-0000-0000-0000B6000000}"/>
    <cellStyle name="Обычный 19" xfId="183" xr:uid="{00000000-0005-0000-0000-0000B7000000}"/>
    <cellStyle name="Обычный 2" xfId="184" xr:uid="{00000000-0005-0000-0000-0000B8000000}"/>
    <cellStyle name="Обычный 2 10" xfId="185" xr:uid="{00000000-0005-0000-0000-0000B9000000}"/>
    <cellStyle name="Обычный 2 11" xfId="186" xr:uid="{00000000-0005-0000-0000-0000BA000000}"/>
    <cellStyle name="Обычный 2 12" xfId="187" xr:uid="{00000000-0005-0000-0000-0000BB000000}"/>
    <cellStyle name="Обычный 2 13" xfId="188" xr:uid="{00000000-0005-0000-0000-0000BC000000}"/>
    <cellStyle name="Обычный 2 14" xfId="189" xr:uid="{00000000-0005-0000-0000-0000BD000000}"/>
    <cellStyle name="Обычный 2 14 2" xfId="190" xr:uid="{00000000-0005-0000-0000-0000BE000000}"/>
    <cellStyle name="Обычный 2 15" xfId="191" xr:uid="{00000000-0005-0000-0000-0000BF000000}"/>
    <cellStyle name="Обычный 2 16" xfId="192" xr:uid="{00000000-0005-0000-0000-0000C0000000}"/>
    <cellStyle name="Обычный 2 17" xfId="193" xr:uid="{00000000-0005-0000-0000-0000C1000000}"/>
    <cellStyle name="Обычный 2 18" xfId="194" xr:uid="{00000000-0005-0000-0000-0000C2000000}"/>
    <cellStyle name="Обычный 2 19" xfId="195" xr:uid="{00000000-0005-0000-0000-0000C3000000}"/>
    <cellStyle name="Обычный 2 2" xfId="196" xr:uid="{00000000-0005-0000-0000-0000C4000000}"/>
    <cellStyle name="Обычный 2 2 10" xfId="197" xr:uid="{00000000-0005-0000-0000-0000C5000000}"/>
    <cellStyle name="Обычный 2 2 11" xfId="198" xr:uid="{00000000-0005-0000-0000-0000C6000000}"/>
    <cellStyle name="Обычный 2 2 12" xfId="199" xr:uid="{00000000-0005-0000-0000-0000C7000000}"/>
    <cellStyle name="Обычный 2 2 13" xfId="200" xr:uid="{00000000-0005-0000-0000-0000C8000000}"/>
    <cellStyle name="Обычный 2 2 14" xfId="201" xr:uid="{00000000-0005-0000-0000-0000C9000000}"/>
    <cellStyle name="Обычный 2 2 2" xfId="202" xr:uid="{00000000-0005-0000-0000-0000CA000000}"/>
    <cellStyle name="Обычный 2 2 2 2" xfId="203" xr:uid="{00000000-0005-0000-0000-0000CB000000}"/>
    <cellStyle name="Обычный 2 2 2 3" xfId="204" xr:uid="{00000000-0005-0000-0000-0000CC000000}"/>
    <cellStyle name="Обычный 2 2 2 4" xfId="205" xr:uid="{00000000-0005-0000-0000-0000CD000000}"/>
    <cellStyle name="Обычный 2 2 2 5" xfId="206" xr:uid="{00000000-0005-0000-0000-0000CE000000}"/>
    <cellStyle name="Обычный 2 2 2 6" xfId="207" xr:uid="{00000000-0005-0000-0000-0000CF000000}"/>
    <cellStyle name="Обычный 2 2 2 7" xfId="208" xr:uid="{00000000-0005-0000-0000-0000D0000000}"/>
    <cellStyle name="Обычный 2 2 2 8" xfId="209" xr:uid="{00000000-0005-0000-0000-0000D1000000}"/>
    <cellStyle name="Обычный 2 2 2 9" xfId="210" xr:uid="{00000000-0005-0000-0000-0000D2000000}"/>
    <cellStyle name="Обычный 2 2 3" xfId="211" xr:uid="{00000000-0005-0000-0000-0000D3000000}"/>
    <cellStyle name="Обычный 2 2 3 2" xfId="212" xr:uid="{00000000-0005-0000-0000-0000D4000000}"/>
    <cellStyle name="Обычный 2 2 3 3" xfId="213" xr:uid="{00000000-0005-0000-0000-0000D5000000}"/>
    <cellStyle name="Обычный 2 2 4" xfId="214" xr:uid="{00000000-0005-0000-0000-0000D6000000}"/>
    <cellStyle name="Обычный 2 2 4 2" xfId="215" xr:uid="{00000000-0005-0000-0000-0000D7000000}"/>
    <cellStyle name="Обычный 2 2 5" xfId="216" xr:uid="{00000000-0005-0000-0000-0000D8000000}"/>
    <cellStyle name="Обычный 2 2 6" xfId="217" xr:uid="{00000000-0005-0000-0000-0000D9000000}"/>
    <cellStyle name="Обычный 2 2 7" xfId="218" xr:uid="{00000000-0005-0000-0000-0000DA000000}"/>
    <cellStyle name="Обычный 2 2 8" xfId="219" xr:uid="{00000000-0005-0000-0000-0000DB000000}"/>
    <cellStyle name="Обычный 2 2 9" xfId="220" xr:uid="{00000000-0005-0000-0000-0000DC000000}"/>
    <cellStyle name="Обычный 2 2_20499 от 29.09.2010г." xfId="221" xr:uid="{00000000-0005-0000-0000-0000DD000000}"/>
    <cellStyle name="Обычный 2 20" xfId="222" xr:uid="{00000000-0005-0000-0000-0000DE000000}"/>
    <cellStyle name="Обычный 2 21" xfId="223" xr:uid="{00000000-0005-0000-0000-0000DF000000}"/>
    <cellStyle name="Обычный 2 22" xfId="224" xr:uid="{00000000-0005-0000-0000-0000E0000000}"/>
    <cellStyle name="Обычный 2 23" xfId="225" xr:uid="{00000000-0005-0000-0000-0000E1000000}"/>
    <cellStyle name="Обычный 2 24" xfId="226" xr:uid="{00000000-0005-0000-0000-0000E2000000}"/>
    <cellStyle name="Обычный 2 25" xfId="227" xr:uid="{00000000-0005-0000-0000-0000E3000000}"/>
    <cellStyle name="Обычный 2 26" xfId="228" xr:uid="{00000000-0005-0000-0000-0000E4000000}"/>
    <cellStyle name="Обычный 2 27" xfId="229" xr:uid="{00000000-0005-0000-0000-0000E5000000}"/>
    <cellStyle name="Обычный 2 28" xfId="230" xr:uid="{00000000-0005-0000-0000-0000E6000000}"/>
    <cellStyle name="Обычный 2 29" xfId="231" xr:uid="{00000000-0005-0000-0000-0000E7000000}"/>
    <cellStyle name="Обычный 2 3" xfId="232" xr:uid="{00000000-0005-0000-0000-0000E8000000}"/>
    <cellStyle name="Обычный 2 3 2" xfId="233" xr:uid="{00000000-0005-0000-0000-0000E9000000}"/>
    <cellStyle name="Обычный 2 3 2 2" xfId="234" xr:uid="{00000000-0005-0000-0000-0000EA000000}"/>
    <cellStyle name="Обычный 2 3 3" xfId="235" xr:uid="{00000000-0005-0000-0000-0000EB000000}"/>
    <cellStyle name="Обычный 2 3 4" xfId="236" xr:uid="{00000000-0005-0000-0000-0000EC000000}"/>
    <cellStyle name="Обычный 2 3 5" xfId="237" xr:uid="{00000000-0005-0000-0000-0000ED000000}"/>
    <cellStyle name="Обычный 2 3 6" xfId="238" xr:uid="{00000000-0005-0000-0000-0000EE000000}"/>
    <cellStyle name="Обычный 2 3 7" xfId="239" xr:uid="{00000000-0005-0000-0000-0000EF000000}"/>
    <cellStyle name="Обычный 2 3 8" xfId="240" xr:uid="{00000000-0005-0000-0000-0000F0000000}"/>
    <cellStyle name="Обычный 2 30" xfId="241" xr:uid="{00000000-0005-0000-0000-0000F1000000}"/>
    <cellStyle name="Обычный 2 31" xfId="242" xr:uid="{00000000-0005-0000-0000-0000F2000000}"/>
    <cellStyle name="Обычный 2 32" xfId="243" xr:uid="{00000000-0005-0000-0000-0000F3000000}"/>
    <cellStyle name="Обычный 2 33" xfId="244" xr:uid="{00000000-0005-0000-0000-0000F4000000}"/>
    <cellStyle name="Обычный 2 34" xfId="245" xr:uid="{00000000-0005-0000-0000-0000F5000000}"/>
    <cellStyle name="Обычный 2 35" xfId="246" xr:uid="{00000000-0005-0000-0000-0000F6000000}"/>
    <cellStyle name="Обычный 2 36" xfId="247" xr:uid="{00000000-0005-0000-0000-0000F7000000}"/>
    <cellStyle name="Обычный 2 37" xfId="843" xr:uid="{00000000-0005-0000-0000-0000F8000000}"/>
    <cellStyle name="Обычный 2 38" xfId="855" xr:uid="{00000000-0005-0000-0000-0000F9000000}"/>
    <cellStyle name="Обычный 2 4" xfId="248" xr:uid="{00000000-0005-0000-0000-0000FA000000}"/>
    <cellStyle name="Обычный 2 4 2" xfId="249" xr:uid="{00000000-0005-0000-0000-0000FB000000}"/>
    <cellStyle name="Обычный 2 4 2 2" xfId="250" xr:uid="{00000000-0005-0000-0000-0000FC000000}"/>
    <cellStyle name="Обычный 2 4 3" xfId="251" xr:uid="{00000000-0005-0000-0000-0000FD000000}"/>
    <cellStyle name="Обычный 2 5" xfId="252" xr:uid="{00000000-0005-0000-0000-0000FE000000}"/>
    <cellStyle name="Обычный 2 5 2" xfId="253" xr:uid="{00000000-0005-0000-0000-0000FF000000}"/>
    <cellStyle name="Обычный 2 5 3" xfId="254" xr:uid="{00000000-0005-0000-0000-000000010000}"/>
    <cellStyle name="Обычный 2 6" xfId="255" xr:uid="{00000000-0005-0000-0000-000001010000}"/>
    <cellStyle name="Обычный 2 6 2" xfId="256" xr:uid="{00000000-0005-0000-0000-000002010000}"/>
    <cellStyle name="Обычный 2 6 3" xfId="257" xr:uid="{00000000-0005-0000-0000-000003010000}"/>
    <cellStyle name="Обычный 2 7" xfId="258" xr:uid="{00000000-0005-0000-0000-000004010000}"/>
    <cellStyle name="Обычный 2 7 2" xfId="259" xr:uid="{00000000-0005-0000-0000-000005010000}"/>
    <cellStyle name="Обычный 2 7 3" xfId="260" xr:uid="{00000000-0005-0000-0000-000006010000}"/>
    <cellStyle name="Обычный 2 8" xfId="261" xr:uid="{00000000-0005-0000-0000-000007010000}"/>
    <cellStyle name="Обычный 2 8 2" xfId="262" xr:uid="{00000000-0005-0000-0000-000008010000}"/>
    <cellStyle name="Обычный 2 9" xfId="263" xr:uid="{00000000-0005-0000-0000-000009010000}"/>
    <cellStyle name="Обычный 2_20405" xfId="264" xr:uid="{00000000-0005-0000-0000-00000A010000}"/>
    <cellStyle name="Обычный 20" xfId="265" xr:uid="{00000000-0005-0000-0000-00000B010000}"/>
    <cellStyle name="Обычный 20 2" xfId="266" xr:uid="{00000000-0005-0000-0000-00000C010000}"/>
    <cellStyle name="Обычный 21" xfId="267" xr:uid="{00000000-0005-0000-0000-00000D010000}"/>
    <cellStyle name="Обычный 22" xfId="268" xr:uid="{00000000-0005-0000-0000-00000E010000}"/>
    <cellStyle name="Обычный 23" xfId="269" xr:uid="{00000000-0005-0000-0000-00000F010000}"/>
    <cellStyle name="Обычный 24" xfId="270" xr:uid="{00000000-0005-0000-0000-000010010000}"/>
    <cellStyle name="Обычный 25" xfId="844" xr:uid="{00000000-0005-0000-0000-000011010000}"/>
    <cellStyle name="Обычный 26" xfId="856" xr:uid="{00000000-0005-0000-0000-000012010000}"/>
    <cellStyle name="Обычный 28" xfId="271" xr:uid="{00000000-0005-0000-0000-000013010000}"/>
    <cellStyle name="Обычный 3" xfId="272" xr:uid="{00000000-0005-0000-0000-000014010000}"/>
    <cellStyle name="Обычный 3 10" xfId="273" xr:uid="{00000000-0005-0000-0000-000015010000}"/>
    <cellStyle name="Обычный 3 11" xfId="274" xr:uid="{00000000-0005-0000-0000-000016010000}"/>
    <cellStyle name="Обычный 3 12" xfId="275" xr:uid="{00000000-0005-0000-0000-000017010000}"/>
    <cellStyle name="Обычный 3 13" xfId="276" xr:uid="{00000000-0005-0000-0000-000018010000}"/>
    <cellStyle name="Обычный 3 14" xfId="277" xr:uid="{00000000-0005-0000-0000-000019010000}"/>
    <cellStyle name="Обычный 3 15" xfId="278" xr:uid="{00000000-0005-0000-0000-00001A010000}"/>
    <cellStyle name="Обычный 3 16" xfId="279" xr:uid="{00000000-0005-0000-0000-00001B010000}"/>
    <cellStyle name="Обычный 3 17" xfId="280" xr:uid="{00000000-0005-0000-0000-00001C010000}"/>
    <cellStyle name="Обычный 3 18" xfId="281" xr:uid="{00000000-0005-0000-0000-00001D010000}"/>
    <cellStyle name="Обычный 3 19" xfId="282" xr:uid="{00000000-0005-0000-0000-00001E010000}"/>
    <cellStyle name="Обычный 3 2" xfId="283" xr:uid="{00000000-0005-0000-0000-00001F010000}"/>
    <cellStyle name="Обычный 3 2 2" xfId="284" xr:uid="{00000000-0005-0000-0000-000020010000}"/>
    <cellStyle name="Обычный 3 2 3" xfId="285" xr:uid="{00000000-0005-0000-0000-000021010000}"/>
    <cellStyle name="Обычный 3 2 4" xfId="286" xr:uid="{00000000-0005-0000-0000-000022010000}"/>
    <cellStyle name="Обычный 3 2 5" xfId="287" xr:uid="{00000000-0005-0000-0000-000023010000}"/>
    <cellStyle name="Обычный 3 2 6" xfId="288" xr:uid="{00000000-0005-0000-0000-000024010000}"/>
    <cellStyle name="Обычный 3 2_Расходы по ПДФ СЕНТ" xfId="289" xr:uid="{00000000-0005-0000-0000-000025010000}"/>
    <cellStyle name="Обычный 3 20" xfId="290" xr:uid="{00000000-0005-0000-0000-000026010000}"/>
    <cellStyle name="Обычный 3 21" xfId="291" xr:uid="{00000000-0005-0000-0000-000027010000}"/>
    <cellStyle name="Обычный 3 22" xfId="292" xr:uid="{00000000-0005-0000-0000-000028010000}"/>
    <cellStyle name="Обычный 3 23" xfId="293" xr:uid="{00000000-0005-0000-0000-000029010000}"/>
    <cellStyle name="Обычный 3 24" xfId="294" xr:uid="{00000000-0005-0000-0000-00002A010000}"/>
    <cellStyle name="Обычный 3 25" xfId="295" xr:uid="{00000000-0005-0000-0000-00002B010000}"/>
    <cellStyle name="Обычный 3 26" xfId="296" xr:uid="{00000000-0005-0000-0000-00002C010000}"/>
    <cellStyle name="Обычный 3 27" xfId="297" xr:uid="{00000000-0005-0000-0000-00002D010000}"/>
    <cellStyle name="Обычный 3 28" xfId="298" xr:uid="{00000000-0005-0000-0000-00002E010000}"/>
    <cellStyle name="Обычный 3 29" xfId="299" xr:uid="{00000000-0005-0000-0000-00002F010000}"/>
    <cellStyle name="Обычный 3 3" xfId="300" xr:uid="{00000000-0005-0000-0000-000030010000}"/>
    <cellStyle name="Обычный 3 3 2" xfId="301" xr:uid="{00000000-0005-0000-0000-000031010000}"/>
    <cellStyle name="Обычный 3 3 3" xfId="302" xr:uid="{00000000-0005-0000-0000-000032010000}"/>
    <cellStyle name="Обычный 3 3 4" xfId="303" xr:uid="{00000000-0005-0000-0000-000033010000}"/>
    <cellStyle name="Обычный 3 3 5" xfId="304" xr:uid="{00000000-0005-0000-0000-000034010000}"/>
    <cellStyle name="Обычный 3 3 6" xfId="305" xr:uid="{00000000-0005-0000-0000-000035010000}"/>
    <cellStyle name="Обычный 3 3 7" xfId="306" xr:uid="{00000000-0005-0000-0000-000036010000}"/>
    <cellStyle name="Обычный 3 30" xfId="307" xr:uid="{00000000-0005-0000-0000-000037010000}"/>
    <cellStyle name="Обычный 3 31" xfId="308" xr:uid="{00000000-0005-0000-0000-000038010000}"/>
    <cellStyle name="Обычный 3 32" xfId="309" xr:uid="{00000000-0005-0000-0000-000039010000}"/>
    <cellStyle name="Обычный 3 33" xfId="310" xr:uid="{00000000-0005-0000-0000-00003A010000}"/>
    <cellStyle name="Обычный 3 34" xfId="311" xr:uid="{00000000-0005-0000-0000-00003B010000}"/>
    <cellStyle name="Обычный 3 4" xfId="312" xr:uid="{00000000-0005-0000-0000-00003C010000}"/>
    <cellStyle name="Обычный 3 5" xfId="313" xr:uid="{00000000-0005-0000-0000-00003D010000}"/>
    <cellStyle name="Обычный 3 5 2" xfId="314" xr:uid="{00000000-0005-0000-0000-00003E010000}"/>
    <cellStyle name="Обычный 3 6" xfId="315" xr:uid="{00000000-0005-0000-0000-00003F010000}"/>
    <cellStyle name="Обычный 3 7" xfId="316" xr:uid="{00000000-0005-0000-0000-000040010000}"/>
    <cellStyle name="Обычный 3 8" xfId="317" xr:uid="{00000000-0005-0000-0000-000041010000}"/>
    <cellStyle name="Обычный 3 9" xfId="318" xr:uid="{00000000-0005-0000-0000-000042010000}"/>
    <cellStyle name="Обычный 3_№02.003" xfId="319" xr:uid="{00000000-0005-0000-0000-000043010000}"/>
    <cellStyle name="Обычный 30" xfId="320" xr:uid="{00000000-0005-0000-0000-000044010000}"/>
    <cellStyle name="Обычный 31" xfId="321" xr:uid="{00000000-0005-0000-0000-000045010000}"/>
    <cellStyle name="Обычный 33" xfId="322" xr:uid="{00000000-0005-0000-0000-000046010000}"/>
    <cellStyle name="Обычный 34" xfId="323" xr:uid="{00000000-0005-0000-0000-000047010000}"/>
    <cellStyle name="Обычный 35" xfId="324" xr:uid="{00000000-0005-0000-0000-000048010000}"/>
    <cellStyle name="Обычный 36" xfId="325" xr:uid="{00000000-0005-0000-0000-000049010000}"/>
    <cellStyle name="Обычный 37" xfId="326" xr:uid="{00000000-0005-0000-0000-00004A010000}"/>
    <cellStyle name="Обычный 38" xfId="327" xr:uid="{00000000-0005-0000-0000-00004B010000}"/>
    <cellStyle name="Обычный 4" xfId="328" xr:uid="{00000000-0005-0000-0000-00004C010000}"/>
    <cellStyle name="Обычный 4 10" xfId="329" xr:uid="{00000000-0005-0000-0000-00004D010000}"/>
    <cellStyle name="Обычный 4 11" xfId="330" xr:uid="{00000000-0005-0000-0000-00004E010000}"/>
    <cellStyle name="Обычный 4 12" xfId="331" xr:uid="{00000000-0005-0000-0000-00004F010000}"/>
    <cellStyle name="Обычный 4 13" xfId="332" xr:uid="{00000000-0005-0000-0000-000050010000}"/>
    <cellStyle name="Обычный 4 14" xfId="333" xr:uid="{00000000-0005-0000-0000-000051010000}"/>
    <cellStyle name="Обычный 4 2" xfId="334" xr:uid="{00000000-0005-0000-0000-000052010000}"/>
    <cellStyle name="Обычный 4 2 10" xfId="335" xr:uid="{00000000-0005-0000-0000-000053010000}"/>
    <cellStyle name="Обычный 4 2 11" xfId="336" xr:uid="{00000000-0005-0000-0000-000054010000}"/>
    <cellStyle name="Обычный 4 2 12" xfId="337" xr:uid="{00000000-0005-0000-0000-000055010000}"/>
    <cellStyle name="Обычный 4 2 13" xfId="338" xr:uid="{00000000-0005-0000-0000-000056010000}"/>
    <cellStyle name="Обычный 4 2 14" xfId="339" xr:uid="{00000000-0005-0000-0000-000057010000}"/>
    <cellStyle name="Обычный 4 2 2" xfId="340" xr:uid="{00000000-0005-0000-0000-000058010000}"/>
    <cellStyle name="Обычный 4 2 2 10" xfId="341" xr:uid="{00000000-0005-0000-0000-000059010000}"/>
    <cellStyle name="Обычный 4 2 2 11" xfId="342" xr:uid="{00000000-0005-0000-0000-00005A010000}"/>
    <cellStyle name="Обычный 4 2 2 12" xfId="343" xr:uid="{00000000-0005-0000-0000-00005B010000}"/>
    <cellStyle name="Обычный 4 2 2 2" xfId="344" xr:uid="{00000000-0005-0000-0000-00005C010000}"/>
    <cellStyle name="Обычный 4 2 2 2 10" xfId="345" xr:uid="{00000000-0005-0000-0000-00005D010000}"/>
    <cellStyle name="Обычный 4 2 2 2 11" xfId="346" xr:uid="{00000000-0005-0000-0000-00005E010000}"/>
    <cellStyle name="Обычный 4 2 2 2 12" xfId="347" xr:uid="{00000000-0005-0000-0000-00005F010000}"/>
    <cellStyle name="Обычный 4 2 2 2 2" xfId="348" xr:uid="{00000000-0005-0000-0000-000060010000}"/>
    <cellStyle name="Обычный 4 2 2 2 3" xfId="349" xr:uid="{00000000-0005-0000-0000-000061010000}"/>
    <cellStyle name="Обычный 4 2 2 2 4" xfId="350" xr:uid="{00000000-0005-0000-0000-000062010000}"/>
    <cellStyle name="Обычный 4 2 2 2 5" xfId="351" xr:uid="{00000000-0005-0000-0000-000063010000}"/>
    <cellStyle name="Обычный 4 2 2 2 6" xfId="352" xr:uid="{00000000-0005-0000-0000-000064010000}"/>
    <cellStyle name="Обычный 4 2 2 2 7" xfId="353" xr:uid="{00000000-0005-0000-0000-000065010000}"/>
    <cellStyle name="Обычный 4 2 2 2 8" xfId="354" xr:uid="{00000000-0005-0000-0000-000066010000}"/>
    <cellStyle name="Обычный 4 2 2 2 9" xfId="355" xr:uid="{00000000-0005-0000-0000-000067010000}"/>
    <cellStyle name="Обычный 4 2 2 3" xfId="356" xr:uid="{00000000-0005-0000-0000-000068010000}"/>
    <cellStyle name="Обычный 4 2 2 4" xfId="357" xr:uid="{00000000-0005-0000-0000-000069010000}"/>
    <cellStyle name="Обычный 4 2 2 5" xfId="358" xr:uid="{00000000-0005-0000-0000-00006A010000}"/>
    <cellStyle name="Обычный 4 2 2 6" xfId="359" xr:uid="{00000000-0005-0000-0000-00006B010000}"/>
    <cellStyle name="Обычный 4 2 2 7" xfId="360" xr:uid="{00000000-0005-0000-0000-00006C010000}"/>
    <cellStyle name="Обычный 4 2 2 8" xfId="361" xr:uid="{00000000-0005-0000-0000-00006D010000}"/>
    <cellStyle name="Обычный 4 2 2 9" xfId="362" xr:uid="{00000000-0005-0000-0000-00006E010000}"/>
    <cellStyle name="Обычный 4 2 2_ВПО" xfId="363" xr:uid="{00000000-0005-0000-0000-00006F010000}"/>
    <cellStyle name="Обычный 4 2 3" xfId="364" xr:uid="{00000000-0005-0000-0000-000070010000}"/>
    <cellStyle name="Обычный 4 2 3 2" xfId="365" xr:uid="{00000000-0005-0000-0000-000071010000}"/>
    <cellStyle name="Обычный 4 2 3 2 2" xfId="366" xr:uid="{00000000-0005-0000-0000-000072010000}"/>
    <cellStyle name="Обычный 4 2 3 2 2 2" xfId="367" xr:uid="{00000000-0005-0000-0000-000073010000}"/>
    <cellStyle name="Обычный 4 2 3 2 2 3" xfId="368" xr:uid="{00000000-0005-0000-0000-000074010000}"/>
    <cellStyle name="Обычный 4 2 3 2 2 4" xfId="369" xr:uid="{00000000-0005-0000-0000-000075010000}"/>
    <cellStyle name="Обычный 4 2 3 2 2 4 2" xfId="370" xr:uid="{00000000-0005-0000-0000-000076010000}"/>
    <cellStyle name="Обычный 4 2 3 2 2 4 2 2" xfId="371" xr:uid="{00000000-0005-0000-0000-000077010000}"/>
    <cellStyle name="Обычный 4 2 3 2 2 4 2 3" xfId="372" xr:uid="{00000000-0005-0000-0000-000078010000}"/>
    <cellStyle name="Обычный 4 2 3 2 2 4 3" xfId="373" xr:uid="{00000000-0005-0000-0000-000079010000}"/>
    <cellStyle name="Обычный 4 2 3 2 2 4 3 2" xfId="374" xr:uid="{00000000-0005-0000-0000-00007A010000}"/>
    <cellStyle name="Обычный 4 2 3 2 2 4 3 3" xfId="375" xr:uid="{00000000-0005-0000-0000-00007B010000}"/>
    <cellStyle name="Обычный 4 2 3 2 2 4 4" xfId="376" xr:uid="{00000000-0005-0000-0000-00007C010000}"/>
    <cellStyle name="Обычный 4 2 3 2 2 4 5" xfId="377" xr:uid="{00000000-0005-0000-0000-00007D010000}"/>
    <cellStyle name="Обычный 4 2 3 2 2 4 5 2" xfId="378" xr:uid="{00000000-0005-0000-0000-00007E010000}"/>
    <cellStyle name="Обычный 4 2 3 2 2 4 5 3" xfId="379" xr:uid="{00000000-0005-0000-0000-00007F010000}"/>
    <cellStyle name="Обычный 4 2 3 2 2 4 6" xfId="380" xr:uid="{00000000-0005-0000-0000-000080010000}"/>
    <cellStyle name="Обычный 4 2 3 2 2 4 7" xfId="381" xr:uid="{00000000-0005-0000-0000-000081010000}"/>
    <cellStyle name="Обычный 4 2 3 3" xfId="382" xr:uid="{00000000-0005-0000-0000-000082010000}"/>
    <cellStyle name="Обычный 4 2 3 3 2" xfId="383" xr:uid="{00000000-0005-0000-0000-000083010000}"/>
    <cellStyle name="Обычный 4 2 4" xfId="384" xr:uid="{00000000-0005-0000-0000-000084010000}"/>
    <cellStyle name="Обычный 4 2 5" xfId="385" xr:uid="{00000000-0005-0000-0000-000085010000}"/>
    <cellStyle name="Обычный 4 2 6" xfId="386" xr:uid="{00000000-0005-0000-0000-000086010000}"/>
    <cellStyle name="Обычный 4 2 7" xfId="387" xr:uid="{00000000-0005-0000-0000-000087010000}"/>
    <cellStyle name="Обычный 4 2 8" xfId="388" xr:uid="{00000000-0005-0000-0000-000088010000}"/>
    <cellStyle name="Обычный 4 2 9" xfId="389" xr:uid="{00000000-0005-0000-0000-000089010000}"/>
    <cellStyle name="Обычный 4 2_Расходы по ПДФ СЕНТ" xfId="390" xr:uid="{00000000-0005-0000-0000-00008A010000}"/>
    <cellStyle name="Обычный 4 3" xfId="391" xr:uid="{00000000-0005-0000-0000-00008B010000}"/>
    <cellStyle name="Обычный 4 3 2" xfId="392" xr:uid="{00000000-0005-0000-0000-00008C010000}"/>
    <cellStyle name="Обычный 4 4" xfId="393" xr:uid="{00000000-0005-0000-0000-00008D010000}"/>
    <cellStyle name="Обычный 4 5" xfId="394" xr:uid="{00000000-0005-0000-0000-00008E010000}"/>
    <cellStyle name="Обычный 4 6" xfId="395" xr:uid="{00000000-0005-0000-0000-00008F010000}"/>
    <cellStyle name="Обычный 4 7" xfId="396" xr:uid="{00000000-0005-0000-0000-000090010000}"/>
    <cellStyle name="Обычный 4 8" xfId="397" xr:uid="{00000000-0005-0000-0000-000091010000}"/>
    <cellStyle name="Обычный 4 9" xfId="398" xr:uid="{00000000-0005-0000-0000-000092010000}"/>
    <cellStyle name="Обычный 4_ВПО" xfId="399" xr:uid="{00000000-0005-0000-0000-000093010000}"/>
    <cellStyle name="Обычный 43" xfId="400" xr:uid="{00000000-0005-0000-0000-000094010000}"/>
    <cellStyle name="Обычный 45" xfId="401" xr:uid="{00000000-0005-0000-0000-000095010000}"/>
    <cellStyle name="Обычный 47" xfId="402" xr:uid="{00000000-0005-0000-0000-000096010000}"/>
    <cellStyle name="Обычный 49" xfId="403" xr:uid="{00000000-0005-0000-0000-000097010000}"/>
    <cellStyle name="Обычный 5" xfId="404" xr:uid="{00000000-0005-0000-0000-000098010000}"/>
    <cellStyle name="Обычный 5 10" xfId="405" xr:uid="{00000000-0005-0000-0000-000099010000}"/>
    <cellStyle name="Обычный 5 11" xfId="406" xr:uid="{00000000-0005-0000-0000-00009A010000}"/>
    <cellStyle name="Обычный 5 12" xfId="407" xr:uid="{00000000-0005-0000-0000-00009B010000}"/>
    <cellStyle name="Обычный 5 13" xfId="408" xr:uid="{00000000-0005-0000-0000-00009C010000}"/>
    <cellStyle name="Обычный 5 14" xfId="409" xr:uid="{00000000-0005-0000-0000-00009D010000}"/>
    <cellStyle name="Обычный 5 2" xfId="410" xr:uid="{00000000-0005-0000-0000-00009E010000}"/>
    <cellStyle name="Обычный 5 3" xfId="411" xr:uid="{00000000-0005-0000-0000-00009F010000}"/>
    <cellStyle name="Обычный 5 4" xfId="412" xr:uid="{00000000-0005-0000-0000-0000A0010000}"/>
    <cellStyle name="Обычный 5 5" xfId="413" xr:uid="{00000000-0005-0000-0000-0000A1010000}"/>
    <cellStyle name="Обычный 5 6" xfId="414" xr:uid="{00000000-0005-0000-0000-0000A2010000}"/>
    <cellStyle name="Обычный 5 7" xfId="415" xr:uid="{00000000-0005-0000-0000-0000A3010000}"/>
    <cellStyle name="Обычный 5 8" xfId="416" xr:uid="{00000000-0005-0000-0000-0000A4010000}"/>
    <cellStyle name="Обычный 5 9" xfId="417" xr:uid="{00000000-0005-0000-0000-0000A5010000}"/>
    <cellStyle name="Обычный 5_Расходы по ПДФ СЕНТ" xfId="418" xr:uid="{00000000-0005-0000-0000-0000A6010000}"/>
    <cellStyle name="Обычный 51" xfId="419" xr:uid="{00000000-0005-0000-0000-0000A7010000}"/>
    <cellStyle name="Обычный 53" xfId="420" xr:uid="{00000000-0005-0000-0000-0000A8010000}"/>
    <cellStyle name="Обычный 55" xfId="421" xr:uid="{00000000-0005-0000-0000-0000A9010000}"/>
    <cellStyle name="Обычный 56" xfId="422" xr:uid="{00000000-0005-0000-0000-0000AA010000}"/>
    <cellStyle name="Обычный 57" xfId="423" xr:uid="{00000000-0005-0000-0000-0000AB010000}"/>
    <cellStyle name="Обычный 58" xfId="424" xr:uid="{00000000-0005-0000-0000-0000AC010000}"/>
    <cellStyle name="Обычный 59" xfId="425" xr:uid="{00000000-0005-0000-0000-0000AD010000}"/>
    <cellStyle name="Обычный 6" xfId="426" xr:uid="{00000000-0005-0000-0000-0000AE010000}"/>
    <cellStyle name="Обычный 6 10" xfId="427" xr:uid="{00000000-0005-0000-0000-0000AF010000}"/>
    <cellStyle name="Обычный 6 11" xfId="428" xr:uid="{00000000-0005-0000-0000-0000B0010000}"/>
    <cellStyle name="Обычный 6 12" xfId="429" xr:uid="{00000000-0005-0000-0000-0000B1010000}"/>
    <cellStyle name="Обычный 6 13" xfId="430" xr:uid="{00000000-0005-0000-0000-0000B2010000}"/>
    <cellStyle name="Обычный 6 14" xfId="431" xr:uid="{00000000-0005-0000-0000-0000B3010000}"/>
    <cellStyle name="Обычный 6 2" xfId="432" xr:uid="{00000000-0005-0000-0000-0000B4010000}"/>
    <cellStyle name="Обычный 6 2 2" xfId="433" xr:uid="{00000000-0005-0000-0000-0000B5010000}"/>
    <cellStyle name="Обычный 6 3" xfId="434" xr:uid="{00000000-0005-0000-0000-0000B6010000}"/>
    <cellStyle name="Обычный 6 4" xfId="435" xr:uid="{00000000-0005-0000-0000-0000B7010000}"/>
    <cellStyle name="Обычный 6 5" xfId="436" xr:uid="{00000000-0005-0000-0000-0000B8010000}"/>
    <cellStyle name="Обычный 6 6" xfId="437" xr:uid="{00000000-0005-0000-0000-0000B9010000}"/>
    <cellStyle name="Обычный 6 7" xfId="438" xr:uid="{00000000-0005-0000-0000-0000BA010000}"/>
    <cellStyle name="Обычный 6 8" xfId="439" xr:uid="{00000000-0005-0000-0000-0000BB010000}"/>
    <cellStyle name="Обычный 6 9" xfId="440" xr:uid="{00000000-0005-0000-0000-0000BC010000}"/>
    <cellStyle name="Обычный 6_Расходы по ПДФ СЕНТ" xfId="441" xr:uid="{00000000-0005-0000-0000-0000BD010000}"/>
    <cellStyle name="Обычный 60" xfId="442" xr:uid="{00000000-0005-0000-0000-0000BE010000}"/>
    <cellStyle name="Обычный 61" xfId="443" xr:uid="{00000000-0005-0000-0000-0000BF010000}"/>
    <cellStyle name="Обычный 62" xfId="444" xr:uid="{00000000-0005-0000-0000-0000C0010000}"/>
    <cellStyle name="Обычный 63" xfId="445" xr:uid="{00000000-0005-0000-0000-0000C1010000}"/>
    <cellStyle name="Обычный 7" xfId="446" xr:uid="{00000000-0005-0000-0000-0000C2010000}"/>
    <cellStyle name="Обычный 7 10" xfId="447" xr:uid="{00000000-0005-0000-0000-0000C3010000}"/>
    <cellStyle name="Обычный 7 11" xfId="448" xr:uid="{00000000-0005-0000-0000-0000C4010000}"/>
    <cellStyle name="Обычный 7 12" xfId="449" xr:uid="{00000000-0005-0000-0000-0000C5010000}"/>
    <cellStyle name="Обычный 7 13" xfId="450" xr:uid="{00000000-0005-0000-0000-0000C6010000}"/>
    <cellStyle name="Обычный 7 2" xfId="451" xr:uid="{00000000-0005-0000-0000-0000C7010000}"/>
    <cellStyle name="Обычный 7 3" xfId="452" xr:uid="{00000000-0005-0000-0000-0000C8010000}"/>
    <cellStyle name="Обычный 7 4" xfId="453" xr:uid="{00000000-0005-0000-0000-0000C9010000}"/>
    <cellStyle name="Обычный 7 5" xfId="454" xr:uid="{00000000-0005-0000-0000-0000CA010000}"/>
    <cellStyle name="Обычный 7 6" xfId="455" xr:uid="{00000000-0005-0000-0000-0000CB010000}"/>
    <cellStyle name="Обычный 7 7" xfId="456" xr:uid="{00000000-0005-0000-0000-0000CC010000}"/>
    <cellStyle name="Обычный 7 8" xfId="457" xr:uid="{00000000-0005-0000-0000-0000CD010000}"/>
    <cellStyle name="Обычный 7 9" xfId="458" xr:uid="{00000000-0005-0000-0000-0000CE010000}"/>
    <cellStyle name="Обычный 8" xfId="459" xr:uid="{00000000-0005-0000-0000-0000CF010000}"/>
    <cellStyle name="Обычный 8 2" xfId="460" xr:uid="{00000000-0005-0000-0000-0000D0010000}"/>
    <cellStyle name="Обычный 8 2 2" xfId="461" xr:uid="{00000000-0005-0000-0000-0000D1010000}"/>
    <cellStyle name="Обычный 8 2 3" xfId="462" xr:uid="{00000000-0005-0000-0000-0000D2010000}"/>
    <cellStyle name="Обычный 8 2 4" xfId="463" xr:uid="{00000000-0005-0000-0000-0000D3010000}"/>
    <cellStyle name="Обычный 8 2 5" xfId="464" xr:uid="{00000000-0005-0000-0000-0000D4010000}"/>
    <cellStyle name="Обычный 8 2 6" xfId="465" xr:uid="{00000000-0005-0000-0000-0000D5010000}"/>
    <cellStyle name="Обычный 8 2 7" xfId="466" xr:uid="{00000000-0005-0000-0000-0000D6010000}"/>
    <cellStyle name="Обычный 8 2 8" xfId="467" xr:uid="{00000000-0005-0000-0000-0000D7010000}"/>
    <cellStyle name="Обычный 8 2 9" xfId="468" xr:uid="{00000000-0005-0000-0000-0000D8010000}"/>
    <cellStyle name="Обычный 8 3" xfId="469" xr:uid="{00000000-0005-0000-0000-0000D9010000}"/>
    <cellStyle name="Обычный 8 3 2" xfId="470" xr:uid="{00000000-0005-0000-0000-0000DA010000}"/>
    <cellStyle name="Обычный 8 4" xfId="471" xr:uid="{00000000-0005-0000-0000-0000DB010000}"/>
    <cellStyle name="Обычный 8 5" xfId="472" xr:uid="{00000000-0005-0000-0000-0000DC010000}"/>
    <cellStyle name="Обычный 8 6" xfId="473" xr:uid="{00000000-0005-0000-0000-0000DD010000}"/>
    <cellStyle name="Обычный 8 7" xfId="474" xr:uid="{00000000-0005-0000-0000-0000DE010000}"/>
    <cellStyle name="Обычный 8 8" xfId="475" xr:uid="{00000000-0005-0000-0000-0000DF010000}"/>
    <cellStyle name="Обычный 8 9" xfId="476" xr:uid="{00000000-0005-0000-0000-0000E0010000}"/>
    <cellStyle name="Обычный 9" xfId="477" xr:uid="{00000000-0005-0000-0000-0000E1010000}"/>
    <cellStyle name="Обычный 9 10" xfId="478" xr:uid="{00000000-0005-0000-0000-0000E2010000}"/>
    <cellStyle name="Обычный 9 11" xfId="479" xr:uid="{00000000-0005-0000-0000-0000E3010000}"/>
    <cellStyle name="Обычный 9 2" xfId="480" xr:uid="{00000000-0005-0000-0000-0000E4010000}"/>
    <cellStyle name="Обычный 9 2 2" xfId="481" xr:uid="{00000000-0005-0000-0000-0000E5010000}"/>
    <cellStyle name="Обычный 9 2 3" xfId="482" xr:uid="{00000000-0005-0000-0000-0000E6010000}"/>
    <cellStyle name="Обычный 9 3" xfId="483" xr:uid="{00000000-0005-0000-0000-0000E7010000}"/>
    <cellStyle name="Обычный 9 3 2" xfId="484" xr:uid="{00000000-0005-0000-0000-0000E8010000}"/>
    <cellStyle name="Обычный 9 3 3" xfId="485" xr:uid="{00000000-0005-0000-0000-0000E9010000}"/>
    <cellStyle name="Обычный 9 3 4" xfId="486" xr:uid="{00000000-0005-0000-0000-0000EA010000}"/>
    <cellStyle name="Обычный 9 3 5" xfId="487" xr:uid="{00000000-0005-0000-0000-0000EB010000}"/>
    <cellStyle name="Обычный 9 3 6" xfId="488" xr:uid="{00000000-0005-0000-0000-0000EC010000}"/>
    <cellStyle name="Обычный 9 3 7" xfId="489" xr:uid="{00000000-0005-0000-0000-0000ED010000}"/>
    <cellStyle name="Обычный 9 3 8" xfId="490" xr:uid="{00000000-0005-0000-0000-0000EE010000}"/>
    <cellStyle name="Обычный 9 3 9" xfId="491" xr:uid="{00000000-0005-0000-0000-0000EF010000}"/>
    <cellStyle name="Обычный 9 4" xfId="492" xr:uid="{00000000-0005-0000-0000-0000F0010000}"/>
    <cellStyle name="Обычный 9 5" xfId="493" xr:uid="{00000000-0005-0000-0000-0000F1010000}"/>
    <cellStyle name="Обычный 9 5 2" xfId="494" xr:uid="{00000000-0005-0000-0000-0000F2010000}"/>
    <cellStyle name="Обычный 9 6" xfId="495" xr:uid="{00000000-0005-0000-0000-0000F3010000}"/>
    <cellStyle name="Обычный 9 7" xfId="496" xr:uid="{00000000-0005-0000-0000-0000F4010000}"/>
    <cellStyle name="Обычный 9 8" xfId="497" xr:uid="{00000000-0005-0000-0000-0000F5010000}"/>
    <cellStyle name="Обычный 9 9" xfId="498" xr:uid="{00000000-0005-0000-0000-0000F6010000}"/>
    <cellStyle name="Обычный_Информация о ходе реализации ФЦП по состоянию на 01.06.09" xfId="499" xr:uid="{00000000-0005-0000-0000-0000F7010000}"/>
    <cellStyle name="Обычный_Информация о ходе реализации ФЦП по состоянию на 01.06.09 2" xfId="500" xr:uid="{00000000-0005-0000-0000-0000F8010000}"/>
    <cellStyle name="Обычный_КПК" xfId="501" xr:uid="{00000000-0005-0000-0000-0000F9010000}"/>
    <cellStyle name="Обычный_Отчет_филиала_Ф Р3_годовой" xfId="502" xr:uid="{00000000-0005-0000-0000-0000FA010000}"/>
    <cellStyle name="Обычный_План по труду" xfId="503" xr:uid="{00000000-0005-0000-0000-0000FB010000}"/>
    <cellStyle name="Обычный_ПМ МЦ АУВД ДВС 2 2" xfId="504" xr:uid="{00000000-0005-0000-0000-0000FC010000}"/>
    <cellStyle name="Обычный_ПМ МЦ АУВД ДВС 3" xfId="505" xr:uid="{00000000-0005-0000-0000-0000FD010000}"/>
    <cellStyle name="Обычный_Приложения к СТО-ГК-0001-038 Упр учет Ред 01" xfId="845" xr:uid="{00000000-0005-0000-0000-0000FE010000}"/>
    <cellStyle name="Обычный_Прогноз до 2010 3" xfId="506" xr:uid="{00000000-0005-0000-0000-0000FF010000}"/>
    <cellStyle name="Обычный_ЦентрСиб ПД 2008 единовр прем от 2611" xfId="507" xr:uid="{00000000-0005-0000-0000-000000020000}"/>
    <cellStyle name="Открывавшаяся гиперссылка 2" xfId="508" xr:uid="{00000000-0005-0000-0000-000001020000}"/>
    <cellStyle name="Плохой 2" xfId="509" xr:uid="{00000000-0005-0000-0000-000002020000}"/>
    <cellStyle name="Плохой 3" xfId="510" xr:uid="{00000000-0005-0000-0000-000003020000}"/>
    <cellStyle name="Пояснение 2" xfId="511" xr:uid="{00000000-0005-0000-0000-000004020000}"/>
    <cellStyle name="Пояснение 3" xfId="512" xr:uid="{00000000-0005-0000-0000-000005020000}"/>
    <cellStyle name="Примечание 10" xfId="513" xr:uid="{00000000-0005-0000-0000-000006020000}"/>
    <cellStyle name="Примечание 11" xfId="514" xr:uid="{00000000-0005-0000-0000-000007020000}"/>
    <cellStyle name="Примечание 12" xfId="515" xr:uid="{00000000-0005-0000-0000-000008020000}"/>
    <cellStyle name="Примечание 13" xfId="516" xr:uid="{00000000-0005-0000-0000-000009020000}"/>
    <cellStyle name="Примечание 14" xfId="517" xr:uid="{00000000-0005-0000-0000-00000A020000}"/>
    <cellStyle name="Примечание 15" xfId="518" xr:uid="{00000000-0005-0000-0000-00000B020000}"/>
    <cellStyle name="Примечание 16" xfId="519" xr:uid="{00000000-0005-0000-0000-00000C020000}"/>
    <cellStyle name="Примечание 17" xfId="520" xr:uid="{00000000-0005-0000-0000-00000D020000}"/>
    <cellStyle name="Примечание 18" xfId="521" xr:uid="{00000000-0005-0000-0000-00000E020000}"/>
    <cellStyle name="Примечание 19" xfId="522" xr:uid="{00000000-0005-0000-0000-00000F020000}"/>
    <cellStyle name="Примечание 2" xfId="523" xr:uid="{00000000-0005-0000-0000-000010020000}"/>
    <cellStyle name="Примечание 20" xfId="524" xr:uid="{00000000-0005-0000-0000-000011020000}"/>
    <cellStyle name="Примечание 21" xfId="525" xr:uid="{00000000-0005-0000-0000-000012020000}"/>
    <cellStyle name="Примечание 22" xfId="526" xr:uid="{00000000-0005-0000-0000-000013020000}"/>
    <cellStyle name="Примечание 23" xfId="527" xr:uid="{00000000-0005-0000-0000-000014020000}"/>
    <cellStyle name="Примечание 24" xfId="528" xr:uid="{00000000-0005-0000-0000-000015020000}"/>
    <cellStyle name="Примечание 25" xfId="529" xr:uid="{00000000-0005-0000-0000-000016020000}"/>
    <cellStyle name="Примечание 26" xfId="530" xr:uid="{00000000-0005-0000-0000-000017020000}"/>
    <cellStyle name="Примечание 3" xfId="531" xr:uid="{00000000-0005-0000-0000-000018020000}"/>
    <cellStyle name="Примечание 4" xfId="532" xr:uid="{00000000-0005-0000-0000-000019020000}"/>
    <cellStyle name="Примечание 5" xfId="533" xr:uid="{00000000-0005-0000-0000-00001A020000}"/>
    <cellStyle name="Примечание 6" xfId="534" xr:uid="{00000000-0005-0000-0000-00001B020000}"/>
    <cellStyle name="Примечание 7" xfId="535" xr:uid="{00000000-0005-0000-0000-00001C020000}"/>
    <cellStyle name="Примечание 8" xfId="536" xr:uid="{00000000-0005-0000-0000-00001D020000}"/>
    <cellStyle name="Примечание 9" xfId="537" xr:uid="{00000000-0005-0000-0000-00001E020000}"/>
    <cellStyle name="Процентный 10" xfId="538" xr:uid="{00000000-0005-0000-0000-00001F020000}"/>
    <cellStyle name="Процентный 10 2" xfId="539" xr:uid="{00000000-0005-0000-0000-000020020000}"/>
    <cellStyle name="Процентный 10 2 2" xfId="540" xr:uid="{00000000-0005-0000-0000-000021020000}"/>
    <cellStyle name="Процентный 10 3" xfId="541" xr:uid="{00000000-0005-0000-0000-000022020000}"/>
    <cellStyle name="Процентный 11" xfId="542" xr:uid="{00000000-0005-0000-0000-000023020000}"/>
    <cellStyle name="Процентный 11 2" xfId="543" xr:uid="{00000000-0005-0000-0000-000024020000}"/>
    <cellStyle name="Процентный 11 3" xfId="544" xr:uid="{00000000-0005-0000-0000-000025020000}"/>
    <cellStyle name="Процентный 12" xfId="545" xr:uid="{00000000-0005-0000-0000-000026020000}"/>
    <cellStyle name="Процентный 12 2" xfId="546" xr:uid="{00000000-0005-0000-0000-000027020000}"/>
    <cellStyle name="Процентный 12 3" xfId="547" xr:uid="{00000000-0005-0000-0000-000028020000}"/>
    <cellStyle name="Процентный 13" xfId="548" xr:uid="{00000000-0005-0000-0000-000029020000}"/>
    <cellStyle name="Процентный 13 2" xfId="549" xr:uid="{00000000-0005-0000-0000-00002A020000}"/>
    <cellStyle name="Процентный 13 3" xfId="550" xr:uid="{00000000-0005-0000-0000-00002B020000}"/>
    <cellStyle name="Процентный 14" xfId="551" xr:uid="{00000000-0005-0000-0000-00002C020000}"/>
    <cellStyle name="Процентный 14 2" xfId="552" xr:uid="{00000000-0005-0000-0000-00002D020000}"/>
    <cellStyle name="Процентный 14 3" xfId="553" xr:uid="{00000000-0005-0000-0000-00002E020000}"/>
    <cellStyle name="Процентный 15" xfId="554" xr:uid="{00000000-0005-0000-0000-00002F020000}"/>
    <cellStyle name="Процентный 15 2" xfId="555" xr:uid="{00000000-0005-0000-0000-000030020000}"/>
    <cellStyle name="Процентный 16" xfId="556" xr:uid="{00000000-0005-0000-0000-000031020000}"/>
    <cellStyle name="Процентный 17" xfId="557" xr:uid="{00000000-0005-0000-0000-000032020000}"/>
    <cellStyle name="Процентный 18" xfId="558" xr:uid="{00000000-0005-0000-0000-000033020000}"/>
    <cellStyle name="Процентный 19" xfId="559" xr:uid="{00000000-0005-0000-0000-000034020000}"/>
    <cellStyle name="Процентный 2" xfId="560" xr:uid="{00000000-0005-0000-0000-000035020000}"/>
    <cellStyle name="Процентный 2 2" xfId="561" xr:uid="{00000000-0005-0000-0000-000036020000}"/>
    <cellStyle name="Процентный 2 2 2" xfId="562" xr:uid="{00000000-0005-0000-0000-000037020000}"/>
    <cellStyle name="Процентный 2 2 2 2" xfId="563" xr:uid="{00000000-0005-0000-0000-000038020000}"/>
    <cellStyle name="Процентный 2 2 3" xfId="564" xr:uid="{00000000-0005-0000-0000-000039020000}"/>
    <cellStyle name="Процентный 2 2 4" xfId="565" xr:uid="{00000000-0005-0000-0000-00003A020000}"/>
    <cellStyle name="Процентный 2 3" xfId="566" xr:uid="{00000000-0005-0000-0000-00003B020000}"/>
    <cellStyle name="Процентный 2 3 2" xfId="567" xr:uid="{00000000-0005-0000-0000-00003C020000}"/>
    <cellStyle name="Процентный 2 4" xfId="568" xr:uid="{00000000-0005-0000-0000-00003D020000}"/>
    <cellStyle name="Процентный 2 4 2" xfId="569" xr:uid="{00000000-0005-0000-0000-00003E020000}"/>
    <cellStyle name="Процентный 2 5" xfId="570" xr:uid="{00000000-0005-0000-0000-00003F020000}"/>
    <cellStyle name="Процентный 2 5 2" xfId="571" xr:uid="{00000000-0005-0000-0000-000040020000}"/>
    <cellStyle name="Процентный 2 6" xfId="572" xr:uid="{00000000-0005-0000-0000-000041020000}"/>
    <cellStyle name="Процентный 2 6 2" xfId="573" xr:uid="{00000000-0005-0000-0000-000042020000}"/>
    <cellStyle name="Процентный 2 7" xfId="574" xr:uid="{00000000-0005-0000-0000-000043020000}"/>
    <cellStyle name="Процентный 2 8" xfId="575" xr:uid="{00000000-0005-0000-0000-000044020000}"/>
    <cellStyle name="Процентный 20" xfId="576" xr:uid="{00000000-0005-0000-0000-000045020000}"/>
    <cellStyle name="Процентный 21" xfId="577" xr:uid="{00000000-0005-0000-0000-000046020000}"/>
    <cellStyle name="Процентный 22" xfId="578" xr:uid="{00000000-0005-0000-0000-000047020000}"/>
    <cellStyle name="Процентный 23" xfId="579" xr:uid="{00000000-0005-0000-0000-000048020000}"/>
    <cellStyle name="Процентный 24" xfId="580" xr:uid="{00000000-0005-0000-0000-000049020000}"/>
    <cellStyle name="Процентный 25" xfId="581" xr:uid="{00000000-0005-0000-0000-00004A020000}"/>
    <cellStyle name="Процентный 26" xfId="582" xr:uid="{00000000-0005-0000-0000-00004B020000}"/>
    <cellStyle name="Процентный 27" xfId="583" xr:uid="{00000000-0005-0000-0000-00004C020000}"/>
    <cellStyle name="Процентный 3" xfId="584" xr:uid="{00000000-0005-0000-0000-00004D020000}"/>
    <cellStyle name="Процентный 3 2" xfId="585" xr:uid="{00000000-0005-0000-0000-00004E020000}"/>
    <cellStyle name="Процентный 3 3" xfId="586" xr:uid="{00000000-0005-0000-0000-00004F020000}"/>
    <cellStyle name="Процентный 3 4" xfId="587" xr:uid="{00000000-0005-0000-0000-000050020000}"/>
    <cellStyle name="Процентный 4" xfId="588" xr:uid="{00000000-0005-0000-0000-000051020000}"/>
    <cellStyle name="Процентный 4 2" xfId="589" xr:uid="{00000000-0005-0000-0000-000052020000}"/>
    <cellStyle name="Процентный 4 3" xfId="590" xr:uid="{00000000-0005-0000-0000-000053020000}"/>
    <cellStyle name="Процентный 4 4" xfId="591" xr:uid="{00000000-0005-0000-0000-000054020000}"/>
    <cellStyle name="Процентный 5" xfId="592" xr:uid="{00000000-0005-0000-0000-000055020000}"/>
    <cellStyle name="Процентный 5 2" xfId="593" xr:uid="{00000000-0005-0000-0000-000056020000}"/>
    <cellStyle name="Процентный 5 3" xfId="594" xr:uid="{00000000-0005-0000-0000-000057020000}"/>
    <cellStyle name="Процентный 6" xfId="595" xr:uid="{00000000-0005-0000-0000-000058020000}"/>
    <cellStyle name="Процентный 6 2" xfId="596" xr:uid="{00000000-0005-0000-0000-000059020000}"/>
    <cellStyle name="Процентный 6 3" xfId="597" xr:uid="{00000000-0005-0000-0000-00005A020000}"/>
    <cellStyle name="Процентный 7" xfId="598" xr:uid="{00000000-0005-0000-0000-00005B020000}"/>
    <cellStyle name="Процентный 7 2" xfId="599" xr:uid="{00000000-0005-0000-0000-00005C020000}"/>
    <cellStyle name="Процентный 7 3" xfId="600" xr:uid="{00000000-0005-0000-0000-00005D020000}"/>
    <cellStyle name="Процентный 8" xfId="601" xr:uid="{00000000-0005-0000-0000-00005E020000}"/>
    <cellStyle name="Процентный 8 2" xfId="602" xr:uid="{00000000-0005-0000-0000-00005F020000}"/>
    <cellStyle name="Процентный 8 3" xfId="603" xr:uid="{00000000-0005-0000-0000-000060020000}"/>
    <cellStyle name="Процентный 9" xfId="604" xr:uid="{00000000-0005-0000-0000-000061020000}"/>
    <cellStyle name="Процентный 9 2" xfId="605" xr:uid="{00000000-0005-0000-0000-000062020000}"/>
    <cellStyle name="Процентный 9 3" xfId="606" xr:uid="{00000000-0005-0000-0000-000063020000}"/>
    <cellStyle name="Связанная ячейка 2" xfId="607" xr:uid="{00000000-0005-0000-0000-000064020000}"/>
    <cellStyle name="Связанная ячейка 3" xfId="608" xr:uid="{00000000-0005-0000-0000-000065020000}"/>
    <cellStyle name="Стиль 1" xfId="609" xr:uid="{00000000-0005-0000-0000-000066020000}"/>
    <cellStyle name="Текст предупреждения 2" xfId="610" xr:uid="{00000000-0005-0000-0000-000067020000}"/>
    <cellStyle name="Текст предупреждения 3" xfId="611" xr:uid="{00000000-0005-0000-0000-000068020000}"/>
    <cellStyle name="Финансовый [0] 10" xfId="612" xr:uid="{00000000-0005-0000-0000-000069020000}"/>
    <cellStyle name="Финансовый [0] 11" xfId="613" xr:uid="{00000000-0005-0000-0000-00006A020000}"/>
    <cellStyle name="Финансовый [0] 12" xfId="614" xr:uid="{00000000-0005-0000-0000-00006B020000}"/>
    <cellStyle name="Финансовый [0] 13" xfId="615" xr:uid="{00000000-0005-0000-0000-00006C020000}"/>
    <cellStyle name="Финансовый [0] 14" xfId="616" xr:uid="{00000000-0005-0000-0000-00006D020000}"/>
    <cellStyle name="Финансовый [0] 15" xfId="617" xr:uid="{00000000-0005-0000-0000-00006E020000}"/>
    <cellStyle name="Финансовый [0] 16" xfId="618" xr:uid="{00000000-0005-0000-0000-00006F020000}"/>
    <cellStyle name="Финансовый [0] 17" xfId="619" xr:uid="{00000000-0005-0000-0000-000070020000}"/>
    <cellStyle name="Финансовый [0] 18" xfId="620" xr:uid="{00000000-0005-0000-0000-000071020000}"/>
    <cellStyle name="Финансовый [0] 19" xfId="621" xr:uid="{00000000-0005-0000-0000-000072020000}"/>
    <cellStyle name="Финансовый [0] 2" xfId="622" xr:uid="{00000000-0005-0000-0000-000073020000}"/>
    <cellStyle name="Финансовый [0] 20" xfId="623" xr:uid="{00000000-0005-0000-0000-000074020000}"/>
    <cellStyle name="Финансовый [0] 21" xfId="624" xr:uid="{00000000-0005-0000-0000-000075020000}"/>
    <cellStyle name="Финансовый [0] 22" xfId="625" xr:uid="{00000000-0005-0000-0000-000076020000}"/>
    <cellStyle name="Финансовый [0] 23" xfId="626" xr:uid="{00000000-0005-0000-0000-000077020000}"/>
    <cellStyle name="Финансовый [0] 24" xfId="627" xr:uid="{00000000-0005-0000-0000-000078020000}"/>
    <cellStyle name="Финансовый [0] 3" xfId="628" xr:uid="{00000000-0005-0000-0000-000079020000}"/>
    <cellStyle name="Финансовый [0] 4" xfId="629" xr:uid="{00000000-0005-0000-0000-00007A020000}"/>
    <cellStyle name="Финансовый [0] 5" xfId="630" xr:uid="{00000000-0005-0000-0000-00007B020000}"/>
    <cellStyle name="Финансовый [0] 6" xfId="631" xr:uid="{00000000-0005-0000-0000-00007C020000}"/>
    <cellStyle name="Финансовый [0] 7" xfId="632" xr:uid="{00000000-0005-0000-0000-00007D020000}"/>
    <cellStyle name="Финансовый [0] 8" xfId="633" xr:uid="{00000000-0005-0000-0000-00007E020000}"/>
    <cellStyle name="Финансовый [0] 9" xfId="634" xr:uid="{00000000-0005-0000-0000-00007F020000}"/>
    <cellStyle name="Финансовый 10" xfId="635" xr:uid="{00000000-0005-0000-0000-000080020000}"/>
    <cellStyle name="Финансовый 10 2" xfId="636" xr:uid="{00000000-0005-0000-0000-000081020000}"/>
    <cellStyle name="Финансовый 10 3" xfId="637" xr:uid="{00000000-0005-0000-0000-000082020000}"/>
    <cellStyle name="Финансовый 10 4" xfId="638" xr:uid="{00000000-0005-0000-0000-000083020000}"/>
    <cellStyle name="Финансовый 11" xfId="639" xr:uid="{00000000-0005-0000-0000-000084020000}"/>
    <cellStyle name="Финансовый 11 2" xfId="640" xr:uid="{00000000-0005-0000-0000-000085020000}"/>
    <cellStyle name="Финансовый 11 3" xfId="641" xr:uid="{00000000-0005-0000-0000-000086020000}"/>
    <cellStyle name="Финансовый 12" xfId="642" xr:uid="{00000000-0005-0000-0000-000087020000}"/>
    <cellStyle name="Финансовый 12 2" xfId="643" xr:uid="{00000000-0005-0000-0000-000088020000}"/>
    <cellStyle name="Финансовый 12 3" xfId="644" xr:uid="{00000000-0005-0000-0000-000089020000}"/>
    <cellStyle name="Финансовый 13" xfId="645" xr:uid="{00000000-0005-0000-0000-00008A020000}"/>
    <cellStyle name="Финансовый 13 2" xfId="646" xr:uid="{00000000-0005-0000-0000-00008B020000}"/>
    <cellStyle name="Финансовый 13 3" xfId="647" xr:uid="{00000000-0005-0000-0000-00008C020000}"/>
    <cellStyle name="Финансовый 14" xfId="648" xr:uid="{00000000-0005-0000-0000-00008D020000}"/>
    <cellStyle name="Финансовый 14 2" xfId="649" xr:uid="{00000000-0005-0000-0000-00008E020000}"/>
    <cellStyle name="Финансовый 14 3" xfId="650" xr:uid="{00000000-0005-0000-0000-00008F020000}"/>
    <cellStyle name="Финансовый 15" xfId="651" xr:uid="{00000000-0005-0000-0000-000090020000}"/>
    <cellStyle name="Финансовый 15 2" xfId="652" xr:uid="{00000000-0005-0000-0000-000091020000}"/>
    <cellStyle name="Финансовый 15 3" xfId="653" xr:uid="{00000000-0005-0000-0000-000092020000}"/>
    <cellStyle name="Финансовый 16" xfId="654" xr:uid="{00000000-0005-0000-0000-000093020000}"/>
    <cellStyle name="Финансовый 16 2" xfId="655" xr:uid="{00000000-0005-0000-0000-000094020000}"/>
    <cellStyle name="Финансовый 16 3" xfId="656" xr:uid="{00000000-0005-0000-0000-000095020000}"/>
    <cellStyle name="Финансовый 16 3 2" xfId="846" xr:uid="{00000000-0005-0000-0000-000096020000}"/>
    <cellStyle name="Финансовый 16 3 3" xfId="851" xr:uid="{00000000-0005-0000-0000-000097020000}"/>
    <cellStyle name="Финансовый 17" xfId="657" xr:uid="{00000000-0005-0000-0000-000098020000}"/>
    <cellStyle name="Финансовый 17 2" xfId="658" xr:uid="{00000000-0005-0000-0000-000099020000}"/>
    <cellStyle name="Финансовый 18" xfId="659" xr:uid="{00000000-0005-0000-0000-00009A020000}"/>
    <cellStyle name="Финансовый 18 2" xfId="660" xr:uid="{00000000-0005-0000-0000-00009B020000}"/>
    <cellStyle name="Финансовый 18 3" xfId="661" xr:uid="{00000000-0005-0000-0000-00009C020000}"/>
    <cellStyle name="Финансовый 18 3 2" xfId="847" xr:uid="{00000000-0005-0000-0000-00009D020000}"/>
    <cellStyle name="Финансовый 18 3 3" xfId="852" xr:uid="{00000000-0005-0000-0000-00009E020000}"/>
    <cellStyle name="Финансовый 19" xfId="662" xr:uid="{00000000-0005-0000-0000-00009F020000}"/>
    <cellStyle name="Финансовый 19 2" xfId="663" xr:uid="{00000000-0005-0000-0000-0000A0020000}"/>
    <cellStyle name="Финансовый 2" xfId="664" xr:uid="{00000000-0005-0000-0000-0000A1020000}"/>
    <cellStyle name="Финансовый 2 10" xfId="665" xr:uid="{00000000-0005-0000-0000-0000A2020000}"/>
    <cellStyle name="Финансовый 2 10 2" xfId="666" xr:uid="{00000000-0005-0000-0000-0000A3020000}"/>
    <cellStyle name="Финансовый 2 10 3" xfId="667" xr:uid="{00000000-0005-0000-0000-0000A4020000}"/>
    <cellStyle name="Финансовый 2 11" xfId="668" xr:uid="{00000000-0005-0000-0000-0000A5020000}"/>
    <cellStyle name="Финансовый 2 11 2" xfId="669" xr:uid="{00000000-0005-0000-0000-0000A6020000}"/>
    <cellStyle name="Финансовый 2 11 3" xfId="670" xr:uid="{00000000-0005-0000-0000-0000A7020000}"/>
    <cellStyle name="Финансовый 2 12" xfId="671" xr:uid="{00000000-0005-0000-0000-0000A8020000}"/>
    <cellStyle name="Финансовый 2 12 2" xfId="672" xr:uid="{00000000-0005-0000-0000-0000A9020000}"/>
    <cellStyle name="Финансовый 2 12 3" xfId="673" xr:uid="{00000000-0005-0000-0000-0000AA020000}"/>
    <cellStyle name="Финансовый 2 13" xfId="674" xr:uid="{00000000-0005-0000-0000-0000AB020000}"/>
    <cellStyle name="Финансовый 2 13 2" xfId="675" xr:uid="{00000000-0005-0000-0000-0000AC020000}"/>
    <cellStyle name="Финансовый 2 13 3" xfId="676" xr:uid="{00000000-0005-0000-0000-0000AD020000}"/>
    <cellStyle name="Финансовый 2 14" xfId="677" xr:uid="{00000000-0005-0000-0000-0000AE020000}"/>
    <cellStyle name="Финансовый 2 14 2" xfId="678" xr:uid="{00000000-0005-0000-0000-0000AF020000}"/>
    <cellStyle name="Финансовый 2 14 3" xfId="679" xr:uid="{00000000-0005-0000-0000-0000B0020000}"/>
    <cellStyle name="Финансовый 2 15" xfId="680" xr:uid="{00000000-0005-0000-0000-0000B1020000}"/>
    <cellStyle name="Финансовый 2 15 2" xfId="681" xr:uid="{00000000-0005-0000-0000-0000B2020000}"/>
    <cellStyle name="Финансовый 2 16" xfId="682" xr:uid="{00000000-0005-0000-0000-0000B3020000}"/>
    <cellStyle name="Финансовый 2 16 2" xfId="683" xr:uid="{00000000-0005-0000-0000-0000B4020000}"/>
    <cellStyle name="Финансовый 2 17" xfId="684" xr:uid="{00000000-0005-0000-0000-0000B5020000}"/>
    <cellStyle name="Финансовый 2 17 2" xfId="685" xr:uid="{00000000-0005-0000-0000-0000B6020000}"/>
    <cellStyle name="Финансовый 2 18" xfId="686" xr:uid="{00000000-0005-0000-0000-0000B7020000}"/>
    <cellStyle name="Финансовый 2 18 2" xfId="687" xr:uid="{00000000-0005-0000-0000-0000B8020000}"/>
    <cellStyle name="Финансовый 2 19" xfId="688" xr:uid="{00000000-0005-0000-0000-0000B9020000}"/>
    <cellStyle name="Финансовый 2 2" xfId="689" xr:uid="{00000000-0005-0000-0000-0000BA020000}"/>
    <cellStyle name="Финансовый 2 2 2" xfId="690" xr:uid="{00000000-0005-0000-0000-0000BB020000}"/>
    <cellStyle name="Финансовый 2 2 3" xfId="691" xr:uid="{00000000-0005-0000-0000-0000BC020000}"/>
    <cellStyle name="Финансовый 2 2 4" xfId="692" xr:uid="{00000000-0005-0000-0000-0000BD020000}"/>
    <cellStyle name="Финансовый 2 2 5" xfId="693" xr:uid="{00000000-0005-0000-0000-0000BE020000}"/>
    <cellStyle name="Финансовый 2 20" xfId="694" xr:uid="{00000000-0005-0000-0000-0000BF020000}"/>
    <cellStyle name="Финансовый 2 21" xfId="695" xr:uid="{00000000-0005-0000-0000-0000C0020000}"/>
    <cellStyle name="Финансовый 2 22" xfId="696" xr:uid="{00000000-0005-0000-0000-0000C1020000}"/>
    <cellStyle name="Финансовый 2 23" xfId="697" xr:uid="{00000000-0005-0000-0000-0000C2020000}"/>
    <cellStyle name="Финансовый 2 24" xfId="698" xr:uid="{00000000-0005-0000-0000-0000C3020000}"/>
    <cellStyle name="Финансовый 2 25" xfId="699" xr:uid="{00000000-0005-0000-0000-0000C4020000}"/>
    <cellStyle name="Финансовый 2 26" xfId="700" xr:uid="{00000000-0005-0000-0000-0000C5020000}"/>
    <cellStyle name="Финансовый 2 27" xfId="701" xr:uid="{00000000-0005-0000-0000-0000C6020000}"/>
    <cellStyle name="Финансовый 2 28" xfId="702" xr:uid="{00000000-0005-0000-0000-0000C7020000}"/>
    <cellStyle name="Финансовый 2 29" xfId="703" xr:uid="{00000000-0005-0000-0000-0000C8020000}"/>
    <cellStyle name="Финансовый 2 3" xfId="704" xr:uid="{00000000-0005-0000-0000-0000C9020000}"/>
    <cellStyle name="Финансовый 2 3 2" xfId="705" xr:uid="{00000000-0005-0000-0000-0000CA020000}"/>
    <cellStyle name="Финансовый 2 3 3" xfId="706" xr:uid="{00000000-0005-0000-0000-0000CB020000}"/>
    <cellStyle name="Финансовый 2 3 4" xfId="707" xr:uid="{00000000-0005-0000-0000-0000CC020000}"/>
    <cellStyle name="Финансовый 2 30" xfId="708" xr:uid="{00000000-0005-0000-0000-0000CD020000}"/>
    <cellStyle name="Финансовый 2 31" xfId="709" xr:uid="{00000000-0005-0000-0000-0000CE020000}"/>
    <cellStyle name="Финансовый 2 32" xfId="710" xr:uid="{00000000-0005-0000-0000-0000CF020000}"/>
    <cellStyle name="Финансовый 2 33" xfId="711" xr:uid="{00000000-0005-0000-0000-0000D0020000}"/>
    <cellStyle name="Финансовый 2 34" xfId="712" xr:uid="{00000000-0005-0000-0000-0000D1020000}"/>
    <cellStyle name="Финансовый 2 35" xfId="713" xr:uid="{00000000-0005-0000-0000-0000D2020000}"/>
    <cellStyle name="Финансовый 2 4" xfId="714" xr:uid="{00000000-0005-0000-0000-0000D3020000}"/>
    <cellStyle name="Финансовый 2 4 2" xfId="715" xr:uid="{00000000-0005-0000-0000-0000D4020000}"/>
    <cellStyle name="Финансовый 2 4 3" xfId="716" xr:uid="{00000000-0005-0000-0000-0000D5020000}"/>
    <cellStyle name="Финансовый 2 5" xfId="717" xr:uid="{00000000-0005-0000-0000-0000D6020000}"/>
    <cellStyle name="Финансовый 2 5 2" xfId="718" xr:uid="{00000000-0005-0000-0000-0000D7020000}"/>
    <cellStyle name="Финансовый 2 5 3" xfId="719" xr:uid="{00000000-0005-0000-0000-0000D8020000}"/>
    <cellStyle name="Финансовый 2 6" xfId="720" xr:uid="{00000000-0005-0000-0000-0000D9020000}"/>
    <cellStyle name="Финансовый 2 6 2" xfId="721" xr:uid="{00000000-0005-0000-0000-0000DA020000}"/>
    <cellStyle name="Финансовый 2 6 3" xfId="722" xr:uid="{00000000-0005-0000-0000-0000DB020000}"/>
    <cellStyle name="Финансовый 2 7" xfId="723" xr:uid="{00000000-0005-0000-0000-0000DC020000}"/>
    <cellStyle name="Финансовый 2 7 2" xfId="724" xr:uid="{00000000-0005-0000-0000-0000DD020000}"/>
    <cellStyle name="Финансовый 2 7 3" xfId="725" xr:uid="{00000000-0005-0000-0000-0000DE020000}"/>
    <cellStyle name="Финансовый 2 8" xfId="726" xr:uid="{00000000-0005-0000-0000-0000DF020000}"/>
    <cellStyle name="Финансовый 2 8 2" xfId="727" xr:uid="{00000000-0005-0000-0000-0000E0020000}"/>
    <cellStyle name="Финансовый 2 8 3" xfId="728" xr:uid="{00000000-0005-0000-0000-0000E1020000}"/>
    <cellStyle name="Финансовый 2 9" xfId="729" xr:uid="{00000000-0005-0000-0000-0000E2020000}"/>
    <cellStyle name="Финансовый 2 9 2" xfId="730" xr:uid="{00000000-0005-0000-0000-0000E3020000}"/>
    <cellStyle name="Финансовый 2 9 3" xfId="731" xr:uid="{00000000-0005-0000-0000-0000E4020000}"/>
    <cellStyle name="Финансовый 2_ВПО уточненный коректировка № 2 от 09.09.2010г." xfId="732" xr:uid="{00000000-0005-0000-0000-0000E5020000}"/>
    <cellStyle name="Финансовый 20" xfId="733" xr:uid="{00000000-0005-0000-0000-0000E6020000}"/>
    <cellStyle name="Финансовый 21" xfId="734" xr:uid="{00000000-0005-0000-0000-0000E7020000}"/>
    <cellStyle name="Финансовый 22" xfId="735" xr:uid="{00000000-0005-0000-0000-0000E8020000}"/>
    <cellStyle name="Финансовый 23" xfId="736" xr:uid="{00000000-0005-0000-0000-0000E9020000}"/>
    <cellStyle name="Финансовый 24" xfId="737" xr:uid="{00000000-0005-0000-0000-0000EA020000}"/>
    <cellStyle name="Финансовый 25" xfId="738" xr:uid="{00000000-0005-0000-0000-0000EB020000}"/>
    <cellStyle name="Финансовый 26" xfId="739" xr:uid="{00000000-0005-0000-0000-0000EC020000}"/>
    <cellStyle name="Финансовый 27" xfId="740" xr:uid="{00000000-0005-0000-0000-0000ED020000}"/>
    <cellStyle name="Финансовый 28" xfId="741" xr:uid="{00000000-0005-0000-0000-0000EE020000}"/>
    <cellStyle name="Финансовый 29" xfId="742" xr:uid="{00000000-0005-0000-0000-0000EF020000}"/>
    <cellStyle name="Финансовый 3" xfId="743" xr:uid="{00000000-0005-0000-0000-0000F0020000}"/>
    <cellStyle name="Финансовый 3 10" xfId="744" xr:uid="{00000000-0005-0000-0000-0000F1020000}"/>
    <cellStyle name="Финансовый 3 11" xfId="745" xr:uid="{00000000-0005-0000-0000-0000F2020000}"/>
    <cellStyle name="Финансовый 3 12" xfId="746" xr:uid="{00000000-0005-0000-0000-0000F3020000}"/>
    <cellStyle name="Финансовый 3 13" xfId="747" xr:uid="{00000000-0005-0000-0000-0000F4020000}"/>
    <cellStyle name="Финансовый 3 14" xfId="748" xr:uid="{00000000-0005-0000-0000-0000F5020000}"/>
    <cellStyle name="Финансовый 3 15" xfId="749" xr:uid="{00000000-0005-0000-0000-0000F6020000}"/>
    <cellStyle name="Финансовый 3 16" xfId="750" xr:uid="{00000000-0005-0000-0000-0000F7020000}"/>
    <cellStyle name="Финансовый 3 17" xfId="751" xr:uid="{00000000-0005-0000-0000-0000F8020000}"/>
    <cellStyle name="Финансовый 3 18" xfId="752" xr:uid="{00000000-0005-0000-0000-0000F9020000}"/>
    <cellStyle name="Финансовый 3 19" xfId="753" xr:uid="{00000000-0005-0000-0000-0000FA020000}"/>
    <cellStyle name="Финансовый 3 2" xfId="754" xr:uid="{00000000-0005-0000-0000-0000FB020000}"/>
    <cellStyle name="Финансовый 3 20" xfId="755" xr:uid="{00000000-0005-0000-0000-0000FC020000}"/>
    <cellStyle name="Финансовый 3 21" xfId="756" xr:uid="{00000000-0005-0000-0000-0000FD020000}"/>
    <cellStyle name="Финансовый 3 22" xfId="757" xr:uid="{00000000-0005-0000-0000-0000FE020000}"/>
    <cellStyle name="Финансовый 3 23" xfId="758" xr:uid="{00000000-0005-0000-0000-0000FF020000}"/>
    <cellStyle name="Финансовый 3 24" xfId="759" xr:uid="{00000000-0005-0000-0000-000000030000}"/>
    <cellStyle name="Финансовый 3 25" xfId="760" xr:uid="{00000000-0005-0000-0000-000001030000}"/>
    <cellStyle name="Финансовый 3 26" xfId="761" xr:uid="{00000000-0005-0000-0000-000002030000}"/>
    <cellStyle name="Финансовый 3 27" xfId="762" xr:uid="{00000000-0005-0000-0000-000003030000}"/>
    <cellStyle name="Финансовый 3 28" xfId="763" xr:uid="{00000000-0005-0000-0000-000004030000}"/>
    <cellStyle name="Финансовый 3 29" xfId="764" xr:uid="{00000000-0005-0000-0000-000005030000}"/>
    <cellStyle name="Финансовый 3 3" xfId="765" xr:uid="{00000000-0005-0000-0000-000006030000}"/>
    <cellStyle name="Финансовый 3 3 2" xfId="766" xr:uid="{00000000-0005-0000-0000-000007030000}"/>
    <cellStyle name="Финансовый 3 30" xfId="767" xr:uid="{00000000-0005-0000-0000-000008030000}"/>
    <cellStyle name="Финансовый 3 31" xfId="768" xr:uid="{00000000-0005-0000-0000-000009030000}"/>
    <cellStyle name="Финансовый 3 32" xfId="769" xr:uid="{00000000-0005-0000-0000-00000A030000}"/>
    <cellStyle name="Финансовый 3 33" xfId="770" xr:uid="{00000000-0005-0000-0000-00000B030000}"/>
    <cellStyle name="Финансовый 3 34" xfId="771" xr:uid="{00000000-0005-0000-0000-00000C030000}"/>
    <cellStyle name="Финансовый 3 35" xfId="772" xr:uid="{00000000-0005-0000-0000-00000D030000}"/>
    <cellStyle name="Финансовый 3 36" xfId="773" xr:uid="{00000000-0005-0000-0000-00000E030000}"/>
    <cellStyle name="Финансовый 3 37" xfId="774" xr:uid="{00000000-0005-0000-0000-00000F030000}"/>
    <cellStyle name="Финансовый 3 38" xfId="775" xr:uid="{00000000-0005-0000-0000-000010030000}"/>
    <cellStyle name="Финансовый 3 39" xfId="776" xr:uid="{00000000-0005-0000-0000-000011030000}"/>
    <cellStyle name="Финансовый 3 4" xfId="777" xr:uid="{00000000-0005-0000-0000-000012030000}"/>
    <cellStyle name="Финансовый 3 4 2" xfId="778" xr:uid="{00000000-0005-0000-0000-000013030000}"/>
    <cellStyle name="Финансовый 3 5" xfId="779" xr:uid="{00000000-0005-0000-0000-000014030000}"/>
    <cellStyle name="Финансовый 3 6" xfId="780" xr:uid="{00000000-0005-0000-0000-000015030000}"/>
    <cellStyle name="Финансовый 3 7" xfId="781" xr:uid="{00000000-0005-0000-0000-000016030000}"/>
    <cellStyle name="Финансовый 3 8" xfId="782" xr:uid="{00000000-0005-0000-0000-000017030000}"/>
    <cellStyle name="Финансовый 3 9" xfId="783" xr:uid="{00000000-0005-0000-0000-000018030000}"/>
    <cellStyle name="Финансовый 30" xfId="784" xr:uid="{00000000-0005-0000-0000-000019030000}"/>
    <cellStyle name="Финансовый 31" xfId="785" xr:uid="{00000000-0005-0000-0000-00001A030000}"/>
    <cellStyle name="Финансовый 32" xfId="786" xr:uid="{00000000-0005-0000-0000-00001B030000}"/>
    <cellStyle name="Финансовый 4" xfId="787" xr:uid="{00000000-0005-0000-0000-00001C030000}"/>
    <cellStyle name="Финансовый 4 10" xfId="788" xr:uid="{00000000-0005-0000-0000-00001D030000}"/>
    <cellStyle name="Финансовый 4 11" xfId="789" xr:uid="{00000000-0005-0000-0000-00001E030000}"/>
    <cellStyle name="Финансовый 4 12" xfId="790" xr:uid="{00000000-0005-0000-0000-00001F030000}"/>
    <cellStyle name="Финансовый 4 13" xfId="791" xr:uid="{00000000-0005-0000-0000-000020030000}"/>
    <cellStyle name="Финансовый 4 14" xfId="792" xr:uid="{00000000-0005-0000-0000-000021030000}"/>
    <cellStyle name="Финансовый 4 15" xfId="793" xr:uid="{00000000-0005-0000-0000-000022030000}"/>
    <cellStyle name="Финансовый 4 15 2" xfId="849" xr:uid="{00000000-0005-0000-0000-000023030000}"/>
    <cellStyle name="Финансовый 4 16" xfId="848" xr:uid="{00000000-0005-0000-0000-000024030000}"/>
    <cellStyle name="Финансовый 4 17" xfId="853" xr:uid="{00000000-0005-0000-0000-000025030000}"/>
    <cellStyle name="Финансовый 4 2" xfId="794" xr:uid="{00000000-0005-0000-0000-000026030000}"/>
    <cellStyle name="Финансовый 4 2 10" xfId="795" xr:uid="{00000000-0005-0000-0000-000027030000}"/>
    <cellStyle name="Финансовый 4 2 11" xfId="796" xr:uid="{00000000-0005-0000-0000-000028030000}"/>
    <cellStyle name="Финансовый 4 2 12" xfId="797" xr:uid="{00000000-0005-0000-0000-000029030000}"/>
    <cellStyle name="Финансовый 4 2 13" xfId="798" xr:uid="{00000000-0005-0000-0000-00002A030000}"/>
    <cellStyle name="Финансовый 4 2 14" xfId="799" xr:uid="{00000000-0005-0000-0000-00002B030000}"/>
    <cellStyle name="Финансовый 4 2 15" xfId="850" xr:uid="{00000000-0005-0000-0000-00002C030000}"/>
    <cellStyle name="Финансовый 4 2 16" xfId="854" xr:uid="{00000000-0005-0000-0000-00002D030000}"/>
    <cellStyle name="Финансовый 4 2 2" xfId="800" xr:uid="{00000000-0005-0000-0000-00002E030000}"/>
    <cellStyle name="Финансовый 4 2 3" xfId="801" xr:uid="{00000000-0005-0000-0000-00002F030000}"/>
    <cellStyle name="Финансовый 4 2 4" xfId="802" xr:uid="{00000000-0005-0000-0000-000030030000}"/>
    <cellStyle name="Финансовый 4 2 5" xfId="803" xr:uid="{00000000-0005-0000-0000-000031030000}"/>
    <cellStyle name="Финансовый 4 2 6" xfId="804" xr:uid="{00000000-0005-0000-0000-000032030000}"/>
    <cellStyle name="Финансовый 4 2 7" xfId="805" xr:uid="{00000000-0005-0000-0000-000033030000}"/>
    <cellStyle name="Финансовый 4 2 8" xfId="806" xr:uid="{00000000-0005-0000-0000-000034030000}"/>
    <cellStyle name="Финансовый 4 2 9" xfId="807" xr:uid="{00000000-0005-0000-0000-000035030000}"/>
    <cellStyle name="Финансовый 4 3" xfId="808" xr:uid="{00000000-0005-0000-0000-000036030000}"/>
    <cellStyle name="Финансовый 4 4" xfId="809" xr:uid="{00000000-0005-0000-0000-000037030000}"/>
    <cellStyle name="Финансовый 4 5" xfId="810" xr:uid="{00000000-0005-0000-0000-000038030000}"/>
    <cellStyle name="Финансовый 4 6" xfId="811" xr:uid="{00000000-0005-0000-0000-000039030000}"/>
    <cellStyle name="Финансовый 4 7" xfId="812" xr:uid="{00000000-0005-0000-0000-00003A030000}"/>
    <cellStyle name="Финансовый 4 8" xfId="813" xr:uid="{00000000-0005-0000-0000-00003B030000}"/>
    <cellStyle name="Финансовый 4 9" xfId="814" xr:uid="{00000000-0005-0000-0000-00003C030000}"/>
    <cellStyle name="Финансовый 4_ВПО уточненный коректировка № 2 от 09.09.2010г." xfId="815" xr:uid="{00000000-0005-0000-0000-00003D030000}"/>
    <cellStyle name="Финансовый 5" xfId="816" xr:uid="{00000000-0005-0000-0000-00003E030000}"/>
    <cellStyle name="Финансовый 5 10" xfId="817" xr:uid="{00000000-0005-0000-0000-00003F030000}"/>
    <cellStyle name="Финансовый 5 11" xfId="818" xr:uid="{00000000-0005-0000-0000-000040030000}"/>
    <cellStyle name="Финансовый 5 12" xfId="819" xr:uid="{00000000-0005-0000-0000-000041030000}"/>
    <cellStyle name="Финансовый 5 13" xfId="820" xr:uid="{00000000-0005-0000-0000-000042030000}"/>
    <cellStyle name="Финансовый 5 2" xfId="821" xr:uid="{00000000-0005-0000-0000-000043030000}"/>
    <cellStyle name="Финансовый 5 3" xfId="822" xr:uid="{00000000-0005-0000-0000-000044030000}"/>
    <cellStyle name="Финансовый 5 4" xfId="823" xr:uid="{00000000-0005-0000-0000-000045030000}"/>
    <cellStyle name="Финансовый 5 5" xfId="824" xr:uid="{00000000-0005-0000-0000-000046030000}"/>
    <cellStyle name="Финансовый 5 6" xfId="825" xr:uid="{00000000-0005-0000-0000-000047030000}"/>
    <cellStyle name="Финансовый 5 7" xfId="826" xr:uid="{00000000-0005-0000-0000-000048030000}"/>
    <cellStyle name="Финансовый 5 8" xfId="827" xr:uid="{00000000-0005-0000-0000-000049030000}"/>
    <cellStyle name="Финансовый 5 9" xfId="828" xr:uid="{00000000-0005-0000-0000-00004A030000}"/>
    <cellStyle name="Финансовый 6" xfId="829" xr:uid="{00000000-0005-0000-0000-00004B030000}"/>
    <cellStyle name="Финансовый 6 2" xfId="830" xr:uid="{00000000-0005-0000-0000-00004C030000}"/>
    <cellStyle name="Финансовый 6 3" xfId="831" xr:uid="{00000000-0005-0000-0000-00004D030000}"/>
    <cellStyle name="Финансовый 7" xfId="832" xr:uid="{00000000-0005-0000-0000-00004E030000}"/>
    <cellStyle name="Финансовый 7 2" xfId="833" xr:uid="{00000000-0005-0000-0000-00004F030000}"/>
    <cellStyle name="Финансовый 7 3" xfId="834" xr:uid="{00000000-0005-0000-0000-000050030000}"/>
    <cellStyle name="Финансовый 8" xfId="835" xr:uid="{00000000-0005-0000-0000-000051030000}"/>
    <cellStyle name="Финансовый 8 2" xfId="836" xr:uid="{00000000-0005-0000-0000-000052030000}"/>
    <cellStyle name="Финансовый 8 3" xfId="837" xr:uid="{00000000-0005-0000-0000-000053030000}"/>
    <cellStyle name="Финансовый 9" xfId="838" xr:uid="{00000000-0005-0000-0000-000054030000}"/>
    <cellStyle name="Финансовый 9 2" xfId="839" xr:uid="{00000000-0005-0000-0000-000055030000}"/>
    <cellStyle name="Финансовый 9 3" xfId="840" xr:uid="{00000000-0005-0000-0000-000056030000}"/>
    <cellStyle name="Хороший 2" xfId="841" xr:uid="{00000000-0005-0000-0000-000057030000}"/>
    <cellStyle name="Хороший 3" xfId="842" xr:uid="{00000000-0005-0000-0000-00005803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rgb="FFFFFFCC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numFmt numFmtId="30" formatCode="@"/>
      <fill>
        <patternFill patternType="solid">
          <fgColor rgb="FFFFFFCC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99"/>
      <color rgb="FFF0F0F0"/>
      <color rgb="FFD0F6FE"/>
      <color rgb="FFFDC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43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externalLink" Target="externalLinks/externalLink1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33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5.xml"/><Relationship Id="rId102" Type="http://schemas.openxmlformats.org/officeDocument/2006/relationships/externalLink" Target="externalLinks/externalLink28.xml"/><Relationship Id="rId123" Type="http://schemas.openxmlformats.org/officeDocument/2006/relationships/externalLink" Target="externalLinks/externalLink49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6.xml"/><Relationship Id="rId95" Type="http://schemas.openxmlformats.org/officeDocument/2006/relationships/externalLink" Target="externalLinks/externalLink2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44.xml"/><Relationship Id="rId134" Type="http://schemas.openxmlformats.org/officeDocument/2006/relationships/customXml" Target="../customXml/item4.xml"/><Relationship Id="rId80" Type="http://schemas.openxmlformats.org/officeDocument/2006/relationships/externalLink" Target="externalLinks/externalLink6.xml"/><Relationship Id="rId85" Type="http://schemas.openxmlformats.org/officeDocument/2006/relationships/externalLink" Target="externalLinks/externalLink1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34.xml"/><Relationship Id="rId124" Type="http://schemas.openxmlformats.org/officeDocument/2006/relationships/externalLink" Target="externalLinks/externalLink50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1.xml"/><Relationship Id="rId91" Type="http://schemas.openxmlformats.org/officeDocument/2006/relationships/externalLink" Target="externalLinks/externalLink17.xml"/><Relationship Id="rId96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40.xml"/><Relationship Id="rId119" Type="http://schemas.openxmlformats.org/officeDocument/2006/relationships/externalLink" Target="externalLinks/externalLink45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externalLink" Target="externalLinks/externalLink7.xml"/><Relationship Id="rId86" Type="http://schemas.openxmlformats.org/officeDocument/2006/relationships/externalLink" Target="externalLinks/externalLink12.xml"/><Relationship Id="rId130" Type="http://schemas.openxmlformats.org/officeDocument/2006/relationships/calcChain" Target="calcChain.xml"/><Relationship Id="rId135" Type="http://schemas.openxmlformats.org/officeDocument/2006/relationships/customXml" Target="../customXml/item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3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2.xml"/><Relationship Id="rId97" Type="http://schemas.openxmlformats.org/officeDocument/2006/relationships/externalLink" Target="externalLinks/externalLink23.xml"/><Relationship Id="rId104" Type="http://schemas.openxmlformats.org/officeDocument/2006/relationships/externalLink" Target="externalLinks/externalLink30.xml"/><Relationship Id="rId120" Type="http://schemas.openxmlformats.org/officeDocument/2006/relationships/externalLink" Target="externalLinks/externalLink46.xml"/><Relationship Id="rId125" Type="http://schemas.openxmlformats.org/officeDocument/2006/relationships/externalLink" Target="externalLinks/externalLink5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13.xml"/><Relationship Id="rId11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41.xml"/><Relationship Id="rId131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3.xml"/><Relationship Id="rId10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31.xml"/><Relationship Id="rId126" Type="http://schemas.openxmlformats.org/officeDocument/2006/relationships/externalLink" Target="externalLinks/externalLink5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9.xml"/><Relationship Id="rId98" Type="http://schemas.openxmlformats.org/officeDocument/2006/relationships/externalLink" Target="externalLinks/externalLink24.xml"/><Relationship Id="rId12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externalLink" Target="externalLinks/externalLink9.xml"/><Relationship Id="rId88" Type="http://schemas.openxmlformats.org/officeDocument/2006/relationships/externalLink" Target="externalLinks/externalLink14.xml"/><Relationship Id="rId111" Type="http://schemas.openxmlformats.org/officeDocument/2006/relationships/externalLink" Target="externalLinks/externalLink37.xml"/><Relationship Id="rId132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32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4.xml"/><Relationship Id="rId94" Type="http://schemas.openxmlformats.org/officeDocument/2006/relationships/externalLink" Target="externalLinks/externalLink20.xml"/><Relationship Id="rId99" Type="http://schemas.openxmlformats.org/officeDocument/2006/relationships/externalLink" Target="externalLinks/externalLink25.xml"/><Relationship Id="rId101" Type="http://schemas.openxmlformats.org/officeDocument/2006/relationships/externalLink" Target="externalLinks/externalLink27.xml"/><Relationship Id="rId12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externalLink" Target="externalLinks/externalLink15.xml"/><Relationship Id="rId112" Type="http://schemas.openxmlformats.org/officeDocument/2006/relationships/externalLink" Target="externalLinks/externalLink38.xml"/><Relationship Id="rId13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828675</xdr:colOff>
      <xdr:row>6</xdr:row>
      <xdr:rowOff>371475</xdr:rowOff>
    </xdr:from>
    <xdr:to>
      <xdr:col>31</xdr:col>
      <xdr:colOff>388711</xdr:colOff>
      <xdr:row>10</xdr:row>
      <xdr:rowOff>581025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100-000021E0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2000" y="2600325"/>
          <a:ext cx="2169886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0" name="Рисунок 1" descr="http://d.adroll.com/cm/r/out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1" name="Рисунок 2" descr="http://d.adroll.com/cm/f/out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2" name="Рисунок 3" descr="http://d.adroll.com/cm/b/out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3" name="Рисунок 4" descr="http://d.adroll.com/cm/w/out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4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5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6" name="Рисунок 7" descr="http://d.adroll.com/cm/o/out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7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8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9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0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1" name="Рисунок 1" descr="http://d.adroll.com/cm/r/out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2" name="Рисунок 2" descr="http://d.adroll.com/cm/f/out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3" name="Рисунок 3" descr="http://d.adroll.com/cm/b/out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4" name="Рисунок 4" descr="http://d.adroll.com/cm/w/out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5" name="Рисунок 5" descr="http://d.adroll.com/cm/x/out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6" name="Рисунок 6" descr="http://d.adroll.com/cm/l/out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7" name="Рисунок 7" descr="http://d.adroll.com/cm/o/out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8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9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0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1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0" name="Рисунок 1" descr="http://d.adroll.com/cm/r/out">
          <a:extLst>
            <a:ext uri="{FF2B5EF4-FFF2-40B4-BE49-F238E27FC236}">
              <a16:creationId xmlns:a16="http://schemas.microsoft.com/office/drawing/2014/main" id="{00000000-0008-0000-1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1" name="Рисунок 2" descr="http://d.adroll.com/cm/f/out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2" name="Рисунок 3" descr="http://d.adroll.com/cm/b/out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3" name="Рисунок 4" descr="http://d.adroll.com/cm/w/out">
          <a:extLst>
            <a:ext uri="{FF2B5EF4-FFF2-40B4-BE49-F238E27FC236}">
              <a16:creationId xmlns:a16="http://schemas.microsoft.com/office/drawing/2014/main" id="{00000000-0008-0000-1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4" name="Рисунок 5" descr="http://d.adroll.com/cm/x/out">
          <a:extLst>
            <a:ext uri="{FF2B5EF4-FFF2-40B4-BE49-F238E27FC236}">
              <a16:creationId xmlns:a16="http://schemas.microsoft.com/office/drawing/2014/main" id="{00000000-0008-0000-1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5" name="Рисунок 6" descr="http://d.adroll.com/cm/l/out">
          <a:extLst>
            <a:ext uri="{FF2B5EF4-FFF2-40B4-BE49-F238E27FC236}">
              <a16:creationId xmlns:a16="http://schemas.microsoft.com/office/drawing/2014/main" id="{00000000-0008-0000-1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6" name="Рисунок 7" descr="http://d.adroll.com/cm/o/out">
          <a:extLst>
            <a:ext uri="{FF2B5EF4-FFF2-40B4-BE49-F238E27FC236}">
              <a16:creationId xmlns:a16="http://schemas.microsoft.com/office/drawing/2014/main" id="{00000000-0008-0000-1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7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8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9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0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1" name="Рисунок 1" descr="http://d.adroll.com/cm/r/out">
          <a:extLst>
            <a:ext uri="{FF2B5EF4-FFF2-40B4-BE49-F238E27FC236}">
              <a16:creationId xmlns:a16="http://schemas.microsoft.com/office/drawing/2014/main" id="{00000000-0008-0000-1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2" name="Рисунок 2" descr="http://d.adroll.com/cm/f/out">
          <a:extLst>
            <a:ext uri="{FF2B5EF4-FFF2-40B4-BE49-F238E27FC236}">
              <a16:creationId xmlns:a16="http://schemas.microsoft.com/office/drawing/2014/main" id="{00000000-0008-0000-1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3" name="Рисунок 3" descr="http://d.adroll.com/cm/b/out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4" name="Рисунок 4" descr="http://d.adroll.com/cm/w/out">
          <a:extLst>
            <a:ext uri="{FF2B5EF4-FFF2-40B4-BE49-F238E27FC236}">
              <a16:creationId xmlns:a16="http://schemas.microsoft.com/office/drawing/2014/main" id="{00000000-0008-0000-1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5" name="Рисунок 5" descr="http://d.adroll.com/cm/x/out">
          <a:extLst>
            <a:ext uri="{FF2B5EF4-FFF2-40B4-BE49-F238E27FC236}">
              <a16:creationId xmlns:a16="http://schemas.microsoft.com/office/drawing/2014/main" id="{00000000-0008-0000-1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6" name="Рисунок 6" descr="http://d.adroll.com/cm/l/out">
          <a:extLst>
            <a:ext uri="{FF2B5EF4-FFF2-40B4-BE49-F238E27FC236}">
              <a16:creationId xmlns:a16="http://schemas.microsoft.com/office/drawing/2014/main" id="{00000000-0008-0000-1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7" name="Рисунок 7" descr="http://d.adroll.com/cm/o/out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8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9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0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1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0" name="Рисунок 1" descr="http://d.adroll.com/cm/r/out">
          <a:extLst>
            <a:ext uri="{FF2B5EF4-FFF2-40B4-BE49-F238E27FC236}">
              <a16:creationId xmlns:a16="http://schemas.microsoft.com/office/drawing/2014/main" id="{00000000-0008-0000-1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1" name="Рисунок 2" descr="http://d.adroll.com/cm/f/out">
          <a:extLst>
            <a:ext uri="{FF2B5EF4-FFF2-40B4-BE49-F238E27FC236}">
              <a16:creationId xmlns:a16="http://schemas.microsoft.com/office/drawing/2014/main" id="{00000000-0008-0000-1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2" name="Рисунок 3" descr="http://d.adroll.com/cm/b/out">
          <a:extLst>
            <a:ext uri="{FF2B5EF4-FFF2-40B4-BE49-F238E27FC236}">
              <a16:creationId xmlns:a16="http://schemas.microsoft.com/office/drawing/2014/main" id="{00000000-0008-0000-1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3" name="Рисунок 4" descr="http://d.adroll.com/cm/w/out">
          <a:extLst>
            <a:ext uri="{FF2B5EF4-FFF2-40B4-BE49-F238E27FC236}">
              <a16:creationId xmlns:a16="http://schemas.microsoft.com/office/drawing/2014/main" id="{00000000-0008-0000-1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4" name="Рисунок 5" descr="http://d.adroll.com/cm/x/out">
          <a:extLst>
            <a:ext uri="{FF2B5EF4-FFF2-40B4-BE49-F238E27FC236}">
              <a16:creationId xmlns:a16="http://schemas.microsoft.com/office/drawing/2014/main" id="{00000000-0008-0000-1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5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6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7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8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9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0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1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2" name="Рисунок 2" descr="http://d.adroll.com/cm/f/out">
          <a:extLst>
            <a:ext uri="{FF2B5EF4-FFF2-40B4-BE49-F238E27FC236}">
              <a16:creationId xmlns:a16="http://schemas.microsoft.com/office/drawing/2014/main" id="{00000000-0008-0000-1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3" name="Рисунок 3" descr="http://d.adroll.com/cm/b/out">
          <a:extLst>
            <a:ext uri="{FF2B5EF4-FFF2-40B4-BE49-F238E27FC236}">
              <a16:creationId xmlns:a16="http://schemas.microsoft.com/office/drawing/2014/main" id="{00000000-0008-0000-1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4" name="Рисунок 4" descr="http://d.adroll.com/cm/w/out">
          <a:extLst>
            <a:ext uri="{FF2B5EF4-FFF2-40B4-BE49-F238E27FC236}">
              <a16:creationId xmlns:a16="http://schemas.microsoft.com/office/drawing/2014/main" id="{00000000-0008-0000-1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5" name="Рисунок 5" descr="http://d.adroll.com/cm/x/out">
          <a:extLst>
            <a:ext uri="{FF2B5EF4-FFF2-40B4-BE49-F238E27FC236}">
              <a16:creationId xmlns:a16="http://schemas.microsoft.com/office/drawing/2014/main" id="{00000000-0008-0000-1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6" name="Рисунок 6" descr="http://d.adroll.com/cm/l/out">
          <a:extLst>
            <a:ext uri="{FF2B5EF4-FFF2-40B4-BE49-F238E27FC236}">
              <a16:creationId xmlns:a16="http://schemas.microsoft.com/office/drawing/2014/main" id="{00000000-0008-0000-1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7" name="Рисунок 7" descr="http://d.adroll.com/cm/o/out">
          <a:extLst>
            <a:ext uri="{FF2B5EF4-FFF2-40B4-BE49-F238E27FC236}">
              <a16:creationId xmlns:a16="http://schemas.microsoft.com/office/drawing/2014/main" id="{00000000-0008-0000-1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8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9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0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1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723900</xdr:colOff>
      <xdr:row>5</xdr:row>
      <xdr:rowOff>19051</xdr:rowOff>
    </xdr:from>
    <xdr:to>
      <xdr:col>20</xdr:col>
      <xdr:colOff>228599</xdr:colOff>
      <xdr:row>8</xdr:row>
      <xdr:rowOff>479419</xdr:rowOff>
    </xdr:to>
    <xdr:pic>
      <xdr:nvPicPr>
        <xdr:cNvPr id="422" name="Рисунок 1">
          <a:extLst>
            <a:ext uri="{FF2B5EF4-FFF2-40B4-BE49-F238E27FC236}">
              <a16:creationId xmlns:a16="http://schemas.microsoft.com/office/drawing/2014/main" id="{00000000-0008-0000-1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381251"/>
          <a:ext cx="2247900" cy="1641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0</xdr:rowOff>
    </xdr:from>
    <xdr:to>
      <xdr:col>1</xdr:col>
      <xdr:colOff>666750</xdr:colOff>
      <xdr:row>1</xdr:row>
      <xdr:rowOff>485775</xdr:rowOff>
    </xdr:to>
    <xdr:sp macro="" textlink="">
      <xdr:nvSpPr>
        <xdr:cNvPr id="1059699" name="Text Box 1">
          <a:extLst>
            <a:ext uri="{FF2B5EF4-FFF2-40B4-BE49-F238E27FC236}">
              <a16:creationId xmlns:a16="http://schemas.microsoft.com/office/drawing/2014/main" id="{00000000-0008-0000-1100-0000732B1000}"/>
            </a:ext>
          </a:extLst>
        </xdr:cNvPr>
        <xdr:cNvSpPr txBox="1">
          <a:spLocks noChangeArrowheads="1"/>
        </xdr:cNvSpPr>
      </xdr:nvSpPr>
      <xdr:spPr bwMode="auto">
        <a:xfrm>
          <a:off x="1990725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0</xdr:row>
      <xdr:rowOff>0</xdr:rowOff>
    </xdr:from>
    <xdr:to>
      <xdr:col>1</xdr:col>
      <xdr:colOff>666750</xdr:colOff>
      <xdr:row>2</xdr:row>
      <xdr:rowOff>142875</xdr:rowOff>
    </xdr:to>
    <xdr:sp macro="" textlink="">
      <xdr:nvSpPr>
        <xdr:cNvPr id="1059700" name="Text Box 1">
          <a:extLst>
            <a:ext uri="{FF2B5EF4-FFF2-40B4-BE49-F238E27FC236}">
              <a16:creationId xmlns:a16="http://schemas.microsoft.com/office/drawing/2014/main" id="{00000000-0008-0000-1100-0000742B1000}"/>
            </a:ext>
          </a:extLst>
        </xdr:cNvPr>
        <xdr:cNvSpPr txBox="1">
          <a:spLocks noChangeArrowheads="1"/>
        </xdr:cNvSpPr>
      </xdr:nvSpPr>
      <xdr:spPr bwMode="auto">
        <a:xfrm>
          <a:off x="1990725" y="0"/>
          <a:ext cx="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0</xdr:row>
      <xdr:rowOff>0</xdr:rowOff>
    </xdr:from>
    <xdr:to>
      <xdr:col>1</xdr:col>
      <xdr:colOff>666750</xdr:colOff>
      <xdr:row>1</xdr:row>
      <xdr:rowOff>485775</xdr:rowOff>
    </xdr:to>
    <xdr:sp macro="" textlink="">
      <xdr:nvSpPr>
        <xdr:cNvPr id="1059701" name="Text Box 1">
          <a:extLst>
            <a:ext uri="{FF2B5EF4-FFF2-40B4-BE49-F238E27FC236}">
              <a16:creationId xmlns:a16="http://schemas.microsoft.com/office/drawing/2014/main" id="{00000000-0008-0000-1100-0000752B1000}"/>
            </a:ext>
          </a:extLst>
        </xdr:cNvPr>
        <xdr:cNvSpPr txBox="1">
          <a:spLocks noChangeArrowheads="1"/>
        </xdr:cNvSpPr>
      </xdr:nvSpPr>
      <xdr:spPr bwMode="auto">
        <a:xfrm>
          <a:off x="1990725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333375</xdr:rowOff>
    </xdr:to>
    <xdr:sp macro="" textlink="">
      <xdr:nvSpPr>
        <xdr:cNvPr id="1059702" name="Text Box 1">
          <a:extLst>
            <a:ext uri="{FF2B5EF4-FFF2-40B4-BE49-F238E27FC236}">
              <a16:creationId xmlns:a16="http://schemas.microsoft.com/office/drawing/2014/main" id="{00000000-0008-0000-1100-00007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190500</xdr:rowOff>
    </xdr:to>
    <xdr:sp macro="" textlink="">
      <xdr:nvSpPr>
        <xdr:cNvPr id="1059703" name="Text Box 1">
          <a:extLst>
            <a:ext uri="{FF2B5EF4-FFF2-40B4-BE49-F238E27FC236}">
              <a16:creationId xmlns:a16="http://schemas.microsoft.com/office/drawing/2014/main" id="{00000000-0008-0000-1100-00007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609600</xdr:rowOff>
    </xdr:to>
    <xdr:sp macro="" textlink="">
      <xdr:nvSpPr>
        <xdr:cNvPr id="1059704" name="Text Box 1">
          <a:extLst>
            <a:ext uri="{FF2B5EF4-FFF2-40B4-BE49-F238E27FC236}">
              <a16:creationId xmlns:a16="http://schemas.microsoft.com/office/drawing/2014/main" id="{00000000-0008-0000-1100-00007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05" name="Text Box 1">
          <a:extLst>
            <a:ext uri="{FF2B5EF4-FFF2-40B4-BE49-F238E27FC236}">
              <a16:creationId xmlns:a16="http://schemas.microsoft.com/office/drawing/2014/main" id="{00000000-0008-0000-1100-00007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95250</xdr:rowOff>
    </xdr:to>
    <xdr:sp macro="" textlink="">
      <xdr:nvSpPr>
        <xdr:cNvPr id="1059706" name="Text Box 1">
          <a:extLst>
            <a:ext uri="{FF2B5EF4-FFF2-40B4-BE49-F238E27FC236}">
              <a16:creationId xmlns:a16="http://schemas.microsoft.com/office/drawing/2014/main" id="{00000000-0008-0000-1100-00007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07" name="Text Box 1">
          <a:extLst>
            <a:ext uri="{FF2B5EF4-FFF2-40B4-BE49-F238E27FC236}">
              <a16:creationId xmlns:a16="http://schemas.microsoft.com/office/drawing/2014/main" id="{00000000-0008-0000-1100-00007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08" name="Text Box 1">
          <a:extLst>
            <a:ext uri="{FF2B5EF4-FFF2-40B4-BE49-F238E27FC236}">
              <a16:creationId xmlns:a16="http://schemas.microsoft.com/office/drawing/2014/main" id="{00000000-0008-0000-1100-00007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09" name="Text Box 1">
          <a:extLst>
            <a:ext uri="{FF2B5EF4-FFF2-40B4-BE49-F238E27FC236}">
              <a16:creationId xmlns:a16="http://schemas.microsoft.com/office/drawing/2014/main" id="{00000000-0008-0000-1100-00007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371475</xdr:rowOff>
    </xdr:to>
    <xdr:sp macro="" textlink="">
      <xdr:nvSpPr>
        <xdr:cNvPr id="1059710" name="Text Box 1">
          <a:extLst>
            <a:ext uri="{FF2B5EF4-FFF2-40B4-BE49-F238E27FC236}">
              <a16:creationId xmlns:a16="http://schemas.microsoft.com/office/drawing/2014/main" id="{00000000-0008-0000-1100-00007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11" name="Text Box 1">
          <a:extLst>
            <a:ext uri="{FF2B5EF4-FFF2-40B4-BE49-F238E27FC236}">
              <a16:creationId xmlns:a16="http://schemas.microsoft.com/office/drawing/2014/main" id="{00000000-0008-0000-1100-00007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12" name="Text Box 1">
          <a:extLst>
            <a:ext uri="{FF2B5EF4-FFF2-40B4-BE49-F238E27FC236}">
              <a16:creationId xmlns:a16="http://schemas.microsoft.com/office/drawing/2014/main" id="{00000000-0008-0000-1100-00008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57150</xdr:rowOff>
    </xdr:to>
    <xdr:sp macro="" textlink="">
      <xdr:nvSpPr>
        <xdr:cNvPr id="1059713" name="Text Box 1">
          <a:extLst>
            <a:ext uri="{FF2B5EF4-FFF2-40B4-BE49-F238E27FC236}">
              <a16:creationId xmlns:a16="http://schemas.microsoft.com/office/drawing/2014/main" id="{00000000-0008-0000-1100-00008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14" name="Text Box 1">
          <a:extLst>
            <a:ext uri="{FF2B5EF4-FFF2-40B4-BE49-F238E27FC236}">
              <a16:creationId xmlns:a16="http://schemas.microsoft.com/office/drawing/2014/main" id="{00000000-0008-0000-1100-00008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15" name="Text Box 1">
          <a:extLst>
            <a:ext uri="{FF2B5EF4-FFF2-40B4-BE49-F238E27FC236}">
              <a16:creationId xmlns:a16="http://schemas.microsoft.com/office/drawing/2014/main" id="{00000000-0008-0000-1100-00008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16" name="Text Box 1">
          <a:extLst>
            <a:ext uri="{FF2B5EF4-FFF2-40B4-BE49-F238E27FC236}">
              <a16:creationId xmlns:a16="http://schemas.microsoft.com/office/drawing/2014/main" id="{00000000-0008-0000-1100-00008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333375</xdr:rowOff>
    </xdr:to>
    <xdr:sp macro="" textlink="">
      <xdr:nvSpPr>
        <xdr:cNvPr id="1059717" name="Text Box 1">
          <a:extLst>
            <a:ext uri="{FF2B5EF4-FFF2-40B4-BE49-F238E27FC236}">
              <a16:creationId xmlns:a16="http://schemas.microsoft.com/office/drawing/2014/main" id="{00000000-0008-0000-1100-00008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190500</xdr:rowOff>
    </xdr:to>
    <xdr:sp macro="" textlink="">
      <xdr:nvSpPr>
        <xdr:cNvPr id="1059718" name="Text Box 1">
          <a:extLst>
            <a:ext uri="{FF2B5EF4-FFF2-40B4-BE49-F238E27FC236}">
              <a16:creationId xmlns:a16="http://schemas.microsoft.com/office/drawing/2014/main" id="{00000000-0008-0000-1100-00008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0</xdr:rowOff>
    </xdr:to>
    <xdr:sp macro="" textlink="">
      <xdr:nvSpPr>
        <xdr:cNvPr id="1059719" name="Text Box 1">
          <a:extLst>
            <a:ext uri="{FF2B5EF4-FFF2-40B4-BE49-F238E27FC236}">
              <a16:creationId xmlns:a16="http://schemas.microsoft.com/office/drawing/2014/main" id="{00000000-0008-0000-1100-00008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609600</xdr:rowOff>
    </xdr:to>
    <xdr:sp macro="" textlink="">
      <xdr:nvSpPr>
        <xdr:cNvPr id="1059720" name="Text Box 1">
          <a:extLst>
            <a:ext uri="{FF2B5EF4-FFF2-40B4-BE49-F238E27FC236}">
              <a16:creationId xmlns:a16="http://schemas.microsoft.com/office/drawing/2014/main" id="{00000000-0008-0000-1100-00008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609600</xdr:rowOff>
    </xdr:to>
    <xdr:sp macro="" textlink="">
      <xdr:nvSpPr>
        <xdr:cNvPr id="1059721" name="Text Box 1">
          <a:extLst>
            <a:ext uri="{FF2B5EF4-FFF2-40B4-BE49-F238E27FC236}">
              <a16:creationId xmlns:a16="http://schemas.microsoft.com/office/drawing/2014/main" id="{00000000-0008-0000-1100-00008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22" name="Text Box 1">
          <a:extLst>
            <a:ext uri="{FF2B5EF4-FFF2-40B4-BE49-F238E27FC236}">
              <a16:creationId xmlns:a16="http://schemas.microsoft.com/office/drawing/2014/main" id="{00000000-0008-0000-1100-00008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333375</xdr:rowOff>
    </xdr:to>
    <xdr:sp macro="" textlink="">
      <xdr:nvSpPr>
        <xdr:cNvPr id="1059723" name="Text Box 1">
          <a:extLst>
            <a:ext uri="{FF2B5EF4-FFF2-40B4-BE49-F238E27FC236}">
              <a16:creationId xmlns:a16="http://schemas.microsoft.com/office/drawing/2014/main" id="{00000000-0008-0000-1100-00008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190500</xdr:rowOff>
    </xdr:to>
    <xdr:sp macro="" textlink="">
      <xdr:nvSpPr>
        <xdr:cNvPr id="1059724" name="Text Box 1">
          <a:extLst>
            <a:ext uri="{FF2B5EF4-FFF2-40B4-BE49-F238E27FC236}">
              <a16:creationId xmlns:a16="http://schemas.microsoft.com/office/drawing/2014/main" id="{00000000-0008-0000-1100-00008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695325</xdr:rowOff>
    </xdr:to>
    <xdr:sp macro="" textlink="">
      <xdr:nvSpPr>
        <xdr:cNvPr id="1059725" name="Text Box 1">
          <a:extLst>
            <a:ext uri="{FF2B5EF4-FFF2-40B4-BE49-F238E27FC236}">
              <a16:creationId xmlns:a16="http://schemas.microsoft.com/office/drawing/2014/main" id="{00000000-0008-0000-1100-00008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495300</xdr:rowOff>
    </xdr:to>
    <xdr:sp macro="" textlink="">
      <xdr:nvSpPr>
        <xdr:cNvPr id="1059726" name="Text Box 1">
          <a:extLst>
            <a:ext uri="{FF2B5EF4-FFF2-40B4-BE49-F238E27FC236}">
              <a16:creationId xmlns:a16="http://schemas.microsoft.com/office/drawing/2014/main" id="{00000000-0008-0000-1100-00008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495300</xdr:rowOff>
    </xdr:to>
    <xdr:sp macro="" textlink="">
      <xdr:nvSpPr>
        <xdr:cNvPr id="1059727" name="Text Box 1">
          <a:extLst>
            <a:ext uri="{FF2B5EF4-FFF2-40B4-BE49-F238E27FC236}">
              <a16:creationId xmlns:a16="http://schemas.microsoft.com/office/drawing/2014/main" id="{00000000-0008-0000-1100-00008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28" name="Text Box 1">
          <a:extLst>
            <a:ext uri="{FF2B5EF4-FFF2-40B4-BE49-F238E27FC236}">
              <a16:creationId xmlns:a16="http://schemas.microsoft.com/office/drawing/2014/main" id="{00000000-0008-0000-1100-00009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29" name="Text Box 1">
          <a:extLst>
            <a:ext uri="{FF2B5EF4-FFF2-40B4-BE49-F238E27FC236}">
              <a16:creationId xmlns:a16="http://schemas.microsoft.com/office/drawing/2014/main" id="{00000000-0008-0000-1100-00009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30" name="Text Box 1">
          <a:extLst>
            <a:ext uri="{FF2B5EF4-FFF2-40B4-BE49-F238E27FC236}">
              <a16:creationId xmlns:a16="http://schemas.microsoft.com/office/drawing/2014/main" id="{00000000-0008-0000-1100-00009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57150</xdr:rowOff>
    </xdr:to>
    <xdr:sp macro="" textlink="">
      <xdr:nvSpPr>
        <xdr:cNvPr id="1059731" name="Text Box 1">
          <a:extLst>
            <a:ext uri="{FF2B5EF4-FFF2-40B4-BE49-F238E27FC236}">
              <a16:creationId xmlns:a16="http://schemas.microsoft.com/office/drawing/2014/main" id="{00000000-0008-0000-1100-00009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2" name="Text Box 1">
          <a:extLst>
            <a:ext uri="{FF2B5EF4-FFF2-40B4-BE49-F238E27FC236}">
              <a16:creationId xmlns:a16="http://schemas.microsoft.com/office/drawing/2014/main" id="{00000000-0008-0000-1100-00009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3" name="Text Box 1">
          <a:extLst>
            <a:ext uri="{FF2B5EF4-FFF2-40B4-BE49-F238E27FC236}">
              <a16:creationId xmlns:a16="http://schemas.microsoft.com/office/drawing/2014/main" id="{00000000-0008-0000-1100-00009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34" name="Text Box 1">
          <a:extLst>
            <a:ext uri="{FF2B5EF4-FFF2-40B4-BE49-F238E27FC236}">
              <a16:creationId xmlns:a16="http://schemas.microsoft.com/office/drawing/2014/main" id="{00000000-0008-0000-1100-00009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35" name="Text Box 1">
          <a:extLst>
            <a:ext uri="{FF2B5EF4-FFF2-40B4-BE49-F238E27FC236}">
              <a16:creationId xmlns:a16="http://schemas.microsoft.com/office/drawing/2014/main" id="{00000000-0008-0000-1100-00009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36" name="Text Box 1">
          <a:extLst>
            <a:ext uri="{FF2B5EF4-FFF2-40B4-BE49-F238E27FC236}">
              <a16:creationId xmlns:a16="http://schemas.microsoft.com/office/drawing/2014/main" id="{00000000-0008-0000-1100-00009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66675</xdr:rowOff>
    </xdr:to>
    <xdr:sp macro="" textlink="">
      <xdr:nvSpPr>
        <xdr:cNvPr id="1059737" name="Text Box 1">
          <a:extLst>
            <a:ext uri="{FF2B5EF4-FFF2-40B4-BE49-F238E27FC236}">
              <a16:creationId xmlns:a16="http://schemas.microsoft.com/office/drawing/2014/main" id="{00000000-0008-0000-1100-00009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8" name="Text Box 1">
          <a:extLst>
            <a:ext uri="{FF2B5EF4-FFF2-40B4-BE49-F238E27FC236}">
              <a16:creationId xmlns:a16="http://schemas.microsoft.com/office/drawing/2014/main" id="{00000000-0008-0000-1100-00009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9" name="Text Box 1">
          <a:extLst>
            <a:ext uri="{FF2B5EF4-FFF2-40B4-BE49-F238E27FC236}">
              <a16:creationId xmlns:a16="http://schemas.microsoft.com/office/drawing/2014/main" id="{00000000-0008-0000-1100-00009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40" name="Text Box 1">
          <a:extLst>
            <a:ext uri="{FF2B5EF4-FFF2-40B4-BE49-F238E27FC236}">
              <a16:creationId xmlns:a16="http://schemas.microsoft.com/office/drawing/2014/main" id="{00000000-0008-0000-1100-00009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41" name="Text Box 1">
          <a:extLst>
            <a:ext uri="{FF2B5EF4-FFF2-40B4-BE49-F238E27FC236}">
              <a16:creationId xmlns:a16="http://schemas.microsoft.com/office/drawing/2014/main" id="{00000000-0008-0000-1100-00009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42" name="Text Box 1">
          <a:extLst>
            <a:ext uri="{FF2B5EF4-FFF2-40B4-BE49-F238E27FC236}">
              <a16:creationId xmlns:a16="http://schemas.microsoft.com/office/drawing/2014/main" id="{00000000-0008-0000-1100-00009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57150</xdr:rowOff>
    </xdr:to>
    <xdr:sp macro="" textlink="">
      <xdr:nvSpPr>
        <xdr:cNvPr id="1059743" name="Text Box 1">
          <a:extLst>
            <a:ext uri="{FF2B5EF4-FFF2-40B4-BE49-F238E27FC236}">
              <a16:creationId xmlns:a16="http://schemas.microsoft.com/office/drawing/2014/main" id="{00000000-0008-0000-1100-00009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44" name="Text Box 1">
          <a:extLst>
            <a:ext uri="{FF2B5EF4-FFF2-40B4-BE49-F238E27FC236}">
              <a16:creationId xmlns:a16="http://schemas.microsoft.com/office/drawing/2014/main" id="{00000000-0008-0000-1100-0000A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45" name="Text Box 1">
          <a:extLst>
            <a:ext uri="{FF2B5EF4-FFF2-40B4-BE49-F238E27FC236}">
              <a16:creationId xmlns:a16="http://schemas.microsoft.com/office/drawing/2014/main" id="{00000000-0008-0000-1100-0000A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46" name="Text Box 1">
          <a:extLst>
            <a:ext uri="{FF2B5EF4-FFF2-40B4-BE49-F238E27FC236}">
              <a16:creationId xmlns:a16="http://schemas.microsoft.com/office/drawing/2014/main" id="{00000000-0008-0000-1100-0000A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47" name="Text Box 1">
          <a:extLst>
            <a:ext uri="{FF2B5EF4-FFF2-40B4-BE49-F238E27FC236}">
              <a16:creationId xmlns:a16="http://schemas.microsoft.com/office/drawing/2014/main" id="{00000000-0008-0000-1100-0000A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48" name="Text Box 1">
          <a:extLst>
            <a:ext uri="{FF2B5EF4-FFF2-40B4-BE49-F238E27FC236}">
              <a16:creationId xmlns:a16="http://schemas.microsoft.com/office/drawing/2014/main" id="{00000000-0008-0000-1100-0000A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66675</xdr:rowOff>
    </xdr:to>
    <xdr:sp macro="" textlink="">
      <xdr:nvSpPr>
        <xdr:cNvPr id="1059749" name="Text Box 1">
          <a:extLst>
            <a:ext uri="{FF2B5EF4-FFF2-40B4-BE49-F238E27FC236}">
              <a16:creationId xmlns:a16="http://schemas.microsoft.com/office/drawing/2014/main" id="{00000000-0008-0000-1100-0000A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50" name="Text Box 1">
          <a:extLst>
            <a:ext uri="{FF2B5EF4-FFF2-40B4-BE49-F238E27FC236}">
              <a16:creationId xmlns:a16="http://schemas.microsoft.com/office/drawing/2014/main" id="{00000000-0008-0000-1100-0000A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51" name="Text Box 1">
          <a:extLst>
            <a:ext uri="{FF2B5EF4-FFF2-40B4-BE49-F238E27FC236}">
              <a16:creationId xmlns:a16="http://schemas.microsoft.com/office/drawing/2014/main" id="{00000000-0008-0000-1100-0000A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52" name="Text Box 1">
          <a:extLst>
            <a:ext uri="{FF2B5EF4-FFF2-40B4-BE49-F238E27FC236}">
              <a16:creationId xmlns:a16="http://schemas.microsoft.com/office/drawing/2014/main" id="{00000000-0008-0000-1100-0000A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53" name="Text Box 1">
          <a:extLst>
            <a:ext uri="{FF2B5EF4-FFF2-40B4-BE49-F238E27FC236}">
              <a16:creationId xmlns:a16="http://schemas.microsoft.com/office/drawing/2014/main" id="{00000000-0008-0000-1100-0000A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142875</xdr:rowOff>
    </xdr:to>
    <xdr:sp macro="" textlink="">
      <xdr:nvSpPr>
        <xdr:cNvPr id="1059754" name="Text Box 1">
          <a:extLst>
            <a:ext uri="{FF2B5EF4-FFF2-40B4-BE49-F238E27FC236}">
              <a16:creationId xmlns:a16="http://schemas.microsoft.com/office/drawing/2014/main" id="{00000000-0008-0000-1100-0000A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0</xdr:rowOff>
    </xdr:to>
    <xdr:sp macro="" textlink="">
      <xdr:nvSpPr>
        <xdr:cNvPr id="1059755" name="Text Box 1">
          <a:extLst>
            <a:ext uri="{FF2B5EF4-FFF2-40B4-BE49-F238E27FC236}">
              <a16:creationId xmlns:a16="http://schemas.microsoft.com/office/drawing/2014/main" id="{00000000-0008-0000-1100-0000A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438150</xdr:rowOff>
    </xdr:to>
    <xdr:sp macro="" textlink="">
      <xdr:nvSpPr>
        <xdr:cNvPr id="1059756" name="Text Box 1">
          <a:extLst>
            <a:ext uri="{FF2B5EF4-FFF2-40B4-BE49-F238E27FC236}">
              <a16:creationId xmlns:a16="http://schemas.microsoft.com/office/drawing/2014/main" id="{00000000-0008-0000-1100-0000A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57" name="Text Box 1">
          <a:extLst>
            <a:ext uri="{FF2B5EF4-FFF2-40B4-BE49-F238E27FC236}">
              <a16:creationId xmlns:a16="http://schemas.microsoft.com/office/drawing/2014/main" id="{00000000-0008-0000-1100-0000A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58" name="Text Box 1">
          <a:extLst>
            <a:ext uri="{FF2B5EF4-FFF2-40B4-BE49-F238E27FC236}">
              <a16:creationId xmlns:a16="http://schemas.microsoft.com/office/drawing/2014/main" id="{00000000-0008-0000-1100-0000A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285750</xdr:rowOff>
    </xdr:to>
    <xdr:sp macro="" textlink="">
      <xdr:nvSpPr>
        <xdr:cNvPr id="1059759" name="Text Box 1">
          <a:extLst>
            <a:ext uri="{FF2B5EF4-FFF2-40B4-BE49-F238E27FC236}">
              <a16:creationId xmlns:a16="http://schemas.microsoft.com/office/drawing/2014/main" id="{00000000-0008-0000-1100-0000A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0" name="Text Box 1">
          <a:extLst>
            <a:ext uri="{FF2B5EF4-FFF2-40B4-BE49-F238E27FC236}">
              <a16:creationId xmlns:a16="http://schemas.microsoft.com/office/drawing/2014/main" id="{00000000-0008-0000-1100-0000B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1" name="Text Box 1">
          <a:extLst>
            <a:ext uri="{FF2B5EF4-FFF2-40B4-BE49-F238E27FC236}">
              <a16:creationId xmlns:a16="http://schemas.microsoft.com/office/drawing/2014/main" id="{00000000-0008-0000-1100-0000B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2" name="Text Box 1">
          <a:extLst>
            <a:ext uri="{FF2B5EF4-FFF2-40B4-BE49-F238E27FC236}">
              <a16:creationId xmlns:a16="http://schemas.microsoft.com/office/drawing/2014/main" id="{00000000-0008-0000-1100-0000B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3" name="Text Box 1">
          <a:extLst>
            <a:ext uri="{FF2B5EF4-FFF2-40B4-BE49-F238E27FC236}">
              <a16:creationId xmlns:a16="http://schemas.microsoft.com/office/drawing/2014/main" id="{00000000-0008-0000-1100-0000B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142875</xdr:rowOff>
    </xdr:to>
    <xdr:sp macro="" textlink="">
      <xdr:nvSpPr>
        <xdr:cNvPr id="1059764" name="Text Box 1">
          <a:extLst>
            <a:ext uri="{FF2B5EF4-FFF2-40B4-BE49-F238E27FC236}">
              <a16:creationId xmlns:a16="http://schemas.microsoft.com/office/drawing/2014/main" id="{00000000-0008-0000-1100-0000B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0</xdr:rowOff>
    </xdr:to>
    <xdr:sp macro="" textlink="">
      <xdr:nvSpPr>
        <xdr:cNvPr id="1059765" name="Text Box 1">
          <a:extLst>
            <a:ext uri="{FF2B5EF4-FFF2-40B4-BE49-F238E27FC236}">
              <a16:creationId xmlns:a16="http://schemas.microsoft.com/office/drawing/2014/main" id="{00000000-0008-0000-1100-0000B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6" name="Text Box 1">
          <a:extLst>
            <a:ext uri="{FF2B5EF4-FFF2-40B4-BE49-F238E27FC236}">
              <a16:creationId xmlns:a16="http://schemas.microsoft.com/office/drawing/2014/main" id="{00000000-0008-0000-1100-0000B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67" name="Text Box 1">
          <a:extLst>
            <a:ext uri="{FF2B5EF4-FFF2-40B4-BE49-F238E27FC236}">
              <a16:creationId xmlns:a16="http://schemas.microsoft.com/office/drawing/2014/main" id="{00000000-0008-0000-1100-0000B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68" name="Text Box 1">
          <a:extLst>
            <a:ext uri="{FF2B5EF4-FFF2-40B4-BE49-F238E27FC236}">
              <a16:creationId xmlns:a16="http://schemas.microsoft.com/office/drawing/2014/main" id="{00000000-0008-0000-1100-0000B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285750</xdr:rowOff>
    </xdr:to>
    <xdr:sp macro="" textlink="">
      <xdr:nvSpPr>
        <xdr:cNvPr id="1059769" name="Text Box 1">
          <a:extLst>
            <a:ext uri="{FF2B5EF4-FFF2-40B4-BE49-F238E27FC236}">
              <a16:creationId xmlns:a16="http://schemas.microsoft.com/office/drawing/2014/main" id="{00000000-0008-0000-1100-0000B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257175</xdr:rowOff>
    </xdr:to>
    <xdr:sp macro="" textlink="">
      <xdr:nvSpPr>
        <xdr:cNvPr id="1059770" name="Text Box 1">
          <a:extLst>
            <a:ext uri="{FF2B5EF4-FFF2-40B4-BE49-F238E27FC236}">
              <a16:creationId xmlns:a16="http://schemas.microsoft.com/office/drawing/2014/main" id="{00000000-0008-0000-1100-0000B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71" name="Text Box 1">
          <a:extLst>
            <a:ext uri="{FF2B5EF4-FFF2-40B4-BE49-F238E27FC236}">
              <a16:creationId xmlns:a16="http://schemas.microsoft.com/office/drawing/2014/main" id="{00000000-0008-0000-1100-0000B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72" name="Text Box 1">
          <a:extLst>
            <a:ext uri="{FF2B5EF4-FFF2-40B4-BE49-F238E27FC236}">
              <a16:creationId xmlns:a16="http://schemas.microsoft.com/office/drawing/2014/main" id="{00000000-0008-0000-1100-0000B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73" name="Text Box 1">
          <a:extLst>
            <a:ext uri="{FF2B5EF4-FFF2-40B4-BE49-F238E27FC236}">
              <a16:creationId xmlns:a16="http://schemas.microsoft.com/office/drawing/2014/main" id="{00000000-0008-0000-1100-0000B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847725</xdr:rowOff>
    </xdr:to>
    <xdr:sp macro="" textlink="">
      <xdr:nvSpPr>
        <xdr:cNvPr id="1059774" name="Text Box 1">
          <a:extLst>
            <a:ext uri="{FF2B5EF4-FFF2-40B4-BE49-F238E27FC236}">
              <a16:creationId xmlns:a16="http://schemas.microsoft.com/office/drawing/2014/main" id="{00000000-0008-0000-1100-0000B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590550</xdr:rowOff>
    </xdr:to>
    <xdr:sp macro="" textlink="">
      <xdr:nvSpPr>
        <xdr:cNvPr id="1059775" name="Text Box 1">
          <a:extLst>
            <a:ext uri="{FF2B5EF4-FFF2-40B4-BE49-F238E27FC236}">
              <a16:creationId xmlns:a16="http://schemas.microsoft.com/office/drawing/2014/main" id="{00000000-0008-0000-1100-0000B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676275</xdr:rowOff>
    </xdr:to>
    <xdr:sp macro="" textlink="">
      <xdr:nvSpPr>
        <xdr:cNvPr id="1059776" name="Text Box 1">
          <a:extLst>
            <a:ext uri="{FF2B5EF4-FFF2-40B4-BE49-F238E27FC236}">
              <a16:creationId xmlns:a16="http://schemas.microsoft.com/office/drawing/2014/main" id="{00000000-0008-0000-1100-0000C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676275</xdr:rowOff>
    </xdr:to>
    <xdr:sp macro="" textlink="">
      <xdr:nvSpPr>
        <xdr:cNvPr id="1059777" name="Text Box 1">
          <a:extLst>
            <a:ext uri="{FF2B5EF4-FFF2-40B4-BE49-F238E27FC236}">
              <a16:creationId xmlns:a16="http://schemas.microsoft.com/office/drawing/2014/main" id="{00000000-0008-0000-1100-0000C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914400</xdr:rowOff>
    </xdr:to>
    <xdr:sp macro="" textlink="">
      <xdr:nvSpPr>
        <xdr:cNvPr id="1059778" name="Text Box 1">
          <a:extLst>
            <a:ext uri="{FF2B5EF4-FFF2-40B4-BE49-F238E27FC236}">
              <a16:creationId xmlns:a16="http://schemas.microsoft.com/office/drawing/2014/main" id="{00000000-0008-0000-1100-0000C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79" name="Text Box 1">
          <a:extLst>
            <a:ext uri="{FF2B5EF4-FFF2-40B4-BE49-F238E27FC236}">
              <a16:creationId xmlns:a16="http://schemas.microsoft.com/office/drawing/2014/main" id="{00000000-0008-0000-1100-0000C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0</xdr:rowOff>
    </xdr:to>
    <xdr:sp macro="" textlink="">
      <xdr:nvSpPr>
        <xdr:cNvPr id="1059780" name="Text Box 1">
          <a:extLst>
            <a:ext uri="{FF2B5EF4-FFF2-40B4-BE49-F238E27FC236}">
              <a16:creationId xmlns:a16="http://schemas.microsoft.com/office/drawing/2014/main" id="{00000000-0008-0000-1100-0000C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81" name="Text Box 1">
          <a:extLst>
            <a:ext uri="{FF2B5EF4-FFF2-40B4-BE49-F238E27FC236}">
              <a16:creationId xmlns:a16="http://schemas.microsoft.com/office/drawing/2014/main" id="{00000000-0008-0000-1100-0000C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82" name="Text Box 1">
          <a:extLst>
            <a:ext uri="{FF2B5EF4-FFF2-40B4-BE49-F238E27FC236}">
              <a16:creationId xmlns:a16="http://schemas.microsoft.com/office/drawing/2014/main" id="{00000000-0008-0000-1100-0000C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457200</xdr:rowOff>
    </xdr:to>
    <xdr:sp macro="" textlink="">
      <xdr:nvSpPr>
        <xdr:cNvPr id="1059783" name="Text Box 1">
          <a:extLst>
            <a:ext uri="{FF2B5EF4-FFF2-40B4-BE49-F238E27FC236}">
              <a16:creationId xmlns:a16="http://schemas.microsoft.com/office/drawing/2014/main" id="{00000000-0008-0000-1100-0000C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84" name="Text Box 1">
          <a:extLst>
            <a:ext uri="{FF2B5EF4-FFF2-40B4-BE49-F238E27FC236}">
              <a16:creationId xmlns:a16="http://schemas.microsoft.com/office/drawing/2014/main" id="{00000000-0008-0000-1100-0000C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85" name="Text Box 1">
          <a:extLst>
            <a:ext uri="{FF2B5EF4-FFF2-40B4-BE49-F238E27FC236}">
              <a16:creationId xmlns:a16="http://schemas.microsoft.com/office/drawing/2014/main" id="{00000000-0008-0000-1100-0000C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86" name="Text Box 1">
          <a:extLst>
            <a:ext uri="{FF2B5EF4-FFF2-40B4-BE49-F238E27FC236}">
              <a16:creationId xmlns:a16="http://schemas.microsoft.com/office/drawing/2014/main" id="{00000000-0008-0000-1100-0000C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76200</xdr:rowOff>
    </xdr:to>
    <xdr:sp macro="" textlink="">
      <xdr:nvSpPr>
        <xdr:cNvPr id="1059787" name="Text Box 1">
          <a:extLst>
            <a:ext uri="{FF2B5EF4-FFF2-40B4-BE49-F238E27FC236}">
              <a16:creationId xmlns:a16="http://schemas.microsoft.com/office/drawing/2014/main" id="{00000000-0008-0000-1100-0000C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447675</xdr:rowOff>
    </xdr:to>
    <xdr:sp macro="" textlink="">
      <xdr:nvSpPr>
        <xdr:cNvPr id="1059788" name="Text Box 1">
          <a:extLst>
            <a:ext uri="{FF2B5EF4-FFF2-40B4-BE49-F238E27FC236}">
              <a16:creationId xmlns:a16="http://schemas.microsoft.com/office/drawing/2014/main" id="{00000000-0008-0000-1100-0000C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89" name="Text Box 1">
          <a:extLst>
            <a:ext uri="{FF2B5EF4-FFF2-40B4-BE49-F238E27FC236}">
              <a16:creationId xmlns:a16="http://schemas.microsoft.com/office/drawing/2014/main" id="{00000000-0008-0000-1100-0000C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90" name="Text Box 1">
          <a:extLst>
            <a:ext uri="{FF2B5EF4-FFF2-40B4-BE49-F238E27FC236}">
              <a16:creationId xmlns:a16="http://schemas.microsoft.com/office/drawing/2014/main" id="{00000000-0008-0000-1100-0000C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104775</xdr:rowOff>
    </xdr:to>
    <xdr:sp macro="" textlink="">
      <xdr:nvSpPr>
        <xdr:cNvPr id="1059791" name="Text Box 1">
          <a:extLst>
            <a:ext uri="{FF2B5EF4-FFF2-40B4-BE49-F238E27FC236}">
              <a16:creationId xmlns:a16="http://schemas.microsoft.com/office/drawing/2014/main" id="{00000000-0008-0000-1100-0000C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59</xdr:row>
      <xdr:rowOff>0</xdr:rowOff>
    </xdr:from>
    <xdr:to>
      <xdr:col>1</xdr:col>
      <xdr:colOff>666750</xdr:colOff>
      <xdr:row>61</xdr:row>
      <xdr:rowOff>295275</xdr:rowOff>
    </xdr:to>
    <xdr:sp macro="" textlink="">
      <xdr:nvSpPr>
        <xdr:cNvPr id="1059792" name="Text Box 1">
          <a:extLst>
            <a:ext uri="{FF2B5EF4-FFF2-40B4-BE49-F238E27FC236}">
              <a16:creationId xmlns:a16="http://schemas.microsoft.com/office/drawing/2014/main" id="{00000000-0008-0000-1100-0000D02B1000}"/>
            </a:ext>
          </a:extLst>
        </xdr:cNvPr>
        <xdr:cNvSpPr txBox="1">
          <a:spLocks noChangeArrowheads="1"/>
        </xdr:cNvSpPr>
      </xdr:nvSpPr>
      <xdr:spPr bwMode="auto">
        <a:xfrm>
          <a:off x="1990725" y="3206115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57</xdr:row>
      <xdr:rowOff>0</xdr:rowOff>
    </xdr:from>
    <xdr:to>
      <xdr:col>1</xdr:col>
      <xdr:colOff>666750</xdr:colOff>
      <xdr:row>63</xdr:row>
      <xdr:rowOff>209550</xdr:rowOff>
    </xdr:to>
    <xdr:sp macro="" textlink="">
      <xdr:nvSpPr>
        <xdr:cNvPr id="1059793" name="Text Box 1">
          <a:extLst>
            <a:ext uri="{FF2B5EF4-FFF2-40B4-BE49-F238E27FC236}">
              <a16:creationId xmlns:a16="http://schemas.microsoft.com/office/drawing/2014/main" id="{00000000-0008-0000-1100-0000D12B1000}"/>
            </a:ext>
          </a:extLst>
        </xdr:cNvPr>
        <xdr:cNvSpPr txBox="1">
          <a:spLocks noChangeArrowheads="1"/>
        </xdr:cNvSpPr>
      </xdr:nvSpPr>
      <xdr:spPr bwMode="auto">
        <a:xfrm>
          <a:off x="1990725" y="24517350"/>
          <a:ext cx="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59</xdr:row>
      <xdr:rowOff>0</xdr:rowOff>
    </xdr:from>
    <xdr:to>
      <xdr:col>1</xdr:col>
      <xdr:colOff>666750</xdr:colOff>
      <xdr:row>61</xdr:row>
      <xdr:rowOff>295275</xdr:rowOff>
    </xdr:to>
    <xdr:sp macro="" textlink="">
      <xdr:nvSpPr>
        <xdr:cNvPr id="1059794" name="Text Box 1">
          <a:extLst>
            <a:ext uri="{FF2B5EF4-FFF2-40B4-BE49-F238E27FC236}">
              <a16:creationId xmlns:a16="http://schemas.microsoft.com/office/drawing/2014/main" id="{00000000-0008-0000-1100-0000D22B1000}"/>
            </a:ext>
          </a:extLst>
        </xdr:cNvPr>
        <xdr:cNvSpPr txBox="1">
          <a:spLocks noChangeArrowheads="1"/>
        </xdr:cNvSpPr>
      </xdr:nvSpPr>
      <xdr:spPr bwMode="auto">
        <a:xfrm>
          <a:off x="1990725" y="3206115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59795" name="Text Box 1">
          <a:extLst>
            <a:ext uri="{FF2B5EF4-FFF2-40B4-BE49-F238E27FC236}">
              <a16:creationId xmlns:a16="http://schemas.microsoft.com/office/drawing/2014/main" id="{00000000-0008-0000-1100-0000D32B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59796" name="Text Box 1">
          <a:extLst>
            <a:ext uri="{FF2B5EF4-FFF2-40B4-BE49-F238E27FC236}">
              <a16:creationId xmlns:a16="http://schemas.microsoft.com/office/drawing/2014/main" id="{00000000-0008-0000-1100-0000D42B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504825</xdr:rowOff>
    </xdr:to>
    <xdr:sp macro="" textlink="">
      <xdr:nvSpPr>
        <xdr:cNvPr id="1059797" name="Text Box 1">
          <a:extLst>
            <a:ext uri="{FF2B5EF4-FFF2-40B4-BE49-F238E27FC236}">
              <a16:creationId xmlns:a16="http://schemas.microsoft.com/office/drawing/2014/main" id="{00000000-0008-0000-1100-0000D52B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85725</xdr:rowOff>
    </xdr:to>
    <xdr:sp macro="" textlink="">
      <xdr:nvSpPr>
        <xdr:cNvPr id="1059798" name="Text Box 1">
          <a:extLst>
            <a:ext uri="{FF2B5EF4-FFF2-40B4-BE49-F238E27FC236}">
              <a16:creationId xmlns:a16="http://schemas.microsoft.com/office/drawing/2014/main" id="{00000000-0008-0000-1100-0000D6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59799" name="Text Box 1">
          <a:extLst>
            <a:ext uri="{FF2B5EF4-FFF2-40B4-BE49-F238E27FC236}">
              <a16:creationId xmlns:a16="http://schemas.microsoft.com/office/drawing/2014/main" id="{00000000-0008-0000-1100-0000D7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59800" name="Text Box 1">
          <a:extLst>
            <a:ext uri="{FF2B5EF4-FFF2-40B4-BE49-F238E27FC236}">
              <a16:creationId xmlns:a16="http://schemas.microsoft.com/office/drawing/2014/main" id="{00000000-0008-0000-1100-0000D8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59801" name="Text Box 1">
          <a:extLst>
            <a:ext uri="{FF2B5EF4-FFF2-40B4-BE49-F238E27FC236}">
              <a16:creationId xmlns:a16="http://schemas.microsoft.com/office/drawing/2014/main" id="{00000000-0008-0000-1100-0000D9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142875</xdr:rowOff>
    </xdr:to>
    <xdr:sp macro="" textlink="">
      <xdr:nvSpPr>
        <xdr:cNvPr id="1059802" name="Text Box 1">
          <a:extLst>
            <a:ext uri="{FF2B5EF4-FFF2-40B4-BE49-F238E27FC236}">
              <a16:creationId xmlns:a16="http://schemas.microsoft.com/office/drawing/2014/main" id="{00000000-0008-0000-1100-0000DA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03" name="Text Box 1">
          <a:extLst>
            <a:ext uri="{FF2B5EF4-FFF2-40B4-BE49-F238E27FC236}">
              <a16:creationId xmlns:a16="http://schemas.microsoft.com/office/drawing/2014/main" id="{00000000-0008-0000-1100-0000DB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04" name="Text Box 1">
          <a:extLst>
            <a:ext uri="{FF2B5EF4-FFF2-40B4-BE49-F238E27FC236}">
              <a16:creationId xmlns:a16="http://schemas.microsoft.com/office/drawing/2014/main" id="{00000000-0008-0000-1100-0000DC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05" name="Text Box 1">
          <a:extLst>
            <a:ext uri="{FF2B5EF4-FFF2-40B4-BE49-F238E27FC236}">
              <a16:creationId xmlns:a16="http://schemas.microsoft.com/office/drawing/2014/main" id="{00000000-0008-0000-1100-0000DD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06" name="Text Box 1">
          <a:extLst>
            <a:ext uri="{FF2B5EF4-FFF2-40B4-BE49-F238E27FC236}">
              <a16:creationId xmlns:a16="http://schemas.microsoft.com/office/drawing/2014/main" id="{00000000-0008-0000-1100-0000DE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07" name="Text Box 1">
          <a:extLst>
            <a:ext uri="{FF2B5EF4-FFF2-40B4-BE49-F238E27FC236}">
              <a16:creationId xmlns:a16="http://schemas.microsoft.com/office/drawing/2014/main" id="{00000000-0008-0000-1100-0000DF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08" name="Text Box 1">
          <a:extLst>
            <a:ext uri="{FF2B5EF4-FFF2-40B4-BE49-F238E27FC236}">
              <a16:creationId xmlns:a16="http://schemas.microsoft.com/office/drawing/2014/main" id="{00000000-0008-0000-1100-0000E0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59809" name="Text Box 1">
          <a:extLst>
            <a:ext uri="{FF2B5EF4-FFF2-40B4-BE49-F238E27FC236}">
              <a16:creationId xmlns:a16="http://schemas.microsoft.com/office/drawing/2014/main" id="{00000000-0008-0000-1100-0000E1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59810" name="Text Box 1">
          <a:extLst>
            <a:ext uri="{FF2B5EF4-FFF2-40B4-BE49-F238E27FC236}">
              <a16:creationId xmlns:a16="http://schemas.microsoft.com/office/drawing/2014/main" id="{00000000-0008-0000-1100-0000E2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342900</xdr:rowOff>
    </xdr:to>
    <xdr:sp macro="" textlink="">
      <xdr:nvSpPr>
        <xdr:cNvPr id="1059811" name="Text Box 1">
          <a:extLst>
            <a:ext uri="{FF2B5EF4-FFF2-40B4-BE49-F238E27FC236}">
              <a16:creationId xmlns:a16="http://schemas.microsoft.com/office/drawing/2014/main" id="{00000000-0008-0000-1100-0000E3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59812" name="Text Box 1">
          <a:extLst>
            <a:ext uri="{FF2B5EF4-FFF2-40B4-BE49-F238E27FC236}">
              <a16:creationId xmlns:a16="http://schemas.microsoft.com/office/drawing/2014/main" id="{00000000-0008-0000-1100-0000E4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59813" name="Text Box 1">
          <a:extLst>
            <a:ext uri="{FF2B5EF4-FFF2-40B4-BE49-F238E27FC236}">
              <a16:creationId xmlns:a16="http://schemas.microsoft.com/office/drawing/2014/main" id="{00000000-0008-0000-1100-0000E5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123825</xdr:rowOff>
    </xdr:to>
    <xdr:sp macro="" textlink="">
      <xdr:nvSpPr>
        <xdr:cNvPr id="1059814" name="Text Box 1">
          <a:extLst>
            <a:ext uri="{FF2B5EF4-FFF2-40B4-BE49-F238E27FC236}">
              <a16:creationId xmlns:a16="http://schemas.microsoft.com/office/drawing/2014/main" id="{00000000-0008-0000-1100-0000E6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352425</xdr:rowOff>
    </xdr:to>
    <xdr:sp macro="" textlink="">
      <xdr:nvSpPr>
        <xdr:cNvPr id="1059815" name="Text Box 1">
          <a:extLst>
            <a:ext uri="{FF2B5EF4-FFF2-40B4-BE49-F238E27FC236}">
              <a16:creationId xmlns:a16="http://schemas.microsoft.com/office/drawing/2014/main" id="{00000000-0008-0000-1100-0000E7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200025</xdr:rowOff>
    </xdr:to>
    <xdr:sp macro="" textlink="">
      <xdr:nvSpPr>
        <xdr:cNvPr id="1059816" name="Text Box 1">
          <a:extLst>
            <a:ext uri="{FF2B5EF4-FFF2-40B4-BE49-F238E27FC236}">
              <a16:creationId xmlns:a16="http://schemas.microsoft.com/office/drawing/2014/main" id="{00000000-0008-0000-1100-0000E8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123825</xdr:rowOff>
    </xdr:to>
    <xdr:sp macro="" textlink="">
      <xdr:nvSpPr>
        <xdr:cNvPr id="1059817" name="Text Box 1">
          <a:extLst>
            <a:ext uri="{FF2B5EF4-FFF2-40B4-BE49-F238E27FC236}">
              <a16:creationId xmlns:a16="http://schemas.microsoft.com/office/drawing/2014/main" id="{00000000-0008-0000-1100-0000E9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59818" name="Text Box 1">
          <a:extLst>
            <a:ext uri="{FF2B5EF4-FFF2-40B4-BE49-F238E27FC236}">
              <a16:creationId xmlns:a16="http://schemas.microsoft.com/office/drawing/2014/main" id="{00000000-0008-0000-1100-0000EA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59819" name="Text Box 1">
          <a:extLst>
            <a:ext uri="{FF2B5EF4-FFF2-40B4-BE49-F238E27FC236}">
              <a16:creationId xmlns:a16="http://schemas.microsoft.com/office/drawing/2014/main" id="{00000000-0008-0000-1100-0000EB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514350</xdr:rowOff>
    </xdr:to>
    <xdr:sp macro="" textlink="">
      <xdr:nvSpPr>
        <xdr:cNvPr id="1059820" name="Text Box 1">
          <a:extLst>
            <a:ext uri="{FF2B5EF4-FFF2-40B4-BE49-F238E27FC236}">
              <a16:creationId xmlns:a16="http://schemas.microsoft.com/office/drawing/2014/main" id="{00000000-0008-0000-1100-0000EC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21" name="Text Box 1">
          <a:extLst>
            <a:ext uri="{FF2B5EF4-FFF2-40B4-BE49-F238E27FC236}">
              <a16:creationId xmlns:a16="http://schemas.microsoft.com/office/drawing/2014/main" id="{00000000-0008-0000-1100-0000ED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22" name="Text Box 1">
          <a:extLst>
            <a:ext uri="{FF2B5EF4-FFF2-40B4-BE49-F238E27FC236}">
              <a16:creationId xmlns:a16="http://schemas.microsoft.com/office/drawing/2014/main" id="{00000000-0008-0000-1100-0000EE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23" name="Text Box 1">
          <a:extLst>
            <a:ext uri="{FF2B5EF4-FFF2-40B4-BE49-F238E27FC236}">
              <a16:creationId xmlns:a16="http://schemas.microsoft.com/office/drawing/2014/main" id="{00000000-0008-0000-1100-0000EF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24" name="Text Box 1">
          <a:extLst>
            <a:ext uri="{FF2B5EF4-FFF2-40B4-BE49-F238E27FC236}">
              <a16:creationId xmlns:a16="http://schemas.microsoft.com/office/drawing/2014/main" id="{00000000-0008-0000-1100-0000F0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25" name="Text Box 1">
          <a:extLst>
            <a:ext uri="{FF2B5EF4-FFF2-40B4-BE49-F238E27FC236}">
              <a16:creationId xmlns:a16="http://schemas.microsoft.com/office/drawing/2014/main" id="{00000000-0008-0000-1100-0000F1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26" name="Text Box 1">
          <a:extLst>
            <a:ext uri="{FF2B5EF4-FFF2-40B4-BE49-F238E27FC236}">
              <a16:creationId xmlns:a16="http://schemas.microsoft.com/office/drawing/2014/main" id="{00000000-0008-0000-1100-0000F2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27" name="Text Box 1">
          <a:extLst>
            <a:ext uri="{FF2B5EF4-FFF2-40B4-BE49-F238E27FC236}">
              <a16:creationId xmlns:a16="http://schemas.microsoft.com/office/drawing/2014/main" id="{00000000-0008-0000-1100-0000F3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28" name="Text Box 1">
          <a:extLst>
            <a:ext uri="{FF2B5EF4-FFF2-40B4-BE49-F238E27FC236}">
              <a16:creationId xmlns:a16="http://schemas.microsoft.com/office/drawing/2014/main" id="{00000000-0008-0000-1100-0000F4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29" name="Text Box 1">
          <a:extLst>
            <a:ext uri="{FF2B5EF4-FFF2-40B4-BE49-F238E27FC236}">
              <a16:creationId xmlns:a16="http://schemas.microsoft.com/office/drawing/2014/main" id="{00000000-0008-0000-1100-0000F5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0" name="Text Box 1">
          <a:extLst>
            <a:ext uri="{FF2B5EF4-FFF2-40B4-BE49-F238E27FC236}">
              <a16:creationId xmlns:a16="http://schemas.microsoft.com/office/drawing/2014/main" id="{00000000-0008-0000-1100-0000F6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1" name="Text Box 1">
          <a:extLst>
            <a:ext uri="{FF2B5EF4-FFF2-40B4-BE49-F238E27FC236}">
              <a16:creationId xmlns:a16="http://schemas.microsoft.com/office/drawing/2014/main" id="{00000000-0008-0000-1100-0000F7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32" name="Text Box 1">
          <a:extLst>
            <a:ext uri="{FF2B5EF4-FFF2-40B4-BE49-F238E27FC236}">
              <a16:creationId xmlns:a16="http://schemas.microsoft.com/office/drawing/2014/main" id="{00000000-0008-0000-1100-0000F8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33" name="Text Box 1">
          <a:extLst>
            <a:ext uri="{FF2B5EF4-FFF2-40B4-BE49-F238E27FC236}">
              <a16:creationId xmlns:a16="http://schemas.microsoft.com/office/drawing/2014/main" id="{00000000-0008-0000-1100-0000F9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34" name="Text Box 1">
          <a:extLst>
            <a:ext uri="{FF2B5EF4-FFF2-40B4-BE49-F238E27FC236}">
              <a16:creationId xmlns:a16="http://schemas.microsoft.com/office/drawing/2014/main" id="{00000000-0008-0000-1100-0000FA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35" name="Text Box 1">
          <a:extLst>
            <a:ext uri="{FF2B5EF4-FFF2-40B4-BE49-F238E27FC236}">
              <a16:creationId xmlns:a16="http://schemas.microsoft.com/office/drawing/2014/main" id="{00000000-0008-0000-1100-0000FB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6" name="Text Box 1">
          <a:extLst>
            <a:ext uri="{FF2B5EF4-FFF2-40B4-BE49-F238E27FC236}">
              <a16:creationId xmlns:a16="http://schemas.microsoft.com/office/drawing/2014/main" id="{00000000-0008-0000-1100-0000FC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7" name="Text Box 1">
          <a:extLst>
            <a:ext uri="{FF2B5EF4-FFF2-40B4-BE49-F238E27FC236}">
              <a16:creationId xmlns:a16="http://schemas.microsoft.com/office/drawing/2014/main" id="{00000000-0008-0000-1100-0000FD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38" name="Text Box 1">
          <a:extLst>
            <a:ext uri="{FF2B5EF4-FFF2-40B4-BE49-F238E27FC236}">
              <a16:creationId xmlns:a16="http://schemas.microsoft.com/office/drawing/2014/main" id="{00000000-0008-0000-1100-0000FE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39" name="Text Box 1">
          <a:extLst>
            <a:ext uri="{FF2B5EF4-FFF2-40B4-BE49-F238E27FC236}">
              <a16:creationId xmlns:a16="http://schemas.microsoft.com/office/drawing/2014/main" id="{00000000-0008-0000-1100-0000FF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864" name="Text Box 1">
          <a:extLst>
            <a:ext uri="{FF2B5EF4-FFF2-40B4-BE49-F238E27FC236}">
              <a16:creationId xmlns:a16="http://schemas.microsoft.com/office/drawing/2014/main" id="{00000000-0008-0000-1100-00000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865" name="Text Box 1">
          <a:extLst>
            <a:ext uri="{FF2B5EF4-FFF2-40B4-BE49-F238E27FC236}">
              <a16:creationId xmlns:a16="http://schemas.microsoft.com/office/drawing/2014/main" id="{00000000-0008-0000-1100-00000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866" name="Text Box 1">
          <a:extLst>
            <a:ext uri="{FF2B5EF4-FFF2-40B4-BE49-F238E27FC236}">
              <a16:creationId xmlns:a16="http://schemas.microsoft.com/office/drawing/2014/main" id="{00000000-0008-0000-1100-00000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867" name="Text Box 1">
          <a:extLst>
            <a:ext uri="{FF2B5EF4-FFF2-40B4-BE49-F238E27FC236}">
              <a16:creationId xmlns:a16="http://schemas.microsoft.com/office/drawing/2014/main" id="{00000000-0008-0000-1100-00000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868" name="Text Box 1">
          <a:extLst>
            <a:ext uri="{FF2B5EF4-FFF2-40B4-BE49-F238E27FC236}">
              <a16:creationId xmlns:a16="http://schemas.microsoft.com/office/drawing/2014/main" id="{00000000-0008-0000-1100-00000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69" name="Text Box 1">
          <a:extLst>
            <a:ext uri="{FF2B5EF4-FFF2-40B4-BE49-F238E27FC236}">
              <a16:creationId xmlns:a16="http://schemas.microsoft.com/office/drawing/2014/main" id="{00000000-0008-0000-1100-00000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870" name="Text Box 1">
          <a:extLst>
            <a:ext uri="{FF2B5EF4-FFF2-40B4-BE49-F238E27FC236}">
              <a16:creationId xmlns:a16="http://schemas.microsoft.com/office/drawing/2014/main" id="{00000000-0008-0000-1100-00000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871" name="Text Box 1">
          <a:extLst>
            <a:ext uri="{FF2B5EF4-FFF2-40B4-BE49-F238E27FC236}">
              <a16:creationId xmlns:a16="http://schemas.microsoft.com/office/drawing/2014/main" id="{00000000-0008-0000-1100-00000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428625</xdr:rowOff>
    </xdr:to>
    <xdr:sp macro="" textlink="">
      <xdr:nvSpPr>
        <xdr:cNvPr id="1060872" name="Text Box 1">
          <a:extLst>
            <a:ext uri="{FF2B5EF4-FFF2-40B4-BE49-F238E27FC236}">
              <a16:creationId xmlns:a16="http://schemas.microsoft.com/office/drawing/2014/main" id="{00000000-0008-0000-1100-00000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73" name="Text Box 1">
          <a:extLst>
            <a:ext uri="{FF2B5EF4-FFF2-40B4-BE49-F238E27FC236}">
              <a16:creationId xmlns:a16="http://schemas.microsoft.com/office/drawing/2014/main" id="{00000000-0008-0000-1100-00000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74" name="Text Box 1">
          <a:extLst>
            <a:ext uri="{FF2B5EF4-FFF2-40B4-BE49-F238E27FC236}">
              <a16:creationId xmlns:a16="http://schemas.microsoft.com/office/drawing/2014/main" id="{00000000-0008-0000-1100-00000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875" name="Text Box 1">
          <a:extLst>
            <a:ext uri="{FF2B5EF4-FFF2-40B4-BE49-F238E27FC236}">
              <a16:creationId xmlns:a16="http://schemas.microsoft.com/office/drawing/2014/main" id="{00000000-0008-0000-1100-00000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76" name="Text Box 1">
          <a:extLst>
            <a:ext uri="{FF2B5EF4-FFF2-40B4-BE49-F238E27FC236}">
              <a16:creationId xmlns:a16="http://schemas.microsoft.com/office/drawing/2014/main" id="{00000000-0008-0000-1100-00000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877" name="Text Box 1">
          <a:extLst>
            <a:ext uri="{FF2B5EF4-FFF2-40B4-BE49-F238E27FC236}">
              <a16:creationId xmlns:a16="http://schemas.microsoft.com/office/drawing/2014/main" id="{00000000-0008-0000-1100-00000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78" name="Text Box 1">
          <a:extLst>
            <a:ext uri="{FF2B5EF4-FFF2-40B4-BE49-F238E27FC236}">
              <a16:creationId xmlns:a16="http://schemas.microsoft.com/office/drawing/2014/main" id="{00000000-0008-0000-1100-00000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879" name="Text Box 1">
          <a:extLst>
            <a:ext uri="{FF2B5EF4-FFF2-40B4-BE49-F238E27FC236}">
              <a16:creationId xmlns:a16="http://schemas.microsoft.com/office/drawing/2014/main" id="{00000000-0008-0000-1100-00000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880" name="Text Box 1">
          <a:extLst>
            <a:ext uri="{FF2B5EF4-FFF2-40B4-BE49-F238E27FC236}">
              <a16:creationId xmlns:a16="http://schemas.microsoft.com/office/drawing/2014/main" id="{00000000-0008-0000-1100-000010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881" name="Text Box 1">
          <a:extLst>
            <a:ext uri="{FF2B5EF4-FFF2-40B4-BE49-F238E27FC236}">
              <a16:creationId xmlns:a16="http://schemas.microsoft.com/office/drawing/2014/main" id="{00000000-0008-0000-1100-000011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882" name="Text Box 1">
          <a:extLst>
            <a:ext uri="{FF2B5EF4-FFF2-40B4-BE49-F238E27FC236}">
              <a16:creationId xmlns:a16="http://schemas.microsoft.com/office/drawing/2014/main" id="{00000000-0008-0000-1100-000012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83" name="Text Box 1">
          <a:extLst>
            <a:ext uri="{FF2B5EF4-FFF2-40B4-BE49-F238E27FC236}">
              <a16:creationId xmlns:a16="http://schemas.microsoft.com/office/drawing/2014/main" id="{00000000-0008-0000-1100-000013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84" name="Text Box 1">
          <a:extLst>
            <a:ext uri="{FF2B5EF4-FFF2-40B4-BE49-F238E27FC236}">
              <a16:creationId xmlns:a16="http://schemas.microsoft.com/office/drawing/2014/main" id="{00000000-0008-0000-1100-000014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885" name="Text Box 1">
          <a:extLst>
            <a:ext uri="{FF2B5EF4-FFF2-40B4-BE49-F238E27FC236}">
              <a16:creationId xmlns:a16="http://schemas.microsoft.com/office/drawing/2014/main" id="{00000000-0008-0000-1100-000015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38100</xdr:rowOff>
    </xdr:to>
    <xdr:sp macro="" textlink="">
      <xdr:nvSpPr>
        <xdr:cNvPr id="1060886" name="Text Box 1">
          <a:extLst>
            <a:ext uri="{FF2B5EF4-FFF2-40B4-BE49-F238E27FC236}">
              <a16:creationId xmlns:a16="http://schemas.microsoft.com/office/drawing/2014/main" id="{00000000-0008-0000-1100-00001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323850</xdr:rowOff>
    </xdr:to>
    <xdr:sp macro="" textlink="">
      <xdr:nvSpPr>
        <xdr:cNvPr id="1060887" name="Text Box 1">
          <a:extLst>
            <a:ext uri="{FF2B5EF4-FFF2-40B4-BE49-F238E27FC236}">
              <a16:creationId xmlns:a16="http://schemas.microsoft.com/office/drawing/2014/main" id="{00000000-0008-0000-1100-000017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888" name="Text Box 1">
          <a:extLst>
            <a:ext uri="{FF2B5EF4-FFF2-40B4-BE49-F238E27FC236}">
              <a16:creationId xmlns:a16="http://schemas.microsoft.com/office/drawing/2014/main" id="{00000000-0008-0000-1100-000018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889" name="Text Box 1">
          <a:extLst>
            <a:ext uri="{FF2B5EF4-FFF2-40B4-BE49-F238E27FC236}">
              <a16:creationId xmlns:a16="http://schemas.microsoft.com/office/drawing/2014/main" id="{00000000-0008-0000-1100-000019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64</xdr:row>
      <xdr:rowOff>76200</xdr:rowOff>
    </xdr:to>
    <xdr:sp macro="" textlink="">
      <xdr:nvSpPr>
        <xdr:cNvPr id="1060890" name="Text Box 1">
          <a:extLst>
            <a:ext uri="{FF2B5EF4-FFF2-40B4-BE49-F238E27FC236}">
              <a16:creationId xmlns:a16="http://schemas.microsoft.com/office/drawing/2014/main" id="{00000000-0008-0000-1100-00001A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891" name="Text Box 1">
          <a:extLst>
            <a:ext uri="{FF2B5EF4-FFF2-40B4-BE49-F238E27FC236}">
              <a16:creationId xmlns:a16="http://schemas.microsoft.com/office/drawing/2014/main" id="{00000000-0008-0000-1100-00001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92" name="Text Box 1">
          <a:extLst>
            <a:ext uri="{FF2B5EF4-FFF2-40B4-BE49-F238E27FC236}">
              <a16:creationId xmlns:a16="http://schemas.microsoft.com/office/drawing/2014/main" id="{00000000-0008-0000-1100-00001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93" name="Text Box 1">
          <a:extLst>
            <a:ext uri="{FF2B5EF4-FFF2-40B4-BE49-F238E27FC236}">
              <a16:creationId xmlns:a16="http://schemas.microsoft.com/office/drawing/2014/main" id="{00000000-0008-0000-1100-00001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171450</xdr:rowOff>
    </xdr:to>
    <xdr:sp macro="" textlink="">
      <xdr:nvSpPr>
        <xdr:cNvPr id="1060894" name="Text Box 1">
          <a:extLst>
            <a:ext uri="{FF2B5EF4-FFF2-40B4-BE49-F238E27FC236}">
              <a16:creationId xmlns:a16="http://schemas.microsoft.com/office/drawing/2014/main" id="{00000000-0008-0000-1100-00001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895" name="Text Box 1">
          <a:extLst>
            <a:ext uri="{FF2B5EF4-FFF2-40B4-BE49-F238E27FC236}">
              <a16:creationId xmlns:a16="http://schemas.microsoft.com/office/drawing/2014/main" id="{00000000-0008-0000-1100-00001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0</xdr:rowOff>
    </xdr:to>
    <xdr:sp macro="" textlink="">
      <xdr:nvSpPr>
        <xdr:cNvPr id="1060896" name="Text Box 1">
          <a:extLst>
            <a:ext uri="{FF2B5EF4-FFF2-40B4-BE49-F238E27FC236}">
              <a16:creationId xmlns:a16="http://schemas.microsoft.com/office/drawing/2014/main" id="{00000000-0008-0000-1100-00002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897" name="Text Box 1">
          <a:extLst>
            <a:ext uri="{FF2B5EF4-FFF2-40B4-BE49-F238E27FC236}">
              <a16:creationId xmlns:a16="http://schemas.microsoft.com/office/drawing/2014/main" id="{00000000-0008-0000-1100-00002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898" name="Text Box 1">
          <a:extLst>
            <a:ext uri="{FF2B5EF4-FFF2-40B4-BE49-F238E27FC236}">
              <a16:creationId xmlns:a16="http://schemas.microsoft.com/office/drawing/2014/main" id="{00000000-0008-0000-1100-00002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899" name="Text Box 1">
          <a:extLst>
            <a:ext uri="{FF2B5EF4-FFF2-40B4-BE49-F238E27FC236}">
              <a16:creationId xmlns:a16="http://schemas.microsoft.com/office/drawing/2014/main" id="{00000000-0008-0000-1100-00002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390525</xdr:rowOff>
    </xdr:to>
    <xdr:sp macro="" textlink="">
      <xdr:nvSpPr>
        <xdr:cNvPr id="1060900" name="Text Box 1">
          <a:extLst>
            <a:ext uri="{FF2B5EF4-FFF2-40B4-BE49-F238E27FC236}">
              <a16:creationId xmlns:a16="http://schemas.microsoft.com/office/drawing/2014/main" id="{00000000-0008-0000-1100-00002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1" name="Text Box 1">
          <a:extLst>
            <a:ext uri="{FF2B5EF4-FFF2-40B4-BE49-F238E27FC236}">
              <a16:creationId xmlns:a16="http://schemas.microsoft.com/office/drawing/2014/main" id="{00000000-0008-0000-1100-00002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2" name="Text Box 1">
          <a:extLst>
            <a:ext uri="{FF2B5EF4-FFF2-40B4-BE49-F238E27FC236}">
              <a16:creationId xmlns:a16="http://schemas.microsoft.com/office/drawing/2014/main" id="{00000000-0008-0000-1100-00002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85725</xdr:rowOff>
    </xdr:to>
    <xdr:sp macro="" textlink="">
      <xdr:nvSpPr>
        <xdr:cNvPr id="1060903" name="Text Box 1">
          <a:extLst>
            <a:ext uri="{FF2B5EF4-FFF2-40B4-BE49-F238E27FC236}">
              <a16:creationId xmlns:a16="http://schemas.microsoft.com/office/drawing/2014/main" id="{00000000-0008-0000-1100-00002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438150</xdr:rowOff>
    </xdr:to>
    <xdr:sp macro="" textlink="">
      <xdr:nvSpPr>
        <xdr:cNvPr id="1060904" name="Text Box 1">
          <a:extLst>
            <a:ext uri="{FF2B5EF4-FFF2-40B4-BE49-F238E27FC236}">
              <a16:creationId xmlns:a16="http://schemas.microsoft.com/office/drawing/2014/main" id="{00000000-0008-0000-1100-00002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5" name="Text Box 1">
          <a:extLst>
            <a:ext uri="{FF2B5EF4-FFF2-40B4-BE49-F238E27FC236}">
              <a16:creationId xmlns:a16="http://schemas.microsoft.com/office/drawing/2014/main" id="{00000000-0008-0000-1100-00002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6" name="Text Box 1">
          <a:extLst>
            <a:ext uri="{FF2B5EF4-FFF2-40B4-BE49-F238E27FC236}">
              <a16:creationId xmlns:a16="http://schemas.microsoft.com/office/drawing/2014/main" id="{00000000-0008-0000-1100-00002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114300</xdr:rowOff>
    </xdr:to>
    <xdr:sp macro="" textlink="">
      <xdr:nvSpPr>
        <xdr:cNvPr id="1060907" name="Text Box 1">
          <a:extLst>
            <a:ext uri="{FF2B5EF4-FFF2-40B4-BE49-F238E27FC236}">
              <a16:creationId xmlns:a16="http://schemas.microsoft.com/office/drawing/2014/main" id="{00000000-0008-0000-1100-00002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60908" name="Text Box 1">
          <a:extLst>
            <a:ext uri="{FF2B5EF4-FFF2-40B4-BE49-F238E27FC236}">
              <a16:creationId xmlns:a16="http://schemas.microsoft.com/office/drawing/2014/main" id="{00000000-0008-0000-1100-00002C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09" name="Text Box 1">
          <a:extLst>
            <a:ext uri="{FF2B5EF4-FFF2-40B4-BE49-F238E27FC236}">
              <a16:creationId xmlns:a16="http://schemas.microsoft.com/office/drawing/2014/main" id="{00000000-0008-0000-1100-00002D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428625</xdr:rowOff>
    </xdr:to>
    <xdr:sp macro="" textlink="">
      <xdr:nvSpPr>
        <xdr:cNvPr id="1060910" name="Text Box 1">
          <a:extLst>
            <a:ext uri="{FF2B5EF4-FFF2-40B4-BE49-F238E27FC236}">
              <a16:creationId xmlns:a16="http://schemas.microsoft.com/office/drawing/2014/main" id="{00000000-0008-0000-1100-00002E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504825</xdr:rowOff>
    </xdr:to>
    <xdr:sp macro="" textlink="">
      <xdr:nvSpPr>
        <xdr:cNvPr id="1060911" name="Text Box 1">
          <a:extLst>
            <a:ext uri="{FF2B5EF4-FFF2-40B4-BE49-F238E27FC236}">
              <a16:creationId xmlns:a16="http://schemas.microsoft.com/office/drawing/2014/main" id="{00000000-0008-0000-1100-00002F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85725</xdr:rowOff>
    </xdr:to>
    <xdr:sp macro="" textlink="">
      <xdr:nvSpPr>
        <xdr:cNvPr id="1060912" name="Text Box 1">
          <a:extLst>
            <a:ext uri="{FF2B5EF4-FFF2-40B4-BE49-F238E27FC236}">
              <a16:creationId xmlns:a16="http://schemas.microsoft.com/office/drawing/2014/main" id="{00000000-0008-0000-1100-00003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913" name="Text Box 1">
          <a:extLst>
            <a:ext uri="{FF2B5EF4-FFF2-40B4-BE49-F238E27FC236}">
              <a16:creationId xmlns:a16="http://schemas.microsoft.com/office/drawing/2014/main" id="{00000000-0008-0000-1100-00003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14" name="Text Box 1">
          <a:extLst>
            <a:ext uri="{FF2B5EF4-FFF2-40B4-BE49-F238E27FC236}">
              <a16:creationId xmlns:a16="http://schemas.microsoft.com/office/drawing/2014/main" id="{00000000-0008-0000-1100-00003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15" name="Text Box 1">
          <a:extLst>
            <a:ext uri="{FF2B5EF4-FFF2-40B4-BE49-F238E27FC236}">
              <a16:creationId xmlns:a16="http://schemas.microsoft.com/office/drawing/2014/main" id="{00000000-0008-0000-1100-00003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142875</xdr:rowOff>
    </xdr:to>
    <xdr:sp macro="" textlink="">
      <xdr:nvSpPr>
        <xdr:cNvPr id="1060916" name="Text Box 1">
          <a:extLst>
            <a:ext uri="{FF2B5EF4-FFF2-40B4-BE49-F238E27FC236}">
              <a16:creationId xmlns:a16="http://schemas.microsoft.com/office/drawing/2014/main" id="{00000000-0008-0000-1100-00003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17" name="Text Box 1">
          <a:extLst>
            <a:ext uri="{FF2B5EF4-FFF2-40B4-BE49-F238E27FC236}">
              <a16:creationId xmlns:a16="http://schemas.microsoft.com/office/drawing/2014/main" id="{00000000-0008-0000-1100-00003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18" name="Text Box 1">
          <a:extLst>
            <a:ext uri="{FF2B5EF4-FFF2-40B4-BE49-F238E27FC236}">
              <a16:creationId xmlns:a16="http://schemas.microsoft.com/office/drawing/2014/main" id="{00000000-0008-0000-1100-00003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19" name="Text Box 1">
          <a:extLst>
            <a:ext uri="{FF2B5EF4-FFF2-40B4-BE49-F238E27FC236}">
              <a16:creationId xmlns:a16="http://schemas.microsoft.com/office/drawing/2014/main" id="{00000000-0008-0000-1100-00003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20" name="Text Box 1">
          <a:extLst>
            <a:ext uri="{FF2B5EF4-FFF2-40B4-BE49-F238E27FC236}">
              <a16:creationId xmlns:a16="http://schemas.microsoft.com/office/drawing/2014/main" id="{00000000-0008-0000-1100-00003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21" name="Text Box 1">
          <a:extLst>
            <a:ext uri="{FF2B5EF4-FFF2-40B4-BE49-F238E27FC236}">
              <a16:creationId xmlns:a16="http://schemas.microsoft.com/office/drawing/2014/main" id="{00000000-0008-0000-1100-00003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22" name="Text Box 1">
          <a:extLst>
            <a:ext uri="{FF2B5EF4-FFF2-40B4-BE49-F238E27FC236}">
              <a16:creationId xmlns:a16="http://schemas.microsoft.com/office/drawing/2014/main" id="{00000000-0008-0000-1100-00003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60923" name="Text Box 1">
          <a:extLst>
            <a:ext uri="{FF2B5EF4-FFF2-40B4-BE49-F238E27FC236}">
              <a16:creationId xmlns:a16="http://schemas.microsoft.com/office/drawing/2014/main" id="{00000000-0008-0000-1100-00003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24" name="Text Box 1">
          <a:extLst>
            <a:ext uri="{FF2B5EF4-FFF2-40B4-BE49-F238E27FC236}">
              <a16:creationId xmlns:a16="http://schemas.microsoft.com/office/drawing/2014/main" id="{00000000-0008-0000-1100-00003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342900</xdr:rowOff>
    </xdr:to>
    <xdr:sp macro="" textlink="">
      <xdr:nvSpPr>
        <xdr:cNvPr id="1060925" name="Text Box 1">
          <a:extLst>
            <a:ext uri="{FF2B5EF4-FFF2-40B4-BE49-F238E27FC236}">
              <a16:creationId xmlns:a16="http://schemas.microsoft.com/office/drawing/2014/main" id="{00000000-0008-0000-1100-00003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60926" name="Text Box 1">
          <a:extLst>
            <a:ext uri="{FF2B5EF4-FFF2-40B4-BE49-F238E27FC236}">
              <a16:creationId xmlns:a16="http://schemas.microsoft.com/office/drawing/2014/main" id="{00000000-0008-0000-1100-00003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60927" name="Text Box 1">
          <a:extLst>
            <a:ext uri="{FF2B5EF4-FFF2-40B4-BE49-F238E27FC236}">
              <a16:creationId xmlns:a16="http://schemas.microsoft.com/office/drawing/2014/main" id="{00000000-0008-0000-1100-00003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123825</xdr:rowOff>
    </xdr:to>
    <xdr:sp macro="" textlink="">
      <xdr:nvSpPr>
        <xdr:cNvPr id="1060928" name="Text Box 1">
          <a:extLst>
            <a:ext uri="{FF2B5EF4-FFF2-40B4-BE49-F238E27FC236}">
              <a16:creationId xmlns:a16="http://schemas.microsoft.com/office/drawing/2014/main" id="{00000000-0008-0000-1100-00004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352425</xdr:rowOff>
    </xdr:to>
    <xdr:sp macro="" textlink="">
      <xdr:nvSpPr>
        <xdr:cNvPr id="1060929" name="Text Box 1">
          <a:extLst>
            <a:ext uri="{FF2B5EF4-FFF2-40B4-BE49-F238E27FC236}">
              <a16:creationId xmlns:a16="http://schemas.microsoft.com/office/drawing/2014/main" id="{00000000-0008-0000-1100-00004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200025</xdr:rowOff>
    </xdr:to>
    <xdr:sp macro="" textlink="">
      <xdr:nvSpPr>
        <xdr:cNvPr id="1060930" name="Text Box 1">
          <a:extLst>
            <a:ext uri="{FF2B5EF4-FFF2-40B4-BE49-F238E27FC236}">
              <a16:creationId xmlns:a16="http://schemas.microsoft.com/office/drawing/2014/main" id="{00000000-0008-0000-1100-00004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123825</xdr:rowOff>
    </xdr:to>
    <xdr:sp macro="" textlink="">
      <xdr:nvSpPr>
        <xdr:cNvPr id="1060931" name="Text Box 1">
          <a:extLst>
            <a:ext uri="{FF2B5EF4-FFF2-40B4-BE49-F238E27FC236}">
              <a16:creationId xmlns:a16="http://schemas.microsoft.com/office/drawing/2014/main" id="{00000000-0008-0000-1100-00004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60932" name="Text Box 1">
          <a:extLst>
            <a:ext uri="{FF2B5EF4-FFF2-40B4-BE49-F238E27FC236}">
              <a16:creationId xmlns:a16="http://schemas.microsoft.com/office/drawing/2014/main" id="{00000000-0008-0000-1100-00004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60933" name="Text Box 1">
          <a:extLst>
            <a:ext uri="{FF2B5EF4-FFF2-40B4-BE49-F238E27FC236}">
              <a16:creationId xmlns:a16="http://schemas.microsoft.com/office/drawing/2014/main" id="{00000000-0008-0000-1100-00004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514350</xdr:rowOff>
    </xdr:to>
    <xdr:sp macro="" textlink="">
      <xdr:nvSpPr>
        <xdr:cNvPr id="1060934" name="Text Box 1">
          <a:extLst>
            <a:ext uri="{FF2B5EF4-FFF2-40B4-BE49-F238E27FC236}">
              <a16:creationId xmlns:a16="http://schemas.microsoft.com/office/drawing/2014/main" id="{00000000-0008-0000-1100-00004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35" name="Text Box 1">
          <a:extLst>
            <a:ext uri="{FF2B5EF4-FFF2-40B4-BE49-F238E27FC236}">
              <a16:creationId xmlns:a16="http://schemas.microsoft.com/office/drawing/2014/main" id="{00000000-0008-0000-1100-00004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36" name="Text Box 1">
          <a:extLst>
            <a:ext uri="{FF2B5EF4-FFF2-40B4-BE49-F238E27FC236}">
              <a16:creationId xmlns:a16="http://schemas.microsoft.com/office/drawing/2014/main" id="{00000000-0008-0000-1100-00004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37" name="Text Box 1">
          <a:extLst>
            <a:ext uri="{FF2B5EF4-FFF2-40B4-BE49-F238E27FC236}">
              <a16:creationId xmlns:a16="http://schemas.microsoft.com/office/drawing/2014/main" id="{00000000-0008-0000-1100-00004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38" name="Text Box 1">
          <a:extLst>
            <a:ext uri="{FF2B5EF4-FFF2-40B4-BE49-F238E27FC236}">
              <a16:creationId xmlns:a16="http://schemas.microsoft.com/office/drawing/2014/main" id="{00000000-0008-0000-1100-00004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39" name="Text Box 1">
          <a:extLst>
            <a:ext uri="{FF2B5EF4-FFF2-40B4-BE49-F238E27FC236}">
              <a16:creationId xmlns:a16="http://schemas.microsoft.com/office/drawing/2014/main" id="{00000000-0008-0000-1100-00004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40" name="Text Box 1">
          <a:extLst>
            <a:ext uri="{FF2B5EF4-FFF2-40B4-BE49-F238E27FC236}">
              <a16:creationId xmlns:a16="http://schemas.microsoft.com/office/drawing/2014/main" id="{00000000-0008-0000-1100-00004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41" name="Text Box 1">
          <a:extLst>
            <a:ext uri="{FF2B5EF4-FFF2-40B4-BE49-F238E27FC236}">
              <a16:creationId xmlns:a16="http://schemas.microsoft.com/office/drawing/2014/main" id="{00000000-0008-0000-1100-00004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42" name="Text Box 1">
          <a:extLst>
            <a:ext uri="{FF2B5EF4-FFF2-40B4-BE49-F238E27FC236}">
              <a16:creationId xmlns:a16="http://schemas.microsoft.com/office/drawing/2014/main" id="{00000000-0008-0000-1100-00004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43" name="Text Box 1">
          <a:extLst>
            <a:ext uri="{FF2B5EF4-FFF2-40B4-BE49-F238E27FC236}">
              <a16:creationId xmlns:a16="http://schemas.microsoft.com/office/drawing/2014/main" id="{00000000-0008-0000-1100-00004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44" name="Text Box 1">
          <a:extLst>
            <a:ext uri="{FF2B5EF4-FFF2-40B4-BE49-F238E27FC236}">
              <a16:creationId xmlns:a16="http://schemas.microsoft.com/office/drawing/2014/main" id="{00000000-0008-0000-1100-00005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45" name="Text Box 1">
          <a:extLst>
            <a:ext uri="{FF2B5EF4-FFF2-40B4-BE49-F238E27FC236}">
              <a16:creationId xmlns:a16="http://schemas.microsoft.com/office/drawing/2014/main" id="{00000000-0008-0000-1100-00005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46" name="Text Box 1">
          <a:extLst>
            <a:ext uri="{FF2B5EF4-FFF2-40B4-BE49-F238E27FC236}">
              <a16:creationId xmlns:a16="http://schemas.microsoft.com/office/drawing/2014/main" id="{00000000-0008-0000-1100-00005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47" name="Text Box 1">
          <a:extLst>
            <a:ext uri="{FF2B5EF4-FFF2-40B4-BE49-F238E27FC236}">
              <a16:creationId xmlns:a16="http://schemas.microsoft.com/office/drawing/2014/main" id="{00000000-0008-0000-1100-00005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48" name="Text Box 1">
          <a:extLst>
            <a:ext uri="{FF2B5EF4-FFF2-40B4-BE49-F238E27FC236}">
              <a16:creationId xmlns:a16="http://schemas.microsoft.com/office/drawing/2014/main" id="{00000000-0008-0000-1100-00005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49" name="Text Box 1">
          <a:extLst>
            <a:ext uri="{FF2B5EF4-FFF2-40B4-BE49-F238E27FC236}">
              <a16:creationId xmlns:a16="http://schemas.microsoft.com/office/drawing/2014/main" id="{00000000-0008-0000-1100-00005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0" name="Text Box 1">
          <a:extLst>
            <a:ext uri="{FF2B5EF4-FFF2-40B4-BE49-F238E27FC236}">
              <a16:creationId xmlns:a16="http://schemas.microsoft.com/office/drawing/2014/main" id="{00000000-0008-0000-1100-00005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1" name="Text Box 1">
          <a:extLst>
            <a:ext uri="{FF2B5EF4-FFF2-40B4-BE49-F238E27FC236}">
              <a16:creationId xmlns:a16="http://schemas.microsoft.com/office/drawing/2014/main" id="{00000000-0008-0000-1100-00005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52" name="Text Box 1">
          <a:extLst>
            <a:ext uri="{FF2B5EF4-FFF2-40B4-BE49-F238E27FC236}">
              <a16:creationId xmlns:a16="http://schemas.microsoft.com/office/drawing/2014/main" id="{00000000-0008-0000-1100-00005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53" name="Text Box 1">
          <a:extLst>
            <a:ext uri="{FF2B5EF4-FFF2-40B4-BE49-F238E27FC236}">
              <a16:creationId xmlns:a16="http://schemas.microsoft.com/office/drawing/2014/main" id="{00000000-0008-0000-1100-00005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54" name="Text Box 1">
          <a:extLst>
            <a:ext uri="{FF2B5EF4-FFF2-40B4-BE49-F238E27FC236}">
              <a16:creationId xmlns:a16="http://schemas.microsoft.com/office/drawing/2014/main" id="{00000000-0008-0000-1100-00005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55" name="Text Box 1">
          <a:extLst>
            <a:ext uri="{FF2B5EF4-FFF2-40B4-BE49-F238E27FC236}">
              <a16:creationId xmlns:a16="http://schemas.microsoft.com/office/drawing/2014/main" id="{00000000-0008-0000-1100-00005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6" name="Text Box 1">
          <a:extLst>
            <a:ext uri="{FF2B5EF4-FFF2-40B4-BE49-F238E27FC236}">
              <a16:creationId xmlns:a16="http://schemas.microsoft.com/office/drawing/2014/main" id="{00000000-0008-0000-1100-00005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7" name="Text Box 1">
          <a:extLst>
            <a:ext uri="{FF2B5EF4-FFF2-40B4-BE49-F238E27FC236}">
              <a16:creationId xmlns:a16="http://schemas.microsoft.com/office/drawing/2014/main" id="{00000000-0008-0000-1100-00005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58" name="Text Box 1">
          <a:extLst>
            <a:ext uri="{FF2B5EF4-FFF2-40B4-BE49-F238E27FC236}">
              <a16:creationId xmlns:a16="http://schemas.microsoft.com/office/drawing/2014/main" id="{00000000-0008-0000-1100-00005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59" name="Text Box 1">
          <a:extLst>
            <a:ext uri="{FF2B5EF4-FFF2-40B4-BE49-F238E27FC236}">
              <a16:creationId xmlns:a16="http://schemas.microsoft.com/office/drawing/2014/main" id="{00000000-0008-0000-1100-00005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960" name="Text Box 1">
          <a:extLst>
            <a:ext uri="{FF2B5EF4-FFF2-40B4-BE49-F238E27FC236}">
              <a16:creationId xmlns:a16="http://schemas.microsoft.com/office/drawing/2014/main" id="{00000000-0008-0000-1100-00006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961" name="Text Box 1">
          <a:extLst>
            <a:ext uri="{FF2B5EF4-FFF2-40B4-BE49-F238E27FC236}">
              <a16:creationId xmlns:a16="http://schemas.microsoft.com/office/drawing/2014/main" id="{00000000-0008-0000-1100-00006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428625</xdr:rowOff>
    </xdr:to>
    <xdr:sp macro="" textlink="">
      <xdr:nvSpPr>
        <xdr:cNvPr id="1060962" name="Text Box 1">
          <a:extLst>
            <a:ext uri="{FF2B5EF4-FFF2-40B4-BE49-F238E27FC236}">
              <a16:creationId xmlns:a16="http://schemas.microsoft.com/office/drawing/2014/main" id="{00000000-0008-0000-1100-00006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63" name="Text Box 1">
          <a:extLst>
            <a:ext uri="{FF2B5EF4-FFF2-40B4-BE49-F238E27FC236}">
              <a16:creationId xmlns:a16="http://schemas.microsoft.com/office/drawing/2014/main" id="{00000000-0008-0000-1100-00006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64" name="Text Box 1">
          <a:extLst>
            <a:ext uri="{FF2B5EF4-FFF2-40B4-BE49-F238E27FC236}">
              <a16:creationId xmlns:a16="http://schemas.microsoft.com/office/drawing/2014/main" id="{00000000-0008-0000-1100-00006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965" name="Text Box 1">
          <a:extLst>
            <a:ext uri="{FF2B5EF4-FFF2-40B4-BE49-F238E27FC236}">
              <a16:creationId xmlns:a16="http://schemas.microsoft.com/office/drawing/2014/main" id="{00000000-0008-0000-1100-00006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66" name="Text Box 1">
          <a:extLst>
            <a:ext uri="{FF2B5EF4-FFF2-40B4-BE49-F238E27FC236}">
              <a16:creationId xmlns:a16="http://schemas.microsoft.com/office/drawing/2014/main" id="{00000000-0008-0000-1100-00006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967" name="Text Box 1">
          <a:extLst>
            <a:ext uri="{FF2B5EF4-FFF2-40B4-BE49-F238E27FC236}">
              <a16:creationId xmlns:a16="http://schemas.microsoft.com/office/drawing/2014/main" id="{00000000-0008-0000-1100-00006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68" name="Text Box 1">
          <a:extLst>
            <a:ext uri="{FF2B5EF4-FFF2-40B4-BE49-F238E27FC236}">
              <a16:creationId xmlns:a16="http://schemas.microsoft.com/office/drawing/2014/main" id="{00000000-0008-0000-1100-00006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969" name="Text Box 1">
          <a:extLst>
            <a:ext uri="{FF2B5EF4-FFF2-40B4-BE49-F238E27FC236}">
              <a16:creationId xmlns:a16="http://schemas.microsoft.com/office/drawing/2014/main" id="{00000000-0008-0000-1100-00006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970" name="Text Box 1">
          <a:extLst>
            <a:ext uri="{FF2B5EF4-FFF2-40B4-BE49-F238E27FC236}">
              <a16:creationId xmlns:a16="http://schemas.microsoft.com/office/drawing/2014/main" id="{00000000-0008-0000-1100-00006A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971" name="Text Box 1">
          <a:extLst>
            <a:ext uri="{FF2B5EF4-FFF2-40B4-BE49-F238E27FC236}">
              <a16:creationId xmlns:a16="http://schemas.microsoft.com/office/drawing/2014/main" id="{00000000-0008-0000-1100-00006B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72" name="Text Box 1">
          <a:extLst>
            <a:ext uri="{FF2B5EF4-FFF2-40B4-BE49-F238E27FC236}">
              <a16:creationId xmlns:a16="http://schemas.microsoft.com/office/drawing/2014/main" id="{00000000-0008-0000-1100-00006C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73" name="Text Box 1">
          <a:extLst>
            <a:ext uri="{FF2B5EF4-FFF2-40B4-BE49-F238E27FC236}">
              <a16:creationId xmlns:a16="http://schemas.microsoft.com/office/drawing/2014/main" id="{00000000-0008-0000-1100-00006D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74" name="Text Box 1">
          <a:extLst>
            <a:ext uri="{FF2B5EF4-FFF2-40B4-BE49-F238E27FC236}">
              <a16:creationId xmlns:a16="http://schemas.microsoft.com/office/drawing/2014/main" id="{00000000-0008-0000-1100-00006E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975" name="Text Box 1">
          <a:extLst>
            <a:ext uri="{FF2B5EF4-FFF2-40B4-BE49-F238E27FC236}">
              <a16:creationId xmlns:a16="http://schemas.microsoft.com/office/drawing/2014/main" id="{00000000-0008-0000-1100-00006F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38100</xdr:rowOff>
    </xdr:to>
    <xdr:sp macro="" textlink="">
      <xdr:nvSpPr>
        <xdr:cNvPr id="1060976" name="Text Box 1">
          <a:extLst>
            <a:ext uri="{FF2B5EF4-FFF2-40B4-BE49-F238E27FC236}">
              <a16:creationId xmlns:a16="http://schemas.microsoft.com/office/drawing/2014/main" id="{00000000-0008-0000-1100-00007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323850</xdr:rowOff>
    </xdr:to>
    <xdr:sp macro="" textlink="">
      <xdr:nvSpPr>
        <xdr:cNvPr id="1060977" name="Text Box 1">
          <a:extLst>
            <a:ext uri="{FF2B5EF4-FFF2-40B4-BE49-F238E27FC236}">
              <a16:creationId xmlns:a16="http://schemas.microsoft.com/office/drawing/2014/main" id="{00000000-0008-0000-1100-000071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78" name="Text Box 1">
          <a:extLst>
            <a:ext uri="{FF2B5EF4-FFF2-40B4-BE49-F238E27FC236}">
              <a16:creationId xmlns:a16="http://schemas.microsoft.com/office/drawing/2014/main" id="{00000000-0008-0000-1100-000072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79" name="Text Box 1">
          <a:extLst>
            <a:ext uri="{FF2B5EF4-FFF2-40B4-BE49-F238E27FC236}">
              <a16:creationId xmlns:a16="http://schemas.microsoft.com/office/drawing/2014/main" id="{00000000-0008-0000-1100-000073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64</xdr:row>
      <xdr:rowOff>76200</xdr:rowOff>
    </xdr:to>
    <xdr:sp macro="" textlink="">
      <xdr:nvSpPr>
        <xdr:cNvPr id="1060980" name="Text Box 1">
          <a:extLst>
            <a:ext uri="{FF2B5EF4-FFF2-40B4-BE49-F238E27FC236}">
              <a16:creationId xmlns:a16="http://schemas.microsoft.com/office/drawing/2014/main" id="{00000000-0008-0000-1100-000074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981" name="Text Box 1">
          <a:extLst>
            <a:ext uri="{FF2B5EF4-FFF2-40B4-BE49-F238E27FC236}">
              <a16:creationId xmlns:a16="http://schemas.microsoft.com/office/drawing/2014/main" id="{00000000-0008-0000-1100-00007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82" name="Text Box 1">
          <a:extLst>
            <a:ext uri="{FF2B5EF4-FFF2-40B4-BE49-F238E27FC236}">
              <a16:creationId xmlns:a16="http://schemas.microsoft.com/office/drawing/2014/main" id="{00000000-0008-0000-1100-00007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83" name="Text Box 1">
          <a:extLst>
            <a:ext uri="{FF2B5EF4-FFF2-40B4-BE49-F238E27FC236}">
              <a16:creationId xmlns:a16="http://schemas.microsoft.com/office/drawing/2014/main" id="{00000000-0008-0000-1100-00007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171450</xdr:rowOff>
    </xdr:to>
    <xdr:sp macro="" textlink="">
      <xdr:nvSpPr>
        <xdr:cNvPr id="1060984" name="Text Box 1">
          <a:extLst>
            <a:ext uri="{FF2B5EF4-FFF2-40B4-BE49-F238E27FC236}">
              <a16:creationId xmlns:a16="http://schemas.microsoft.com/office/drawing/2014/main" id="{00000000-0008-0000-1100-00007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85" name="Text Box 1">
          <a:extLst>
            <a:ext uri="{FF2B5EF4-FFF2-40B4-BE49-F238E27FC236}">
              <a16:creationId xmlns:a16="http://schemas.microsoft.com/office/drawing/2014/main" id="{00000000-0008-0000-1100-00007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0</xdr:rowOff>
    </xdr:to>
    <xdr:sp macro="" textlink="">
      <xdr:nvSpPr>
        <xdr:cNvPr id="1060986" name="Text Box 1">
          <a:extLst>
            <a:ext uri="{FF2B5EF4-FFF2-40B4-BE49-F238E27FC236}">
              <a16:creationId xmlns:a16="http://schemas.microsoft.com/office/drawing/2014/main" id="{00000000-0008-0000-1100-00007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987" name="Text Box 1">
          <a:extLst>
            <a:ext uri="{FF2B5EF4-FFF2-40B4-BE49-F238E27FC236}">
              <a16:creationId xmlns:a16="http://schemas.microsoft.com/office/drawing/2014/main" id="{00000000-0008-0000-1100-00007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988" name="Text Box 1">
          <a:extLst>
            <a:ext uri="{FF2B5EF4-FFF2-40B4-BE49-F238E27FC236}">
              <a16:creationId xmlns:a16="http://schemas.microsoft.com/office/drawing/2014/main" id="{00000000-0008-0000-1100-00007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989" name="Text Box 1">
          <a:extLst>
            <a:ext uri="{FF2B5EF4-FFF2-40B4-BE49-F238E27FC236}">
              <a16:creationId xmlns:a16="http://schemas.microsoft.com/office/drawing/2014/main" id="{00000000-0008-0000-1100-00007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390525</xdr:rowOff>
    </xdr:to>
    <xdr:sp macro="" textlink="">
      <xdr:nvSpPr>
        <xdr:cNvPr id="1060990" name="Text Box 1">
          <a:extLst>
            <a:ext uri="{FF2B5EF4-FFF2-40B4-BE49-F238E27FC236}">
              <a16:creationId xmlns:a16="http://schemas.microsoft.com/office/drawing/2014/main" id="{00000000-0008-0000-1100-00007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1" name="Text Box 1">
          <a:extLst>
            <a:ext uri="{FF2B5EF4-FFF2-40B4-BE49-F238E27FC236}">
              <a16:creationId xmlns:a16="http://schemas.microsoft.com/office/drawing/2014/main" id="{00000000-0008-0000-1100-00007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2" name="Text Box 1">
          <a:extLst>
            <a:ext uri="{FF2B5EF4-FFF2-40B4-BE49-F238E27FC236}">
              <a16:creationId xmlns:a16="http://schemas.microsoft.com/office/drawing/2014/main" id="{00000000-0008-0000-1100-00008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85725</xdr:rowOff>
    </xdr:to>
    <xdr:sp macro="" textlink="">
      <xdr:nvSpPr>
        <xdr:cNvPr id="1060993" name="Text Box 1">
          <a:extLst>
            <a:ext uri="{FF2B5EF4-FFF2-40B4-BE49-F238E27FC236}">
              <a16:creationId xmlns:a16="http://schemas.microsoft.com/office/drawing/2014/main" id="{00000000-0008-0000-1100-00008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438150</xdr:rowOff>
    </xdr:to>
    <xdr:sp macro="" textlink="">
      <xdr:nvSpPr>
        <xdr:cNvPr id="1060994" name="Text Box 1">
          <a:extLst>
            <a:ext uri="{FF2B5EF4-FFF2-40B4-BE49-F238E27FC236}">
              <a16:creationId xmlns:a16="http://schemas.microsoft.com/office/drawing/2014/main" id="{00000000-0008-0000-1100-00008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5" name="Text Box 1">
          <a:extLst>
            <a:ext uri="{FF2B5EF4-FFF2-40B4-BE49-F238E27FC236}">
              <a16:creationId xmlns:a16="http://schemas.microsoft.com/office/drawing/2014/main" id="{00000000-0008-0000-1100-00008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6" name="Text Box 1">
          <a:extLst>
            <a:ext uri="{FF2B5EF4-FFF2-40B4-BE49-F238E27FC236}">
              <a16:creationId xmlns:a16="http://schemas.microsoft.com/office/drawing/2014/main" id="{00000000-0008-0000-1100-00008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114300</xdr:rowOff>
    </xdr:to>
    <xdr:sp macro="" textlink="">
      <xdr:nvSpPr>
        <xdr:cNvPr id="1060997" name="Text Box 1">
          <a:extLst>
            <a:ext uri="{FF2B5EF4-FFF2-40B4-BE49-F238E27FC236}">
              <a16:creationId xmlns:a16="http://schemas.microsoft.com/office/drawing/2014/main" id="{00000000-0008-0000-1100-00008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</xdr:row>
      <xdr:rowOff>1171575</xdr:rowOff>
    </xdr:from>
    <xdr:to>
      <xdr:col>10</xdr:col>
      <xdr:colOff>57150</xdr:colOff>
      <xdr:row>9</xdr:row>
      <xdr:rowOff>47625</xdr:rowOff>
    </xdr:to>
    <xdr:pic>
      <xdr:nvPicPr>
        <xdr:cNvPr id="1042465" name="Рисунок 1">
          <a:extLst>
            <a:ext uri="{FF2B5EF4-FFF2-40B4-BE49-F238E27FC236}">
              <a16:creationId xmlns:a16="http://schemas.microsoft.com/office/drawing/2014/main" id="{00000000-0008-0000-1200-000021E8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362075"/>
          <a:ext cx="17811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11905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E34CCC-F62B-4F49-8ECC-B92B82E8A7DA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35717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C9F664A-6D1A-49E7-8EEF-7FE4508C0E1D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35717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8D40E86-33AC-46A7-B4B1-C5B78736D2BC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111917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CAB066E3-CEF7-400E-9B4A-C5C9B4E3AC61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23811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9214037D-05D5-4079-AC04-A2E41395C4E9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E722787E-37B9-49A1-A0B0-1AB8711D9F6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71439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C0C4784-7C4E-4C26-8696-C51EBCA86D7A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C432D8DC-E04A-4D74-9516-D12EAD58A6A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3A7ACD5D-FBA3-4E82-8CF5-697326E60B8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ACFE08B0-44A5-455B-8BCA-B5A626C2FD3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76E4378-DD17-4F36-9E3F-04D5C5BB7208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CD308CA7-FD0F-4D0A-A6D2-AF1C3863D0E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F97F8C23-0C53-482F-A557-7E7F7B94B23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6B555D5C-549F-432F-A419-BE2CEC80552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C861C87C-391E-4CE8-8F58-830B60DA0C9F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47289659-9228-42F7-8705-A229EB64281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3999537-FD78-4DFB-9380-2BDD04750AD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9535680-58C5-46CA-AB36-D3C7DD1FA56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5D97B217-E94B-49E2-A6B1-1A6ADDED9E7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4F473402-A357-47DA-AB81-ED3D10D6C35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8246D3E9-8DA1-4C0C-BCE4-EB5BD3CB6F4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B25D0802-7E18-409E-952A-ABE4BA8FBC2F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56F3941E-647A-4EC4-B1A8-012987CDFBB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2F68E20D-C4D2-4215-B6F0-1F3C9FA40BD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33339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44F943A-22E8-4CC6-B7DA-576B23738718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8EAD2699-BD41-4E16-B0D2-C788DD86612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A2A0C72-E382-4606-963B-2FDC85B9248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78579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56A4F6AE-B895-46E8-8B2D-FA8286E6382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9651B270-493A-4EBA-BE45-A9526B0EE313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7076A224-38EC-4758-942C-76F1EED5FFA5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22AFA86C-82A5-4DEF-956E-3B3ADE8E7ED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2E3FFA64-655E-46BA-A3F7-A07D7EEE4E0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6A3A8549-59A6-41E8-B140-3098809BEFF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AE064600-8975-4290-831E-8A01B8755A7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F3E96EF3-5AB7-477A-8FD5-371130BCA40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E01E4E71-09E7-4B18-AB13-D60D0CFA9F4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33339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66408F68-FF89-46C0-AF24-E7E5982C09A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513FFF09-6523-4FCD-BEDB-E8956707FDAC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309200ED-D892-447D-9142-36EBDE6E1C1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15BEC826-A4BA-4ABA-AAB1-7DC1EEDF93D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C68DDDE3-4306-4ED6-A6C3-BA251BA45D2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F214295C-7AA9-4BD4-9BB3-6CF1B36C35F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ABAD2CBD-5CDF-4A34-A532-B2A2D7FB37FA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2CC133F8-9844-45D3-9B99-25641AB1E85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505FADC-ACF9-4759-AD19-BD72AA1C70C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69A9200D-F67A-4E41-B7B2-C66D6AB481B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63B28CF2-EF05-44D9-9D77-931883AFC79F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825555EC-452C-4E7B-A607-B993F2F13C9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100014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DE3825F7-5AE2-4834-825C-D2E3E2FBD49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683100C-63F8-4676-AFC6-495D26DAFBA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D1AE1D6E-DD8F-478F-8C39-0B22973E454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26FD11B2-71DF-4FC5-9485-8A2CEEC4707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989F9D9B-8483-4D11-A006-6F2B40A6AB6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CCB0FBC0-DC7E-45CE-8F03-80438D72E13D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55767483-4AC9-4469-ACDD-1F12C934F0C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B07C09D4-0768-4345-B794-73812BD09EA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E6514A13-A506-4131-8417-8C110D0432A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CD4D9D15-29E3-440D-AC06-EC6230340873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FEC4D65A-1525-4FE5-8C64-4F52F100CD3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4C4481FB-19FF-40D6-9398-5DAB05C38DC3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100014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D505619A-09C1-4AA5-8053-910BE93C1BCA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B34C93D0-B36A-4E82-AAF0-D6D8D6BAC205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100014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63D971E4-A1A2-4906-8442-99AE98D94DDC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159543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4AE5EA60-9619-4506-8077-F0184F4CD384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2DEE623F-6E3C-4E53-83D7-2EC23B3FF0FD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33336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0E1396F7-8908-4018-B3B6-051973079351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33336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2B5A1967-57B9-4783-9520-69F7955E7C26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107155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D3074E37-9D3C-4344-8D85-A1AEDC129EA6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71439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4396FBEC-90B8-4AA9-9533-B1CAEE13024D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176212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DF124A70-3F6C-4B89-9F60-4890082F1CF9}"/>
            </a:ext>
          </a:extLst>
        </xdr:cNvPr>
        <xdr:cNvSpPr txBox="1">
          <a:spLocks noChangeArrowheads="1"/>
        </xdr:cNvSpPr>
      </xdr:nvSpPr>
      <xdr:spPr bwMode="auto">
        <a:xfrm>
          <a:off x="1724025" y="20507325"/>
          <a:ext cx="0" cy="576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11906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935B5F2-AD5D-4DE9-BD24-50AFE4B3C42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35719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527961D-6D3D-4964-AC4C-C601C0631A2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6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35719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E3C6526-FACC-4AB3-B2D7-466E707A463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6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111919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53DB575-E92E-42A2-827E-EB78C3471EA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502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23812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09DDEA2-743E-47EE-8E16-346458B72E0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8AB1704D-62B8-4248-866E-83FF9BD6072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71438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64F58C28-CC88-43C6-B461-3D0EDCE9A03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61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E4340241-8174-4111-91FA-45F7AA2ACDA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7848277A-0F4B-4BCB-9E55-2FFA0983D3DB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CFE5942C-8C8F-4941-ABAF-57A99E1D1F5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143CB521-D78E-4B95-96B0-4B28A9BEF67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5821EA36-33AE-4E97-BF2A-FB59218F493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D5965774-0721-4698-8FD4-D583E6234B8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EA55637C-42DF-4DB6-91AD-69268273F73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7B38108B-6D74-40AA-9F53-CD1415C59B4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F7E6787-99C2-41FB-B6B7-FFB7A3CD3A6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54D32698-93A7-4B12-AF97-1695969E2D4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95363F30-80A6-4089-9C67-472B647C77B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E04F1BAA-FC1E-4996-A3C8-0D6B876FF67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E68E1534-2727-4C73-A8F8-970D027C632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59C0A95E-C9A2-4CB2-813B-D72A6F0C78D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CEE87C77-519E-4737-A879-B0011E44DA8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757D4F-BFB3-4A0B-BC43-DBC57E04C99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286AE3BB-96D6-4B4F-B190-13D52E0B2BD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33338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2E6EAF64-D748-459B-8B93-40C180EAB8E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FE15FA13-94AA-4DF1-9852-3E3ED0FCF57B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C230DA76-E768-4AD6-8C1D-ED67A13F09B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78581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8AB3A4D6-B619-495B-8F48-5A6781C9C28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691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CDBD4817-8DEE-4564-8237-19DA39F630A5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5A429718-B696-4EC2-8F53-9CFE8A1AB35F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11D81B8D-CA99-4FCC-B7A0-10047880B17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AE4D3EA2-5278-4652-9C9B-B05B0544227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AD88AE6B-CA30-4781-A941-2619CFE439F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FAC4762D-674C-4658-9D06-694FB749A19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155E2C8A-E014-4B59-99B7-49211688D60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7BFA3894-7B7A-4F3A-8F4A-4E0918EDB61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33338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BB3B5636-5D56-4116-B184-49BB0C73817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600AF56-D8C8-4304-B481-53B78D51460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E53F6BD4-CF61-4C0A-B615-71CCFF85279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6902537B-2FE8-4A99-A312-A5C9B9628BE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78013578-6D90-436F-9558-DF973282955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844D64F4-C642-4F16-9FBB-EE95F103063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1646A1A6-A898-487F-B820-9FCE24B9487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5F8BEF05-DE97-4989-B559-1630053585B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205855D6-8B2B-48C9-833F-A9A48E959F4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6A06DF47-BA26-451D-9631-AD373D1FC1D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FF9069DD-DC11-46D4-A48C-F9ABD1E6B91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2323A372-9BA1-41D3-81D3-3041D6C0A6F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100013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1FCEB327-1998-480B-BBFE-299CC88FE74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9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2E21D346-209E-4449-AE15-DE0BD3A56B7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8611FDDD-5F3B-4936-B0D9-97790B45A57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6BD2F9C5-851D-4E41-B9BF-7AA75C2D091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E7DDEDC4-0EEC-4DA5-ADD1-856F333BB54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29EC5739-08D2-4ED4-92D6-A9F393DB46D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3AA1E703-CB2D-46D0-AA0F-B576E27BEF5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632D59CC-219B-46F1-9E16-D0C868369A5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739D8457-7177-4431-903A-90C86326929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F8D45A2B-10D3-4DB3-AC0B-E09251F243C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8EBDC64F-0BA9-4489-BDD4-CE6B2B1D5CAD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76C628AF-AA8D-4908-918E-9A8F17746E2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100013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A7B81918-8D7F-4D1A-92BF-05390044FD3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9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17C61DF4-5A82-4B00-8EC9-B0E4FB0A041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100013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D528B72C-D1EB-4651-BA72-C6CD9C9E3FF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9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159544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7332024D-7175-460D-BD92-8BF88F51303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50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CF07076-F246-402A-BBEB-297A36DDAF8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752475</xdr:colOff>
      <xdr:row>34</xdr:row>
      <xdr:rowOff>0</xdr:rowOff>
    </xdr:from>
    <xdr:to>
      <xdr:col>1</xdr:col>
      <xdr:colOff>752475</xdr:colOff>
      <xdr:row>37</xdr:row>
      <xdr:rowOff>95251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8B972D78-C8E1-4756-8A25-D5551F431BAF}"/>
            </a:ext>
          </a:extLst>
        </xdr:cNvPr>
        <xdr:cNvSpPr txBox="1">
          <a:spLocks noChangeArrowheads="1"/>
        </xdr:cNvSpPr>
      </xdr:nvSpPr>
      <xdr:spPr bwMode="auto">
        <a:xfrm>
          <a:off x="1800225" y="12382500"/>
          <a:ext cx="0" cy="685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33338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FF3686BF-A2E1-41A2-AF4A-A3465844B5B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3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33338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87B756B0-CE61-4B69-8ABE-2CECE5DCBF9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3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107157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51E75B27-FD95-4069-9FDB-28A73C04B97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71438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95CB61CD-2C55-4FD5-9A5D-EFFF21794CF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61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176214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51FB08A3-C94F-429D-B7DF-8D20838340E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566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66675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4800-00000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4800-00000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4800-00000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4800-00000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4800-00000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4800-00000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4800-00000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4800-00001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4800-00001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4800-00001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4800-00001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4800-00001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4800-00001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4800-00001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4800-00001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4800-00001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4800-00001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28575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4800-00001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4800-00001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4800-00001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276225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4800-00001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4800-00001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4800-00001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4800-00002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4800-00002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4800-00002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4800-00002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4800-00002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4800-00002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00000000-0008-0000-4800-00002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4800-00002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4800-00002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00000000-0008-0000-4800-00002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4800-00002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4800-00002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4800-00002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00000000-0008-0000-4800-00002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4800-00002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4800-00002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4800-00003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00000000-0008-0000-4800-00003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4800-00003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4800-00003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4800-00003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00000000-0008-0000-4800-00003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4800-00003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4800-00003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4800-00003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00000000-0008-0000-4800-00003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4800-00003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4800-00003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4800-00003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00000000-0008-0000-4800-00003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4800-00003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00000000-0008-0000-4800-00003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00000000-0008-0000-4800-00004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0000000-0008-0000-4800-00004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4800-00004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752475</xdr:colOff>
      <xdr:row>8</xdr:row>
      <xdr:rowOff>0</xdr:rowOff>
    </xdr:from>
    <xdr:to>
      <xdr:col>1</xdr:col>
      <xdr:colOff>752475</xdr:colOff>
      <xdr:row>10</xdr:row>
      <xdr:rowOff>95250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4800-000043000000}"/>
            </a:ext>
          </a:extLst>
        </xdr:cNvPr>
        <xdr:cNvSpPr txBox="1">
          <a:spLocks noChangeArrowheads="1"/>
        </xdr:cNvSpPr>
      </xdr:nvSpPr>
      <xdr:spPr bwMode="auto">
        <a:xfrm>
          <a:off x="18002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00000000-0008-0000-4800-00004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00000000-0008-0000-4800-00004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4800-00004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66675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4800-00004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171450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00000000-0008-0000-4800-00004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62</xdr:row>
      <xdr:rowOff>142875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00000000-0008-0000-4800-000049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63</xdr:row>
      <xdr:rowOff>161925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63</xdr:row>
      <xdr:rowOff>161925</xdr:rowOff>
    </xdr:to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0000000-0008-0000-4800-00004B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68</xdr:row>
      <xdr:rowOff>28575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00000000-0008-0000-4800-00004C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00000000-0008-0000-4800-00004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00000000-0008-0000-4800-00004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200025</xdr:rowOff>
    </xdr:to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00000000-0008-0000-4800-00004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00000000-0008-0000-4800-00005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00000000-0008-0000-4800-00005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4800-00005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4800-00005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0000000-0008-0000-4800-00005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00000000-0008-0000-4800-00005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4800-00005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00000000-0008-0000-4800-00005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00000000-0008-0000-4800-000058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0000000-0008-0000-4800-000059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0000000-0008-0000-4800-00005A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91" name="Text Box 1">
          <a:extLst>
            <a:ext uri="{FF2B5EF4-FFF2-40B4-BE49-F238E27FC236}">
              <a16:creationId xmlns:a16="http://schemas.microsoft.com/office/drawing/2014/main" id="{00000000-0008-0000-4800-00005B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4800-00005C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00000000-0008-0000-4800-00005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0000000-0008-0000-4800-00005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00000000-0008-0000-4800-00005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00000000-0008-0000-4800-00006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161925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00000000-0008-0000-4800-00006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00000000-0008-0000-4800-00006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9" name="Text Box 1">
          <a:extLst>
            <a:ext uri="{FF2B5EF4-FFF2-40B4-BE49-F238E27FC236}">
              <a16:creationId xmlns:a16="http://schemas.microsoft.com/office/drawing/2014/main" id="{00000000-0008-0000-4800-00006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9525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00000000-0008-0000-4800-00006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00000000-0008-0000-4800-00006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00000000-0008-0000-4800-00006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id="{00000000-0008-0000-4800-00006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4800-000068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00000000-0008-0000-4800-000069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00000000-0008-0000-4800-00006A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id="{00000000-0008-0000-4800-00006B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00000000-0008-0000-4800-00006C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00000000-0008-0000-4800-00006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00000000-0008-0000-4800-00006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00000000-0008-0000-4800-00006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0000000-0008-0000-4800-00007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0000000-0008-0000-4800-00007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00000000-0008-0000-4800-00007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00000000-0008-0000-4800-00007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00000000-0008-0000-4800-00007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00000000-0008-0000-4800-00007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00000000-0008-0000-4800-00007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00000000-0008-0000-4800-00007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4800-000078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00000000-0008-0000-4800-000079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00000000-0008-0000-4800-00007A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00000000-0008-0000-4800-00007B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4800-00007C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00000000-0008-0000-4800-00007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00000000-0008-0000-4800-00007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0000000-0008-0000-4800-00007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4800-00008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00000000-0008-0000-4800-00008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00000000-0008-0000-4800-00008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id="{00000000-0008-0000-4800-00008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4800-00008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00000000-0008-0000-4800-00008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4800-00008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00000000-0008-0000-4800-00008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68</xdr:row>
      <xdr:rowOff>76200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4800-000088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63</xdr:row>
      <xdr:rowOff>133350</xdr:rowOff>
    </xdr:to>
    <xdr:sp macro="" textlink="">
      <xdr:nvSpPr>
        <xdr:cNvPr id="137" name="Text Box 1">
          <a:extLst>
            <a:ext uri="{FF2B5EF4-FFF2-40B4-BE49-F238E27FC236}">
              <a16:creationId xmlns:a16="http://schemas.microsoft.com/office/drawing/2014/main" id="{00000000-0008-0000-4800-000089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723900</xdr:colOff>
      <xdr:row>62</xdr:row>
      <xdr:rowOff>142875</xdr:rowOff>
    </xdr:from>
    <xdr:to>
      <xdr:col>1</xdr:col>
      <xdr:colOff>723900</xdr:colOff>
      <xdr:row>69</xdr:row>
      <xdr:rowOff>209550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00000000-0008-0000-4800-00008A000000}"/>
            </a:ext>
          </a:extLst>
        </xdr:cNvPr>
        <xdr:cNvSpPr txBox="1">
          <a:spLocks noChangeArrowheads="1"/>
        </xdr:cNvSpPr>
      </xdr:nvSpPr>
      <xdr:spPr bwMode="auto">
        <a:xfrm>
          <a:off x="1771650" y="19469100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68</xdr:row>
      <xdr:rowOff>152400</xdr:rowOff>
    </xdr:to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00000000-0008-0000-4800-00008B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68</xdr:row>
      <xdr:rowOff>152400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00000000-0008-0000-4800-00008C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69</xdr:row>
      <xdr:rowOff>19050</xdr:rowOff>
    </xdr:to>
    <xdr:sp macro="" textlink="">
      <xdr:nvSpPr>
        <xdr:cNvPr id="141" name="Text Box 1">
          <a:extLst>
            <a:ext uri="{FF2B5EF4-FFF2-40B4-BE49-F238E27FC236}">
              <a16:creationId xmlns:a16="http://schemas.microsoft.com/office/drawing/2014/main" id="{00000000-0008-0000-4800-00008D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200025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4800-00008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676275</xdr:colOff>
      <xdr:row>7</xdr:row>
      <xdr:rowOff>0</xdr:rowOff>
    </xdr:from>
    <xdr:ext cx="0" cy="3810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200025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549275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381000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200025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4900-000008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4900-000009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4900-00000A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549275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4900-00000B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381000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4900-00000C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200025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4900-00000D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4900-00000E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4900-00000F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549275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4900-000010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4900-000011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4900-000012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4900-000013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4900-000014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4900-000015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4900-000016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4900-000017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4900-000018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4900-000019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4900-00001A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4900-00001B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4900-00001C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4900-00001D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4900-00001E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49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4900-000020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49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4900-000022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4900-000023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4900-000024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252%20&#1086;&#1090;%2019.05.2008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&#1055;&#1086;&#1076;&#1087;&#1080;&#1089;&#1072;&#1085;&#1086;%202008&#1075;\&#1047;&#1072;&#1103;&#1074;&#1082;&#1072;%20&#8470;%20252%20&#1086;&#1090;%2019.05.2008&#1075;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47;&#1080;&#1052;&#1054;&#1057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&#1043;&#1088;&#1091;&#1087;&#1087;&#1072;%20&#1084;&#1072;&#1088;&#1082;&#1077;&#1090;&#1080;&#1085;&#1075;&#1072;\&#1047;&#1091;&#1073;&#1086;&#1074;&#1091;\&#1055;&#1086;&#1076;&#1087;&#1080;&#1089;&#1072;&#1085;&#1086;%202008&#1075;\&#1047;&#1072;&#1103;&#1074;&#1082;&#1072;%20&#8470;%20241%20&#1086;&#1090;%2012.05.2008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43;&#1088;&#1091;&#1087;&#1087;&#1072;%20&#1084;&#1072;&#1088;&#1082;&#1077;&#1090;&#1080;&#1085;&#1075;&#1072;\&#1047;&#1091;&#1073;&#1086;&#1074;&#1091;\&#1055;&#1086;&#1076;&#1087;&#1080;&#1089;&#1072;&#1085;&#1086;%202008&#1075;\&#1047;&#1072;&#1103;&#1074;&#1082;&#1072;%20&#8470;%20241%20&#1086;&#1090;%2012.05.2008&#1075;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0.0.61\PFO$\&#1056;&#1047;&#1080;&#1052;&#1054;&#1057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61\PFO$\&#1056;&#1047;&#1080;&#1052;&#1054;&#1057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..\R:\&#1056;&#1047;&#1080;&#1052;&#1054;&#1057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ds-2\..\..\R:\&#1056;&#1047;&#1080;&#1052;&#1054;&#1057;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Documents%20and%20Settings\fokeev\Local%20Settings\Temporary%20Internet%20Files\Content.IE5\MFMREX2J\&#1055;&#1086;&#1076;&#1087;&#1080;&#1089;&#1072;&#1085;&#1086;%202008&#1075;\&#1047;&#1072;&#1103;&#1074;&#1082;&#1072;%20&#8470;%20252%20&#1086;&#1090;%2019.05.2008&#1075;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Documents%20and%20Settings\fokeev\Local%20Settings\Temporary%20Internet%20Files\Content.IE5\MFMREX2J\&#1055;&#1086;&#1076;&#1087;&#1080;&#1089;&#1072;&#1085;&#1086;%202008&#1075;\&#1047;&#1072;&#1103;&#1074;&#1082;&#1072;%20&#8470;%20252%20&#1086;&#1090;%2019.05.2008&#1075;.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32202\Room5\Room5\Doc\&#1044;&#1086;&#1093;&#1086;&#1076;&#1099;_&#1057;&#1095;&#1077;&#1090;&#1072;_&#1056;&#1072;&#1089;&#1093;&#1086;&#1076;&#1099;\&#1044;&#1080;&#1085;&#1072;&#1084;&#1080;&#1082;&#1072;\2002_2003\V_III.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2202\Room5\Room5\Doc\&#1044;&#1086;&#1093;&#1086;&#1076;&#1099;_&#1057;&#1095;&#1077;&#1090;&#1072;_&#1056;&#1072;&#1089;&#1093;&#1086;&#1076;&#1099;\&#1044;&#1080;&#1085;&#1072;&#1084;&#1080;&#1082;&#1072;\2002_2003\V_III.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_YandexDownloads\&#1047;&#1040;&#1071;&#1042;&#1050;&#1040;%20&#1053;&#1040;%20&#1047;&#1040;&#1050;&#1059;&#1055;&#1050;&#1059;%20(17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32201\Valentina\Valentina\Doc\&#1043;&#1086;&#1089;&#1047;&#1072;&#1082;&#1072;&#1079;\V_III.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2201\Valentina\Valentina\Doc\&#1043;&#1086;&#1089;&#1047;&#1072;&#1082;&#1072;&#1079;\V_III.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&#1055;&#1086;&#1076;&#1087;&#1080;&#1089;&#1072;&#1085;&#1086;%202008&#1075;\&#1047;&#1072;&#1103;&#1074;&#1082;&#1072;%20&#8470;%20243%20&#1086;&#1090;%2019.05.2008&#1075;.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243%20&#1086;&#1090;%2019.05.2008&#1075;.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6;&#1047;&#1080;&#1052;&#1054;&#1057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47;&#1080;&#1052;&#1054;&#1057;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d-ds-2\&#1055;&#1083;&#1072;&#1085;&#1086;&#1074;&#1086;-&#1069;&#1082;&#1086;&#1085;&#1086;&#1084;&#1080;&#1095;&#1077;&#1089;&#1082;&#1080;&#1081;%20&#1086;&#1090;&#1076;&#1077;&#1083;\Users\i.bulygina\AppData\Local\Microsoft\Windows\Temporary%20Internet%20Files\Content.Outlook\QG2T1LFC\&#1054;&#1090;&#1087;&#1088;&#1072;&#1074;&#1082;&#1072;%20&#1074;%20&#1043;&#1050;\20399\economy\&#1056;&#1047;&#1080;&#1052;&#1054;&#1057;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ds-2\&#1055;&#1083;&#1072;&#1085;&#1086;&#1074;&#1086;-&#1069;&#1082;&#1086;&#1085;&#1086;&#1084;&#1080;&#1095;&#1077;&#1089;&#1082;&#1080;&#1081;%20&#1086;&#1090;&#1076;&#1077;&#1083;\Users\i.bulygina\AppData\Local\Microsoft\Windows\Temporary%20Internet%20Files\Content.Outlook\QG2T1LFC\&#1054;&#1090;&#1087;&#1088;&#1072;&#1074;&#1082;&#1072;%20&#1074;%20&#1043;&#1050;\20399\economy\&#1056;&#1047;&#1080;&#1052;&#1054;&#1057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waero.net\DIR\Users\cheshkov\AppData\Local\Microsoft\Windows\Temporary%20Internet%20Files\Content.Outlook\OOJ8U9P3\2013\&#1055;&#1056;&#1047;&#1080;&#1052;&#1054;&#1057;_201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aero.net\DIR\Users\cheshkov\AppData\Local\Microsoft\Windows\Temporary%20Internet%20Files\Content.Outlook\OOJ8U9P3\2013\&#1055;&#1056;&#1047;&#1080;&#1052;&#1054;&#1057;_201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share\&#1054;&#1073;&#1084;&#1077;&#1085;\&#1056;&#1047;&#1080;&#1052;&#1054;&#1057;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rvshare\&#1054;&#1073;&#1084;&#1077;&#1085;\&#1056;&#1047;&#1080;&#1052;&#1054;&#1057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&#1055;&#1086;&#1076;&#1087;&#1080;&#1089;&#1072;&#1085;&#1086;%202008&#1075;\&#1047;&#1072;&#1103;&#1074;&#1082;&#1072;%20&#8470;%20333%20&#1086;&#1090;%2030.06.2008&#1075;.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333%20&#1086;&#1090;%2030.06.2008&#1075;.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&#1055;&#1086;&#1076;&#1087;&#1080;&#1089;&#1072;&#1085;&#1086;%202008&#1075;\&#1047;&#1072;&#1103;&#1074;&#1082;&#1072;%20&#8470;%20241%20&#1086;&#1090;%2012.05.2008&#1075;.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241%20&#1086;&#1090;%2012.05.2008&#1075;.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219g\&#1044;&#1086;&#1082;&#1091;&#1084;&#1077;&#1085;&#1090;&#1099;\&#1044;&#1086;&#1082;&#1091;&#1084;&#1077;&#1085;&#1090;&#1099;\&#1055;&#1083;&#1072;&#1085;%20&#1055;&#1061;&#1044;%202011\&#1055;&#1088;&#1086;&#1077;&#1082;&#1090;%20&#1055;&#1044;&#1060;%202011%20(&#1086;&#1090;%20&#1045;&#1092;&#1088;&#1077;&#1084;&#1086;&#1074;&#1072;%20&#1085;&#1072;%20&#1087;&#1088;&#1086;&#1074;&#1077;&#1088;&#1082;&#1091;)\_&#1055;&#1088;&#1080;&#1083;.6=&#1060;&#1086;&#1088;&#1084;&#1099;%20&#1042;&#1055;&#105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219g\&#1044;&#1086;&#1082;&#1091;&#1084;&#1077;&#1085;&#1090;&#1099;\&#1044;&#1086;&#1082;&#1091;&#1084;&#1077;&#1085;&#1090;&#1099;\&#1055;&#1083;&#1072;&#1085;%20&#1055;&#1061;&#1044;%202011\&#1055;&#1088;&#1086;&#1077;&#1082;&#1090;%20&#1055;&#1044;&#1060;%202011%20(&#1086;&#1090;%20&#1045;&#1092;&#1088;&#1077;&#1084;&#1086;&#1074;&#1072;%20&#1085;&#1072;%20&#1087;&#1088;&#1086;&#1074;&#1077;&#1088;&#1082;&#1091;)\_&#1055;&#1088;&#1080;&#1083;.6=&#1060;&#1086;&#1088;&#1084;&#1099;%20&#1042;&#1055;&#105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_user\User\&#1056;&#1047;&#1080;&#1052;&#1054;&#1057;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pp_user\User\&#1056;&#1047;&#1080;&#1052;&#1054;&#1057;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Documents%20and%20Settings\fokeev\Local%20Settings\Temporary%20Internet%20Files\Content.IE5\MFMREX2J\&#1055;&#1086;&#1076;&#1087;&#1080;&#1089;&#1072;&#1085;&#1086;%202008&#1075;\&#1047;&#1072;&#1103;&#1074;&#1082;&#1072;%20&#8470;%20241%20&#1086;&#1090;%2012.05.2008&#1075;.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Documents%20and%20Settings\fokeev\Local%20Settings\Temporary%20Internet%20Files\Content.IE5\MFMREX2J\&#1055;&#1086;&#1076;&#1087;&#1080;&#1089;&#1072;&#1085;&#1086;%202008&#1075;\&#1047;&#1072;&#1103;&#1074;&#1082;&#1072;%20&#8470;%20241%20&#1086;&#1090;%2012.05.2008&#1075;.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Documents%20and%20Settings\fokeev\Local%20Settings\Temporary%20Internet%20Files\Content.IE5\MFMREX2J\&#1055;&#1086;&#1076;&#1087;&#1080;&#1089;&#1072;&#1085;&#1086;%202008&#1075;\&#1047;&#1072;&#1103;&#1074;&#1082;&#1072;%20&#8470;%20243%20&#1086;&#1090;%2019.05.2008&#1075;.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Documents%20and%20Settings\fokeev\Local%20Settings\Temporary%20Internet%20Files\Content.IE5\MFMREX2J\&#1055;&#1086;&#1076;&#1087;&#1080;&#1089;&#1072;&#1085;&#1086;%202008&#1075;\&#1047;&#1072;&#1103;&#1074;&#1082;&#1072;%20&#8470;%20243%20&#1086;&#1090;%2019.05.2008&#1075;.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s36101\valentina\Documents%20and%20Settings\AK-Kustov\&#1052;&#1086;&#1080;%20&#1076;&#1086;&#1082;&#1091;&#1084;&#1077;&#1085;&#1090;&#1099;\&#1056;&#1072;&#1073;&#1086;&#1090;&#1072;%20&#1089;%20&#1041;&#1072;&#1079;&#1072;&#1084;&#1080;%20&#1044;&#1072;&#1085;&#1085;&#1099;&#1093;\J,&#1054;&#1073;&#1098;&#1077;&#1084;&#1099;%20%20&#1053;&#1052;%20&#1085;&#1086;&#1074;&#1099;&#1077;\&#1053;&#1086;&#1074;&#1072;&#1103;%20&#1079;&#1072;&#1090;&#1077;&#1103;%202006\&#1058;&#1072;&#1073;&#1083;&#1080;&#1094;&#1099;%20&#1085;&#1072;%20&#1086;&#1090;&#1087;&#1088;&#1072;&#1074;&#1082;&#1091;%20&#1053;&#1052;%202006\&#1069;&#1082;&#1086;&#1085;&#1086;&#1084;&#1080;&#1089;&#1090;&#1099;&#1040;&#1050;\&#1042;&#1099;&#1093;&#1086;&#1076;&#1085;&#1099;&#1077;%20&#1090;&#1072;&#1073;&#1083;&#1080;&#1094;&#1099;%20&#1053;&#1052;_&#1040;&#1050;-2002\9.&#1090;&#1072;&#1073;&#1083;.3.20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36101\valentina\Documents%20and%20Settings\AK-Kustov\&#1052;&#1086;&#1080;%20&#1076;&#1086;&#1082;&#1091;&#1084;&#1077;&#1085;&#1090;&#1099;\&#1056;&#1072;&#1073;&#1086;&#1090;&#1072;%20&#1089;%20&#1041;&#1072;&#1079;&#1072;&#1084;&#1080;%20&#1044;&#1072;&#1085;&#1085;&#1099;&#1093;\J,&#1054;&#1073;&#1098;&#1077;&#1084;&#1099;%20%20&#1053;&#1052;%20&#1085;&#1086;&#1074;&#1099;&#1077;\&#1053;&#1086;&#1074;&#1072;&#1103;%20&#1079;&#1072;&#1090;&#1077;&#1103;%202006\&#1058;&#1072;&#1073;&#1083;&#1080;&#1094;&#1099;%20&#1085;&#1072;%20&#1086;&#1090;&#1087;&#1088;&#1072;&#1074;&#1082;&#1091;%20&#1053;&#1052;%202006\&#1069;&#1082;&#1086;&#1085;&#1086;&#1084;&#1080;&#1089;&#1090;&#1099;&#1040;&#1050;\&#1042;&#1099;&#1093;&#1086;&#1076;&#1085;&#1099;&#1077;%20&#1090;&#1072;&#1073;&#1083;&#1080;&#1094;&#1099;%20&#1053;&#1052;_&#1040;&#1050;-2002\9.&#1090;&#1072;&#1073;&#1083;.3.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ustov\&#1076;&#1086;&#1082;&#1091;&#1084;&#1077;&#1085;&#1090;&#1099;%20&#1072;&#1085;\&#1052;&#1086;&#1080;%20&#1076;&#1086;&#1082;&#1091;&#1084;&#1077;&#1085;&#1090;&#1099;\&#1040;&#1053;&#1054;%20&#1086;&#1073;&#1098;&#1077;&#1084;&#1099;\RANAA99&#1085;&#1086;&#1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stov\&#1076;&#1086;&#1082;&#1091;&#1084;&#1077;&#1085;&#1090;&#1099;%20&#1072;&#1085;\&#1052;&#1086;&#1080;%20&#1076;&#1086;&#1082;&#1091;&#1084;&#1077;&#1085;&#1090;&#1099;\&#1040;&#1053;&#1054;%20&#1086;&#1073;&#1098;&#1077;&#1084;&#1099;\RANAA99&#1085;&#1086;&#107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ds-2\Users\i.bulygina\AppData\Local\Microsoft\Windows\Temporary%20Internet%20Files\Content.Outlook\QG2T1LFC\&#1054;&#1090;&#1087;&#1088;&#1072;&#1074;&#1082;&#1072;%20&#1074;%20&#1043;&#1050;\20399\economy\&#1056;&#1047;&#1080;&#1052;&#1054;&#1057;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d-ds-2\Users\i.bulygina\AppData\Local\Microsoft\Windows\Temporary%20Internet%20Files\Content.Outlook\QG2T1LFC\&#1054;&#1090;&#1087;&#1088;&#1072;&#1074;&#1082;&#1072;%20&#1074;%20&#1043;&#1050;\20399\economy\&#1056;&#1047;&#1080;&#1052;&#1054;&#1057;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waero.net\DIR\Users\solovieva\AppData\Local\Microsoft\Windows\INetCache\Content.Outlook\EY2BZTB4\2015\&#1055;&#1056;&#1047;&#1080;&#1052;&#1054;&#1057;_2015_&#1087;&#1088;&#1086;&#1073;&#1072;_&#1082;&#1086;&#1087;&#1080;&#1103;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aero.net\DIR\Users\solovieva\AppData\Local\Microsoft\Windows\INetCache\Content.Outlook\EY2BZTB4\2015\&#1055;&#1056;&#1047;&#1080;&#1052;&#1054;&#1057;_2015_&#1087;&#1088;&#1086;&#1073;&#1072;_&#1082;&#1086;&#1087;&#1080;&#1103;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-1005.hq.corp.atcm.ru\2212$\&#1056;&#1047;&#1080;&#1052;&#1054;&#1057;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-1005.hq.corp.atcm.ru\2212$\&#1056;&#1047;&#1080;&#1052;&#1054;&#1057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y/&#1056;&#1047;&#1080;&#1052;&#1054;&#1057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-wages\economy\&#1056;&#1047;&#1080;&#1052;&#1054;&#1057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6;&#1047;&#1080;&#1052;&#1054;&#1057;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9;&#1082;&#1086;&#1085;&#1086;&#1084;&#1080;&#1082;&#1072;%20&#1080;%20&#1092;&#1080;&#1085;&#1072;&#1085;&#1089;&#1099;/&#1054;&#1069;&#1055;&#1080;&#1040;/&#1055;&#1044;&#1060;/&#1057;&#1058;&#1040;&#1053;&#1044;&#1040;&#1056;&#1058;%20017_&#1088;&#1077;&#1076;&#1072;&#1082;&#1094;&#1080;&#1103;%207_&#1082;&#1086;&#1088;&#1088;%20&#1041;&#1080;&#1079;&#1077;&#1074;&#1072;%20&#1054;.&#1053;/&#1042;&#1077;&#1088;&#1089;&#1080;&#1103;%204/&#1042;&#1077;&#1088;&#1089;&#1080;&#1103;%204.1/&#1047;&#1072;&#1084;&#1077;&#1095;&#1072;&#1085;&#1080;&#1103;%20&#1092;&#1080;&#1083;&#1080;&#1072;&#1083;&#1086;&#1074;/&#1055;&#1088;&#1080;&#1083;&#1086;&#1078;&#1077;&#1085;&#1080;&#1103;%20&#1082;%20&#1057;&#1058;&#1054;%2017_&#1085;&#1086;&#1074;&#1072;&#1103;%20&#1088;&#1077;&#1076;&#1072;&#1082;&#1094;&#1080;&#1103;%2026.01.202%20&#1086;&#1090;%20&#1050;&#1072;&#1075;&#1072;&#1088;&#1084;&#1072;&#1085;&#1086;&#1074;&#1086;&#1081;%20&#1045;.&#1057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333"/>
      <sheetName val="243"/>
      <sheetName val="Корректировка 1_черновик"/>
      <sheetName val="РЦ_ОП  "/>
      <sheetName val="241"/>
      <sheetName val="SW GRP"/>
      <sheetName val="свод форма 3 2002 план "/>
      <sheetName val="20301.1_ВПО"/>
      <sheetName val="ПРОЕКТ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333"/>
      <sheetName val="Корректировка 1_черновик"/>
      <sheetName val="243"/>
      <sheetName val="РЦ_ОП  "/>
      <sheetName val="241"/>
      <sheetName val="SW GRP"/>
      <sheetName val="свод форма 3 2002 план "/>
      <sheetName val="ПРОЕКТ"/>
      <sheetName val="20301.1_ВП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241"/>
      <sheetName val="УИП"/>
      <sheetName val="Корректировка 1_черновик"/>
      <sheetName val="333"/>
      <sheetName val="20404-1_ВПО в ГК"/>
      <sheetName val="20404-2_ВПО в ГК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>
        <row r="2">
          <cell r="A2">
            <v>2006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  <cell r="J2" t="str">
            <v>Аэронавигация Восточной Сибири</v>
          </cell>
        </row>
        <row r="3">
          <cell r="A3">
            <v>2007</v>
          </cell>
          <cell r="J3" t="str">
            <v>Аэронавигация Дальнего Востока</v>
          </cell>
        </row>
        <row r="4">
          <cell r="A4">
            <v>2008</v>
          </cell>
          <cell r="J4" t="str">
            <v>Аэронавигация Центральной Волги</v>
          </cell>
        </row>
        <row r="5">
          <cell r="A5">
            <v>2009</v>
          </cell>
          <cell r="J5" t="str">
            <v>Аэронавигация Западной Сибири</v>
          </cell>
        </row>
        <row r="6">
          <cell r="A6">
            <v>2010</v>
          </cell>
        </row>
        <row r="7">
          <cell r="A7">
            <v>2011</v>
          </cell>
        </row>
        <row r="8">
          <cell r="A8">
            <v>2012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>
        <row r="2">
          <cell r="A2" t="str">
            <v>Заявка в план РЗиМОС на 2020 год</v>
          </cell>
        </row>
      </sheetData>
      <sheetData sheetId="23">
        <row r="2">
          <cell r="A2" t="str">
            <v>Заявка в план РЗиМОС на 2020 год</v>
          </cell>
        </row>
      </sheetData>
      <sheetData sheetId="24">
        <row r="2">
          <cell r="A2" t="str">
            <v>Заявка в план РЗиМОС на 2020 год</v>
          </cell>
        </row>
      </sheetData>
      <sheetData sheetId="25">
        <row r="2">
          <cell r="A2" t="str">
            <v>Заявка в план РЗиМОС на 2020 год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списки"/>
      <sheetName val="333"/>
      <sheetName val="243"/>
      <sheetName val="252"/>
      <sheetName val="Лист2"/>
      <sheetName val="РЦ_ОП  "/>
      <sheetName val="ПРОЕКТ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333"/>
      <sheetName val="списки"/>
      <sheetName val="252"/>
      <sheetName val="243"/>
      <sheetName val="Лист2"/>
      <sheetName val="РЦ_ОП  "/>
      <sheetName val="ПРОЕКТ"/>
    </sheetNames>
    <sheetDataSet>
      <sheetData sheetId="0">
        <row r="9">
          <cell r="A9" t="str">
            <v>№ п/п</v>
          </cell>
        </row>
      </sheetData>
      <sheetData sheetId="1" refreshError="1"/>
      <sheetData sheetId="2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52"/>
      <sheetName val="241"/>
      <sheetName val="свод форма 3 2002 план "/>
      <sheetName val="243"/>
      <sheetName val="Корректировка 1_черновик"/>
      <sheetName val="РЗиМОС1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52"/>
      <sheetName val="241"/>
      <sheetName val="свод форма 3 2002 план "/>
      <sheetName val="243"/>
      <sheetName val="Корректировка 1_черновик"/>
      <sheetName val="РЗиМОС1"/>
      <sheetName val="333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  <cell r="J2" t="str">
            <v>Аэронавигация Восточной Сибири</v>
          </cell>
        </row>
        <row r="3">
          <cell r="J3" t="str">
            <v>Аэронавигация Дальнего Востока</v>
          </cell>
        </row>
        <row r="4">
          <cell r="J4" t="str">
            <v>Аэронавигация Центральной Волги</v>
          </cell>
        </row>
        <row r="5">
          <cell r="J5" t="str">
            <v>Аэронавигация Западной Сибири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241"/>
      <sheetName val="AA1999"/>
      <sheetName val="243"/>
      <sheetName val="333"/>
      <sheetName val="20301.1_впо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241"/>
      <sheetName val="AA1999"/>
      <sheetName val="243"/>
      <sheetName val="333"/>
      <sheetName val="20301.1_впо"/>
      <sheetName val="Лист2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Ц_ОП  "/>
      <sheetName val="Лист1 "/>
      <sheetName val="SKM"/>
      <sheetName val="SKM_ОП"/>
      <sheetName val="SKM_ОП (2)"/>
      <sheetName val="РЦ"/>
      <sheetName val="РЦ_ОП  (2)"/>
      <sheetName val="Выр_тр "/>
      <sheetName val="Лист2"/>
      <sheetName val="Лист3"/>
      <sheetName val="Источники"/>
      <sheetName val="Списки"/>
      <sheetName val="243"/>
      <sheetName val="Пр 14 Изменение_РЗиМОС"/>
      <sheetName val="333"/>
      <sheetName val="241"/>
      <sheetName val="252"/>
      <sheetName val="Корректировка 1_черновик"/>
      <sheetName val="315"/>
      <sheetName val="SW GRP"/>
      <sheetName val="Корр3_УЦ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"/>
      <sheetName val="SKM"/>
      <sheetName val="SKM_ОП"/>
      <sheetName val="SKM_ОП (2)"/>
      <sheetName val="РЦ"/>
      <sheetName val="РЦ_ОП  "/>
      <sheetName val="РЦ_ОП  (2)"/>
      <sheetName val="Выр_тр "/>
      <sheetName val="Лист2"/>
      <sheetName val="Лист3"/>
      <sheetName val="Источники"/>
      <sheetName val="Списки"/>
      <sheetName val="243"/>
      <sheetName val="Пр 14 Изменение_РЗиМОС"/>
      <sheetName val="333"/>
      <sheetName val="241"/>
      <sheetName val="252"/>
      <sheetName val="Корректировка 1_черновик"/>
      <sheetName val="315"/>
      <sheetName val="SW GRP"/>
      <sheetName val="Корр3_УЦ"/>
      <sheetName val="Причины неисполнения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>
        <row r="20">
          <cell r="F20">
            <v>12830.222999999998</v>
          </cell>
          <cell r="G20">
            <v>16539.841500000002</v>
          </cell>
          <cell r="L20">
            <v>5611.2519999999995</v>
          </cell>
          <cell r="M20">
            <v>13133.881370000001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3"/>
      <sheetName val="Лист2"/>
      <sheetName val="2439562_тлемат_рир"/>
      <sheetName val="списки"/>
      <sheetName val="РЦ_ОП  "/>
      <sheetName val="333"/>
      <sheetName val="241"/>
      <sheetName val="252"/>
      <sheetName val="20301.1_впо"/>
    </sheetNames>
    <sheetDataSet>
      <sheetData sheetId="0">
        <row r="3">
          <cell r="B3" t="str">
            <v>Аукцион в электронной форме</v>
          </cell>
        </row>
      </sheetData>
      <sheetData sheetId="1"/>
      <sheetData sheetId="2">
        <row r="3">
          <cell r="B3" t="str">
            <v>Аукцион в электронной форме</v>
          </cell>
          <cell r="K3" t="str">
            <v>а) закупки для обеспечения обороны страны и безопасности государства;</v>
          </cell>
        </row>
        <row r="4">
          <cell r="B4" t="str">
            <v>Закрытый аукцион</v>
          </cell>
          <cell r="K4" t="str">
            <v>б) закупки в области использования атомной энергии;</v>
          </cell>
        </row>
        <row r="5">
          <cell r="B5" t="str">
            <v>Запрос котировок в электронной форме</v>
          </cell>
          <cell r="K5" t="str">
            <v>в) закупки, которые относятся к сфере деятельности субъектов естественных монополий в соответствии с Федеральным законом "О естественных монополиях";</v>
          </cell>
        </row>
        <row r="6">
          <cell r="B6" t="str">
            <v>Закрытый запрос котировок</v>
          </cell>
          <cell r="K6" t="str">
            <v>г) закупки, которые осуществляются за пределами территории Российской Федерации и предметом которых является поставка товаров, выполнение (оказание) работ (услуг) за пределами территории Российской Федерации;</v>
          </cell>
        </row>
        <row r="7">
          <cell r="B7" t="str">
            <v>Запрос предложений в электронной форме</v>
          </cell>
          <cell r="K7" t="str">
            <v>д) закупки финансовых услуг, включая банковские услуги, страховые услуги, услуги на рынке ценных бумаг, услуги по договору лизинга, а также услуги, оказываемые финансовой организацией и связанные с привлечением и (или) размещением денежных средств юридических и физических лиц;</v>
          </cell>
        </row>
        <row r="8">
          <cell r="B8" t="str">
            <v>Закрытый запрос предложений</v>
          </cell>
          <cell r="K8" t="str">
            <v>е) закупки, сведения о которых составляют государственную тайну, при условии, что такие сведения содержатся в документации о закупке или в проекте договора;</v>
          </cell>
        </row>
        <row r="9">
          <cell r="B9" t="str">
            <v>Закупка у единственного поставщика (исполнителя, подрядчика)</v>
          </cell>
          <cell r="K9" t="str">
            <v>ж) закупки, в отношении которых принято решение Правительства Российской Федерации в соответствии с частью 16 статьи 4 Федерального закона;</v>
          </cell>
        </row>
        <row r="10">
          <cell r="B10" t="str">
            <v>Конкурс в электронной форме, участниками которого могут быть только субъекты малого и среднего предпринимательства</v>
          </cell>
          <cell r="K10" t="str">
            <v>з) закупки услуг по водоснабжению, водоотведению, теплоснабжению и газоснабжению (за исключением услуг по реализации сжиженного газа), а также по подключению (присоединению) к сетям инженерно-технического обеспечения по регулируемым в соответствии с законодательством Российской Федерации ценам (тарифам);</v>
          </cell>
        </row>
        <row r="11">
          <cell r="B11" t="str">
            <v>Аукцион в электронной форме, участниками которого могут быть только субъекты малого и среднего предпринимательства</v>
          </cell>
          <cell r="K11" t="str">
            <v>и) закупки работ (услуг), выполнение (оказание)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 и государственным унитарным предприятием, соответствующие полномочия которых устанавливаются федеральными законами, нормативными правовыми актами Президента Российской Федерации или нормативными правовыми актами Правительства Российской Федерации, а также законодательными актами соответствующего субъекта Российской Федерации;</v>
          </cell>
        </row>
        <row r="12">
          <cell r="B12" t="str">
            <v>Запрос котировок в электронной форме, участниками которого могут быть только субъекты малого и среднего предпринимательства</v>
          </cell>
          <cell r="K12" t="str">
            <v>к) закупки услуг по осуществлению авторского контроля за разработкой проектной документации на объект капитального строительства, проведению авторского надзора за строительством, реконструкцией и капитальным ремонтом объекта капитального строительства авторами, а также по проведению технического и авторского надзора за выполнением работ по сохранению объекта культурного наследия (памятников истории и культуры) народов Российской Федерации авторами проектов;</v>
          </cell>
        </row>
        <row r="13">
          <cell r="B13" t="str">
            <v>Запрос предложений в электронной форме, участниками которого могут быть только субъекты малого и среднего предпринимательства</v>
          </cell>
          <cell r="K13" t="str">
            <v>л) закупки, предметом которых является аренда и (или) приобретение в собственность объектов недвижимого имущества;</v>
          </cell>
        </row>
        <row r="14">
          <cell r="B14" t="str">
            <v>Открытый запрос котировок</v>
          </cell>
          <cell r="K14" t="str">
            <v>м) закупки энергоносителей;</v>
          </cell>
        </row>
        <row r="15">
          <cell r="B15" t="str">
            <v>Открытый запрос предложений</v>
          </cell>
          <cell r="K15" t="str">
            <v>н) закупки услуг добычи, хранения, отгрузки (перевалки) и переработки энергоносителей;</v>
          </cell>
        </row>
        <row r="16">
          <cell r="K16" t="str">
            <v>о) закупки подвижного состава и материалов верхнего строения железнодорожного пути;</v>
          </cell>
        </row>
        <row r="17">
          <cell r="K17" t="str">
            <v>п) закупки результатов интеллектуальной деятельности у поставщика (исполнителя, подрядчика), обладающего исключительным правом на результат интеллектуальной деятельности или на средство индивидуализации, удостоверенным правоустанавливающим документом;</v>
          </cell>
        </row>
        <row r="18">
          <cell r="K18" t="str">
            <v>р) закупки услуг в области воздушных перевозок и авиационных работ;</v>
          </cell>
        </row>
        <row r="19">
          <cell r="K19" t="str">
            <v>с) закупки труб большого диаметра, используемых при строительстве магистральных нефтепроводов и нефтепродуктопроводов;</v>
          </cell>
        </row>
        <row r="20">
          <cell r="K20" t="str">
            <v>т) закупки товаров, являющихся источником радиоактивной и химической опасности и применяемых для разведки, добычи, транспортировки и переработки сырой нефти и природного газа;</v>
          </cell>
        </row>
        <row r="21">
          <cell r="K21" t="str">
            <v>у) закупки товаров, работ (услуг), выполняемых (оказываемых) при проведении плановых ремонтов, технического обслуживания и модернизации, осуществляемых в рамках существующих гарантийных или лицензионных обязательств по закупленным товару, работе (услуге);</v>
          </cell>
        </row>
        <row r="22">
          <cell r="K22" t="str">
            <v>(пп. "у" в ред. Постановления Правительства РФ от 25.12.2015 N 1442)</v>
          </cell>
        </row>
        <row r="23">
          <cell r="K23" t="str">
            <v>ф) закупки товаров, в том числе происходящих из иностранного государства, и (или) работ (услуг), выполняемых (оказываемых) иностранными лицами, в целях реализации шельфовых проектов;</v>
          </cell>
        </row>
        <row r="24">
          <cell r="K24" t="str">
            <v>(пп. "ф" в ред. Постановления Правительства РФ от 25.12.2015 N 1442)</v>
          </cell>
        </row>
        <row r="25">
          <cell r="K25" t="str">
            <v>х) закупки услуг подвижной радиотелефонной связи;</v>
          </cell>
        </row>
        <row r="26">
          <cell r="K26" t="str">
            <v>(пп. "х" введен Постановлением Правительства РФ от 29.10.2015 N 1169)</v>
          </cell>
        </row>
        <row r="27">
          <cell r="K27" t="str">
            <v>ц) закупки услуг образовательных организаций (за исключением услуг образовательных организаций, созданных в организационно-правовой форме потребительских кооперативов);</v>
          </cell>
        </row>
        <row r="28">
          <cell r="K28" t="str">
            <v>(пп. "ц" введен Постановлением Правительства РФ от 29.10.2015 N 1169)</v>
          </cell>
        </row>
        <row r="29">
          <cell r="K29" t="str">
            <v>ч) закупки товаров, работ (услуг), выполняемых (оказываемых) основным хозяйственным обществом и дочерним хозяйственным обществом и (или) хозяйственным обществом, созданным дочерним хозяйственным обществом, в случае закупки:</v>
          </cell>
        </row>
        <row r="30">
          <cell r="K30" t="str">
            <v>(в ред. Постановления Правительства РФ от 23.04.2016 N 342)</v>
          </cell>
        </row>
        <row r="31">
          <cell r="K31" t="str">
            <v>товаров, работ (услуг) собственного производства - при необходимости соблюдения единого технологического процесса производства продукции, выполнения работ, оказания услуг;</v>
          </cell>
        </row>
        <row r="32">
          <cell r="K32" t="str">
            <v>товаров, работ (услуг), связанных с оказанием бухгалтерских услуг, информационных услуг, охранной деятельностью или с сохранением коммерческой и информационной безопасности основного хозяйственного общества, его дочерних хозяйственных обществ, хозяйственных обществ, созданных дочерними хозяйственными обществами;</v>
          </cell>
        </row>
        <row r="33">
          <cell r="K33" t="str">
            <v>(пп. "ч" введен Постановлением Правительства РФ от 25.12.2015 N 1442)</v>
          </cell>
        </row>
        <row r="34">
          <cell r="K34" t="str">
            <v>ш) закупки услуг по обеспечению защиты персональных данных в информационных системах - в случае если начальная (максимальная) цена таких закупок превышает 200 млн. рублей;</v>
          </cell>
        </row>
        <row r="35">
          <cell r="K35" t="str">
            <v>(пп. "ш" введен Постановлением Правительства РФ от 25.12.2015 N 1442)</v>
          </cell>
        </row>
        <row r="36">
          <cell r="K36" t="str">
            <v>щ) закупки услуг по проведению аудита и обзорной проверки консолидированной финансовой отчетности заказчиками, суммарный объем выручки которых от продажи товаров, продукции, выполнения (оказания) работ (услуг), а также от прочих доходов по данным бухгалтерской (финансовой) отчетности за предшествующий календарный год превышает 10 млрд. рублей;</v>
          </cell>
        </row>
        <row r="37">
          <cell r="K37" t="str">
            <v>(пп. "щ" введен Постановлением Правительства РФ от 25.12.2015 N 1442)</v>
          </cell>
        </row>
        <row r="38">
          <cell r="K38" t="str">
            <v>э) закупки необработанных природных алмазов;</v>
          </cell>
        </row>
        <row r="39">
          <cell r="K39" t="str">
            <v>(пп. "э" введен Постановлением Правительства РФ от 25.12.2015 N 1442)</v>
          </cell>
        </row>
        <row r="40">
          <cell r="K40" t="str">
            <v>ю) закупки государственными компаниями, созданными на основании федерального закона, товаров, работ, услуг, по результатам которых заключаются на срок более 5 лет договоры (соглашения), которые предусматривают софинансирование, проектирование и (или) разработку рабочей документации и строительство (реконструкцию и (или) комплексное обустройство), эксплуатацию, включая содержание, ремонт (при необходимости капитальный ремонт) автомобильных дорог (участков автомобильных дорог) общего пользования федерального значения и (или) отдельных дорожных сооружений, являющихся их технологической частью, а также могут предусматривать выполнение функций оператора по сбору платы за проезд по платным автомобильным дорогам (платным участкам автомобильных дорог) общего пользования федерального значения, при условии установления указанными заказчиками в отношении участников закупки требований о привлечении к исполнению таких договоров (соглашений) субподрядчиков (соисполнителей) из числа субъектов малого и среднего предпринимательства;</v>
          </cell>
        </row>
        <row r="41">
          <cell r="K41" t="str">
            <v>(пп. "ю" введен Постановлением Правительства РФ от 23.04.2016 N 342)</v>
          </cell>
        </row>
        <row r="42">
          <cell r="K42" t="str">
            <v>я) закупки работ, услуг по строительству, реконструкции, капитальному ремонту и обслуживанию особо опасных, технически сложных и уникальных объектов капитального строительства, определяемых в соответствии с законодательством Российской Федерации о градостроительной деятельности, а также закупка работ, услуг по подготовке проектной документации таких объектов в случае, если начальная (максимальная) цена договора на выполнение работ, оказание услуг по результатам указанных закупок превышает 400 млн. рублей;</v>
          </cell>
        </row>
        <row r="43">
          <cell r="K43" t="str">
            <v>(пп. "я" введен Постановлением Правительства РФ от 14.12.2016 N 1355)</v>
          </cell>
        </row>
        <row r="44">
          <cell r="K44" t="str">
            <v>я(1)) закупки работ, услуг по проектированию, строительству, эксплуатации, реконструкции, капитальному ремонту, техническому перевооружению, консервации и ликвидации объектов, которые в соответствии с законодательством Российской Федерации относятся к категории опасных производственных объектов, либо критически важных объектов топливно-энергетического комплекса, критических элементов объектов топливно-энергетического комплекса, определяемых в соответствии с законодательством Российской Федерации о безопасности объектов топливно-энергетического комплекса (за исключением закупки работ, услуг, включенных в утвержденный заказчиком перечень товаров, работ, услуг (в том числе инновационной продукции, высокотехнологичной продукции), закупки которых осуществляются у субъектов малого и среднего предпринимательства (далее - перечень), в случае если начальная (максимальная) цена договора на выполнение работ, оказание услуг по результатам указанных закупок превышает 400 млн. рублей.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"/>
      <sheetName val="SKM"/>
      <sheetName val="SKM_ОП"/>
      <sheetName val="SKM_ОП (2)"/>
      <sheetName val="РЦ"/>
      <sheetName val="РЦ_ОП  "/>
      <sheetName val="РЦ_ОП  (2)"/>
      <sheetName val="Выр_тр "/>
      <sheetName val="Лист2"/>
      <sheetName val="Лист3"/>
      <sheetName val="243"/>
      <sheetName val="списки"/>
      <sheetName val="252"/>
      <sheetName val="333"/>
      <sheetName val="241"/>
      <sheetName val="Корректировка 1_черновик"/>
      <sheetName val="20301.1_ВПО"/>
      <sheetName val="ПРОЕКТ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"/>
      <sheetName val="SKM"/>
      <sheetName val="SKM_ОП"/>
      <sheetName val="SKM_ОП (2)"/>
      <sheetName val="РЦ"/>
      <sheetName val="РЦ_ОП  "/>
      <sheetName val="РЦ_ОП  (2)"/>
      <sheetName val="Выр_тр "/>
      <sheetName val="Лист2"/>
      <sheetName val="Лист3"/>
      <sheetName val="243"/>
      <sheetName val="списки"/>
      <sheetName val="252"/>
      <sheetName val="333"/>
      <sheetName val="241"/>
      <sheetName val="Корректировка 1_черновик"/>
      <sheetName val="20301.1_ВПО"/>
      <sheetName val="ПРОЕКТ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20">
          <cell r="F20">
            <v>12830.222999999998</v>
          </cell>
          <cell r="G20">
            <v>16539.841500000002</v>
          </cell>
          <cell r="L20">
            <v>5611.2519999999995</v>
          </cell>
          <cell r="M20">
            <v>13133.881370000001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РЦ_ОП  "/>
      <sheetName val="20301.1_впо"/>
      <sheetName val="252"/>
      <sheetName val="241"/>
      <sheetName val="Корректировка 1_черновик"/>
      <sheetName val="333"/>
      <sheetName val="SW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РЦ_ОП  "/>
      <sheetName val="20301.1_впо"/>
      <sheetName val="252"/>
      <sheetName val="241"/>
      <sheetName val="Корректировка 1_черновик"/>
      <sheetName val="333"/>
      <sheetName val="SW GRP"/>
    </sheetNames>
    <sheetDataSet>
      <sheetData sheetId="0" refreshError="1">
        <row r="2">
          <cell r="M2" t="str">
            <v>УТВЕРЖДАЮ</v>
          </cell>
        </row>
        <row r="3">
          <cell r="L3" t="str">
            <v>Первый заместитель директора филиала</v>
          </cell>
          <cell r="R3" t="str">
            <v>Сороковых А.Я.</v>
          </cell>
        </row>
        <row r="5">
          <cell r="A5" t="str">
            <v>Заявка на оплату №  243  от "19" мая 2008г.</v>
          </cell>
        </row>
        <row r="6">
          <cell r="A6" t="str">
            <v>№ расчетного счета, с которого осуществляется платеж  40502810600990000020</v>
          </cell>
        </row>
        <row r="8">
          <cell r="A8" t="str">
            <v>№ п/п</v>
          </cell>
          <cell r="B8" t="str">
            <v>№, дата платежного поручения</v>
          </cell>
          <cell r="C8" t="str">
            <v>Центр ОВД</v>
          </cell>
          <cell r="D8" t="str">
            <v>Отделение / Подразделение</v>
          </cell>
          <cell r="E8" t="str">
            <v>Контрагент</v>
          </cell>
          <cell r="F8" t="str">
            <v>Банковские реквизиты</v>
          </cell>
          <cell r="G8" t="str">
            <v>План возникновения и погашения обязательств</v>
          </cell>
          <cell r="J8" t="str">
            <v>Код инвестиционного проекта</v>
          </cell>
          <cell r="K8" t="str">
            <v>Код управленческого учета</v>
          </cell>
          <cell r="L8" t="str">
            <v>Назначение платежа</v>
          </cell>
          <cell r="M8" t="str">
            <v>основание для платежа</v>
          </cell>
          <cell r="Q8" t="str">
            <v>Ответственный исполнитель</v>
          </cell>
          <cell r="R8" t="str">
            <v>Отражение в бухгалтерском учёте</v>
          </cell>
        </row>
        <row r="9">
          <cell r="G9" t="str">
            <v>Код статьи</v>
          </cell>
          <cell r="H9" t="str">
            <v>Лимит по статье на II квартал (руб.)</v>
          </cell>
          <cell r="I9" t="str">
            <v>Остаток по статье на текущую дату (руб)</v>
          </cell>
          <cell r="M9" t="str">
            <v>Наименование №, дата первичного документа</v>
          </cell>
          <cell r="N9" t="str">
            <v>Сумма (с НДС), (руб)</v>
          </cell>
          <cell r="O9" t="str">
            <v>В том числе НДС</v>
          </cell>
          <cell r="P9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</row>
        <row r="11">
          <cell r="A11" t="str">
            <v>Проезд к месту отдыха/обучения (кроме КПК) и обратно</v>
          </cell>
          <cell r="G11" t="str">
            <v>20402</v>
          </cell>
          <cell r="H11">
            <v>14511455.27</v>
          </cell>
          <cell r="I11">
            <v>5236244.34</v>
          </cell>
          <cell r="N11">
            <v>2444254.4</v>
          </cell>
          <cell r="O11">
            <v>0</v>
          </cell>
        </row>
        <row r="12">
          <cell r="A12" t="str">
            <v>Остаток по статье, с учетом оплаты заявки (гр 9 -гр 14)</v>
          </cell>
          <cell r="I12">
            <v>2791989.94</v>
          </cell>
        </row>
        <row r="13">
          <cell r="A13">
            <v>1</v>
          </cell>
          <cell r="C13" t="str">
            <v>Югорский</v>
          </cell>
          <cell r="E13" t="str">
            <v xml:space="preserve">Югорский центр ОВД филиала </v>
          </cell>
          <cell r="F13" t="str">
            <v>на лицевые счета работников</v>
          </cell>
          <cell r="G13">
            <v>20402</v>
          </cell>
          <cell r="K13" t="str">
            <v>21.05.00.00</v>
          </cell>
          <cell r="L13" t="str">
            <v>проезд к месту отдыха/обучения (кроме КПК) и обратно</v>
          </cell>
          <cell r="M13" t="str">
            <v>приложение к заявке</v>
          </cell>
          <cell r="N13">
            <v>323446</v>
          </cell>
          <cell r="O13" t="str">
            <v>без НДС</v>
          </cell>
          <cell r="P13" t="str">
            <v>заявка на оплату от начальника центра ОВД от 15.05.2008г.</v>
          </cell>
          <cell r="Q13" t="str">
            <v>Подлубный</v>
          </cell>
        </row>
        <row r="14">
          <cell r="A14">
            <v>2</v>
          </cell>
          <cell r="C14" t="str">
            <v>Сургутский</v>
          </cell>
          <cell r="E14" t="str">
            <v>Сургутский центр ОВД</v>
          </cell>
          <cell r="F14" t="str">
            <v>на лицевые счета работников</v>
          </cell>
          <cell r="G14">
            <v>20402</v>
          </cell>
          <cell r="K14" t="str">
            <v>21.05.00.00</v>
          </cell>
          <cell r="L14" t="str">
            <v>проезд к месту отдыха/обучения (кроме КПК) и обратно</v>
          </cell>
          <cell r="M14" t="str">
            <v>приложение к заявке</v>
          </cell>
          <cell r="N14">
            <v>238600</v>
          </cell>
          <cell r="O14" t="str">
            <v>без НДС</v>
          </cell>
          <cell r="P14" t="str">
            <v>заявка на оплату от начальника центра ОВД от 15.05.2008г.</v>
          </cell>
          <cell r="Q14" t="str">
            <v>Подлубный</v>
          </cell>
        </row>
        <row r="15">
          <cell r="A15">
            <v>3</v>
          </cell>
          <cell r="C15" t="str">
            <v>Нижневартовский</v>
          </cell>
          <cell r="E15" t="str">
            <v>Нижневартовский центр ОВД</v>
          </cell>
          <cell r="F15" t="str">
            <v>на лицевые счета работников</v>
          </cell>
          <cell r="G15">
            <v>20402</v>
          </cell>
          <cell r="K15" t="str">
            <v>21.05.00.00</v>
          </cell>
          <cell r="L15" t="str">
            <v>проезд к месту отдыха/обучения (кроме КПК) и обратно</v>
          </cell>
          <cell r="M15" t="str">
            <v>приложение к заявке</v>
          </cell>
          <cell r="N15">
            <v>258573.4</v>
          </cell>
          <cell r="O15" t="str">
            <v>без НДС</v>
          </cell>
          <cell r="P15" t="str">
            <v>заявка на оплату от начальника центра ОВД от 15.05.2008г.</v>
          </cell>
          <cell r="Q15" t="str">
            <v>Подлубный</v>
          </cell>
        </row>
        <row r="16">
          <cell r="A16">
            <v>4</v>
          </cell>
          <cell r="C16" t="str">
            <v>Надымский</v>
          </cell>
          <cell r="E16" t="str">
            <v>Надымский центр ОВД</v>
          </cell>
          <cell r="F16" t="str">
            <v>на лицевые счета работников</v>
          </cell>
          <cell r="G16">
            <v>20402</v>
          </cell>
          <cell r="K16" t="str">
            <v>21.05.00.00</v>
          </cell>
          <cell r="L16" t="str">
            <v>проезд к месту отдыха/обучения (кроме КПК) и обратно</v>
          </cell>
          <cell r="M16" t="str">
            <v>приложение к заявке</v>
          </cell>
          <cell r="N16">
            <v>317185</v>
          </cell>
          <cell r="O16" t="str">
            <v>без НДС</v>
          </cell>
          <cell r="P16" t="str">
            <v>заявка на оплату от начальника центра ОВД от 06.05.2008г.</v>
          </cell>
          <cell r="Q16" t="str">
            <v>Подлубный</v>
          </cell>
        </row>
        <row r="17">
          <cell r="A17">
            <v>5</v>
          </cell>
          <cell r="C17" t="str">
            <v>Ноябрьский</v>
          </cell>
          <cell r="E17" t="str">
            <v>Ноябрьский центр ОВД</v>
          </cell>
          <cell r="F17" t="str">
            <v>на лицевые счета работников</v>
          </cell>
          <cell r="G17">
            <v>20402</v>
          </cell>
          <cell r="K17" t="str">
            <v>21.05.00.00</v>
          </cell>
          <cell r="L17" t="str">
            <v>проезд к месту отдыха/обучения (кроме КПК) и обратно</v>
          </cell>
          <cell r="M17" t="str">
            <v>приложение к заявке</v>
          </cell>
          <cell r="N17">
            <v>205175</v>
          </cell>
          <cell r="O17" t="str">
            <v>без НДС</v>
          </cell>
          <cell r="P17" t="str">
            <v>заявка на оплату от начальника центра ОВД от 15.05.2008г.</v>
          </cell>
          <cell r="Q17" t="str">
            <v>Подлубный</v>
          </cell>
        </row>
        <row r="18">
          <cell r="A18">
            <v>6</v>
          </cell>
          <cell r="C18" t="str">
            <v>Ямальский</v>
          </cell>
          <cell r="D18" t="str">
            <v>Салехард</v>
          </cell>
          <cell r="E18" t="str">
            <v xml:space="preserve">Ямальский центр ОВД </v>
          </cell>
          <cell r="F18" t="str">
            <v>на лицевые счета работников</v>
          </cell>
          <cell r="G18">
            <v>20402</v>
          </cell>
          <cell r="K18" t="str">
            <v>21.05.00.00</v>
          </cell>
          <cell r="L18" t="str">
            <v>проезд к месту отдыха/обучения (кроме КПК) и обратно</v>
          </cell>
          <cell r="M18" t="str">
            <v>приложение к заявке</v>
          </cell>
          <cell r="N18">
            <v>485243</v>
          </cell>
          <cell r="O18" t="str">
            <v>без НДС</v>
          </cell>
          <cell r="P18" t="str">
            <v>заявка на оплату от начальника центра ОВД от 15.05.2008г.</v>
          </cell>
          <cell r="Q18" t="str">
            <v>Подлубный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  <sheetName val="20404-1_ВПО в ГК"/>
      <sheetName val="20404-2_ВПО в ГК"/>
      <sheetName val="Пр 13б План ПРиПРО по УИП"/>
      <sheetName val="Пр 13б План ПРиПРО"/>
      <sheetName val="Данные"/>
      <sheetName val="Пр 10 План ВПО"/>
      <sheetName val="Пр 20 (стр 204962_ВПО)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>
        <row r="2">
          <cell r="A2">
            <v>2006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  <cell r="J2" t="str">
            <v>Аэронавигация Восточной Сибири</v>
          </cell>
        </row>
        <row r="3">
          <cell r="A3">
            <v>2007</v>
          </cell>
          <cell r="J3" t="str">
            <v>Аэронавигация Дальнего Востока</v>
          </cell>
        </row>
        <row r="4">
          <cell r="A4">
            <v>2008</v>
          </cell>
          <cell r="J4" t="str">
            <v>Аэронавигация Центральной Волги</v>
          </cell>
        </row>
        <row r="5">
          <cell r="A5">
            <v>2009</v>
          </cell>
          <cell r="J5" t="str">
            <v>Аэронавигация Западной Сибири</v>
          </cell>
        </row>
        <row r="6">
          <cell r="A6">
            <v>2010</v>
          </cell>
        </row>
        <row r="7">
          <cell r="A7">
            <v>2011</v>
          </cell>
        </row>
        <row r="8">
          <cell r="A8">
            <v>2012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>
        <row r="2">
          <cell r="A2" t="str">
            <v>Заявка в план РЗиМОС на 2020 год</v>
          </cell>
        </row>
      </sheetData>
      <sheetData sheetId="23">
        <row r="2">
          <cell r="A2" t="str">
            <v>Заявка в план РЗиМОС на 2020 год</v>
          </cell>
        </row>
      </sheetData>
      <sheetData sheetId="24">
        <row r="2">
          <cell r="A2" t="str">
            <v>Заявка в план РЗиМОС на 2020 год</v>
          </cell>
        </row>
      </sheetData>
      <sheetData sheetId="25">
        <row r="2">
          <cell r="A2" t="str">
            <v>Заявка в план РЗиМОС на 2020 год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  <sheetName val="20404-1_ВПО в ГК"/>
      <sheetName val="20404-2_ВПО в ГК"/>
      <sheetName val="Пр 13б План ПРиПРО по УИП"/>
      <sheetName val="Пр 13б План ПРиПРО"/>
      <sheetName val="Данные"/>
      <sheetName val="Пр 10 План ВПО"/>
      <sheetName val="Пр 20 (стр 204962_ВПО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43"/>
      <sheetName val="РЦ_ОП  "/>
      <sheetName val="20301.1_впо"/>
      <sheetName val="252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43"/>
      <sheetName val="РЦ_ОП  "/>
      <sheetName val="20301.1_впо"/>
      <sheetName val="252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3_УЦ"/>
      <sheetName val="Лист3"/>
      <sheetName val="Корректировка 3 (2)"/>
      <sheetName val="Корректировка 3_черновик_ (2)"/>
      <sheetName val="Сводная"/>
      <sheetName val="Лист26"/>
      <sheetName val="Корректировка 3_черновик_"/>
      <sheetName val="Раздел 1_к2 (2)"/>
      <sheetName val="Раздел 1_к2"/>
      <sheetName val="Раздел 2_к2"/>
      <sheetName val="Корректировка 2"/>
      <sheetName val="Корректировка 2_черновик"/>
      <sheetName val="В Эксплуатацию"/>
      <sheetName val="Анализ_Корр_по центрам"/>
      <sheetName val="Раздел 1_к1"/>
      <sheetName val="Раздел 2_к1"/>
      <sheetName val="Корректировка 1"/>
      <sheetName val="Корректировка 1_черновик"/>
      <sheetName val="Раздел 1_0"/>
      <sheetName val="Раздел 2_0"/>
      <sheetName val="Корректировка 3_черновик"/>
      <sheetName val="Данные"/>
      <sheetName val="Списки"/>
      <sheetName val="РЦ_ОП  "/>
      <sheetName val="SW GRP"/>
      <sheetName val="333"/>
      <sheetName val="243"/>
      <sheetName val="2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3_УЦ"/>
      <sheetName val="Лист3"/>
      <sheetName val="Корректировка 3 (2)"/>
      <sheetName val="Корректировка 3_черновик_ (2)"/>
      <sheetName val="Сводная"/>
      <sheetName val="Лист26"/>
      <sheetName val="Корректировка 3_черновик_"/>
      <sheetName val="Раздел 1_к2 (2)"/>
      <sheetName val="Раздел 1_к2"/>
      <sheetName val="Раздел 2_к2"/>
      <sheetName val="Корректировка 2"/>
      <sheetName val="Корректировка 2_черновик"/>
      <sheetName val="В Эксплуатацию"/>
      <sheetName val="Анализ_Корр_по центрам"/>
      <sheetName val="Раздел 1_к1"/>
      <sheetName val="Раздел 2_к1"/>
      <sheetName val="Корректировка 1"/>
      <sheetName val="Корректировка 1_черновик"/>
      <sheetName val="Раздел 1_0"/>
      <sheetName val="Раздел 2_0"/>
      <sheetName val="Корректировка 3_черновик"/>
      <sheetName val="Данные"/>
      <sheetName val="Списки"/>
      <sheetName val="РЦ_ОП  "/>
      <sheetName val="SW GRP"/>
      <sheetName val="333"/>
      <sheetName val="243"/>
      <sheetName val="2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E1">
            <v>0</v>
          </cell>
        </row>
        <row r="2">
          <cell r="AE2">
            <v>0</v>
          </cell>
        </row>
        <row r="4">
          <cell r="O4">
            <v>0</v>
          </cell>
        </row>
        <row r="5">
          <cell r="O5">
            <v>0</v>
          </cell>
        </row>
        <row r="6">
          <cell r="O6">
            <v>0</v>
          </cell>
          <cell r="AE6">
            <v>0</v>
          </cell>
        </row>
        <row r="7">
          <cell r="O7">
            <v>0</v>
          </cell>
          <cell r="AE7">
            <v>0</v>
          </cell>
        </row>
        <row r="8">
          <cell r="O8">
            <v>0</v>
          </cell>
          <cell r="AE8">
            <v>0</v>
          </cell>
        </row>
        <row r="9">
          <cell r="O9">
            <v>0</v>
          </cell>
          <cell r="AE9" t="str">
            <v>СТАРЫЙ лимит</v>
          </cell>
        </row>
        <row r="10">
          <cell r="O10" t="str">
            <v>Оплата выполненных работ, поставленного оборудования с НДС на начало планируемого периода</v>
          </cell>
          <cell r="AE10" t="str">
            <v>Согласованные показатели (по переходящим проектам указываются показатели в соответствии с п. 6.6.5 СТO–ГК–0001-017)</v>
          </cell>
        </row>
        <row r="11">
          <cell r="O11">
            <v>0</v>
          </cell>
          <cell r="AE11" t="str">
            <v>Общая  плановая стоимость (проекта, этапа)</v>
          </cell>
        </row>
        <row r="12">
          <cell r="O12">
            <v>13</v>
          </cell>
          <cell r="AE12">
            <v>22</v>
          </cell>
        </row>
        <row r="13">
          <cell r="O13">
            <v>0</v>
          </cell>
          <cell r="AE13">
            <v>249431</v>
          </cell>
        </row>
        <row r="14">
          <cell r="O14">
            <v>0</v>
          </cell>
          <cell r="AE14">
            <v>0</v>
          </cell>
        </row>
        <row r="15">
          <cell r="O15">
            <v>0</v>
          </cell>
          <cell r="AE15">
            <v>0</v>
          </cell>
        </row>
        <row r="16">
          <cell r="O16">
            <v>0</v>
          </cell>
          <cell r="AE16">
            <v>1400</v>
          </cell>
        </row>
        <row r="17">
          <cell r="O17">
            <v>0</v>
          </cell>
          <cell r="AE17">
            <v>2000</v>
          </cell>
        </row>
        <row r="18">
          <cell r="O18">
            <v>0</v>
          </cell>
          <cell r="AE18">
            <v>2000</v>
          </cell>
        </row>
        <row r="19">
          <cell r="O19">
            <v>0</v>
          </cell>
          <cell r="AE19">
            <v>1750</v>
          </cell>
        </row>
        <row r="20">
          <cell r="O20">
            <v>0</v>
          </cell>
          <cell r="AE20">
            <v>950</v>
          </cell>
        </row>
        <row r="21">
          <cell r="O21">
            <v>0</v>
          </cell>
          <cell r="AE21">
            <v>1000</v>
          </cell>
        </row>
        <row r="22">
          <cell r="O22">
            <v>0</v>
          </cell>
          <cell r="AE22">
            <v>450</v>
          </cell>
        </row>
        <row r="23">
          <cell r="O23">
            <v>0</v>
          </cell>
          <cell r="AE23">
            <v>450</v>
          </cell>
        </row>
        <row r="24">
          <cell r="O24">
            <v>0</v>
          </cell>
          <cell r="AE24">
            <v>190</v>
          </cell>
        </row>
        <row r="25">
          <cell r="O25">
            <v>0</v>
          </cell>
          <cell r="AE25">
            <v>700</v>
          </cell>
        </row>
        <row r="26">
          <cell r="O26">
            <v>0</v>
          </cell>
          <cell r="AE26">
            <v>950</v>
          </cell>
        </row>
        <row r="27">
          <cell r="O27">
            <v>0</v>
          </cell>
          <cell r="AE27">
            <v>600</v>
          </cell>
        </row>
        <row r="28">
          <cell r="O28">
            <v>0</v>
          </cell>
          <cell r="AE28">
            <v>130</v>
          </cell>
        </row>
        <row r="29">
          <cell r="O29">
            <v>0</v>
          </cell>
          <cell r="AE29">
            <v>1300</v>
          </cell>
        </row>
        <row r="30">
          <cell r="O30">
            <v>0</v>
          </cell>
          <cell r="AE30">
            <v>850</v>
          </cell>
        </row>
        <row r="31">
          <cell r="O31">
            <v>0</v>
          </cell>
          <cell r="AE31">
            <v>90</v>
          </cell>
        </row>
        <row r="32">
          <cell r="O32">
            <v>0</v>
          </cell>
          <cell r="AE32">
            <v>2200</v>
          </cell>
        </row>
        <row r="33">
          <cell r="O33">
            <v>0</v>
          </cell>
          <cell r="AE33">
            <v>100</v>
          </cell>
        </row>
        <row r="34">
          <cell r="O34">
            <v>0</v>
          </cell>
          <cell r="AE34">
            <v>1600</v>
          </cell>
        </row>
        <row r="35">
          <cell r="O35">
            <v>0</v>
          </cell>
          <cell r="AE35">
            <v>1500</v>
          </cell>
        </row>
        <row r="36">
          <cell r="O36">
            <v>0</v>
          </cell>
          <cell r="AE36">
            <v>1500</v>
          </cell>
        </row>
        <row r="37">
          <cell r="O37">
            <v>0</v>
          </cell>
          <cell r="AE37">
            <v>800</v>
          </cell>
        </row>
        <row r="38">
          <cell r="O38">
            <v>0</v>
          </cell>
          <cell r="AE38">
            <v>450</v>
          </cell>
        </row>
        <row r="39">
          <cell r="O39">
            <v>0</v>
          </cell>
          <cell r="AE39">
            <v>1200</v>
          </cell>
        </row>
        <row r="40">
          <cell r="O40">
            <v>0</v>
          </cell>
          <cell r="AE40">
            <v>145</v>
          </cell>
        </row>
        <row r="41">
          <cell r="O41">
            <v>0</v>
          </cell>
          <cell r="AE41">
            <v>690</v>
          </cell>
        </row>
        <row r="42">
          <cell r="O42">
            <v>0</v>
          </cell>
          <cell r="AE42">
            <v>180</v>
          </cell>
        </row>
        <row r="43">
          <cell r="O43">
            <v>0</v>
          </cell>
          <cell r="AE43">
            <v>1020</v>
          </cell>
        </row>
        <row r="44">
          <cell r="O44">
            <v>0</v>
          </cell>
          <cell r="AE44">
            <v>2300</v>
          </cell>
        </row>
        <row r="45">
          <cell r="O45">
            <v>0</v>
          </cell>
          <cell r="AE45">
            <v>900</v>
          </cell>
        </row>
        <row r="46">
          <cell r="O46">
            <v>0</v>
          </cell>
          <cell r="AE46">
            <v>400</v>
          </cell>
        </row>
        <row r="47">
          <cell r="O47">
            <v>0</v>
          </cell>
          <cell r="AE47">
            <v>200</v>
          </cell>
        </row>
        <row r="48">
          <cell r="O48">
            <v>0</v>
          </cell>
          <cell r="AE48">
            <v>100</v>
          </cell>
        </row>
        <row r="49">
          <cell r="O49">
            <v>0</v>
          </cell>
          <cell r="AE49">
            <v>435</v>
          </cell>
        </row>
        <row r="50">
          <cell r="O50">
            <v>0</v>
          </cell>
          <cell r="AE50">
            <v>600</v>
          </cell>
        </row>
        <row r="51">
          <cell r="O51">
            <v>0</v>
          </cell>
          <cell r="AE51">
            <v>200</v>
          </cell>
        </row>
        <row r="52">
          <cell r="O52">
            <v>0</v>
          </cell>
          <cell r="AE52">
            <v>2100</v>
          </cell>
        </row>
        <row r="53">
          <cell r="O53">
            <v>0</v>
          </cell>
          <cell r="AE53">
            <v>499</v>
          </cell>
        </row>
        <row r="54">
          <cell r="O54">
            <v>0</v>
          </cell>
          <cell r="AE54">
            <v>350</v>
          </cell>
        </row>
        <row r="55">
          <cell r="O55">
            <v>0</v>
          </cell>
          <cell r="AE55">
            <v>200</v>
          </cell>
        </row>
        <row r="56">
          <cell r="O56">
            <v>0</v>
          </cell>
          <cell r="AE56">
            <v>180</v>
          </cell>
        </row>
        <row r="57">
          <cell r="O57">
            <v>0</v>
          </cell>
          <cell r="AE57">
            <v>2500</v>
          </cell>
        </row>
        <row r="58">
          <cell r="O58">
            <v>0</v>
          </cell>
          <cell r="AE58">
            <v>700</v>
          </cell>
        </row>
        <row r="59">
          <cell r="O59">
            <v>0</v>
          </cell>
          <cell r="AE59">
            <v>200</v>
          </cell>
        </row>
        <row r="60">
          <cell r="O60">
            <v>0</v>
          </cell>
          <cell r="AE60">
            <v>350</v>
          </cell>
        </row>
        <row r="61">
          <cell r="O61">
            <v>226</v>
          </cell>
          <cell r="AE61">
            <v>500</v>
          </cell>
        </row>
        <row r="62">
          <cell r="O62">
            <v>95</v>
          </cell>
          <cell r="AE62">
            <v>600</v>
          </cell>
        </row>
        <row r="63">
          <cell r="O63">
            <v>0</v>
          </cell>
          <cell r="AE63">
            <v>800</v>
          </cell>
        </row>
        <row r="64">
          <cell r="O64">
            <v>0</v>
          </cell>
          <cell r="AE64">
            <v>2500</v>
          </cell>
        </row>
        <row r="65">
          <cell r="O65">
            <v>0</v>
          </cell>
          <cell r="AE65">
            <v>390</v>
          </cell>
        </row>
        <row r="66">
          <cell r="O66">
            <v>0</v>
          </cell>
          <cell r="AE66">
            <v>750</v>
          </cell>
        </row>
        <row r="67">
          <cell r="O67">
            <v>0</v>
          </cell>
          <cell r="AE67">
            <v>1500</v>
          </cell>
        </row>
        <row r="68">
          <cell r="O68">
            <v>0</v>
          </cell>
          <cell r="AE68">
            <v>3400</v>
          </cell>
        </row>
        <row r="69">
          <cell r="O69">
            <v>0</v>
          </cell>
          <cell r="AE69">
            <v>2500</v>
          </cell>
        </row>
        <row r="70">
          <cell r="O70">
            <v>0</v>
          </cell>
          <cell r="AE70">
            <v>490</v>
          </cell>
        </row>
        <row r="71">
          <cell r="O71">
            <v>0</v>
          </cell>
          <cell r="AE71">
            <v>400</v>
          </cell>
        </row>
        <row r="72">
          <cell r="O72">
            <v>0</v>
          </cell>
          <cell r="AE72">
            <v>475</v>
          </cell>
        </row>
        <row r="73">
          <cell r="O73">
            <v>0</v>
          </cell>
          <cell r="AE73">
            <v>700</v>
          </cell>
        </row>
        <row r="74">
          <cell r="O74">
            <v>0</v>
          </cell>
          <cell r="AE74">
            <v>800</v>
          </cell>
        </row>
        <row r="75">
          <cell r="O75">
            <v>0</v>
          </cell>
          <cell r="AE75">
            <v>800</v>
          </cell>
        </row>
        <row r="76">
          <cell r="O76">
            <v>0</v>
          </cell>
          <cell r="AE76">
            <v>1000</v>
          </cell>
        </row>
        <row r="77">
          <cell r="O77">
            <v>138</v>
          </cell>
          <cell r="AE77">
            <v>138</v>
          </cell>
        </row>
        <row r="78">
          <cell r="O78">
            <v>0</v>
          </cell>
          <cell r="AE78">
            <v>2000</v>
          </cell>
        </row>
        <row r="79">
          <cell r="O79">
            <v>0</v>
          </cell>
          <cell r="AE79">
            <v>0</v>
          </cell>
        </row>
        <row r="80">
          <cell r="O80">
            <v>0</v>
          </cell>
          <cell r="AE80">
            <v>0</v>
          </cell>
        </row>
        <row r="81">
          <cell r="O81">
            <v>0</v>
          </cell>
          <cell r="AE81">
            <v>0</v>
          </cell>
        </row>
        <row r="82">
          <cell r="O82">
            <v>0</v>
          </cell>
          <cell r="AE82">
            <v>0</v>
          </cell>
        </row>
        <row r="83">
          <cell r="O83">
            <v>0</v>
          </cell>
          <cell r="AE83">
            <v>0</v>
          </cell>
        </row>
        <row r="84">
          <cell r="O84">
            <v>0</v>
          </cell>
          <cell r="AE84">
            <v>0</v>
          </cell>
        </row>
        <row r="85">
          <cell r="O85">
            <v>0</v>
          </cell>
          <cell r="AE85">
            <v>0</v>
          </cell>
        </row>
        <row r="86">
          <cell r="O86">
            <v>0</v>
          </cell>
          <cell r="AE86">
            <v>0</v>
          </cell>
        </row>
        <row r="87">
          <cell r="O87">
            <v>0</v>
          </cell>
          <cell r="AE87">
            <v>0</v>
          </cell>
        </row>
        <row r="88">
          <cell r="O88">
            <v>0</v>
          </cell>
          <cell r="AE88">
            <v>0</v>
          </cell>
        </row>
        <row r="89">
          <cell r="O89">
            <v>0</v>
          </cell>
          <cell r="AE89">
            <v>0</v>
          </cell>
        </row>
        <row r="90">
          <cell r="O90">
            <v>0</v>
          </cell>
          <cell r="AE90">
            <v>0</v>
          </cell>
        </row>
        <row r="91">
          <cell r="O91">
            <v>0</v>
          </cell>
          <cell r="AE91">
            <v>0</v>
          </cell>
        </row>
        <row r="92">
          <cell r="O92">
            <v>0</v>
          </cell>
          <cell r="AE92">
            <v>0</v>
          </cell>
        </row>
        <row r="93">
          <cell r="O93">
            <v>0</v>
          </cell>
          <cell r="AE93">
            <v>0</v>
          </cell>
        </row>
        <row r="94">
          <cell r="O94">
            <v>0</v>
          </cell>
          <cell r="AE94">
            <v>0</v>
          </cell>
        </row>
        <row r="95">
          <cell r="O95">
            <v>0</v>
          </cell>
          <cell r="AE95">
            <v>0</v>
          </cell>
        </row>
        <row r="96">
          <cell r="O96">
            <v>0</v>
          </cell>
          <cell r="AE96">
            <v>0</v>
          </cell>
        </row>
        <row r="97">
          <cell r="O97">
            <v>0</v>
          </cell>
          <cell r="AE97">
            <v>0</v>
          </cell>
        </row>
        <row r="98">
          <cell r="O98">
            <v>0</v>
          </cell>
          <cell r="AE98">
            <v>350</v>
          </cell>
        </row>
        <row r="99">
          <cell r="O99">
            <v>0</v>
          </cell>
          <cell r="AE99">
            <v>200</v>
          </cell>
        </row>
        <row r="100">
          <cell r="O100">
            <v>0</v>
          </cell>
          <cell r="AE100">
            <v>900</v>
          </cell>
        </row>
        <row r="101">
          <cell r="O101">
            <v>0</v>
          </cell>
          <cell r="AE101">
            <v>490</v>
          </cell>
        </row>
        <row r="102">
          <cell r="O102">
            <v>0</v>
          </cell>
          <cell r="AE102">
            <v>170</v>
          </cell>
        </row>
        <row r="103">
          <cell r="O103">
            <v>0</v>
          </cell>
          <cell r="AE103">
            <v>430</v>
          </cell>
        </row>
        <row r="104">
          <cell r="O104">
            <v>0</v>
          </cell>
          <cell r="AE104">
            <v>250</v>
          </cell>
        </row>
        <row r="105">
          <cell r="O105">
            <v>0</v>
          </cell>
          <cell r="AE105">
            <v>100</v>
          </cell>
        </row>
        <row r="106">
          <cell r="O106">
            <v>0</v>
          </cell>
          <cell r="AE106">
            <v>175</v>
          </cell>
        </row>
        <row r="107">
          <cell r="O107">
            <v>0</v>
          </cell>
          <cell r="AE107">
            <v>140</v>
          </cell>
        </row>
        <row r="108">
          <cell r="O108">
            <v>0</v>
          </cell>
          <cell r="AE108">
            <v>500</v>
          </cell>
        </row>
        <row r="109">
          <cell r="O109">
            <v>0</v>
          </cell>
          <cell r="AE109">
            <v>500</v>
          </cell>
        </row>
        <row r="110">
          <cell r="O110">
            <v>0</v>
          </cell>
          <cell r="AE110">
            <v>500</v>
          </cell>
        </row>
        <row r="111">
          <cell r="O111">
            <v>0</v>
          </cell>
          <cell r="AE111">
            <v>500</v>
          </cell>
        </row>
        <row r="112">
          <cell r="O112">
            <v>0</v>
          </cell>
          <cell r="AE112">
            <v>170</v>
          </cell>
        </row>
        <row r="113">
          <cell r="O113">
            <v>0</v>
          </cell>
          <cell r="AE113">
            <v>1800</v>
          </cell>
        </row>
        <row r="114">
          <cell r="O114">
            <v>0</v>
          </cell>
          <cell r="AE114">
            <v>490</v>
          </cell>
        </row>
        <row r="115">
          <cell r="O115">
            <v>0</v>
          </cell>
          <cell r="AE115">
            <v>150</v>
          </cell>
        </row>
        <row r="116">
          <cell r="O116">
            <v>0</v>
          </cell>
          <cell r="AE116">
            <v>980</v>
          </cell>
        </row>
        <row r="117">
          <cell r="O117">
            <v>0</v>
          </cell>
          <cell r="AE117">
            <v>0</v>
          </cell>
        </row>
        <row r="118">
          <cell r="O118">
            <v>0</v>
          </cell>
          <cell r="AE118">
            <v>0</v>
          </cell>
        </row>
        <row r="119">
          <cell r="O119">
            <v>0</v>
          </cell>
          <cell r="AE119">
            <v>0</v>
          </cell>
        </row>
        <row r="120">
          <cell r="O120">
            <v>0</v>
          </cell>
          <cell r="AE120">
            <v>0</v>
          </cell>
        </row>
        <row r="121">
          <cell r="O121">
            <v>0</v>
          </cell>
          <cell r="AE121">
            <v>0</v>
          </cell>
        </row>
        <row r="122">
          <cell r="O122">
            <v>0</v>
          </cell>
          <cell r="AE122">
            <v>1400</v>
          </cell>
        </row>
        <row r="123">
          <cell r="O123">
            <v>0</v>
          </cell>
          <cell r="AE123">
            <v>1400</v>
          </cell>
        </row>
        <row r="124">
          <cell r="O124">
            <v>0</v>
          </cell>
          <cell r="AE124">
            <v>1600</v>
          </cell>
        </row>
        <row r="125">
          <cell r="O125">
            <v>0</v>
          </cell>
          <cell r="AE125">
            <v>1900</v>
          </cell>
        </row>
        <row r="126">
          <cell r="O126">
            <v>0</v>
          </cell>
          <cell r="AE126">
            <v>500</v>
          </cell>
        </row>
        <row r="127">
          <cell r="O127">
            <v>0</v>
          </cell>
          <cell r="AE127">
            <v>1700</v>
          </cell>
        </row>
        <row r="128">
          <cell r="O128">
            <v>0</v>
          </cell>
          <cell r="AE128">
            <v>650</v>
          </cell>
        </row>
        <row r="129">
          <cell r="O129">
            <v>0</v>
          </cell>
          <cell r="AE129">
            <v>150</v>
          </cell>
        </row>
        <row r="130">
          <cell r="O130">
            <v>0</v>
          </cell>
          <cell r="AE130">
            <v>900</v>
          </cell>
        </row>
        <row r="131">
          <cell r="O131">
            <v>0</v>
          </cell>
          <cell r="AE131">
            <v>2500</v>
          </cell>
        </row>
        <row r="132">
          <cell r="O132">
            <v>0</v>
          </cell>
          <cell r="AE132">
            <v>0</v>
          </cell>
        </row>
        <row r="133">
          <cell r="O133">
            <v>0</v>
          </cell>
          <cell r="AE133">
            <v>0</v>
          </cell>
        </row>
        <row r="134">
          <cell r="O134">
            <v>0</v>
          </cell>
          <cell r="AE134">
            <v>745</v>
          </cell>
        </row>
        <row r="135">
          <cell r="O135">
            <v>0</v>
          </cell>
          <cell r="AE135">
            <v>1000</v>
          </cell>
        </row>
        <row r="136">
          <cell r="O136">
            <v>0</v>
          </cell>
          <cell r="AE136">
            <v>210</v>
          </cell>
        </row>
        <row r="137">
          <cell r="O137">
            <v>0</v>
          </cell>
          <cell r="AE137">
            <v>280</v>
          </cell>
        </row>
        <row r="138">
          <cell r="O138">
            <v>0</v>
          </cell>
          <cell r="AE138">
            <v>150</v>
          </cell>
        </row>
        <row r="139">
          <cell r="O139">
            <v>0</v>
          </cell>
          <cell r="AE139">
            <v>440</v>
          </cell>
        </row>
        <row r="140">
          <cell r="O140">
            <v>0</v>
          </cell>
          <cell r="AE140">
            <v>1420</v>
          </cell>
        </row>
        <row r="141">
          <cell r="O141">
            <v>0</v>
          </cell>
          <cell r="AE141">
            <v>400</v>
          </cell>
        </row>
        <row r="142">
          <cell r="O142">
            <v>0</v>
          </cell>
          <cell r="AE142">
            <v>250</v>
          </cell>
        </row>
        <row r="143">
          <cell r="O143">
            <v>0</v>
          </cell>
          <cell r="AE143">
            <v>150</v>
          </cell>
        </row>
        <row r="144">
          <cell r="O144">
            <v>0</v>
          </cell>
          <cell r="AE144">
            <v>200</v>
          </cell>
        </row>
        <row r="145">
          <cell r="O145">
            <v>0</v>
          </cell>
          <cell r="AE145">
            <v>100</v>
          </cell>
        </row>
        <row r="146">
          <cell r="O146">
            <v>0</v>
          </cell>
          <cell r="AE146">
            <v>800</v>
          </cell>
        </row>
        <row r="147">
          <cell r="O147">
            <v>0</v>
          </cell>
          <cell r="AE147">
            <v>80</v>
          </cell>
        </row>
        <row r="148">
          <cell r="O148">
            <v>0</v>
          </cell>
          <cell r="AE148">
            <v>285</v>
          </cell>
        </row>
        <row r="149">
          <cell r="O149">
            <v>0</v>
          </cell>
          <cell r="AE149">
            <v>2150</v>
          </cell>
        </row>
        <row r="150">
          <cell r="O150">
            <v>0</v>
          </cell>
          <cell r="AE150">
            <v>200</v>
          </cell>
        </row>
        <row r="151">
          <cell r="O151">
            <v>0</v>
          </cell>
          <cell r="AE151">
            <v>600</v>
          </cell>
        </row>
        <row r="152">
          <cell r="O152">
            <v>0</v>
          </cell>
          <cell r="AE152">
            <v>2500</v>
          </cell>
        </row>
        <row r="153">
          <cell r="O153">
            <v>0</v>
          </cell>
          <cell r="AE153">
            <v>150</v>
          </cell>
        </row>
        <row r="154">
          <cell r="O154">
            <v>0</v>
          </cell>
          <cell r="AE154">
            <v>1000</v>
          </cell>
        </row>
        <row r="155">
          <cell r="O155">
            <v>0</v>
          </cell>
          <cell r="AE155">
            <v>1200</v>
          </cell>
        </row>
        <row r="156">
          <cell r="O156">
            <v>0</v>
          </cell>
          <cell r="AE156">
            <v>1000</v>
          </cell>
        </row>
        <row r="157">
          <cell r="O157">
            <v>0</v>
          </cell>
          <cell r="AE157">
            <v>1200</v>
          </cell>
        </row>
        <row r="158">
          <cell r="O158">
            <v>0</v>
          </cell>
          <cell r="AE158">
            <v>1000</v>
          </cell>
        </row>
        <row r="159">
          <cell r="O159">
            <v>0</v>
          </cell>
          <cell r="AE159">
            <v>1600</v>
          </cell>
        </row>
        <row r="160">
          <cell r="O160">
            <v>0</v>
          </cell>
          <cell r="AE160">
            <v>1400</v>
          </cell>
        </row>
        <row r="161">
          <cell r="O161">
            <v>0</v>
          </cell>
          <cell r="AE161">
            <v>1400</v>
          </cell>
        </row>
        <row r="162">
          <cell r="O162">
            <v>0</v>
          </cell>
          <cell r="AE162">
            <v>1400</v>
          </cell>
        </row>
        <row r="163">
          <cell r="O163">
            <v>0</v>
          </cell>
          <cell r="AE163">
            <v>4320</v>
          </cell>
        </row>
        <row r="164">
          <cell r="O164">
            <v>0</v>
          </cell>
          <cell r="AE164">
            <v>1760</v>
          </cell>
        </row>
        <row r="165">
          <cell r="O165">
            <v>0</v>
          </cell>
          <cell r="AE165">
            <v>4500</v>
          </cell>
        </row>
        <row r="166">
          <cell r="O166">
            <v>0</v>
          </cell>
          <cell r="AE166">
            <v>809</v>
          </cell>
        </row>
        <row r="167">
          <cell r="O167">
            <v>0</v>
          </cell>
          <cell r="AE167">
            <v>1186</v>
          </cell>
        </row>
        <row r="168">
          <cell r="O168">
            <v>0</v>
          </cell>
          <cell r="AE168">
            <v>390</v>
          </cell>
        </row>
        <row r="169">
          <cell r="O169">
            <v>0</v>
          </cell>
          <cell r="AE169">
            <v>465</v>
          </cell>
        </row>
        <row r="170">
          <cell r="O170">
            <v>0</v>
          </cell>
          <cell r="AE170">
            <v>174</v>
          </cell>
        </row>
        <row r="171">
          <cell r="O171">
            <v>0</v>
          </cell>
          <cell r="AE171">
            <v>492</v>
          </cell>
        </row>
        <row r="172">
          <cell r="O172">
            <v>0</v>
          </cell>
          <cell r="AE172">
            <v>140</v>
          </cell>
        </row>
        <row r="173">
          <cell r="O173">
            <v>0</v>
          </cell>
          <cell r="AE173">
            <v>120</v>
          </cell>
        </row>
        <row r="174">
          <cell r="O174">
            <v>0</v>
          </cell>
          <cell r="AE174">
            <v>1350</v>
          </cell>
        </row>
        <row r="175">
          <cell r="O175">
            <v>0</v>
          </cell>
          <cell r="AE175">
            <v>45</v>
          </cell>
        </row>
        <row r="176">
          <cell r="O176">
            <v>0</v>
          </cell>
          <cell r="AE176">
            <v>170</v>
          </cell>
        </row>
        <row r="177">
          <cell r="O177">
            <v>0</v>
          </cell>
          <cell r="AE177">
            <v>192</v>
          </cell>
        </row>
        <row r="178">
          <cell r="O178">
            <v>0</v>
          </cell>
          <cell r="AE178">
            <v>200</v>
          </cell>
        </row>
        <row r="179">
          <cell r="O179">
            <v>0</v>
          </cell>
          <cell r="AE179">
            <v>900</v>
          </cell>
        </row>
        <row r="180">
          <cell r="O180">
            <v>0</v>
          </cell>
          <cell r="AE180">
            <v>883</v>
          </cell>
        </row>
        <row r="181">
          <cell r="O181">
            <v>0</v>
          </cell>
          <cell r="AE181">
            <v>600</v>
          </cell>
        </row>
        <row r="182">
          <cell r="O182">
            <v>140</v>
          </cell>
          <cell r="AE182">
            <v>900</v>
          </cell>
        </row>
        <row r="183">
          <cell r="O183">
            <v>0</v>
          </cell>
          <cell r="AE183">
            <v>230</v>
          </cell>
        </row>
        <row r="184">
          <cell r="O184">
            <v>0</v>
          </cell>
          <cell r="AE184">
            <v>400</v>
          </cell>
        </row>
        <row r="185">
          <cell r="O185">
            <v>0</v>
          </cell>
          <cell r="AE185">
            <v>350</v>
          </cell>
        </row>
        <row r="186">
          <cell r="O186">
            <v>0</v>
          </cell>
          <cell r="AE186">
            <v>100</v>
          </cell>
        </row>
        <row r="187">
          <cell r="O187">
            <v>0</v>
          </cell>
          <cell r="AE187">
            <v>650</v>
          </cell>
        </row>
        <row r="188">
          <cell r="O188">
            <v>0</v>
          </cell>
          <cell r="AE188">
            <v>500</v>
          </cell>
        </row>
        <row r="189">
          <cell r="O189">
            <v>0</v>
          </cell>
          <cell r="AE189">
            <v>250</v>
          </cell>
        </row>
        <row r="190">
          <cell r="O190">
            <v>0</v>
          </cell>
          <cell r="AE190">
            <v>450</v>
          </cell>
        </row>
        <row r="191">
          <cell r="O191">
            <v>0</v>
          </cell>
          <cell r="AE191">
            <v>700</v>
          </cell>
        </row>
        <row r="192">
          <cell r="O192">
            <v>0</v>
          </cell>
          <cell r="AE192">
            <v>1200</v>
          </cell>
        </row>
        <row r="193">
          <cell r="O193">
            <v>0</v>
          </cell>
          <cell r="AE193">
            <v>500</v>
          </cell>
        </row>
        <row r="194">
          <cell r="O194">
            <v>0</v>
          </cell>
          <cell r="AE194">
            <v>440</v>
          </cell>
        </row>
        <row r="195">
          <cell r="O195">
            <v>0</v>
          </cell>
          <cell r="AE195">
            <v>4516</v>
          </cell>
        </row>
        <row r="196">
          <cell r="O196">
            <v>0</v>
          </cell>
          <cell r="AE196">
            <v>100</v>
          </cell>
        </row>
        <row r="197">
          <cell r="O197">
            <v>0</v>
          </cell>
          <cell r="AE197">
            <v>293</v>
          </cell>
        </row>
        <row r="198">
          <cell r="O198">
            <v>0</v>
          </cell>
          <cell r="AE198">
            <v>350</v>
          </cell>
        </row>
        <row r="199">
          <cell r="O199">
            <v>0</v>
          </cell>
          <cell r="AE199">
            <v>490</v>
          </cell>
        </row>
        <row r="200">
          <cell r="O200">
            <v>0</v>
          </cell>
          <cell r="AE200">
            <v>270</v>
          </cell>
        </row>
        <row r="201">
          <cell r="O201">
            <v>0</v>
          </cell>
          <cell r="AE201">
            <v>110</v>
          </cell>
        </row>
        <row r="202">
          <cell r="O202">
            <v>0</v>
          </cell>
          <cell r="AE202">
            <v>400</v>
          </cell>
        </row>
        <row r="203">
          <cell r="O203">
            <v>0</v>
          </cell>
          <cell r="AE203">
            <v>390</v>
          </cell>
        </row>
        <row r="204">
          <cell r="O204">
            <v>0</v>
          </cell>
          <cell r="AE204">
            <v>200</v>
          </cell>
        </row>
        <row r="205">
          <cell r="O205">
            <v>0</v>
          </cell>
          <cell r="AE205">
            <v>2300</v>
          </cell>
        </row>
        <row r="206">
          <cell r="O206">
            <v>0</v>
          </cell>
          <cell r="AE206">
            <v>499</v>
          </cell>
        </row>
        <row r="207">
          <cell r="O207">
            <v>0</v>
          </cell>
          <cell r="AE207">
            <v>100</v>
          </cell>
        </row>
        <row r="208">
          <cell r="O208">
            <v>0</v>
          </cell>
          <cell r="AE208">
            <v>120</v>
          </cell>
        </row>
        <row r="209">
          <cell r="O209">
            <v>0</v>
          </cell>
          <cell r="AE209">
            <v>1000</v>
          </cell>
        </row>
        <row r="210">
          <cell r="O210">
            <v>0</v>
          </cell>
          <cell r="AE210">
            <v>3500</v>
          </cell>
        </row>
        <row r="211">
          <cell r="O211">
            <v>0</v>
          </cell>
          <cell r="AE211">
            <v>230</v>
          </cell>
        </row>
        <row r="212">
          <cell r="O212">
            <v>0</v>
          </cell>
          <cell r="AE212">
            <v>4500</v>
          </cell>
        </row>
        <row r="213">
          <cell r="O213">
            <v>0</v>
          </cell>
          <cell r="AE213">
            <v>490</v>
          </cell>
        </row>
        <row r="214">
          <cell r="O214">
            <v>0</v>
          </cell>
          <cell r="AE214">
            <v>120</v>
          </cell>
        </row>
        <row r="215">
          <cell r="O215">
            <v>0</v>
          </cell>
          <cell r="AE215">
            <v>150</v>
          </cell>
        </row>
        <row r="216">
          <cell r="O216">
            <v>0</v>
          </cell>
          <cell r="AE216">
            <v>3600</v>
          </cell>
        </row>
        <row r="217">
          <cell r="O217">
            <v>0</v>
          </cell>
          <cell r="AE217">
            <v>1600</v>
          </cell>
        </row>
        <row r="218">
          <cell r="O218">
            <v>0</v>
          </cell>
          <cell r="AE218">
            <v>1000</v>
          </cell>
        </row>
        <row r="219">
          <cell r="O219">
            <v>0</v>
          </cell>
          <cell r="AE219">
            <v>1000</v>
          </cell>
        </row>
        <row r="220">
          <cell r="O220">
            <v>0</v>
          </cell>
          <cell r="AE220">
            <v>1000</v>
          </cell>
        </row>
        <row r="221">
          <cell r="O221">
            <v>0</v>
          </cell>
          <cell r="AE221">
            <v>300</v>
          </cell>
        </row>
        <row r="222">
          <cell r="O222">
            <v>0</v>
          </cell>
          <cell r="AE222">
            <v>0</v>
          </cell>
        </row>
        <row r="223">
          <cell r="O223">
            <v>0</v>
          </cell>
          <cell r="AE223">
            <v>0</v>
          </cell>
        </row>
        <row r="224">
          <cell r="O224">
            <v>0</v>
          </cell>
          <cell r="AE224">
            <v>0</v>
          </cell>
        </row>
        <row r="225">
          <cell r="O225">
            <v>0</v>
          </cell>
          <cell r="AE225">
            <v>0</v>
          </cell>
        </row>
        <row r="226">
          <cell r="O226">
            <v>0</v>
          </cell>
          <cell r="AE226">
            <v>0</v>
          </cell>
        </row>
        <row r="227">
          <cell r="O227">
            <v>0</v>
          </cell>
          <cell r="AE227">
            <v>0</v>
          </cell>
        </row>
        <row r="228">
          <cell r="O228">
            <v>0</v>
          </cell>
          <cell r="AE228">
            <v>0</v>
          </cell>
        </row>
        <row r="229">
          <cell r="O229">
            <v>0</v>
          </cell>
          <cell r="AE229">
            <v>0</v>
          </cell>
        </row>
        <row r="230">
          <cell r="O230">
            <v>0</v>
          </cell>
          <cell r="AE230">
            <v>0</v>
          </cell>
        </row>
        <row r="231">
          <cell r="O231">
            <v>0</v>
          </cell>
          <cell r="AE231">
            <v>0</v>
          </cell>
        </row>
        <row r="232">
          <cell r="O232">
            <v>0</v>
          </cell>
          <cell r="AE232">
            <v>0</v>
          </cell>
        </row>
        <row r="233">
          <cell r="O233">
            <v>0</v>
          </cell>
          <cell r="AE233">
            <v>0</v>
          </cell>
        </row>
        <row r="234">
          <cell r="O234">
            <v>0</v>
          </cell>
          <cell r="AE234">
            <v>0</v>
          </cell>
        </row>
        <row r="235">
          <cell r="O235">
            <v>0</v>
          </cell>
          <cell r="AE235">
            <v>0</v>
          </cell>
        </row>
        <row r="236">
          <cell r="O236">
            <v>0</v>
          </cell>
          <cell r="AE236">
            <v>0</v>
          </cell>
        </row>
        <row r="237">
          <cell r="O237">
            <v>0</v>
          </cell>
          <cell r="AE237">
            <v>0</v>
          </cell>
        </row>
        <row r="238">
          <cell r="O238">
            <v>0</v>
          </cell>
          <cell r="AE238">
            <v>0</v>
          </cell>
        </row>
        <row r="239">
          <cell r="O239">
            <v>0</v>
          </cell>
          <cell r="AE239">
            <v>0</v>
          </cell>
        </row>
        <row r="240">
          <cell r="O240">
            <v>0</v>
          </cell>
          <cell r="AE240">
            <v>0</v>
          </cell>
        </row>
        <row r="241">
          <cell r="O241">
            <v>0</v>
          </cell>
          <cell r="AE241">
            <v>0</v>
          </cell>
        </row>
        <row r="242">
          <cell r="O242">
            <v>0</v>
          </cell>
          <cell r="AE242">
            <v>0</v>
          </cell>
        </row>
        <row r="243">
          <cell r="O243">
            <v>0</v>
          </cell>
          <cell r="AE243">
            <v>0</v>
          </cell>
        </row>
        <row r="244">
          <cell r="O244">
            <v>0</v>
          </cell>
          <cell r="AE244">
            <v>0</v>
          </cell>
        </row>
        <row r="245">
          <cell r="O245">
            <v>0</v>
          </cell>
          <cell r="AE245">
            <v>0</v>
          </cell>
        </row>
        <row r="246">
          <cell r="O246">
            <v>0</v>
          </cell>
          <cell r="AE246">
            <v>0</v>
          </cell>
        </row>
        <row r="247">
          <cell r="O247">
            <v>0</v>
          </cell>
          <cell r="AE247">
            <v>0</v>
          </cell>
        </row>
        <row r="248">
          <cell r="O248">
            <v>0</v>
          </cell>
          <cell r="AE248">
            <v>0</v>
          </cell>
        </row>
        <row r="249">
          <cell r="O249">
            <v>0</v>
          </cell>
          <cell r="AE249">
            <v>0</v>
          </cell>
        </row>
        <row r="250">
          <cell r="O250">
            <v>0</v>
          </cell>
          <cell r="AE250">
            <v>0</v>
          </cell>
        </row>
        <row r="251">
          <cell r="O251">
            <v>0</v>
          </cell>
          <cell r="AE251">
            <v>0</v>
          </cell>
        </row>
        <row r="252">
          <cell r="O252">
            <v>0</v>
          </cell>
          <cell r="AE252">
            <v>95</v>
          </cell>
        </row>
        <row r="253">
          <cell r="O253">
            <v>0</v>
          </cell>
          <cell r="AE253">
            <v>85</v>
          </cell>
        </row>
        <row r="254">
          <cell r="O254">
            <v>0</v>
          </cell>
          <cell r="AE254">
            <v>350</v>
          </cell>
        </row>
        <row r="255">
          <cell r="O255">
            <v>0</v>
          </cell>
          <cell r="AE255">
            <v>500</v>
          </cell>
        </row>
        <row r="256">
          <cell r="O256">
            <v>0</v>
          </cell>
          <cell r="AE256">
            <v>900</v>
          </cell>
        </row>
        <row r="257">
          <cell r="O257">
            <v>0</v>
          </cell>
          <cell r="AE257">
            <v>600</v>
          </cell>
        </row>
        <row r="258">
          <cell r="O258">
            <v>0</v>
          </cell>
          <cell r="AE258">
            <v>600</v>
          </cell>
        </row>
        <row r="259">
          <cell r="O259">
            <v>0</v>
          </cell>
          <cell r="AE259">
            <v>600</v>
          </cell>
        </row>
        <row r="260">
          <cell r="O260">
            <v>0</v>
          </cell>
          <cell r="AE260">
            <v>700</v>
          </cell>
        </row>
        <row r="261">
          <cell r="O261">
            <v>0</v>
          </cell>
          <cell r="AE261">
            <v>600</v>
          </cell>
        </row>
        <row r="262">
          <cell r="O262">
            <v>0</v>
          </cell>
          <cell r="AE262">
            <v>700</v>
          </cell>
        </row>
        <row r="263">
          <cell r="O263">
            <v>0</v>
          </cell>
          <cell r="AE263">
            <v>700</v>
          </cell>
        </row>
        <row r="264">
          <cell r="O264">
            <v>0</v>
          </cell>
          <cell r="AE264">
            <v>700</v>
          </cell>
        </row>
        <row r="265">
          <cell r="O265">
            <v>0</v>
          </cell>
          <cell r="AE265">
            <v>600</v>
          </cell>
        </row>
        <row r="266">
          <cell r="O266">
            <v>0</v>
          </cell>
          <cell r="AE266">
            <v>1000</v>
          </cell>
        </row>
        <row r="267">
          <cell r="O267">
            <v>0</v>
          </cell>
          <cell r="AE267">
            <v>600</v>
          </cell>
        </row>
        <row r="268">
          <cell r="O268">
            <v>0</v>
          </cell>
          <cell r="AE268">
            <v>747</v>
          </cell>
        </row>
        <row r="269">
          <cell r="O269">
            <v>0</v>
          </cell>
          <cell r="AE269">
            <v>600</v>
          </cell>
        </row>
        <row r="270">
          <cell r="O270">
            <v>0</v>
          </cell>
          <cell r="AE270">
            <v>315</v>
          </cell>
        </row>
        <row r="271">
          <cell r="O271">
            <v>0</v>
          </cell>
          <cell r="AE271">
            <v>220</v>
          </cell>
        </row>
        <row r="272">
          <cell r="O272">
            <v>0</v>
          </cell>
          <cell r="AE272">
            <v>123</v>
          </cell>
        </row>
        <row r="273">
          <cell r="O273">
            <v>0</v>
          </cell>
          <cell r="AE273">
            <v>450</v>
          </cell>
        </row>
        <row r="274">
          <cell r="O274">
            <v>0</v>
          </cell>
          <cell r="AE274">
            <v>250</v>
          </cell>
        </row>
        <row r="275">
          <cell r="O275">
            <v>0</v>
          </cell>
          <cell r="AE275">
            <v>700</v>
          </cell>
        </row>
        <row r="276">
          <cell r="O276">
            <v>0</v>
          </cell>
          <cell r="AE276">
            <v>650</v>
          </cell>
        </row>
        <row r="277">
          <cell r="O277">
            <v>0</v>
          </cell>
          <cell r="AE277">
            <v>470</v>
          </cell>
        </row>
        <row r="278">
          <cell r="O278">
            <v>0</v>
          </cell>
          <cell r="AE278">
            <v>735</v>
          </cell>
        </row>
        <row r="279">
          <cell r="O279">
            <v>0</v>
          </cell>
          <cell r="AE279">
            <v>600</v>
          </cell>
        </row>
        <row r="280">
          <cell r="O280">
            <v>0</v>
          </cell>
          <cell r="AE280">
            <v>150</v>
          </cell>
        </row>
        <row r="281">
          <cell r="O281">
            <v>0</v>
          </cell>
          <cell r="AE281">
            <v>100</v>
          </cell>
        </row>
        <row r="282">
          <cell r="O282">
            <v>0</v>
          </cell>
          <cell r="AE282">
            <v>470</v>
          </cell>
        </row>
        <row r="283">
          <cell r="O283">
            <v>0</v>
          </cell>
          <cell r="AE283">
            <v>300</v>
          </cell>
        </row>
        <row r="284">
          <cell r="O284">
            <v>0</v>
          </cell>
          <cell r="AE284">
            <v>150</v>
          </cell>
        </row>
        <row r="285">
          <cell r="O285">
            <v>0</v>
          </cell>
          <cell r="AE285">
            <v>150</v>
          </cell>
        </row>
        <row r="286">
          <cell r="O286">
            <v>0</v>
          </cell>
          <cell r="AE286">
            <v>480</v>
          </cell>
        </row>
        <row r="287">
          <cell r="O287">
            <v>0</v>
          </cell>
          <cell r="AE287">
            <v>420</v>
          </cell>
        </row>
        <row r="288">
          <cell r="O288">
            <v>0</v>
          </cell>
          <cell r="AE288">
            <v>282</v>
          </cell>
        </row>
        <row r="289">
          <cell r="O289">
            <v>0</v>
          </cell>
          <cell r="AE289">
            <v>860</v>
          </cell>
        </row>
        <row r="290">
          <cell r="O290">
            <v>0</v>
          </cell>
          <cell r="AE290">
            <v>700</v>
          </cell>
        </row>
        <row r="291">
          <cell r="O291">
            <v>0</v>
          </cell>
          <cell r="AE291">
            <v>1000</v>
          </cell>
        </row>
        <row r="292">
          <cell r="O292">
            <v>0</v>
          </cell>
          <cell r="AE292">
            <v>113</v>
          </cell>
        </row>
        <row r="293">
          <cell r="O293">
            <v>0</v>
          </cell>
          <cell r="AE293">
            <v>500</v>
          </cell>
        </row>
        <row r="294">
          <cell r="O294">
            <v>345</v>
          </cell>
          <cell r="AE294">
            <v>345</v>
          </cell>
        </row>
        <row r="295">
          <cell r="O295">
            <v>174</v>
          </cell>
          <cell r="AE295">
            <v>174</v>
          </cell>
        </row>
        <row r="296">
          <cell r="O296">
            <v>0</v>
          </cell>
          <cell r="AE296">
            <v>0</v>
          </cell>
        </row>
        <row r="297">
          <cell r="O297">
            <v>0</v>
          </cell>
          <cell r="AE297">
            <v>0</v>
          </cell>
        </row>
        <row r="298">
          <cell r="O298">
            <v>0</v>
          </cell>
          <cell r="AE298">
            <v>0</v>
          </cell>
        </row>
        <row r="299">
          <cell r="O299">
            <v>0</v>
          </cell>
          <cell r="AE299">
            <v>0</v>
          </cell>
        </row>
        <row r="300">
          <cell r="O300">
            <v>0</v>
          </cell>
          <cell r="AE300">
            <v>0</v>
          </cell>
        </row>
        <row r="301">
          <cell r="O301">
            <v>0</v>
          </cell>
          <cell r="AE301">
            <v>0</v>
          </cell>
        </row>
        <row r="302">
          <cell r="O302">
            <v>0</v>
          </cell>
          <cell r="AE302">
            <v>0</v>
          </cell>
        </row>
        <row r="303">
          <cell r="O303">
            <v>0</v>
          </cell>
          <cell r="AE303">
            <v>0</v>
          </cell>
        </row>
        <row r="304">
          <cell r="O304">
            <v>0</v>
          </cell>
          <cell r="AE304">
            <v>0</v>
          </cell>
        </row>
        <row r="305">
          <cell r="O305">
            <v>0</v>
          </cell>
          <cell r="AE305">
            <v>0</v>
          </cell>
        </row>
        <row r="306">
          <cell r="O306">
            <v>0</v>
          </cell>
          <cell r="AE306">
            <v>600</v>
          </cell>
        </row>
        <row r="307">
          <cell r="O307">
            <v>0</v>
          </cell>
          <cell r="AE307">
            <v>650</v>
          </cell>
        </row>
        <row r="308">
          <cell r="O308">
            <v>0</v>
          </cell>
          <cell r="AE308">
            <v>42</v>
          </cell>
        </row>
        <row r="309">
          <cell r="O309">
            <v>0</v>
          </cell>
          <cell r="AE309">
            <v>100</v>
          </cell>
        </row>
        <row r="310">
          <cell r="O310">
            <v>0</v>
          </cell>
          <cell r="AE310">
            <v>1350</v>
          </cell>
        </row>
        <row r="311">
          <cell r="O311">
            <v>0</v>
          </cell>
          <cell r="AE311">
            <v>1400</v>
          </cell>
        </row>
        <row r="312">
          <cell r="O312">
            <v>0</v>
          </cell>
          <cell r="AE312">
            <v>800</v>
          </cell>
        </row>
        <row r="313">
          <cell r="O313">
            <v>0</v>
          </cell>
          <cell r="AE313">
            <v>900</v>
          </cell>
        </row>
        <row r="314">
          <cell r="O314">
            <v>0</v>
          </cell>
          <cell r="AE314">
            <v>800</v>
          </cell>
        </row>
        <row r="315">
          <cell r="O315">
            <v>0</v>
          </cell>
          <cell r="AE315">
            <v>2100</v>
          </cell>
        </row>
        <row r="316">
          <cell r="O316">
            <v>0</v>
          </cell>
          <cell r="AE316">
            <v>490</v>
          </cell>
        </row>
        <row r="317">
          <cell r="O317">
            <v>0</v>
          </cell>
          <cell r="AE317">
            <v>1700</v>
          </cell>
        </row>
        <row r="318">
          <cell r="O318">
            <v>0</v>
          </cell>
          <cell r="AE318">
            <v>0</v>
          </cell>
        </row>
        <row r="319">
          <cell r="O319">
            <v>0</v>
          </cell>
          <cell r="AE319">
            <v>0</v>
          </cell>
        </row>
        <row r="320">
          <cell r="O320">
            <v>0</v>
          </cell>
          <cell r="AE320">
            <v>0</v>
          </cell>
        </row>
        <row r="321">
          <cell r="O321">
            <v>0</v>
          </cell>
          <cell r="AE321">
            <v>0</v>
          </cell>
        </row>
        <row r="322">
          <cell r="O322">
            <v>0</v>
          </cell>
          <cell r="AE322">
            <v>0</v>
          </cell>
        </row>
        <row r="323">
          <cell r="O323">
            <v>0</v>
          </cell>
          <cell r="AE323">
            <v>0</v>
          </cell>
        </row>
        <row r="324">
          <cell r="O324">
            <v>0</v>
          </cell>
          <cell r="AE324">
            <v>0</v>
          </cell>
        </row>
        <row r="325">
          <cell r="O325">
            <v>0</v>
          </cell>
          <cell r="AE325">
            <v>0</v>
          </cell>
        </row>
        <row r="326">
          <cell r="O326">
            <v>0</v>
          </cell>
          <cell r="AE326">
            <v>0</v>
          </cell>
        </row>
        <row r="327">
          <cell r="O327">
            <v>0</v>
          </cell>
          <cell r="AE327">
            <v>100</v>
          </cell>
        </row>
        <row r="328">
          <cell r="O328">
            <v>0</v>
          </cell>
          <cell r="AE328">
            <v>200</v>
          </cell>
        </row>
        <row r="329">
          <cell r="O329">
            <v>0</v>
          </cell>
          <cell r="AE329">
            <v>720</v>
          </cell>
        </row>
        <row r="330">
          <cell r="O330">
            <v>0</v>
          </cell>
          <cell r="AE330">
            <v>360</v>
          </cell>
        </row>
        <row r="331">
          <cell r="O331">
            <v>0</v>
          </cell>
          <cell r="AE331">
            <v>70</v>
          </cell>
        </row>
        <row r="332">
          <cell r="O332">
            <v>0</v>
          </cell>
          <cell r="AE332">
            <v>140</v>
          </cell>
        </row>
        <row r="333">
          <cell r="O333">
            <v>0</v>
          </cell>
          <cell r="AE333">
            <v>1900</v>
          </cell>
        </row>
        <row r="334">
          <cell r="O334">
            <v>0</v>
          </cell>
          <cell r="AE334">
            <v>650</v>
          </cell>
        </row>
        <row r="335">
          <cell r="O335">
            <v>0</v>
          </cell>
          <cell r="AE335">
            <v>0</v>
          </cell>
        </row>
        <row r="336">
          <cell r="O336">
            <v>0</v>
          </cell>
          <cell r="AE336">
            <v>0</v>
          </cell>
        </row>
        <row r="337">
          <cell r="O337">
            <v>0</v>
          </cell>
          <cell r="AE337">
            <v>0</v>
          </cell>
        </row>
        <row r="338">
          <cell r="O338">
            <v>0</v>
          </cell>
          <cell r="AE338">
            <v>0</v>
          </cell>
        </row>
        <row r="339">
          <cell r="O339">
            <v>0</v>
          </cell>
          <cell r="AE339">
            <v>1755</v>
          </cell>
        </row>
        <row r="340">
          <cell r="O340">
            <v>0</v>
          </cell>
          <cell r="AE340">
            <v>1000</v>
          </cell>
        </row>
        <row r="341">
          <cell r="O341">
            <v>0</v>
          </cell>
          <cell r="AE341">
            <v>400</v>
          </cell>
        </row>
        <row r="342">
          <cell r="O342">
            <v>0</v>
          </cell>
          <cell r="AE342">
            <v>250</v>
          </cell>
        </row>
        <row r="343">
          <cell r="O343">
            <v>0</v>
          </cell>
          <cell r="AE343">
            <v>0</v>
          </cell>
        </row>
        <row r="344">
          <cell r="O344">
            <v>0</v>
          </cell>
          <cell r="AE344">
            <v>0</v>
          </cell>
        </row>
        <row r="345">
          <cell r="O345">
            <v>0</v>
          </cell>
          <cell r="AE345">
            <v>0</v>
          </cell>
        </row>
        <row r="346">
          <cell r="O346">
            <v>0</v>
          </cell>
          <cell r="AE346">
            <v>0</v>
          </cell>
        </row>
        <row r="347">
          <cell r="O347">
            <v>0</v>
          </cell>
          <cell r="AE347">
            <v>100</v>
          </cell>
        </row>
        <row r="348">
          <cell r="O348">
            <v>0</v>
          </cell>
          <cell r="AE348">
            <v>150</v>
          </cell>
        </row>
        <row r="349">
          <cell r="O349">
            <v>0</v>
          </cell>
          <cell r="AE349">
            <v>50</v>
          </cell>
        </row>
        <row r="350">
          <cell r="O350">
            <v>0</v>
          </cell>
          <cell r="AE350">
            <v>1800</v>
          </cell>
        </row>
        <row r="351">
          <cell r="O351">
            <v>0</v>
          </cell>
          <cell r="AE351">
            <v>0</v>
          </cell>
        </row>
        <row r="352">
          <cell r="O352">
            <v>0</v>
          </cell>
          <cell r="AE352">
            <v>0</v>
          </cell>
        </row>
        <row r="353">
          <cell r="O353">
            <v>0</v>
          </cell>
          <cell r="AE353">
            <v>3000</v>
          </cell>
        </row>
        <row r="354">
          <cell r="O354">
            <v>0</v>
          </cell>
          <cell r="AE354">
            <v>0</v>
          </cell>
        </row>
        <row r="355">
          <cell r="O355">
            <v>0</v>
          </cell>
          <cell r="AE355">
            <v>5163</v>
          </cell>
        </row>
        <row r="356">
          <cell r="O356">
            <v>0</v>
          </cell>
          <cell r="AE356">
            <v>0</v>
          </cell>
        </row>
        <row r="357">
          <cell r="O357">
            <v>0</v>
          </cell>
          <cell r="AE357">
            <v>0</v>
          </cell>
        </row>
        <row r="358">
          <cell r="O358">
            <v>330</v>
          </cell>
          <cell r="AE358">
            <v>660</v>
          </cell>
        </row>
        <row r="359">
          <cell r="O359">
            <v>73</v>
          </cell>
          <cell r="AE359">
            <v>145</v>
          </cell>
        </row>
        <row r="360">
          <cell r="O360">
            <v>460</v>
          </cell>
          <cell r="AE360">
            <v>920</v>
          </cell>
        </row>
        <row r="361">
          <cell r="O361">
            <v>2527</v>
          </cell>
          <cell r="AE361">
            <v>2500</v>
          </cell>
        </row>
        <row r="362">
          <cell r="O362">
            <v>238</v>
          </cell>
          <cell r="AE362">
            <v>400</v>
          </cell>
        </row>
        <row r="363">
          <cell r="O363">
            <v>196</v>
          </cell>
          <cell r="AE363">
            <v>1667</v>
          </cell>
        </row>
        <row r="364">
          <cell r="O364">
            <v>0</v>
          </cell>
          <cell r="AE364">
            <v>326</v>
          </cell>
        </row>
        <row r="365">
          <cell r="O365">
            <v>300</v>
          </cell>
          <cell r="AE365">
            <v>366</v>
          </cell>
        </row>
        <row r="366">
          <cell r="O366">
            <v>437</v>
          </cell>
          <cell r="AE366">
            <v>1457</v>
          </cell>
        </row>
        <row r="367">
          <cell r="O367">
            <v>39</v>
          </cell>
          <cell r="AE367">
            <v>82</v>
          </cell>
        </row>
        <row r="368">
          <cell r="O368">
            <v>900</v>
          </cell>
          <cell r="AE368">
            <v>1900</v>
          </cell>
        </row>
        <row r="369">
          <cell r="O369">
            <v>0</v>
          </cell>
          <cell r="AE369">
            <v>498</v>
          </cell>
        </row>
        <row r="370">
          <cell r="O370">
            <v>802</v>
          </cell>
          <cell r="AE370">
            <v>1601</v>
          </cell>
        </row>
        <row r="371">
          <cell r="O371">
            <v>938</v>
          </cell>
          <cell r="AE371">
            <v>1877</v>
          </cell>
        </row>
        <row r="372">
          <cell r="O372">
            <v>0</v>
          </cell>
          <cell r="AE372">
            <v>280</v>
          </cell>
        </row>
        <row r="373">
          <cell r="O373">
            <v>0</v>
          </cell>
          <cell r="AE373">
            <v>2500</v>
          </cell>
        </row>
        <row r="374">
          <cell r="O374">
            <v>611</v>
          </cell>
          <cell r="AE374">
            <v>1077</v>
          </cell>
        </row>
        <row r="375">
          <cell r="O375">
            <v>125</v>
          </cell>
          <cell r="AE375">
            <v>249</v>
          </cell>
        </row>
        <row r="376">
          <cell r="O376">
            <v>425</v>
          </cell>
          <cell r="AE376">
            <v>850</v>
          </cell>
        </row>
        <row r="377">
          <cell r="O377">
            <v>680</v>
          </cell>
          <cell r="AE377">
            <v>841</v>
          </cell>
        </row>
        <row r="378">
          <cell r="O378">
            <v>0</v>
          </cell>
          <cell r="AE378">
            <v>0</v>
          </cell>
        </row>
        <row r="379">
          <cell r="O379">
            <v>197</v>
          </cell>
          <cell r="AE379">
            <v>544</v>
          </cell>
        </row>
        <row r="380">
          <cell r="O380">
            <v>105</v>
          </cell>
          <cell r="AE380">
            <v>150</v>
          </cell>
        </row>
        <row r="381">
          <cell r="O381">
            <v>116</v>
          </cell>
          <cell r="AE381">
            <v>0</v>
          </cell>
        </row>
        <row r="382">
          <cell r="O382">
            <v>42</v>
          </cell>
          <cell r="AE382">
            <v>519</v>
          </cell>
        </row>
        <row r="383">
          <cell r="O383">
            <v>0</v>
          </cell>
          <cell r="AE383">
            <v>347</v>
          </cell>
        </row>
        <row r="384">
          <cell r="O384">
            <v>0</v>
          </cell>
          <cell r="AE384">
            <v>0</v>
          </cell>
        </row>
        <row r="385">
          <cell r="O385">
            <v>0</v>
          </cell>
          <cell r="AE385">
            <v>0</v>
          </cell>
        </row>
        <row r="386">
          <cell r="O386">
            <v>0</v>
          </cell>
          <cell r="AE386">
            <v>0</v>
          </cell>
        </row>
        <row r="387">
          <cell r="O387">
            <v>0</v>
          </cell>
          <cell r="AE387">
            <v>0</v>
          </cell>
        </row>
        <row r="388">
          <cell r="O388">
            <v>0</v>
          </cell>
          <cell r="AE388">
            <v>0</v>
          </cell>
        </row>
        <row r="389">
          <cell r="O389">
            <v>0</v>
          </cell>
          <cell r="AE389">
            <v>0</v>
          </cell>
        </row>
        <row r="390">
          <cell r="O390">
            <v>0</v>
          </cell>
          <cell r="AE390">
            <v>0</v>
          </cell>
        </row>
        <row r="391">
          <cell r="O391">
            <v>0</v>
          </cell>
          <cell r="AE391">
            <v>0</v>
          </cell>
        </row>
        <row r="392">
          <cell r="O392">
            <v>0</v>
          </cell>
          <cell r="AE392">
            <v>0</v>
          </cell>
        </row>
        <row r="393">
          <cell r="O393">
            <v>0</v>
          </cell>
          <cell r="AE393">
            <v>271082</v>
          </cell>
        </row>
        <row r="394">
          <cell r="O394">
            <v>0</v>
          </cell>
          <cell r="AE394">
            <v>0</v>
          </cell>
        </row>
        <row r="395">
          <cell r="O395">
            <v>0</v>
          </cell>
          <cell r="AE395">
            <v>0</v>
          </cell>
        </row>
        <row r="396">
          <cell r="O396">
            <v>0</v>
          </cell>
          <cell r="AE396">
            <v>0</v>
          </cell>
        </row>
        <row r="397">
          <cell r="O397">
            <v>0</v>
          </cell>
          <cell r="AE397">
            <v>0</v>
          </cell>
        </row>
        <row r="398">
          <cell r="O398">
            <v>0</v>
          </cell>
          <cell r="AE398">
            <v>0</v>
          </cell>
        </row>
        <row r="399">
          <cell r="O399">
            <v>0</v>
          </cell>
          <cell r="AE399">
            <v>0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252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0301.1_впо"/>
      <sheetName val="способы закупки (2)"/>
      <sheetName val="241"/>
      <sheetName val="333"/>
      <sheetName val="Пр 26 Справочник статей ВПО"/>
      <sheetName val="РЦ_ОП  "/>
      <sheetName val="Пр 13б План РЗиМОС по УИП"/>
      <sheetName val="Пр Отчет по плану РЗиМОС по УИП"/>
      <sheetName val="РЗиМОС1"/>
      <sheetName val="УИП"/>
      <sheetName val="Корректировка 1_черновик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>
        <row r="2">
          <cell r="A2">
            <v>2006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>
        <row r="2">
          <cell r="A2" t="str">
            <v>Заявка в план РЗиМОС на 2020 год</v>
          </cell>
        </row>
      </sheetData>
      <sheetData sheetId="23">
        <row r="2">
          <cell r="A2" t="str">
            <v>Заявка в план РЗиМОС на 2020 год</v>
          </cell>
        </row>
      </sheetData>
      <sheetData sheetId="24">
        <row r="2">
          <cell r="A2" t="str">
            <v>Заявка в план РЗиМОС на 2020 год</v>
          </cell>
        </row>
      </sheetData>
      <sheetData sheetId="25">
        <row r="2">
          <cell r="A2" t="str">
            <v>Заявка в план РЗиМОС на 2020 год</v>
          </cell>
        </row>
      </sheetData>
      <sheetData sheetId="26">
        <row r="2">
          <cell r="A2" t="str">
            <v>Заявка в план РЗиМОС на 2020 год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252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0301.1_впо"/>
      <sheetName val="способы закупки (2)"/>
      <sheetName val="241"/>
      <sheetName val="333"/>
      <sheetName val="Пр 26 Справочник статей ВПО"/>
      <sheetName val="РЦ_ОП  "/>
      <sheetName val="Пр 13б План РЗиМОС по УИП"/>
      <sheetName val="Пр Отчет по плану РЗиМОС по УИП"/>
      <sheetName val="РЗиМОС1"/>
      <sheetName val="УИП"/>
      <sheetName val="Корректировка 1_чернов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3"/>
      <sheetName val="Списки"/>
      <sheetName val="РЦ_ОП  "/>
      <sheetName val="243"/>
      <sheetName val="Лист2"/>
      <sheetName val="252"/>
      <sheetName val="Корректировка 1_черновик"/>
      <sheetName val="241"/>
      <sheetName val="20301.1_впо"/>
      <sheetName val="SW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3"/>
      <sheetName val="Списки"/>
      <sheetName val="РЦ_ОП  "/>
      <sheetName val="243"/>
      <sheetName val="Лист2"/>
      <sheetName val="252"/>
      <sheetName val="241"/>
      <sheetName val="Корректировка 1_черновик"/>
      <sheetName val="20301.1_впо"/>
      <sheetName val="SW GRP"/>
    </sheetNames>
    <sheetDataSet>
      <sheetData sheetId="0" refreshError="1">
        <row r="8">
          <cell r="A8" t="str">
            <v>№ п/п</v>
          </cell>
          <cell r="B8" t="str">
            <v>№, дата платежного поручения</v>
          </cell>
          <cell r="C8" t="str">
            <v>Центр ОВД</v>
          </cell>
          <cell r="D8" t="str">
            <v>Отделение / Подразделение</v>
          </cell>
          <cell r="E8" t="str">
            <v>Контрагент</v>
          </cell>
          <cell r="F8" t="str">
            <v>Банковские реквизиты</v>
          </cell>
          <cell r="G8" t="str">
            <v>План возникновения и погашения обязательств</v>
          </cell>
          <cell r="J8" t="str">
            <v>Код инвестиционного проекта</v>
          </cell>
          <cell r="K8" t="str">
            <v>Код управленческого учета</v>
          </cell>
          <cell r="L8" t="str">
            <v>Назначение платежа</v>
          </cell>
          <cell r="M8" t="str">
            <v>основание для платежа</v>
          </cell>
          <cell r="Q8" t="str">
            <v>Ответственный исполнитель</v>
          </cell>
          <cell r="R8" t="str">
            <v>Отражение в бухгалтерском учёте</v>
          </cell>
        </row>
        <row r="9">
          <cell r="G9" t="str">
            <v>Код статьи</v>
          </cell>
          <cell r="H9" t="str">
            <v>Лимит по статье на II квартал (руб.)</v>
          </cell>
          <cell r="I9" t="str">
            <v>Остаток по статье на текущую дату (руб)</v>
          </cell>
          <cell r="M9" t="str">
            <v>Наименование №, дата первичного документа</v>
          </cell>
          <cell r="N9" t="str">
            <v>Сумма (с НДС), (руб)</v>
          </cell>
          <cell r="O9" t="str">
            <v>В том числе НДС</v>
          </cell>
          <cell r="P9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списки"/>
      <sheetName val="333"/>
      <sheetName val="252"/>
      <sheetName val="РЦ_ОП  "/>
      <sheetName val="243"/>
      <sheetName val="Корректировка 1_черновик"/>
      <sheetName val="20301.1_вп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списки"/>
      <sheetName val="333"/>
      <sheetName val="252"/>
      <sheetName val="РЦ_ОП  "/>
      <sheetName val="243"/>
      <sheetName val="Корректировка 1_черновик"/>
      <sheetName val="20301.1_впо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0_ВПО (по начисл)"/>
      <sheetName val="20110_ВПО (по опл.)"/>
      <sheetName val="20120 ВПО"/>
      <sheetName val="20200_ВПО (по начисл)"/>
      <sheetName val="20200_ВПО (по опл.)"/>
      <sheetName val="20301.1_ВПО"/>
      <sheetName val="20301.2_ВПО"/>
      <sheetName val="20302_ВПО"/>
      <sheetName val="20303_ВПО"/>
      <sheetName val="20304_ВПО"/>
      <sheetName val="20305_ВПО"/>
      <sheetName val="20306_1_ВПО"/>
      <sheetName val="20306_2_ВПО"/>
      <sheetName val="20307_ВПО"/>
      <sheetName val="20309_ВПО"/>
      <sheetName val="20310_ВПО"/>
      <sheetName val="20401.1_ВПО"/>
      <sheetName val="20401.2_ВПО"/>
      <sheetName val="20402_ВПО"/>
      <sheetName val="20403_ВПО"/>
      <sheetName val="20404_ВПО"/>
      <sheetName val="20405_ВПО"/>
      <sheetName val="20406_ВПО"/>
      <sheetName val="20407_ВПО"/>
      <sheetName val="20408_ВПО"/>
      <sheetName val="20500_ВПО"/>
      <sheetName val="241"/>
      <sheetName val="Списки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0_ВПО (по начисл)"/>
      <sheetName val="20110_ВПО (по опл.)"/>
      <sheetName val="20120 ВПО"/>
      <sheetName val="20200_ВПО (по начисл)"/>
      <sheetName val="20200_ВПО (по опл.)"/>
      <sheetName val="20301.1_ВПО"/>
      <sheetName val="20301.2_ВПО"/>
      <sheetName val="20302_ВПО"/>
      <sheetName val="20303_ВПО"/>
      <sheetName val="20304_ВПО"/>
      <sheetName val="20305_ВПО"/>
      <sheetName val="20306_1_ВПО"/>
      <sheetName val="20306_2_ВПО"/>
      <sheetName val="20307_ВПО"/>
      <sheetName val="20309_ВПО"/>
      <sheetName val="20310_ВПО"/>
      <sheetName val="20401.1_ВПО"/>
      <sheetName val="20401.2_ВПО"/>
      <sheetName val="20402_ВПО"/>
      <sheetName val="20403_ВПО"/>
      <sheetName val="20404_ВПО"/>
      <sheetName val="20405_ВПО"/>
      <sheetName val="20406_ВПО"/>
      <sheetName val="20407_ВПО"/>
      <sheetName val="20408_ВПО"/>
      <sheetName val="20500_ВПО"/>
      <sheetName val="241"/>
      <sheetName val="Списки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План обуч. рабоч. к ПДФ 2018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Справочник"/>
      <sheetName val="243"/>
      <sheetName val="252"/>
      <sheetName val="20301.1_впо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способы закупки (2)"/>
      <sheetName val="свод форма 3 2002 план "/>
      <sheetName val="241"/>
      <sheetName val="333"/>
      <sheetName val="РЦ_ОП  "/>
      <sheetName val="ГенПодряд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A2" t="str">
            <v>Заявка в план РЗиМОС на 2020 год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План обуч. рабоч. к ПДФ 2018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Справочник"/>
      <sheetName val="243"/>
      <sheetName val="252"/>
      <sheetName val="20301.1_впо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способы закупки (2)"/>
      <sheetName val="свод форма 3 2002 план "/>
      <sheetName val="241"/>
      <sheetName val="РЦ_ОП  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333"/>
      <sheetName val="252"/>
      <sheetName val="списки"/>
      <sheetName val="РЦ_ОП  "/>
      <sheetName val="20301.1_ВПО"/>
      <sheetName val="Корректировка 1_черновик"/>
      <sheetName val="243"/>
      <sheetName val="Лист2"/>
      <sheetName val="Заявка № 241 от 12.05.2008г."/>
      <sheetName val="Корр3_У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333"/>
      <sheetName val="252"/>
      <sheetName val="списки"/>
      <sheetName val="РЦ_ОП  "/>
      <sheetName val="20301.1_ВПО"/>
      <sheetName val="243"/>
      <sheetName val="Лист2"/>
      <sheetName val="Корректировка 1_черновик"/>
      <sheetName val="Заявка № 241 от 12.05.2008г."/>
      <sheetName val="Корр3_УЦ"/>
      <sheetName val="ПРОЕКТ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241"/>
      <sheetName val="252"/>
      <sheetName val="20301.1_впо"/>
      <sheetName val="Лист2"/>
      <sheetName val="Корректировка 1_черновик"/>
      <sheetName val="РЦ_ОП  "/>
      <sheetName val="333"/>
      <sheetName val="свод форма 3 2002 план "/>
      <sheetName val="Корр3_УЦ"/>
    </sheetNames>
    <sheetDataSet>
      <sheetData sheetId="0" refreshError="1">
        <row r="2">
          <cell r="M2" t="str">
            <v>УТВЕРЖДАЮ</v>
          </cell>
        </row>
        <row r="3">
          <cell r="L3" t="str">
            <v>Первый заместитель директора филиала</v>
          </cell>
          <cell r="R3" t="str">
            <v>Сороковых А.Я.</v>
          </cell>
        </row>
        <row r="5">
          <cell r="A5" t="str">
            <v>Заявка на оплату №  243  от "19" мая 2008г.</v>
          </cell>
        </row>
        <row r="6">
          <cell r="A6" t="str">
            <v>№ расчетного счета, с которого осуществляется платеж  40502810600990000020</v>
          </cell>
        </row>
        <row r="8">
          <cell r="A8" t="str">
            <v>№ п/п</v>
          </cell>
          <cell r="B8" t="str">
            <v>№, дата платежного поручения</v>
          </cell>
          <cell r="C8" t="str">
            <v>Центр ОВД</v>
          </cell>
          <cell r="D8" t="str">
            <v>Отделение / Подразделение</v>
          </cell>
          <cell r="E8" t="str">
            <v>Контрагент</v>
          </cell>
          <cell r="F8" t="str">
            <v>Банковские реквизиты</v>
          </cell>
          <cell r="G8" t="str">
            <v>План возникновения и погашения обязательств</v>
          </cell>
          <cell r="J8" t="str">
            <v>Код инвестиционного проекта</v>
          </cell>
          <cell r="K8" t="str">
            <v>Код управленческого учета</v>
          </cell>
          <cell r="L8" t="str">
            <v>Назначение платежа</v>
          </cell>
          <cell r="M8" t="str">
            <v>основание для платежа</v>
          </cell>
          <cell r="Q8" t="str">
            <v>Ответственный исполнитель</v>
          </cell>
          <cell r="R8" t="str">
            <v>Отражение в бухгалтерском учёте</v>
          </cell>
        </row>
        <row r="9">
          <cell r="G9" t="str">
            <v>Код статьи</v>
          </cell>
          <cell r="H9" t="str">
            <v>Лимит по статье на II квартал (руб.)</v>
          </cell>
          <cell r="I9" t="str">
            <v>Остаток по статье на текущую дату (руб)</v>
          </cell>
          <cell r="M9" t="str">
            <v>Наименование №, дата первичного документа</v>
          </cell>
          <cell r="N9" t="str">
            <v>Сумма (с НДС), (руб)</v>
          </cell>
          <cell r="O9" t="str">
            <v>В том числе НДС</v>
          </cell>
          <cell r="P9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</row>
        <row r="11">
          <cell r="A11" t="str">
            <v>Проезд к месту отдыха/обучения (кроме КПК) и обратно</v>
          </cell>
          <cell r="G11" t="str">
            <v>20402</v>
          </cell>
          <cell r="H11">
            <v>14511455.27</v>
          </cell>
          <cell r="I11">
            <v>5236244.34</v>
          </cell>
          <cell r="N11">
            <v>2444254.4</v>
          </cell>
          <cell r="O11">
            <v>0</v>
          </cell>
        </row>
        <row r="12">
          <cell r="A12" t="str">
            <v>Остаток по статье, с учетом оплаты заявки (гр 9 -гр 14)</v>
          </cell>
          <cell r="I12">
            <v>2791989.94</v>
          </cell>
        </row>
        <row r="13">
          <cell r="A13">
            <v>1</v>
          </cell>
          <cell r="C13" t="str">
            <v>Югорский</v>
          </cell>
          <cell r="E13" t="str">
            <v xml:space="preserve">Югорский центр ОВД филиала </v>
          </cell>
          <cell r="F13" t="str">
            <v>на лицевые счета работников</v>
          </cell>
          <cell r="G13">
            <v>20402</v>
          </cell>
          <cell r="K13" t="str">
            <v>21.05.00.00</v>
          </cell>
          <cell r="L13" t="str">
            <v>проезд к месту отдыха/обучения (кроме КПК) и обратно</v>
          </cell>
          <cell r="M13" t="str">
            <v>приложение к заявке</v>
          </cell>
          <cell r="N13">
            <v>323446</v>
          </cell>
          <cell r="O13" t="str">
            <v>без НДС</v>
          </cell>
          <cell r="P13" t="str">
            <v>заявка на оплату от начальника центра ОВД от 15.05.2008г.</v>
          </cell>
          <cell r="Q13" t="str">
            <v>Подлубный</v>
          </cell>
        </row>
        <row r="14">
          <cell r="A14">
            <v>2</v>
          </cell>
          <cell r="C14" t="str">
            <v>Сургутский</v>
          </cell>
          <cell r="E14" t="str">
            <v>Сургутский центр ОВД</v>
          </cell>
          <cell r="F14" t="str">
            <v>на лицевые счета работников</v>
          </cell>
          <cell r="G14">
            <v>20402</v>
          </cell>
          <cell r="K14" t="str">
            <v>21.05.00.00</v>
          </cell>
          <cell r="L14" t="str">
            <v>проезд к месту отдыха/обучения (кроме КПК) и обратно</v>
          </cell>
          <cell r="M14" t="str">
            <v>приложение к заявке</v>
          </cell>
          <cell r="N14">
            <v>238600</v>
          </cell>
          <cell r="O14" t="str">
            <v>без НДС</v>
          </cell>
          <cell r="P14" t="str">
            <v>заявка на оплату от начальника центра ОВД от 15.05.2008г.</v>
          </cell>
          <cell r="Q14" t="str">
            <v>Подлубный</v>
          </cell>
        </row>
        <row r="15">
          <cell r="A15">
            <v>3</v>
          </cell>
          <cell r="C15" t="str">
            <v>Нижневартовский</v>
          </cell>
          <cell r="E15" t="str">
            <v>Нижневартовский центр ОВД</v>
          </cell>
          <cell r="F15" t="str">
            <v>на лицевые счета работников</v>
          </cell>
          <cell r="G15">
            <v>20402</v>
          </cell>
          <cell r="K15" t="str">
            <v>21.05.00.00</v>
          </cell>
          <cell r="L15" t="str">
            <v>проезд к месту отдыха/обучения (кроме КПК) и обратно</v>
          </cell>
          <cell r="M15" t="str">
            <v>приложение к заявке</v>
          </cell>
          <cell r="N15">
            <v>258573.4</v>
          </cell>
          <cell r="O15" t="str">
            <v>без НДС</v>
          </cell>
          <cell r="P15" t="str">
            <v>заявка на оплату от начальника центра ОВД от 15.05.2008г.</v>
          </cell>
          <cell r="Q15" t="str">
            <v>Подлубный</v>
          </cell>
        </row>
        <row r="16">
          <cell r="A16">
            <v>4</v>
          </cell>
          <cell r="C16" t="str">
            <v>Надымский</v>
          </cell>
          <cell r="E16" t="str">
            <v>Надымский центр ОВД</v>
          </cell>
          <cell r="F16" t="str">
            <v>на лицевые счета работников</v>
          </cell>
          <cell r="G16">
            <v>20402</v>
          </cell>
          <cell r="K16" t="str">
            <v>21.05.00.00</v>
          </cell>
          <cell r="L16" t="str">
            <v>проезд к месту отдыха/обучения (кроме КПК) и обратно</v>
          </cell>
          <cell r="M16" t="str">
            <v>приложение к заявке</v>
          </cell>
          <cell r="N16">
            <v>317185</v>
          </cell>
          <cell r="O16" t="str">
            <v>без НДС</v>
          </cell>
          <cell r="P16" t="str">
            <v>заявка на оплату от начальника центра ОВД от 06.05.2008г.</v>
          </cell>
          <cell r="Q16" t="str">
            <v>Подлубный</v>
          </cell>
        </row>
        <row r="17">
          <cell r="A17">
            <v>5</v>
          </cell>
          <cell r="C17" t="str">
            <v>Ноябрьский</v>
          </cell>
          <cell r="E17" t="str">
            <v>Ноябрьский центр ОВД</v>
          </cell>
          <cell r="F17" t="str">
            <v>на лицевые счета работников</v>
          </cell>
          <cell r="G17">
            <v>20402</v>
          </cell>
          <cell r="K17" t="str">
            <v>21.05.00.00</v>
          </cell>
          <cell r="L17" t="str">
            <v>проезд к месту отдыха/обучения (кроме КПК) и обратно</v>
          </cell>
          <cell r="M17" t="str">
            <v>приложение к заявке</v>
          </cell>
          <cell r="N17">
            <v>205175</v>
          </cell>
          <cell r="O17" t="str">
            <v>без НДС</v>
          </cell>
          <cell r="P17" t="str">
            <v>заявка на оплату от начальника центра ОВД от 15.05.2008г.</v>
          </cell>
          <cell r="Q17" t="str">
            <v>Подлубный</v>
          </cell>
        </row>
        <row r="18">
          <cell r="A18">
            <v>6</v>
          </cell>
          <cell r="C18" t="str">
            <v>Ямальский</v>
          </cell>
          <cell r="D18" t="str">
            <v>Салехард</v>
          </cell>
          <cell r="E18" t="str">
            <v xml:space="preserve">Ямальский центр ОВД </v>
          </cell>
          <cell r="F18" t="str">
            <v>на лицевые счета работников</v>
          </cell>
          <cell r="G18">
            <v>20402</v>
          </cell>
          <cell r="K18" t="str">
            <v>21.05.00.00</v>
          </cell>
          <cell r="L18" t="str">
            <v>проезд к месту отдыха/обучения (кроме КПК) и обратно</v>
          </cell>
          <cell r="M18" t="str">
            <v>приложение к заявке</v>
          </cell>
          <cell r="N18">
            <v>485243</v>
          </cell>
          <cell r="O18" t="str">
            <v>без НДС</v>
          </cell>
          <cell r="P18" t="str">
            <v>заявка на оплату от начальника центра ОВД от 15.05.2008г.</v>
          </cell>
          <cell r="Q18" t="str">
            <v>Подлубный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241"/>
      <sheetName val="252"/>
      <sheetName val="20301.1_впо"/>
      <sheetName val="Лист2"/>
      <sheetName val="Корректировка 1_черновик"/>
      <sheetName val="РЦ_ОП  "/>
      <sheetName val="333"/>
      <sheetName val="свод форма 3 2002 план "/>
      <sheetName val="Корр3_У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форма 3 2002 план "/>
      <sheetName val="241"/>
      <sheetName val="Списки"/>
      <sheetName val="20301.1_впо"/>
      <sheetName val="252"/>
      <sheetName val="243"/>
      <sheetName val="РЦ_ОП  "/>
      <sheetName val="333"/>
      <sheetName val="Корректировка 1_чернови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форма 3 2002 план "/>
      <sheetName val="241"/>
      <sheetName val="Списки"/>
      <sheetName val="20301.1_впо"/>
      <sheetName val="252"/>
      <sheetName val="243"/>
      <sheetName val="РЦ_ОП  "/>
      <sheetName val="333"/>
      <sheetName val="ГенПодряд"/>
      <sheetName val="Корректировка 1_черновик"/>
    </sheetNames>
    <sheetDataSet>
      <sheetData sheetId="0">
        <row r="14">
          <cell r="B14" t="str">
            <v xml:space="preserve">СД(ОВД) </v>
          </cell>
          <cell r="C14">
            <v>51864.950000000004</v>
          </cell>
          <cell r="D14">
            <v>24392.300000000003</v>
          </cell>
          <cell r="E14">
            <v>7091</v>
          </cell>
          <cell r="F14">
            <v>20381.650000000001</v>
          </cell>
          <cell r="G14">
            <v>7211</v>
          </cell>
          <cell r="H14">
            <v>62</v>
          </cell>
          <cell r="I14">
            <v>156</v>
          </cell>
          <cell r="J14">
            <v>3977</v>
          </cell>
          <cell r="K14">
            <v>428</v>
          </cell>
          <cell r="L14">
            <v>3050</v>
          </cell>
          <cell r="M14">
            <v>396</v>
          </cell>
          <cell r="N14">
            <v>245</v>
          </cell>
          <cell r="O14">
            <v>70</v>
          </cell>
          <cell r="P14">
            <v>2830</v>
          </cell>
          <cell r="Q14">
            <v>1956.65</v>
          </cell>
          <cell r="R14">
            <v>18591</v>
          </cell>
          <cell r="S14">
            <v>9948</v>
          </cell>
          <cell r="T14">
            <v>1214</v>
          </cell>
          <cell r="U14">
            <v>7429</v>
          </cell>
          <cell r="V14">
            <v>7211</v>
          </cell>
          <cell r="W14">
            <v>62</v>
          </cell>
          <cell r="X14">
            <v>156</v>
          </cell>
          <cell r="Y14">
            <v>7745</v>
          </cell>
          <cell r="Z14">
            <v>1467</v>
          </cell>
          <cell r="AA14">
            <v>1873</v>
          </cell>
          <cell r="AB14">
            <v>4405</v>
          </cell>
          <cell r="AC14">
            <v>3977</v>
          </cell>
          <cell r="AD14">
            <v>428</v>
          </cell>
          <cell r="AE14">
            <v>12255</v>
          </cell>
          <cell r="AF14">
            <v>6170</v>
          </cell>
          <cell r="AG14">
            <v>2324</v>
          </cell>
          <cell r="AH14">
            <v>3761</v>
          </cell>
          <cell r="AI14">
            <v>3050</v>
          </cell>
          <cell r="AJ14">
            <v>396</v>
          </cell>
          <cell r="AK14">
            <v>245</v>
          </cell>
          <cell r="AL14">
            <v>70</v>
          </cell>
          <cell r="AM14">
            <v>3890</v>
          </cell>
          <cell r="AN14">
            <v>0</v>
          </cell>
          <cell r="AO14">
            <v>1060</v>
          </cell>
          <cell r="AP14">
            <v>2830</v>
          </cell>
          <cell r="AQ14">
            <v>9383.9500000000007</v>
          </cell>
          <cell r="AR14">
            <v>6807.3000000000011</v>
          </cell>
          <cell r="AS14">
            <v>620</v>
          </cell>
          <cell r="AT14">
            <v>1956.65</v>
          </cell>
        </row>
        <row r="15">
          <cell r="B15" t="str">
            <v>База ЭРТОС</v>
          </cell>
          <cell r="C15">
            <v>36361.429999999993</v>
          </cell>
          <cell r="D15">
            <v>21149.699999999997</v>
          </cell>
          <cell r="E15">
            <v>5147.5</v>
          </cell>
          <cell r="F15">
            <v>10064.23</v>
          </cell>
          <cell r="G15">
            <v>2964.7</v>
          </cell>
          <cell r="H15">
            <v>111.3</v>
          </cell>
          <cell r="I15">
            <v>37.799999999999997</v>
          </cell>
          <cell r="J15">
            <v>1792</v>
          </cell>
          <cell r="K15">
            <v>273</v>
          </cell>
          <cell r="L15">
            <v>1064</v>
          </cell>
          <cell r="M15">
            <v>196</v>
          </cell>
          <cell r="N15">
            <v>189</v>
          </cell>
          <cell r="O15">
            <v>50</v>
          </cell>
          <cell r="P15">
            <v>1905</v>
          </cell>
          <cell r="Q15">
            <v>1481.43</v>
          </cell>
          <cell r="R15">
            <v>11896</v>
          </cell>
          <cell r="S15">
            <v>8083.0999999999995</v>
          </cell>
          <cell r="T15">
            <v>699.1</v>
          </cell>
          <cell r="U15">
            <v>3113.8</v>
          </cell>
          <cell r="V15">
            <v>2964.7</v>
          </cell>
          <cell r="W15">
            <v>111.3</v>
          </cell>
          <cell r="X15">
            <v>37.799999999999997</v>
          </cell>
          <cell r="Y15">
            <v>6937</v>
          </cell>
          <cell r="Z15">
            <v>2920</v>
          </cell>
          <cell r="AA15">
            <v>1952</v>
          </cell>
          <cell r="AB15">
            <v>2065</v>
          </cell>
          <cell r="AC15">
            <v>1792</v>
          </cell>
          <cell r="AD15">
            <v>273</v>
          </cell>
          <cell r="AE15">
            <v>7590</v>
          </cell>
          <cell r="AF15">
            <v>4740</v>
          </cell>
          <cell r="AG15">
            <v>1351</v>
          </cell>
          <cell r="AH15">
            <v>1499</v>
          </cell>
          <cell r="AI15">
            <v>1064</v>
          </cell>
          <cell r="AJ15">
            <v>196</v>
          </cell>
          <cell r="AK15">
            <v>189</v>
          </cell>
          <cell r="AL15">
            <v>50</v>
          </cell>
          <cell r="AM15">
            <v>2668</v>
          </cell>
          <cell r="AN15">
            <v>0</v>
          </cell>
          <cell r="AO15">
            <v>763</v>
          </cell>
          <cell r="AP15">
            <v>1905</v>
          </cell>
          <cell r="AQ15">
            <v>7270.43</v>
          </cell>
          <cell r="AR15">
            <v>5406.6</v>
          </cell>
          <cell r="AS15">
            <v>382.4</v>
          </cell>
          <cell r="AT15">
            <v>1481.43</v>
          </cell>
        </row>
        <row r="16">
          <cell r="B16" t="str">
            <v>ГЦ (ЗЦ, ВЗЦ)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U16">
            <v>0</v>
          </cell>
          <cell r="Z16">
            <v>0</v>
          </cell>
          <cell r="AB16">
            <v>0</v>
          </cell>
          <cell r="AF16">
            <v>0</v>
          </cell>
          <cell r="AH16">
            <v>0</v>
          </cell>
          <cell r="AN16">
            <v>0</v>
          </cell>
          <cell r="AR16">
            <v>0</v>
          </cell>
        </row>
        <row r="17">
          <cell r="B17" t="str">
            <v>МСС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U17">
            <v>0</v>
          </cell>
          <cell r="Z17">
            <v>0</v>
          </cell>
          <cell r="AB17">
            <v>0</v>
          </cell>
          <cell r="AF17">
            <v>0</v>
          </cell>
          <cell r="AH17">
            <v>0</v>
          </cell>
          <cell r="AN17">
            <v>0</v>
          </cell>
          <cell r="AR17">
            <v>0</v>
          </cell>
        </row>
        <row r="18">
          <cell r="B18" t="str">
            <v>Транспортный участок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U18">
            <v>0</v>
          </cell>
          <cell r="Z18">
            <v>0</v>
          </cell>
          <cell r="AB18">
            <v>0</v>
          </cell>
          <cell r="AF18">
            <v>0</v>
          </cell>
          <cell r="AH18">
            <v>0</v>
          </cell>
          <cell r="AN18">
            <v>0</v>
          </cell>
          <cell r="AR18">
            <v>0</v>
          </cell>
        </row>
        <row r="19">
          <cell r="B19" t="str">
            <v>СТиСТО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Z19">
            <v>0</v>
          </cell>
          <cell r="AB19">
            <v>0</v>
          </cell>
          <cell r="AF19">
            <v>0</v>
          </cell>
          <cell r="AH19">
            <v>0</v>
          </cell>
          <cell r="AN19">
            <v>0</v>
          </cell>
          <cell r="AR19">
            <v>0</v>
          </cell>
        </row>
        <row r="20">
          <cell r="B20" t="str">
            <v>ССТ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U20">
            <v>0</v>
          </cell>
          <cell r="Z20">
            <v>0</v>
          </cell>
          <cell r="AB20">
            <v>0</v>
          </cell>
          <cell r="AF20">
            <v>0</v>
          </cell>
          <cell r="AH20">
            <v>0</v>
          </cell>
          <cell r="AN20">
            <v>0</v>
          </cell>
          <cell r="AR20">
            <v>0</v>
          </cell>
        </row>
        <row r="21">
          <cell r="B21" t="str">
            <v>Профилакторий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U21">
            <v>0</v>
          </cell>
          <cell r="Z21">
            <v>0</v>
          </cell>
          <cell r="AB21">
            <v>0</v>
          </cell>
          <cell r="AF21">
            <v>0</v>
          </cell>
          <cell r="AH21">
            <v>0</v>
          </cell>
          <cell r="AN21">
            <v>0</v>
          </cell>
          <cell r="AR21">
            <v>0</v>
          </cell>
        </row>
        <row r="22">
          <cell r="B22" t="str">
            <v>УТЦ (АУЦ)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U22">
            <v>0</v>
          </cell>
          <cell r="Z22">
            <v>0</v>
          </cell>
          <cell r="AB22">
            <v>0</v>
          </cell>
          <cell r="AF22">
            <v>0</v>
          </cell>
          <cell r="AH22">
            <v>0</v>
          </cell>
          <cell r="AN22">
            <v>0</v>
          </cell>
          <cell r="AR22">
            <v>0</v>
          </cell>
        </row>
        <row r="23">
          <cell r="B23" t="str">
            <v>АХО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U23">
            <v>0</v>
          </cell>
          <cell r="Z23">
            <v>0</v>
          </cell>
          <cell r="AB23">
            <v>0</v>
          </cell>
          <cell r="AF23">
            <v>0</v>
          </cell>
          <cell r="AH23">
            <v>0</v>
          </cell>
          <cell r="AN23">
            <v>0</v>
          </cell>
          <cell r="AR23">
            <v>0</v>
          </cell>
        </row>
        <row r="24">
          <cell r="B24" t="str">
            <v>ВОХР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F24">
            <v>0</v>
          </cell>
          <cell r="AH24">
            <v>0</v>
          </cell>
          <cell r="AN24">
            <v>0</v>
          </cell>
          <cell r="AR24">
            <v>0</v>
          </cell>
        </row>
        <row r="25">
          <cell r="B25" t="str">
            <v>ВЦ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U25">
            <v>0</v>
          </cell>
          <cell r="Z25">
            <v>0</v>
          </cell>
          <cell r="AB25">
            <v>0</v>
          </cell>
          <cell r="AF25">
            <v>0</v>
          </cell>
          <cell r="AH25">
            <v>0</v>
          </cell>
          <cell r="AN25">
            <v>0</v>
          </cell>
          <cell r="AR25">
            <v>0</v>
          </cell>
        </row>
        <row r="26">
          <cell r="B26" t="str">
            <v>ОМТС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U26">
            <v>0</v>
          </cell>
          <cell r="Z26">
            <v>0</v>
          </cell>
          <cell r="AB26">
            <v>0</v>
          </cell>
          <cell r="AF26">
            <v>0</v>
          </cell>
          <cell r="AH26">
            <v>0</v>
          </cell>
          <cell r="AN26">
            <v>0</v>
          </cell>
          <cell r="AR26">
            <v>0</v>
          </cell>
        </row>
        <row r="27">
          <cell r="B27" t="str">
            <v>ОКС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U27">
            <v>0</v>
          </cell>
          <cell r="Z27">
            <v>0</v>
          </cell>
          <cell r="AB27">
            <v>0</v>
          </cell>
          <cell r="AF27">
            <v>0</v>
          </cell>
          <cell r="AH27">
            <v>0</v>
          </cell>
          <cell r="AN27">
            <v>0</v>
          </cell>
          <cell r="AR27">
            <v>0</v>
          </cell>
        </row>
        <row r="28">
          <cell r="B28" t="str">
            <v>РСУ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U28">
            <v>0</v>
          </cell>
          <cell r="Z28">
            <v>0</v>
          </cell>
          <cell r="AB28">
            <v>0</v>
          </cell>
          <cell r="AF28">
            <v>0</v>
          </cell>
          <cell r="AH28">
            <v>0</v>
          </cell>
          <cell r="AN28">
            <v>0</v>
          </cell>
          <cell r="AR28">
            <v>0</v>
          </cell>
        </row>
        <row r="29">
          <cell r="B29" t="str">
            <v>ЦВР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U29">
            <v>0</v>
          </cell>
          <cell r="Z29">
            <v>0</v>
          </cell>
          <cell r="AB29">
            <v>0</v>
          </cell>
          <cell r="AF29">
            <v>0</v>
          </cell>
          <cell r="AH29">
            <v>0</v>
          </cell>
          <cell r="AN29">
            <v>0</v>
          </cell>
          <cell r="AR29">
            <v>0</v>
          </cell>
        </row>
        <row r="30">
          <cell r="B30" t="str">
            <v>Служба сборов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U30">
            <v>0</v>
          </cell>
          <cell r="Z30">
            <v>0</v>
          </cell>
          <cell r="AB30">
            <v>0</v>
          </cell>
          <cell r="AF30">
            <v>0</v>
          </cell>
          <cell r="AH30">
            <v>0</v>
          </cell>
          <cell r="AN30">
            <v>0</v>
          </cell>
          <cell r="AR30">
            <v>0</v>
          </cell>
        </row>
        <row r="31">
          <cell r="B31" t="str">
            <v>ПЭО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U31">
            <v>0</v>
          </cell>
          <cell r="Z31">
            <v>0</v>
          </cell>
          <cell r="AB31">
            <v>0</v>
          </cell>
          <cell r="AF31">
            <v>0</v>
          </cell>
          <cell r="AH31">
            <v>0</v>
          </cell>
          <cell r="AN31">
            <v>0</v>
          </cell>
          <cell r="AR31">
            <v>0</v>
          </cell>
        </row>
        <row r="32">
          <cell r="B32" t="str">
            <v>ООТиЗ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U32">
            <v>0</v>
          </cell>
          <cell r="Z32">
            <v>0</v>
          </cell>
          <cell r="AB32">
            <v>0</v>
          </cell>
          <cell r="AF32">
            <v>0</v>
          </cell>
          <cell r="AH32">
            <v>0</v>
          </cell>
          <cell r="AN32">
            <v>0</v>
          </cell>
          <cell r="AR32">
            <v>0</v>
          </cell>
        </row>
        <row r="33">
          <cell r="B33" t="str">
            <v>Бухгалтерия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U33">
            <v>0</v>
          </cell>
          <cell r="Z33">
            <v>0</v>
          </cell>
          <cell r="AB33">
            <v>0</v>
          </cell>
          <cell r="AF33">
            <v>0</v>
          </cell>
          <cell r="AH33">
            <v>0</v>
          </cell>
          <cell r="AN33">
            <v>0</v>
          </cell>
          <cell r="AR33">
            <v>0</v>
          </cell>
        </row>
        <row r="34">
          <cell r="B34" t="str">
            <v>Командно-руководящий состав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U34">
            <v>0</v>
          </cell>
          <cell r="Z34">
            <v>0</v>
          </cell>
          <cell r="AB34">
            <v>0</v>
          </cell>
          <cell r="AF34">
            <v>0</v>
          </cell>
          <cell r="AH34">
            <v>0</v>
          </cell>
          <cell r="AN34">
            <v>0</v>
          </cell>
          <cell r="AR34">
            <v>0</v>
          </cell>
        </row>
        <row r="35">
          <cell r="B35" t="str">
            <v>Остальной состав</v>
          </cell>
          <cell r="C35">
            <v>28067.41</v>
          </cell>
          <cell r="D35">
            <v>18626.98</v>
          </cell>
          <cell r="E35">
            <v>2775.34</v>
          </cell>
          <cell r="F35">
            <v>6665.09</v>
          </cell>
          <cell r="G35">
            <v>1899</v>
          </cell>
          <cell r="H35">
            <v>0</v>
          </cell>
          <cell r="I35">
            <v>0</v>
          </cell>
          <cell r="J35">
            <v>1400</v>
          </cell>
          <cell r="K35">
            <v>170</v>
          </cell>
          <cell r="L35">
            <v>703</v>
          </cell>
          <cell r="M35">
            <v>90</v>
          </cell>
          <cell r="N35">
            <v>55</v>
          </cell>
          <cell r="O35">
            <v>18</v>
          </cell>
          <cell r="P35">
            <v>1496</v>
          </cell>
          <cell r="Q35">
            <v>834.09</v>
          </cell>
          <cell r="R35">
            <v>5490</v>
          </cell>
          <cell r="S35">
            <v>3247</v>
          </cell>
          <cell r="T35">
            <v>344</v>
          </cell>
          <cell r="U35">
            <v>1899</v>
          </cell>
          <cell r="V35">
            <v>1899</v>
          </cell>
          <cell r="Y35">
            <v>3564</v>
          </cell>
          <cell r="Z35">
            <v>1065</v>
          </cell>
          <cell r="AA35">
            <v>929</v>
          </cell>
          <cell r="AB35">
            <v>1570</v>
          </cell>
          <cell r="AC35">
            <v>1400</v>
          </cell>
          <cell r="AD35">
            <v>170</v>
          </cell>
          <cell r="AE35">
            <v>3395</v>
          </cell>
          <cell r="AF35">
            <v>1866</v>
          </cell>
          <cell r="AG35">
            <v>663</v>
          </cell>
          <cell r="AH35">
            <v>866</v>
          </cell>
          <cell r="AI35">
            <v>703</v>
          </cell>
          <cell r="AJ35">
            <v>90</v>
          </cell>
          <cell r="AK35">
            <v>55</v>
          </cell>
          <cell r="AL35">
            <v>18</v>
          </cell>
          <cell r="AM35">
            <v>2092</v>
          </cell>
          <cell r="AN35">
            <v>0</v>
          </cell>
          <cell r="AO35">
            <v>596</v>
          </cell>
          <cell r="AP35">
            <v>1496</v>
          </cell>
          <cell r="AQ35">
            <v>4040.41</v>
          </cell>
          <cell r="AR35">
            <v>2962.9799999999996</v>
          </cell>
          <cell r="AS35">
            <v>243.34</v>
          </cell>
          <cell r="AT35">
            <v>834.09</v>
          </cell>
          <cell r="AU35">
            <v>9486</v>
          </cell>
          <cell r="AV35">
            <v>9486</v>
          </cell>
        </row>
        <row r="36">
          <cell r="B36" t="str">
            <v>Итого по пункту 1</v>
          </cell>
          <cell r="C36">
            <v>116293.79</v>
          </cell>
          <cell r="D36">
            <v>64168.979999999996</v>
          </cell>
          <cell r="E36">
            <v>15013.84</v>
          </cell>
          <cell r="F36">
            <v>37110.97</v>
          </cell>
          <cell r="G36">
            <v>12074.7</v>
          </cell>
          <cell r="H36">
            <v>173.3</v>
          </cell>
          <cell r="I36">
            <v>193.8</v>
          </cell>
          <cell r="J36">
            <v>7169</v>
          </cell>
          <cell r="K36">
            <v>871</v>
          </cell>
          <cell r="L36">
            <v>4817</v>
          </cell>
          <cell r="M36">
            <v>682</v>
          </cell>
          <cell r="N36">
            <v>489</v>
          </cell>
          <cell r="O36">
            <v>138</v>
          </cell>
          <cell r="P36">
            <v>6231</v>
          </cell>
          <cell r="Q36">
            <v>4272.17</v>
          </cell>
          <cell r="R36">
            <v>35977</v>
          </cell>
          <cell r="S36">
            <v>21278.1</v>
          </cell>
          <cell r="T36">
            <v>2257.1</v>
          </cell>
          <cell r="U36">
            <v>12441.8</v>
          </cell>
          <cell r="V36">
            <v>12074.7</v>
          </cell>
          <cell r="W36">
            <v>173.3</v>
          </cell>
          <cell r="X36">
            <v>193.8</v>
          </cell>
          <cell r="Y36">
            <v>18246</v>
          </cell>
          <cell r="Z36">
            <v>5452</v>
          </cell>
          <cell r="AA36">
            <v>4754</v>
          </cell>
          <cell r="AB36">
            <v>8040</v>
          </cell>
          <cell r="AC36">
            <v>7169</v>
          </cell>
          <cell r="AD36">
            <v>871</v>
          </cell>
          <cell r="AE36">
            <v>23240</v>
          </cell>
          <cell r="AF36">
            <v>12776</v>
          </cell>
          <cell r="AG36">
            <v>4338</v>
          </cell>
          <cell r="AH36">
            <v>6126</v>
          </cell>
          <cell r="AI36">
            <v>4817</v>
          </cell>
          <cell r="AJ36">
            <v>682</v>
          </cell>
          <cell r="AK36">
            <v>489</v>
          </cell>
          <cell r="AL36">
            <v>138</v>
          </cell>
          <cell r="AM36">
            <v>8650</v>
          </cell>
          <cell r="AN36">
            <v>0</v>
          </cell>
          <cell r="AO36">
            <v>2419</v>
          </cell>
          <cell r="AP36">
            <v>6231</v>
          </cell>
          <cell r="AQ36">
            <v>20694.79</v>
          </cell>
          <cell r="AR36">
            <v>15176.880000000001</v>
          </cell>
          <cell r="AS36">
            <v>1245.74</v>
          </cell>
          <cell r="AT36">
            <v>4272.17</v>
          </cell>
          <cell r="AU36">
            <v>9486</v>
          </cell>
          <cell r="AV36">
            <v>9486</v>
          </cell>
        </row>
        <row r="37">
          <cell r="B37" t="str">
            <v>Отчисления на соц. нужды</v>
          </cell>
          <cell r="C37">
            <v>40036.300000000003</v>
          </cell>
          <cell r="D37">
            <v>22097.98</v>
          </cell>
          <cell r="E37">
            <v>5171.7700000000004</v>
          </cell>
          <cell r="F37">
            <v>12766.55</v>
          </cell>
          <cell r="G37">
            <v>4227</v>
          </cell>
          <cell r="H37">
            <v>60</v>
          </cell>
          <cell r="I37">
            <v>68</v>
          </cell>
          <cell r="J37">
            <v>2502</v>
          </cell>
          <cell r="K37">
            <v>304</v>
          </cell>
          <cell r="L37">
            <v>1683</v>
          </cell>
          <cell r="M37">
            <v>238</v>
          </cell>
          <cell r="N37">
            <v>171</v>
          </cell>
          <cell r="O37">
            <v>48</v>
          </cell>
          <cell r="P37">
            <v>2013</v>
          </cell>
          <cell r="Q37">
            <v>1452.55</v>
          </cell>
          <cell r="R37">
            <v>12592</v>
          </cell>
          <cell r="S37">
            <v>7447</v>
          </cell>
          <cell r="T37">
            <v>790</v>
          </cell>
          <cell r="U37">
            <v>4355</v>
          </cell>
          <cell r="V37">
            <v>4227</v>
          </cell>
          <cell r="W37">
            <v>60</v>
          </cell>
          <cell r="X37">
            <v>68</v>
          </cell>
          <cell r="Y37">
            <v>6368</v>
          </cell>
          <cell r="Z37">
            <v>1903</v>
          </cell>
          <cell r="AA37">
            <v>1659</v>
          </cell>
          <cell r="AB37">
            <v>2806</v>
          </cell>
          <cell r="AC37">
            <v>2502</v>
          </cell>
          <cell r="AD37">
            <v>304</v>
          </cell>
          <cell r="AE37">
            <v>8120</v>
          </cell>
          <cell r="AF37">
            <v>4464</v>
          </cell>
          <cell r="AG37">
            <v>1516</v>
          </cell>
          <cell r="AH37">
            <v>2140</v>
          </cell>
          <cell r="AI37">
            <v>1683</v>
          </cell>
          <cell r="AJ37">
            <v>238</v>
          </cell>
          <cell r="AK37">
            <v>171</v>
          </cell>
          <cell r="AL37">
            <v>48</v>
          </cell>
          <cell r="AM37">
            <v>2796</v>
          </cell>
          <cell r="AN37">
            <v>0</v>
          </cell>
          <cell r="AO37">
            <v>783</v>
          </cell>
          <cell r="AP37">
            <v>2013</v>
          </cell>
          <cell r="AQ37">
            <v>7036.3</v>
          </cell>
          <cell r="AR37">
            <v>5159.9800000000005</v>
          </cell>
          <cell r="AS37">
            <v>423.77</v>
          </cell>
          <cell r="AT37">
            <v>1452.55</v>
          </cell>
          <cell r="AU37">
            <v>3124</v>
          </cell>
          <cell r="AV37">
            <v>3124</v>
          </cell>
        </row>
        <row r="38">
          <cell r="B38" t="str">
            <v>Амортизация ОПФ (износ)</v>
          </cell>
          <cell r="C38">
            <v>14684.900000000001</v>
          </cell>
          <cell r="D38">
            <v>10930.36</v>
          </cell>
          <cell r="E38">
            <v>1400.74</v>
          </cell>
          <cell r="F38">
            <v>2353.8000000000002</v>
          </cell>
          <cell r="G38">
            <v>418.8</v>
          </cell>
          <cell r="H38">
            <v>4</v>
          </cell>
          <cell r="I38">
            <v>0.2</v>
          </cell>
          <cell r="J38">
            <v>457</v>
          </cell>
          <cell r="K38">
            <v>10</v>
          </cell>
          <cell r="L38">
            <v>422</v>
          </cell>
          <cell r="M38">
            <v>14</v>
          </cell>
          <cell r="N38">
            <v>4</v>
          </cell>
          <cell r="O38">
            <v>1</v>
          </cell>
          <cell r="P38">
            <v>621</v>
          </cell>
          <cell r="Q38">
            <v>401.8</v>
          </cell>
          <cell r="R38">
            <v>6004</v>
          </cell>
          <cell r="S38">
            <v>5448</v>
          </cell>
          <cell r="T38">
            <v>133</v>
          </cell>
          <cell r="U38">
            <v>423</v>
          </cell>
          <cell r="V38">
            <v>418.8</v>
          </cell>
          <cell r="W38">
            <v>4</v>
          </cell>
          <cell r="X38">
            <v>0.2</v>
          </cell>
          <cell r="Y38">
            <v>1438</v>
          </cell>
          <cell r="Z38">
            <v>483</v>
          </cell>
          <cell r="AA38">
            <v>488</v>
          </cell>
          <cell r="AB38">
            <v>467</v>
          </cell>
          <cell r="AC38">
            <v>457</v>
          </cell>
          <cell r="AD38">
            <v>10</v>
          </cell>
          <cell r="AE38">
            <v>3601</v>
          </cell>
          <cell r="AF38">
            <v>2694</v>
          </cell>
          <cell r="AG38">
            <v>466</v>
          </cell>
          <cell r="AH38">
            <v>441</v>
          </cell>
          <cell r="AI38">
            <v>422</v>
          </cell>
          <cell r="AJ38">
            <v>14</v>
          </cell>
          <cell r="AK38">
            <v>4</v>
          </cell>
          <cell r="AL38">
            <v>1</v>
          </cell>
          <cell r="AM38">
            <v>862</v>
          </cell>
          <cell r="AN38">
            <v>0</v>
          </cell>
          <cell r="AO38">
            <v>241</v>
          </cell>
          <cell r="AP38">
            <v>621</v>
          </cell>
          <cell r="AQ38">
            <v>1731.9</v>
          </cell>
          <cell r="AR38">
            <v>1257.3600000000001</v>
          </cell>
          <cell r="AS38">
            <v>72.739999999999995</v>
          </cell>
          <cell r="AT38">
            <v>401.8</v>
          </cell>
          <cell r="AU38">
            <v>1048</v>
          </cell>
          <cell r="AV38">
            <v>1048</v>
          </cell>
        </row>
        <row r="39">
          <cell r="B39" t="str">
            <v>Содержание и эксплуатация зданий, сооружений и оборудования:</v>
          </cell>
        </row>
        <row r="40">
          <cell r="B40" t="str">
            <v>Электроэнергия</v>
          </cell>
          <cell r="C40">
            <v>9905</v>
          </cell>
          <cell r="D40">
            <v>6120.66</v>
          </cell>
          <cell r="E40">
            <v>1167.94</v>
          </cell>
          <cell r="F40">
            <v>2616.4</v>
          </cell>
          <cell r="G40">
            <v>714.2</v>
          </cell>
          <cell r="H40">
            <v>9.9</v>
          </cell>
          <cell r="I40">
            <v>36.9</v>
          </cell>
          <cell r="J40">
            <v>213</v>
          </cell>
          <cell r="K40">
            <v>318</v>
          </cell>
          <cell r="L40">
            <v>172</v>
          </cell>
          <cell r="M40">
            <v>45</v>
          </cell>
          <cell r="N40">
            <v>270</v>
          </cell>
          <cell r="O40">
            <v>13</v>
          </cell>
          <cell r="P40">
            <v>425</v>
          </cell>
          <cell r="Q40">
            <v>399.4</v>
          </cell>
          <cell r="R40">
            <v>3625</v>
          </cell>
          <cell r="S40">
            <v>2766</v>
          </cell>
          <cell r="T40">
            <v>98</v>
          </cell>
          <cell r="U40">
            <v>761</v>
          </cell>
          <cell r="V40">
            <v>714.2</v>
          </cell>
          <cell r="W40">
            <v>9.9</v>
          </cell>
          <cell r="X40">
            <v>36.9</v>
          </cell>
          <cell r="Y40">
            <v>1878</v>
          </cell>
          <cell r="Z40">
            <v>976</v>
          </cell>
          <cell r="AA40">
            <v>371</v>
          </cell>
          <cell r="AB40">
            <v>531</v>
          </cell>
          <cell r="AC40">
            <v>213</v>
          </cell>
          <cell r="AD40">
            <v>318</v>
          </cell>
          <cell r="AE40">
            <v>1668</v>
          </cell>
          <cell r="AF40">
            <v>692</v>
          </cell>
          <cell r="AG40">
            <v>476</v>
          </cell>
          <cell r="AH40">
            <v>500</v>
          </cell>
          <cell r="AI40">
            <v>172</v>
          </cell>
          <cell r="AJ40">
            <v>45</v>
          </cell>
          <cell r="AK40">
            <v>270</v>
          </cell>
          <cell r="AL40">
            <v>13</v>
          </cell>
          <cell r="AM40">
            <v>608</v>
          </cell>
          <cell r="AN40">
            <v>0</v>
          </cell>
          <cell r="AO40">
            <v>183</v>
          </cell>
          <cell r="AP40">
            <v>425</v>
          </cell>
          <cell r="AQ40">
            <v>1997</v>
          </cell>
          <cell r="AR40">
            <v>1557.6599999999999</v>
          </cell>
          <cell r="AS40">
            <v>39.94</v>
          </cell>
          <cell r="AT40">
            <v>399.4</v>
          </cell>
          <cell r="AU40">
            <v>129</v>
          </cell>
          <cell r="AV40">
            <v>129</v>
          </cell>
        </row>
        <row r="41">
          <cell r="B41" t="str">
            <v>Отопление, водоснабжение, канализование</v>
          </cell>
          <cell r="C41">
            <v>6242.8</v>
          </cell>
          <cell r="D41">
            <v>4638.7</v>
          </cell>
          <cell r="E41">
            <v>217.35</v>
          </cell>
          <cell r="F41">
            <v>1386.75</v>
          </cell>
          <cell r="G41">
            <v>1043.4000000000001</v>
          </cell>
          <cell r="H41">
            <v>0</v>
          </cell>
          <cell r="I41">
            <v>11.6</v>
          </cell>
          <cell r="J41">
            <v>23</v>
          </cell>
          <cell r="K41">
            <v>30</v>
          </cell>
          <cell r="L41">
            <v>29</v>
          </cell>
          <cell r="M41">
            <v>3</v>
          </cell>
          <cell r="N41">
            <v>8</v>
          </cell>
          <cell r="O41">
            <v>0</v>
          </cell>
          <cell r="P41">
            <v>165</v>
          </cell>
          <cell r="Q41">
            <v>73.75</v>
          </cell>
          <cell r="R41">
            <v>5026</v>
          </cell>
          <cell r="S41">
            <v>3930</v>
          </cell>
          <cell r="T41">
            <v>41</v>
          </cell>
          <cell r="U41">
            <v>1055</v>
          </cell>
          <cell r="V41">
            <v>1043.4000000000001</v>
          </cell>
          <cell r="W41">
            <v>0</v>
          </cell>
          <cell r="X41">
            <v>11.6</v>
          </cell>
          <cell r="Y41">
            <v>194</v>
          </cell>
          <cell r="Z41">
            <v>87</v>
          </cell>
          <cell r="AA41">
            <v>54</v>
          </cell>
          <cell r="AB41">
            <v>53</v>
          </cell>
          <cell r="AC41">
            <v>23</v>
          </cell>
          <cell r="AD41">
            <v>30</v>
          </cell>
          <cell r="AE41">
            <v>178</v>
          </cell>
          <cell r="AF41">
            <v>99</v>
          </cell>
          <cell r="AG41">
            <v>39</v>
          </cell>
          <cell r="AH41">
            <v>40</v>
          </cell>
          <cell r="AI41">
            <v>29</v>
          </cell>
          <cell r="AJ41">
            <v>3</v>
          </cell>
          <cell r="AK41">
            <v>8</v>
          </cell>
          <cell r="AL41">
            <v>0</v>
          </cell>
          <cell r="AM41">
            <v>231</v>
          </cell>
          <cell r="AN41">
            <v>0</v>
          </cell>
          <cell r="AO41">
            <v>66</v>
          </cell>
          <cell r="AP41">
            <v>165</v>
          </cell>
          <cell r="AQ41">
            <v>433.8</v>
          </cell>
          <cell r="AR41">
            <v>342.7</v>
          </cell>
          <cell r="AS41">
            <v>17.350000000000001</v>
          </cell>
          <cell r="AT41">
            <v>73.75</v>
          </cell>
          <cell r="AU41">
            <v>180</v>
          </cell>
          <cell r="AV41">
            <v>180</v>
          </cell>
        </row>
        <row r="42">
          <cell r="B42" t="str">
            <v>Основные материалы, ЗИП и комплектующие изделия для эксплуатации ОПФ</v>
          </cell>
          <cell r="C42">
            <v>1198.7</v>
          </cell>
          <cell r="D42">
            <v>587.95000000000005</v>
          </cell>
          <cell r="E42">
            <v>265.44</v>
          </cell>
          <cell r="F42">
            <v>345.31</v>
          </cell>
          <cell r="G42">
            <v>40.6</v>
          </cell>
          <cell r="H42">
            <v>3.2</v>
          </cell>
          <cell r="I42">
            <v>3.2</v>
          </cell>
          <cell r="J42">
            <v>64</v>
          </cell>
          <cell r="K42">
            <v>8</v>
          </cell>
          <cell r="L42">
            <v>56</v>
          </cell>
          <cell r="M42">
            <v>13</v>
          </cell>
          <cell r="N42">
            <v>9</v>
          </cell>
          <cell r="O42">
            <v>1</v>
          </cell>
          <cell r="P42">
            <v>107</v>
          </cell>
          <cell r="Q42">
            <v>40.31</v>
          </cell>
          <cell r="R42">
            <v>89</v>
          </cell>
          <cell r="S42">
            <v>34.999999999999993</v>
          </cell>
          <cell r="T42">
            <v>7</v>
          </cell>
          <cell r="U42">
            <v>47.000000000000007</v>
          </cell>
          <cell r="V42">
            <v>40.6</v>
          </cell>
          <cell r="W42">
            <v>3.2</v>
          </cell>
          <cell r="X42">
            <v>3.2</v>
          </cell>
          <cell r="Y42">
            <v>410</v>
          </cell>
          <cell r="Z42">
            <v>206</v>
          </cell>
          <cell r="AA42">
            <v>132</v>
          </cell>
          <cell r="AB42">
            <v>72</v>
          </cell>
          <cell r="AC42">
            <v>64</v>
          </cell>
          <cell r="AD42">
            <v>8</v>
          </cell>
          <cell r="AE42">
            <v>282</v>
          </cell>
          <cell r="AF42">
            <v>132</v>
          </cell>
          <cell r="AG42">
            <v>71</v>
          </cell>
          <cell r="AH42">
            <v>79</v>
          </cell>
          <cell r="AI42">
            <v>56</v>
          </cell>
          <cell r="AJ42">
            <v>13</v>
          </cell>
          <cell r="AK42">
            <v>9</v>
          </cell>
          <cell r="AL42">
            <v>1</v>
          </cell>
          <cell r="AM42">
            <v>149</v>
          </cell>
          <cell r="AN42">
            <v>0</v>
          </cell>
          <cell r="AO42">
            <v>42</v>
          </cell>
          <cell r="AP42">
            <v>107</v>
          </cell>
          <cell r="AQ42">
            <v>268.7</v>
          </cell>
          <cell r="AR42">
            <v>214.95</v>
          </cell>
          <cell r="AS42">
            <v>13.44</v>
          </cell>
          <cell r="AT42">
            <v>40.31</v>
          </cell>
          <cell r="AU42">
            <v>0</v>
          </cell>
          <cell r="AV42">
            <v>0</v>
          </cell>
        </row>
        <row r="43">
          <cell r="B43" t="str">
            <v>Прочие</v>
          </cell>
          <cell r="C43">
            <v>1059</v>
          </cell>
          <cell r="D43">
            <v>573</v>
          </cell>
          <cell r="E43">
            <v>172</v>
          </cell>
          <cell r="F43">
            <v>314</v>
          </cell>
          <cell r="G43">
            <v>58</v>
          </cell>
          <cell r="H43">
            <v>0</v>
          </cell>
          <cell r="I43">
            <v>0</v>
          </cell>
          <cell r="J43">
            <v>16</v>
          </cell>
          <cell r="K43">
            <v>8</v>
          </cell>
          <cell r="L43">
            <v>5</v>
          </cell>
          <cell r="M43">
            <v>4</v>
          </cell>
          <cell r="N43">
            <v>5</v>
          </cell>
          <cell r="O43">
            <v>1</v>
          </cell>
          <cell r="P43">
            <v>217</v>
          </cell>
          <cell r="Q43">
            <v>0</v>
          </cell>
          <cell r="R43">
            <v>337</v>
          </cell>
          <cell r="S43">
            <v>266</v>
          </cell>
          <cell r="T43">
            <v>13</v>
          </cell>
          <cell r="U43">
            <v>58</v>
          </cell>
          <cell r="V43">
            <v>58</v>
          </cell>
          <cell r="W43">
            <v>0</v>
          </cell>
          <cell r="X43">
            <v>0</v>
          </cell>
          <cell r="Y43">
            <v>190</v>
          </cell>
          <cell r="Z43">
            <v>107</v>
          </cell>
          <cell r="AA43">
            <v>59</v>
          </cell>
          <cell r="AB43">
            <v>24</v>
          </cell>
          <cell r="AC43">
            <v>16</v>
          </cell>
          <cell r="AD43">
            <v>8</v>
          </cell>
          <cell r="AE43">
            <v>40</v>
          </cell>
          <cell r="AF43">
            <v>10</v>
          </cell>
          <cell r="AG43">
            <v>15</v>
          </cell>
          <cell r="AH43">
            <v>15</v>
          </cell>
          <cell r="AI43">
            <v>5</v>
          </cell>
          <cell r="AJ43">
            <v>4</v>
          </cell>
          <cell r="AK43">
            <v>5</v>
          </cell>
          <cell r="AL43">
            <v>1</v>
          </cell>
          <cell r="AM43">
            <v>302</v>
          </cell>
          <cell r="AN43">
            <v>0</v>
          </cell>
          <cell r="AO43">
            <v>85</v>
          </cell>
          <cell r="AP43">
            <v>217</v>
          </cell>
          <cell r="AR43">
            <v>0</v>
          </cell>
          <cell r="AU43">
            <v>190</v>
          </cell>
          <cell r="AV43">
            <v>190</v>
          </cell>
        </row>
        <row r="44">
          <cell r="B44" t="str">
            <v>Итого по пункту 4</v>
          </cell>
          <cell r="C44">
            <v>18405.5</v>
          </cell>
          <cell r="D44">
            <v>11920.31</v>
          </cell>
          <cell r="E44">
            <v>1822.73</v>
          </cell>
          <cell r="F44">
            <v>4662.46</v>
          </cell>
          <cell r="G44">
            <v>1856.2</v>
          </cell>
          <cell r="H44">
            <v>13.100000000000001</v>
          </cell>
          <cell r="I44">
            <v>51.7</v>
          </cell>
          <cell r="J44">
            <v>316</v>
          </cell>
          <cell r="K44">
            <v>364</v>
          </cell>
          <cell r="L44">
            <v>262</v>
          </cell>
          <cell r="M44">
            <v>65</v>
          </cell>
          <cell r="N44">
            <v>292</v>
          </cell>
          <cell r="O44">
            <v>15</v>
          </cell>
          <cell r="P44">
            <v>914</v>
          </cell>
          <cell r="Q44">
            <v>513.46</v>
          </cell>
          <cell r="R44">
            <v>9077</v>
          </cell>
          <cell r="S44">
            <v>6997</v>
          </cell>
          <cell r="T44">
            <v>159</v>
          </cell>
          <cell r="U44">
            <v>1921</v>
          </cell>
          <cell r="V44">
            <v>1856.2</v>
          </cell>
          <cell r="W44">
            <v>13.100000000000001</v>
          </cell>
          <cell r="X44">
            <v>51.7</v>
          </cell>
          <cell r="Y44">
            <v>2672</v>
          </cell>
          <cell r="Z44">
            <v>1376</v>
          </cell>
          <cell r="AA44">
            <v>616</v>
          </cell>
          <cell r="AB44">
            <v>680</v>
          </cell>
          <cell r="AC44">
            <v>316</v>
          </cell>
          <cell r="AD44">
            <v>364</v>
          </cell>
          <cell r="AE44">
            <v>2168</v>
          </cell>
          <cell r="AF44">
            <v>933</v>
          </cell>
          <cell r="AG44">
            <v>601</v>
          </cell>
          <cell r="AH44">
            <v>634</v>
          </cell>
          <cell r="AI44">
            <v>262</v>
          </cell>
          <cell r="AJ44">
            <v>65</v>
          </cell>
          <cell r="AK44">
            <v>292</v>
          </cell>
          <cell r="AL44">
            <v>15</v>
          </cell>
          <cell r="AM44">
            <v>1290</v>
          </cell>
          <cell r="AN44">
            <v>0</v>
          </cell>
          <cell r="AO44">
            <v>376</v>
          </cell>
          <cell r="AP44">
            <v>914</v>
          </cell>
          <cell r="AQ44">
            <v>2699.5</v>
          </cell>
          <cell r="AR44">
            <v>2115.31</v>
          </cell>
          <cell r="AS44">
            <v>70.73</v>
          </cell>
          <cell r="AT44">
            <v>513.46</v>
          </cell>
          <cell r="AU44">
            <v>499</v>
          </cell>
          <cell r="AV44">
            <v>499</v>
          </cell>
        </row>
        <row r="45">
          <cell r="B45" t="str">
            <v>Содержание и эксплуатация спецавтотранспорта</v>
          </cell>
          <cell r="C45">
            <v>2945.7000000000003</v>
          </cell>
          <cell r="D45">
            <v>1824.63</v>
          </cell>
          <cell r="E45">
            <v>287.51</v>
          </cell>
          <cell r="F45">
            <v>833.56</v>
          </cell>
          <cell r="G45">
            <v>220</v>
          </cell>
          <cell r="H45">
            <v>0</v>
          </cell>
          <cell r="I45">
            <v>0</v>
          </cell>
          <cell r="J45">
            <v>181</v>
          </cell>
          <cell r="K45">
            <v>20</v>
          </cell>
          <cell r="L45">
            <v>85</v>
          </cell>
          <cell r="M45">
            <v>16</v>
          </cell>
          <cell r="N45">
            <v>16</v>
          </cell>
          <cell r="O45">
            <v>3</v>
          </cell>
          <cell r="P45">
            <v>177</v>
          </cell>
          <cell r="Q45">
            <v>115.56</v>
          </cell>
          <cell r="R45">
            <v>1062</v>
          </cell>
          <cell r="S45">
            <v>842</v>
          </cell>
          <cell r="T45">
            <v>0</v>
          </cell>
          <cell r="U45">
            <v>220</v>
          </cell>
          <cell r="V45">
            <v>220</v>
          </cell>
          <cell r="W45">
            <v>0</v>
          </cell>
          <cell r="X45">
            <v>0</v>
          </cell>
          <cell r="Y45">
            <v>386</v>
          </cell>
          <cell r="Z45">
            <v>88</v>
          </cell>
          <cell r="AA45">
            <v>97</v>
          </cell>
          <cell r="AB45">
            <v>201</v>
          </cell>
          <cell r="AC45">
            <v>181</v>
          </cell>
          <cell r="AD45">
            <v>20</v>
          </cell>
          <cell r="AE45">
            <v>299</v>
          </cell>
          <cell r="AF45">
            <v>74</v>
          </cell>
          <cell r="AG45">
            <v>105</v>
          </cell>
          <cell r="AH45">
            <v>120</v>
          </cell>
          <cell r="AI45">
            <v>85</v>
          </cell>
          <cell r="AJ45">
            <v>16</v>
          </cell>
          <cell r="AK45">
            <v>16</v>
          </cell>
          <cell r="AL45">
            <v>3</v>
          </cell>
          <cell r="AM45">
            <v>246</v>
          </cell>
          <cell r="AN45">
            <v>0</v>
          </cell>
          <cell r="AO45">
            <v>69</v>
          </cell>
          <cell r="AP45">
            <v>177</v>
          </cell>
          <cell r="AQ45">
            <v>412.7</v>
          </cell>
          <cell r="AR45">
            <v>280.63</v>
          </cell>
          <cell r="AS45">
            <v>16.510000000000002</v>
          </cell>
          <cell r="AT45">
            <v>115.56</v>
          </cell>
          <cell r="AU45">
            <v>540</v>
          </cell>
          <cell r="AV45">
            <v>540</v>
          </cell>
        </row>
        <row r="46">
          <cell r="B46" t="str">
            <v>Ремонт ОПФ (рем. фонд)</v>
          </cell>
          <cell r="C46">
            <v>15967</v>
          </cell>
          <cell r="D46">
            <v>12283.1</v>
          </cell>
          <cell r="E46">
            <v>966.4</v>
          </cell>
          <cell r="F46">
            <v>2717.5</v>
          </cell>
          <cell r="G46">
            <v>805</v>
          </cell>
          <cell r="H46">
            <v>1.5</v>
          </cell>
          <cell r="I46">
            <v>1.5</v>
          </cell>
          <cell r="J46">
            <v>203</v>
          </cell>
          <cell r="K46">
            <v>3</v>
          </cell>
          <cell r="L46">
            <v>240</v>
          </cell>
          <cell r="M46">
            <v>21</v>
          </cell>
          <cell r="N46">
            <v>20</v>
          </cell>
          <cell r="O46">
            <v>5</v>
          </cell>
          <cell r="P46">
            <v>1296</v>
          </cell>
          <cell r="Q46">
            <v>121.5</v>
          </cell>
          <cell r="R46">
            <v>10610</v>
          </cell>
          <cell r="S46">
            <v>9718</v>
          </cell>
          <cell r="T46">
            <v>84</v>
          </cell>
          <cell r="U46">
            <v>808</v>
          </cell>
          <cell r="V46">
            <v>805</v>
          </cell>
          <cell r="W46">
            <v>1.5</v>
          </cell>
          <cell r="X46">
            <v>1.5</v>
          </cell>
          <cell r="Y46">
            <v>377</v>
          </cell>
          <cell r="Z46">
            <v>93</v>
          </cell>
          <cell r="AA46">
            <v>78</v>
          </cell>
          <cell r="AB46">
            <v>206</v>
          </cell>
          <cell r="AC46">
            <v>203</v>
          </cell>
          <cell r="AD46">
            <v>3</v>
          </cell>
          <cell r="AE46">
            <v>2000</v>
          </cell>
          <cell r="AF46">
            <v>1446</v>
          </cell>
          <cell r="AG46">
            <v>268</v>
          </cell>
          <cell r="AH46">
            <v>286</v>
          </cell>
          <cell r="AI46">
            <v>240</v>
          </cell>
          <cell r="AJ46">
            <v>21</v>
          </cell>
          <cell r="AK46">
            <v>20</v>
          </cell>
          <cell r="AL46">
            <v>5</v>
          </cell>
          <cell r="AM46">
            <v>1800</v>
          </cell>
          <cell r="AN46">
            <v>0</v>
          </cell>
          <cell r="AO46">
            <v>504</v>
          </cell>
          <cell r="AP46">
            <v>1296</v>
          </cell>
          <cell r="AQ46">
            <v>810</v>
          </cell>
          <cell r="AR46">
            <v>656.1</v>
          </cell>
          <cell r="AS46">
            <v>32.4</v>
          </cell>
          <cell r="AT46">
            <v>121.5</v>
          </cell>
          <cell r="AU46">
            <v>370</v>
          </cell>
          <cell r="AV46">
            <v>370</v>
          </cell>
        </row>
        <row r="47">
          <cell r="B47" t="str">
            <v>Аренда и услуги сторонних организаций:</v>
          </cell>
        </row>
        <row r="48">
          <cell r="B48" t="str">
            <v>Аренда каналов связи</v>
          </cell>
          <cell r="C48">
            <v>2402</v>
          </cell>
          <cell r="D48">
            <v>1639.34</v>
          </cell>
          <cell r="E48">
            <v>345.2</v>
          </cell>
          <cell r="F48">
            <v>417.46</v>
          </cell>
          <cell r="G48">
            <v>131</v>
          </cell>
          <cell r="H48">
            <v>0</v>
          </cell>
          <cell r="I48">
            <v>0</v>
          </cell>
          <cell r="J48">
            <v>30</v>
          </cell>
          <cell r="K48">
            <v>0</v>
          </cell>
          <cell r="L48">
            <v>140</v>
          </cell>
          <cell r="M48">
            <v>15</v>
          </cell>
          <cell r="N48">
            <v>1</v>
          </cell>
          <cell r="O48">
            <v>0</v>
          </cell>
          <cell r="P48">
            <v>74</v>
          </cell>
          <cell r="Q48">
            <v>26.46</v>
          </cell>
          <cell r="R48">
            <v>740</v>
          </cell>
          <cell r="S48">
            <v>590</v>
          </cell>
          <cell r="T48">
            <v>19</v>
          </cell>
          <cell r="U48">
            <v>131</v>
          </cell>
          <cell r="V48">
            <v>131</v>
          </cell>
          <cell r="X48">
            <v>0</v>
          </cell>
          <cell r="Y48">
            <v>299</v>
          </cell>
          <cell r="Z48">
            <v>226</v>
          </cell>
          <cell r="AA48">
            <v>43</v>
          </cell>
          <cell r="AB48">
            <v>30</v>
          </cell>
          <cell r="AC48">
            <v>30</v>
          </cell>
          <cell r="AD48">
            <v>0</v>
          </cell>
          <cell r="AE48">
            <v>966</v>
          </cell>
          <cell r="AF48">
            <v>570</v>
          </cell>
          <cell r="AG48">
            <v>240</v>
          </cell>
          <cell r="AH48">
            <v>156</v>
          </cell>
          <cell r="AI48">
            <v>140</v>
          </cell>
          <cell r="AJ48">
            <v>15</v>
          </cell>
          <cell r="AK48">
            <v>1</v>
          </cell>
          <cell r="AL48">
            <v>0</v>
          </cell>
          <cell r="AM48">
            <v>103</v>
          </cell>
          <cell r="AN48">
            <v>0</v>
          </cell>
          <cell r="AO48">
            <v>29</v>
          </cell>
          <cell r="AP48">
            <v>74</v>
          </cell>
          <cell r="AQ48">
            <v>294</v>
          </cell>
          <cell r="AR48">
            <v>253.34</v>
          </cell>
          <cell r="AS48">
            <v>14.2</v>
          </cell>
          <cell r="AT48">
            <v>26.46</v>
          </cell>
        </row>
        <row r="49">
          <cell r="B49" t="str">
            <v>Прочие услуги связи</v>
          </cell>
          <cell r="C49">
            <v>3811</v>
          </cell>
          <cell r="D49">
            <v>2767.73</v>
          </cell>
          <cell r="E49">
            <v>303.35000000000002</v>
          </cell>
          <cell r="F49">
            <v>739.92</v>
          </cell>
          <cell r="G49">
            <v>319.7</v>
          </cell>
          <cell r="H49">
            <v>7.1</v>
          </cell>
          <cell r="I49">
            <v>11.2</v>
          </cell>
          <cell r="J49">
            <v>97</v>
          </cell>
          <cell r="K49">
            <v>10</v>
          </cell>
          <cell r="L49">
            <v>28</v>
          </cell>
          <cell r="M49">
            <v>14</v>
          </cell>
          <cell r="N49">
            <v>15</v>
          </cell>
          <cell r="O49">
            <v>3</v>
          </cell>
          <cell r="P49">
            <v>203</v>
          </cell>
          <cell r="Q49">
            <v>31.92</v>
          </cell>
          <cell r="R49">
            <v>1868</v>
          </cell>
          <cell r="S49">
            <v>1474</v>
          </cell>
          <cell r="T49">
            <v>56</v>
          </cell>
          <cell r="U49">
            <v>338</v>
          </cell>
          <cell r="V49">
            <v>319.7</v>
          </cell>
          <cell r="W49">
            <v>7.1</v>
          </cell>
          <cell r="X49">
            <v>11.2</v>
          </cell>
          <cell r="Y49">
            <v>223</v>
          </cell>
          <cell r="Z49">
            <v>49</v>
          </cell>
          <cell r="AA49">
            <v>67</v>
          </cell>
          <cell r="AB49">
            <v>107</v>
          </cell>
          <cell r="AC49">
            <v>97</v>
          </cell>
          <cell r="AD49">
            <v>10</v>
          </cell>
          <cell r="AE49">
            <v>292</v>
          </cell>
          <cell r="AF49">
            <v>148</v>
          </cell>
          <cell r="AG49">
            <v>84</v>
          </cell>
          <cell r="AH49">
            <v>60</v>
          </cell>
          <cell r="AI49">
            <v>28</v>
          </cell>
          <cell r="AJ49">
            <v>14</v>
          </cell>
          <cell r="AK49">
            <v>15</v>
          </cell>
          <cell r="AL49">
            <v>3</v>
          </cell>
          <cell r="AM49">
            <v>282</v>
          </cell>
          <cell r="AN49">
            <v>0</v>
          </cell>
          <cell r="AO49">
            <v>79</v>
          </cell>
          <cell r="AP49">
            <v>203</v>
          </cell>
          <cell r="AQ49">
            <v>347</v>
          </cell>
          <cell r="AR49">
            <v>297.72999999999996</v>
          </cell>
          <cell r="AS49">
            <v>17.350000000000001</v>
          </cell>
          <cell r="AT49">
            <v>31.92</v>
          </cell>
          <cell r="AU49">
            <v>799</v>
          </cell>
          <cell r="AV49">
            <v>799</v>
          </cell>
        </row>
        <row r="50">
          <cell r="B50" t="str">
            <v>Облет РТО</v>
          </cell>
          <cell r="C50">
            <v>2045</v>
          </cell>
          <cell r="D50">
            <v>1273</v>
          </cell>
          <cell r="E50">
            <v>196</v>
          </cell>
          <cell r="F50">
            <v>576</v>
          </cell>
          <cell r="G50">
            <v>63</v>
          </cell>
          <cell r="H50">
            <v>0</v>
          </cell>
          <cell r="I50">
            <v>0</v>
          </cell>
          <cell r="J50">
            <v>329</v>
          </cell>
          <cell r="K50">
            <v>0</v>
          </cell>
          <cell r="L50">
            <v>82</v>
          </cell>
          <cell r="M50">
            <v>0</v>
          </cell>
          <cell r="N50">
            <v>0</v>
          </cell>
          <cell r="O50">
            <v>0</v>
          </cell>
          <cell r="P50">
            <v>102</v>
          </cell>
          <cell r="Q50">
            <v>0</v>
          </cell>
          <cell r="R50">
            <v>668</v>
          </cell>
          <cell r="S50">
            <v>591</v>
          </cell>
          <cell r="T50">
            <v>14</v>
          </cell>
          <cell r="U50">
            <v>63</v>
          </cell>
          <cell r="V50">
            <v>63</v>
          </cell>
          <cell r="W50">
            <v>0</v>
          </cell>
          <cell r="X50">
            <v>0</v>
          </cell>
          <cell r="Y50">
            <v>632</v>
          </cell>
          <cell r="Z50">
            <v>267</v>
          </cell>
          <cell r="AA50">
            <v>36</v>
          </cell>
          <cell r="AB50">
            <v>329</v>
          </cell>
          <cell r="AC50">
            <v>329</v>
          </cell>
          <cell r="AD50">
            <v>0</v>
          </cell>
          <cell r="AE50">
            <v>280</v>
          </cell>
          <cell r="AF50">
            <v>92</v>
          </cell>
          <cell r="AG50">
            <v>106</v>
          </cell>
          <cell r="AH50">
            <v>82</v>
          </cell>
          <cell r="AI50">
            <v>82</v>
          </cell>
          <cell r="AJ50">
            <v>0</v>
          </cell>
          <cell r="AK50">
            <v>0</v>
          </cell>
          <cell r="AL50">
            <v>0</v>
          </cell>
          <cell r="AM50">
            <v>142</v>
          </cell>
          <cell r="AN50">
            <v>0</v>
          </cell>
          <cell r="AO50">
            <v>40</v>
          </cell>
          <cell r="AP50">
            <v>102</v>
          </cell>
          <cell r="AQ50">
            <v>323</v>
          </cell>
          <cell r="AR50">
            <v>323</v>
          </cell>
          <cell r="AV50">
            <v>0</v>
          </cell>
        </row>
        <row r="51">
          <cell r="B51" t="str">
            <v>Транспортныеуслуги</v>
          </cell>
          <cell r="C51">
            <v>745</v>
          </cell>
          <cell r="D51">
            <v>279</v>
          </cell>
          <cell r="E51">
            <v>171</v>
          </cell>
          <cell r="F51">
            <v>295</v>
          </cell>
          <cell r="G51">
            <v>39.200000000000003</v>
          </cell>
          <cell r="H51">
            <v>5.8</v>
          </cell>
          <cell r="I51">
            <v>0</v>
          </cell>
          <cell r="J51">
            <v>32</v>
          </cell>
          <cell r="K51">
            <v>0</v>
          </cell>
          <cell r="L51">
            <v>40</v>
          </cell>
          <cell r="M51">
            <v>0</v>
          </cell>
          <cell r="N51">
            <v>12</v>
          </cell>
          <cell r="O51">
            <v>0</v>
          </cell>
          <cell r="P51">
            <v>158</v>
          </cell>
          <cell r="Q51">
            <v>8</v>
          </cell>
          <cell r="R51">
            <v>194</v>
          </cell>
          <cell r="S51">
            <v>149</v>
          </cell>
          <cell r="T51">
            <v>0</v>
          </cell>
          <cell r="U51">
            <v>45</v>
          </cell>
          <cell r="V51">
            <v>39.200000000000003</v>
          </cell>
          <cell r="W51">
            <v>5.8</v>
          </cell>
          <cell r="X51">
            <v>0</v>
          </cell>
          <cell r="Y51">
            <v>61</v>
          </cell>
          <cell r="Z51">
            <v>16</v>
          </cell>
          <cell r="AA51">
            <v>13</v>
          </cell>
          <cell r="AB51">
            <v>32</v>
          </cell>
          <cell r="AC51">
            <v>32</v>
          </cell>
          <cell r="AD51">
            <v>0</v>
          </cell>
          <cell r="AE51">
            <v>190</v>
          </cell>
          <cell r="AF51">
            <v>44</v>
          </cell>
          <cell r="AG51">
            <v>94</v>
          </cell>
          <cell r="AH51">
            <v>52</v>
          </cell>
          <cell r="AI51">
            <v>40</v>
          </cell>
          <cell r="AJ51">
            <v>0</v>
          </cell>
          <cell r="AK51">
            <v>12</v>
          </cell>
          <cell r="AL51">
            <v>0</v>
          </cell>
          <cell r="AM51">
            <v>220</v>
          </cell>
          <cell r="AN51">
            <v>0</v>
          </cell>
          <cell r="AO51">
            <v>62</v>
          </cell>
          <cell r="AP51">
            <v>158</v>
          </cell>
          <cell r="AQ51">
            <v>40</v>
          </cell>
          <cell r="AR51">
            <v>30</v>
          </cell>
          <cell r="AS51">
            <v>2</v>
          </cell>
          <cell r="AT51">
            <v>8</v>
          </cell>
          <cell r="AU51">
            <v>40</v>
          </cell>
          <cell r="AV51">
            <v>40</v>
          </cell>
        </row>
        <row r="52">
          <cell r="B52" t="str">
            <v>Услуги по медицинскому обеспечению</v>
          </cell>
          <cell r="C52">
            <v>1011</v>
          </cell>
          <cell r="D52">
            <v>386.5</v>
          </cell>
          <cell r="E52">
            <v>226.5</v>
          </cell>
          <cell r="F52">
            <v>398</v>
          </cell>
          <cell r="G52">
            <v>90</v>
          </cell>
          <cell r="H52">
            <v>0</v>
          </cell>
          <cell r="I52">
            <v>0</v>
          </cell>
          <cell r="J52">
            <v>69</v>
          </cell>
          <cell r="K52">
            <v>10</v>
          </cell>
          <cell r="L52">
            <v>47</v>
          </cell>
          <cell r="M52">
            <v>20</v>
          </cell>
          <cell r="N52">
            <v>16</v>
          </cell>
          <cell r="O52">
            <v>2</v>
          </cell>
          <cell r="P52">
            <v>126</v>
          </cell>
          <cell r="Q52">
            <v>18</v>
          </cell>
          <cell r="R52">
            <v>272</v>
          </cell>
          <cell r="S52">
            <v>171</v>
          </cell>
          <cell r="T52">
            <v>11</v>
          </cell>
          <cell r="U52">
            <v>90</v>
          </cell>
          <cell r="V52">
            <v>90</v>
          </cell>
          <cell r="X52">
            <v>0</v>
          </cell>
          <cell r="Y52">
            <v>194</v>
          </cell>
          <cell r="Z52">
            <v>52</v>
          </cell>
          <cell r="AA52">
            <v>63</v>
          </cell>
          <cell r="AB52">
            <v>79</v>
          </cell>
          <cell r="AC52">
            <v>69</v>
          </cell>
          <cell r="AD52">
            <v>10</v>
          </cell>
          <cell r="AE52">
            <v>280</v>
          </cell>
          <cell r="AF52">
            <v>96</v>
          </cell>
          <cell r="AG52">
            <v>99</v>
          </cell>
          <cell r="AH52">
            <v>85</v>
          </cell>
          <cell r="AI52">
            <v>47</v>
          </cell>
          <cell r="AJ52">
            <v>20</v>
          </cell>
          <cell r="AK52">
            <v>16</v>
          </cell>
          <cell r="AL52">
            <v>2</v>
          </cell>
          <cell r="AM52">
            <v>175</v>
          </cell>
          <cell r="AN52">
            <v>0</v>
          </cell>
          <cell r="AO52">
            <v>49</v>
          </cell>
          <cell r="AP52">
            <v>126</v>
          </cell>
          <cell r="AQ52">
            <v>90</v>
          </cell>
          <cell r="AR52">
            <v>67.5</v>
          </cell>
          <cell r="AS52">
            <v>4.5</v>
          </cell>
          <cell r="AT52">
            <v>18</v>
          </cell>
          <cell r="AV52">
            <v>0</v>
          </cell>
        </row>
        <row r="53">
          <cell r="B53" t="str">
            <v>Услуги по метеообеспечению</v>
          </cell>
          <cell r="C53">
            <v>9584</v>
          </cell>
          <cell r="D53">
            <v>9584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5742</v>
          </cell>
          <cell r="S53">
            <v>5742</v>
          </cell>
          <cell r="T53">
            <v>0</v>
          </cell>
          <cell r="U53">
            <v>0</v>
          </cell>
          <cell r="V53">
            <v>0</v>
          </cell>
          <cell r="X53">
            <v>0</v>
          </cell>
          <cell r="Y53">
            <v>72</v>
          </cell>
          <cell r="Z53">
            <v>72</v>
          </cell>
          <cell r="AB53">
            <v>0</v>
          </cell>
          <cell r="AD53">
            <v>0</v>
          </cell>
          <cell r="AE53">
            <v>2020</v>
          </cell>
          <cell r="AF53">
            <v>2020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Q53">
            <v>1750</v>
          </cell>
          <cell r="AR53">
            <v>1750</v>
          </cell>
          <cell r="AV53">
            <v>0</v>
          </cell>
        </row>
        <row r="54">
          <cell r="B54" t="str">
            <v>Аренда ОПФ</v>
          </cell>
          <cell r="C54">
            <v>255</v>
          </cell>
          <cell r="D54">
            <v>109</v>
          </cell>
          <cell r="E54">
            <v>77</v>
          </cell>
          <cell r="F54">
            <v>69</v>
          </cell>
          <cell r="G54">
            <v>0</v>
          </cell>
          <cell r="H54">
            <v>0</v>
          </cell>
          <cell r="I54">
            <v>0</v>
          </cell>
          <cell r="J54">
            <v>9</v>
          </cell>
          <cell r="K54">
            <v>0</v>
          </cell>
          <cell r="L54">
            <v>8</v>
          </cell>
          <cell r="M54">
            <v>2</v>
          </cell>
          <cell r="N54">
            <v>43</v>
          </cell>
          <cell r="O54">
            <v>1</v>
          </cell>
          <cell r="P54">
            <v>6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X54">
            <v>0</v>
          </cell>
          <cell r="Y54">
            <v>26</v>
          </cell>
          <cell r="Z54">
            <v>9</v>
          </cell>
          <cell r="AA54">
            <v>8</v>
          </cell>
          <cell r="AB54">
            <v>9</v>
          </cell>
          <cell r="AC54">
            <v>9</v>
          </cell>
          <cell r="AD54">
            <v>0</v>
          </cell>
          <cell r="AE54">
            <v>220</v>
          </cell>
          <cell r="AF54">
            <v>100</v>
          </cell>
          <cell r="AG54">
            <v>66</v>
          </cell>
          <cell r="AH54">
            <v>54</v>
          </cell>
          <cell r="AI54">
            <v>8</v>
          </cell>
          <cell r="AJ54">
            <v>2</v>
          </cell>
          <cell r="AK54">
            <v>43</v>
          </cell>
          <cell r="AL54">
            <v>1</v>
          </cell>
          <cell r="AM54">
            <v>9</v>
          </cell>
          <cell r="AN54">
            <v>0</v>
          </cell>
          <cell r="AO54">
            <v>3</v>
          </cell>
          <cell r="AP54">
            <v>6</v>
          </cell>
          <cell r="AR54">
            <v>0</v>
          </cell>
          <cell r="AV54">
            <v>0</v>
          </cell>
        </row>
        <row r="55">
          <cell r="B55" t="str">
            <v>Прочие услуги</v>
          </cell>
          <cell r="C55">
            <v>16131</v>
          </cell>
          <cell r="D55">
            <v>15543.25</v>
          </cell>
          <cell r="E55">
            <v>165.55</v>
          </cell>
          <cell r="F55">
            <v>422.2</v>
          </cell>
          <cell r="G55">
            <v>28.8</v>
          </cell>
          <cell r="H55">
            <v>1.4</v>
          </cell>
          <cell r="I55">
            <v>0.8</v>
          </cell>
          <cell r="J55">
            <v>65</v>
          </cell>
          <cell r="K55">
            <v>12</v>
          </cell>
          <cell r="L55">
            <v>1</v>
          </cell>
          <cell r="M55">
            <v>2</v>
          </cell>
          <cell r="N55">
            <v>5</v>
          </cell>
          <cell r="O55">
            <v>2</v>
          </cell>
          <cell r="P55">
            <v>218</v>
          </cell>
          <cell r="Q55">
            <v>86.2</v>
          </cell>
          <cell r="R55">
            <v>232</v>
          </cell>
          <cell r="S55">
            <v>199</v>
          </cell>
          <cell r="T55">
            <v>2</v>
          </cell>
          <cell r="U55">
            <v>31</v>
          </cell>
          <cell r="V55">
            <v>28.8</v>
          </cell>
          <cell r="W55">
            <v>1.4</v>
          </cell>
          <cell r="X55">
            <v>0.8</v>
          </cell>
          <cell r="Y55">
            <v>6972</v>
          </cell>
          <cell r="Z55">
            <v>6843</v>
          </cell>
          <cell r="AA55">
            <v>52</v>
          </cell>
          <cell r="AB55">
            <v>77</v>
          </cell>
          <cell r="AC55">
            <v>65</v>
          </cell>
          <cell r="AD55">
            <v>12</v>
          </cell>
          <cell r="AE55">
            <v>7798</v>
          </cell>
          <cell r="AF55">
            <v>7778</v>
          </cell>
          <cell r="AG55">
            <v>10</v>
          </cell>
          <cell r="AH55">
            <v>10</v>
          </cell>
          <cell r="AI55">
            <v>1</v>
          </cell>
          <cell r="AJ55">
            <v>2</v>
          </cell>
          <cell r="AK55">
            <v>5</v>
          </cell>
          <cell r="AL55">
            <v>2</v>
          </cell>
          <cell r="AM55">
            <v>298</v>
          </cell>
          <cell r="AN55">
            <v>0</v>
          </cell>
          <cell r="AO55">
            <v>80</v>
          </cell>
          <cell r="AP55">
            <v>218</v>
          </cell>
          <cell r="AQ55">
            <v>431</v>
          </cell>
          <cell r="AR55">
            <v>323.25</v>
          </cell>
          <cell r="AS55">
            <v>21.55</v>
          </cell>
          <cell r="AT55">
            <v>86.2</v>
          </cell>
          <cell r="AU55">
            <v>400</v>
          </cell>
          <cell r="AV55">
            <v>400</v>
          </cell>
        </row>
        <row r="56">
          <cell r="B56" t="str">
            <v>Итого по пункту 7</v>
          </cell>
          <cell r="C56">
            <v>35984</v>
          </cell>
          <cell r="D56">
            <v>31581.82</v>
          </cell>
          <cell r="E56">
            <v>1484.6</v>
          </cell>
          <cell r="F56">
            <v>2917.58</v>
          </cell>
          <cell r="G56">
            <v>671.7</v>
          </cell>
          <cell r="H56">
            <v>14.299999999999999</v>
          </cell>
          <cell r="I56">
            <v>12</v>
          </cell>
          <cell r="J56">
            <v>631</v>
          </cell>
          <cell r="K56">
            <v>32</v>
          </cell>
          <cell r="L56">
            <v>346</v>
          </cell>
          <cell r="M56">
            <v>53</v>
          </cell>
          <cell r="N56">
            <v>92</v>
          </cell>
          <cell r="O56">
            <v>8</v>
          </cell>
          <cell r="P56">
            <v>887</v>
          </cell>
          <cell r="Q56">
            <v>170.57999999999998</v>
          </cell>
          <cell r="R56">
            <v>9716</v>
          </cell>
          <cell r="S56">
            <v>8916</v>
          </cell>
          <cell r="T56">
            <v>102</v>
          </cell>
          <cell r="U56">
            <v>698</v>
          </cell>
          <cell r="V56">
            <v>671.7</v>
          </cell>
          <cell r="W56">
            <v>14.299999999999999</v>
          </cell>
          <cell r="X56">
            <v>12</v>
          </cell>
          <cell r="Y56">
            <v>8479</v>
          </cell>
          <cell r="Z56">
            <v>7534</v>
          </cell>
          <cell r="AA56">
            <v>282</v>
          </cell>
          <cell r="AB56">
            <v>663</v>
          </cell>
          <cell r="AC56">
            <v>631</v>
          </cell>
          <cell r="AD56">
            <v>32</v>
          </cell>
          <cell r="AE56">
            <v>12046</v>
          </cell>
          <cell r="AF56">
            <v>10848</v>
          </cell>
          <cell r="AG56">
            <v>699</v>
          </cell>
          <cell r="AH56">
            <v>499</v>
          </cell>
          <cell r="AI56">
            <v>346</v>
          </cell>
          <cell r="AJ56">
            <v>53</v>
          </cell>
          <cell r="AK56">
            <v>92</v>
          </cell>
          <cell r="AL56">
            <v>8</v>
          </cell>
          <cell r="AM56">
            <v>1229</v>
          </cell>
          <cell r="AN56">
            <v>0</v>
          </cell>
          <cell r="AO56">
            <v>342</v>
          </cell>
          <cell r="AP56">
            <v>887</v>
          </cell>
          <cell r="AQ56">
            <v>3275</v>
          </cell>
          <cell r="AR56">
            <v>3044.8199999999997</v>
          </cell>
          <cell r="AS56">
            <v>59.599999999999994</v>
          </cell>
          <cell r="AT56">
            <v>170.57999999999998</v>
          </cell>
          <cell r="AU56">
            <v>1239</v>
          </cell>
          <cell r="AV56">
            <v>1239</v>
          </cell>
        </row>
        <row r="57">
          <cell r="B57" t="str">
            <v>Прочие производственные расходы:</v>
          </cell>
        </row>
        <row r="58">
          <cell r="B58" t="str">
            <v>Страхование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U58">
            <v>0</v>
          </cell>
          <cell r="Z58">
            <v>0</v>
          </cell>
          <cell r="AB58">
            <v>0</v>
          </cell>
          <cell r="AF58">
            <v>0</v>
          </cell>
          <cell r="AH58">
            <v>0</v>
          </cell>
          <cell r="AN58">
            <v>0</v>
          </cell>
          <cell r="AR58">
            <v>0</v>
          </cell>
        </row>
        <row r="59">
          <cell r="B59" t="str">
            <v>Изготовл. и приобретение бланков документации</v>
          </cell>
          <cell r="C59">
            <v>36</v>
          </cell>
          <cell r="D59">
            <v>16</v>
          </cell>
          <cell r="E59">
            <v>13</v>
          </cell>
          <cell r="F59">
            <v>7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4</v>
          </cell>
          <cell r="M59">
            <v>1</v>
          </cell>
          <cell r="N59">
            <v>1</v>
          </cell>
          <cell r="O59">
            <v>1</v>
          </cell>
          <cell r="P59">
            <v>0</v>
          </cell>
          <cell r="Q59">
            <v>0</v>
          </cell>
          <cell r="S59">
            <v>0</v>
          </cell>
          <cell r="U59">
            <v>0</v>
          </cell>
          <cell r="Z59">
            <v>0</v>
          </cell>
          <cell r="AB59">
            <v>0</v>
          </cell>
          <cell r="AE59">
            <v>36</v>
          </cell>
          <cell r="AF59">
            <v>16</v>
          </cell>
          <cell r="AG59">
            <v>13</v>
          </cell>
          <cell r="AH59">
            <v>7</v>
          </cell>
          <cell r="AI59">
            <v>4</v>
          </cell>
          <cell r="AJ59">
            <v>1</v>
          </cell>
          <cell r="AK59">
            <v>1</v>
          </cell>
          <cell r="AL59">
            <v>1</v>
          </cell>
          <cell r="AN59">
            <v>0</v>
          </cell>
          <cell r="AR59">
            <v>0</v>
          </cell>
        </row>
        <row r="60">
          <cell r="B60" t="str">
            <v>Приобретение сборников по АНИ и др. технологической, нормативно-методической документации</v>
          </cell>
          <cell r="C60">
            <v>84</v>
          </cell>
          <cell r="D60">
            <v>33</v>
          </cell>
          <cell r="E60">
            <v>26</v>
          </cell>
          <cell r="F60">
            <v>25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11</v>
          </cell>
          <cell r="M60">
            <v>3</v>
          </cell>
          <cell r="N60">
            <v>3</v>
          </cell>
          <cell r="O60">
            <v>2</v>
          </cell>
          <cell r="P60">
            <v>6</v>
          </cell>
          <cell r="Q60">
            <v>0</v>
          </cell>
          <cell r="R60">
            <v>5</v>
          </cell>
          <cell r="S60">
            <v>5</v>
          </cell>
          <cell r="U60">
            <v>0</v>
          </cell>
          <cell r="Z60">
            <v>0</v>
          </cell>
          <cell r="AB60">
            <v>0</v>
          </cell>
          <cell r="AE60">
            <v>69</v>
          </cell>
          <cell r="AF60">
            <v>28</v>
          </cell>
          <cell r="AG60">
            <v>22</v>
          </cell>
          <cell r="AH60">
            <v>19</v>
          </cell>
          <cell r="AI60">
            <v>11</v>
          </cell>
          <cell r="AJ60">
            <v>3</v>
          </cell>
          <cell r="AK60">
            <v>3</v>
          </cell>
          <cell r="AL60">
            <v>2</v>
          </cell>
          <cell r="AM60">
            <v>10</v>
          </cell>
          <cell r="AN60">
            <v>0</v>
          </cell>
          <cell r="AO60">
            <v>4</v>
          </cell>
          <cell r="AP60">
            <v>6</v>
          </cell>
          <cell r="AR60">
            <v>0</v>
          </cell>
        </row>
        <row r="61">
          <cell r="B61" t="str">
            <v>Подготовка и переподготовка кадров</v>
          </cell>
          <cell r="C61">
            <v>3143.8</v>
          </cell>
          <cell r="D61">
            <v>2383.7200000000003</v>
          </cell>
          <cell r="E61">
            <v>264.27999999999997</v>
          </cell>
          <cell r="F61">
            <v>495.8</v>
          </cell>
          <cell r="G61">
            <v>94.2</v>
          </cell>
          <cell r="H61">
            <v>4.8</v>
          </cell>
          <cell r="I61">
            <v>5</v>
          </cell>
          <cell r="J61">
            <v>50</v>
          </cell>
          <cell r="K61">
            <v>4</v>
          </cell>
          <cell r="L61">
            <v>84</v>
          </cell>
          <cell r="M61">
            <v>6</v>
          </cell>
          <cell r="N61">
            <v>4</v>
          </cell>
          <cell r="O61">
            <v>1</v>
          </cell>
          <cell r="P61">
            <v>194</v>
          </cell>
          <cell r="Q61">
            <v>48.8</v>
          </cell>
          <cell r="R61">
            <v>1120</v>
          </cell>
          <cell r="S61">
            <v>981</v>
          </cell>
          <cell r="T61">
            <v>35</v>
          </cell>
          <cell r="U61">
            <v>104</v>
          </cell>
          <cell r="V61">
            <v>94.2</v>
          </cell>
          <cell r="W61">
            <v>4.8</v>
          </cell>
          <cell r="X61">
            <v>5</v>
          </cell>
          <cell r="Y61">
            <v>135</v>
          </cell>
          <cell r="Z61">
            <v>41</v>
          </cell>
          <cell r="AA61">
            <v>40</v>
          </cell>
          <cell r="AB61">
            <v>54</v>
          </cell>
          <cell r="AC61">
            <v>50</v>
          </cell>
          <cell r="AD61">
            <v>4</v>
          </cell>
          <cell r="AE61">
            <v>742</v>
          </cell>
          <cell r="AF61">
            <v>556</v>
          </cell>
          <cell r="AG61">
            <v>91</v>
          </cell>
          <cell r="AH61">
            <v>95</v>
          </cell>
          <cell r="AI61">
            <v>84</v>
          </cell>
          <cell r="AJ61">
            <v>6</v>
          </cell>
          <cell r="AK61">
            <v>4</v>
          </cell>
          <cell r="AL61">
            <v>1</v>
          </cell>
          <cell r="AM61">
            <v>266</v>
          </cell>
          <cell r="AN61">
            <v>0</v>
          </cell>
          <cell r="AO61">
            <v>72</v>
          </cell>
          <cell r="AP61">
            <v>194</v>
          </cell>
          <cell r="AQ61">
            <v>750.8</v>
          </cell>
          <cell r="AR61">
            <v>675.72</v>
          </cell>
          <cell r="AS61">
            <v>26.28</v>
          </cell>
          <cell r="AT61">
            <v>48.8</v>
          </cell>
          <cell r="AU61">
            <v>130</v>
          </cell>
          <cell r="AV61">
            <v>130</v>
          </cell>
        </row>
        <row r="62">
          <cell r="B62" t="str">
            <v>Расходы на рекламу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Z62">
            <v>0</v>
          </cell>
          <cell r="AB62">
            <v>0</v>
          </cell>
          <cell r="AF62">
            <v>0</v>
          </cell>
          <cell r="AH62">
            <v>0</v>
          </cell>
          <cell r="AN62">
            <v>0</v>
          </cell>
          <cell r="AR62">
            <v>0</v>
          </cell>
          <cell r="AV62">
            <v>0</v>
          </cell>
        </row>
        <row r="63">
          <cell r="B63" t="str">
            <v>Прочие</v>
          </cell>
          <cell r="C63">
            <v>2280</v>
          </cell>
          <cell r="D63">
            <v>2073</v>
          </cell>
          <cell r="E63">
            <v>52</v>
          </cell>
          <cell r="F63">
            <v>155</v>
          </cell>
          <cell r="G63">
            <v>122</v>
          </cell>
          <cell r="H63">
            <v>0</v>
          </cell>
          <cell r="I63">
            <v>0</v>
          </cell>
          <cell r="J63">
            <v>18</v>
          </cell>
          <cell r="K63">
            <v>3</v>
          </cell>
          <cell r="L63">
            <v>3</v>
          </cell>
          <cell r="M63">
            <v>2</v>
          </cell>
          <cell r="N63">
            <v>1</v>
          </cell>
          <cell r="O63">
            <v>0</v>
          </cell>
          <cell r="P63">
            <v>6</v>
          </cell>
          <cell r="Q63">
            <v>0</v>
          </cell>
          <cell r="R63">
            <v>2004</v>
          </cell>
          <cell r="S63">
            <v>1851</v>
          </cell>
          <cell r="T63">
            <v>31</v>
          </cell>
          <cell r="U63">
            <v>122</v>
          </cell>
          <cell r="V63">
            <v>122</v>
          </cell>
          <cell r="Y63">
            <v>106</v>
          </cell>
          <cell r="Z63">
            <v>74</v>
          </cell>
          <cell r="AA63">
            <v>11</v>
          </cell>
          <cell r="AB63">
            <v>21</v>
          </cell>
          <cell r="AC63">
            <v>18</v>
          </cell>
          <cell r="AD63">
            <v>3</v>
          </cell>
          <cell r="AE63">
            <v>20</v>
          </cell>
          <cell r="AF63">
            <v>8</v>
          </cell>
          <cell r="AG63">
            <v>6</v>
          </cell>
          <cell r="AH63">
            <v>6</v>
          </cell>
          <cell r="AI63">
            <v>3</v>
          </cell>
          <cell r="AJ63">
            <v>2</v>
          </cell>
          <cell r="AK63">
            <v>1</v>
          </cell>
          <cell r="AL63">
            <v>0</v>
          </cell>
          <cell r="AM63">
            <v>10</v>
          </cell>
          <cell r="AN63">
            <v>0</v>
          </cell>
          <cell r="AO63">
            <v>4</v>
          </cell>
          <cell r="AP63">
            <v>6</v>
          </cell>
          <cell r="AR63">
            <v>0</v>
          </cell>
          <cell r="AU63">
            <v>140</v>
          </cell>
          <cell r="AV63">
            <v>140</v>
          </cell>
        </row>
        <row r="64">
          <cell r="B64" t="str">
            <v>Итого по пункту 8</v>
          </cell>
          <cell r="C64">
            <v>5543.8</v>
          </cell>
          <cell r="D64">
            <v>4505.72</v>
          </cell>
          <cell r="E64">
            <v>355.28</v>
          </cell>
          <cell r="F64">
            <v>682.8</v>
          </cell>
          <cell r="G64">
            <v>216.2</v>
          </cell>
          <cell r="H64">
            <v>4.8</v>
          </cell>
          <cell r="I64">
            <v>5</v>
          </cell>
          <cell r="J64">
            <v>68</v>
          </cell>
          <cell r="K64">
            <v>7</v>
          </cell>
          <cell r="L64">
            <v>102</v>
          </cell>
          <cell r="M64">
            <v>12</v>
          </cell>
          <cell r="N64">
            <v>9</v>
          </cell>
          <cell r="O64">
            <v>4</v>
          </cell>
          <cell r="P64">
            <v>206</v>
          </cell>
          <cell r="Q64">
            <v>48.8</v>
          </cell>
          <cell r="R64">
            <v>3129</v>
          </cell>
          <cell r="S64">
            <v>2837</v>
          </cell>
          <cell r="T64">
            <v>66</v>
          </cell>
          <cell r="U64">
            <v>226</v>
          </cell>
          <cell r="V64">
            <v>216.2</v>
          </cell>
          <cell r="W64">
            <v>4.8</v>
          </cell>
          <cell r="X64">
            <v>5</v>
          </cell>
          <cell r="Y64">
            <v>241</v>
          </cell>
          <cell r="Z64">
            <v>115</v>
          </cell>
          <cell r="AA64">
            <v>51</v>
          </cell>
          <cell r="AB64">
            <v>75</v>
          </cell>
          <cell r="AC64">
            <v>68</v>
          </cell>
          <cell r="AD64">
            <v>7</v>
          </cell>
          <cell r="AE64">
            <v>867</v>
          </cell>
          <cell r="AF64">
            <v>608</v>
          </cell>
          <cell r="AG64">
            <v>132</v>
          </cell>
          <cell r="AH64">
            <v>127</v>
          </cell>
          <cell r="AI64">
            <v>102</v>
          </cell>
          <cell r="AJ64">
            <v>12</v>
          </cell>
          <cell r="AK64">
            <v>9</v>
          </cell>
          <cell r="AL64">
            <v>4</v>
          </cell>
          <cell r="AM64">
            <v>286</v>
          </cell>
          <cell r="AN64">
            <v>0</v>
          </cell>
          <cell r="AO64">
            <v>80</v>
          </cell>
          <cell r="AP64">
            <v>206</v>
          </cell>
          <cell r="AQ64">
            <v>750.8</v>
          </cell>
          <cell r="AR64">
            <v>675.72</v>
          </cell>
          <cell r="AS64">
            <v>26.28</v>
          </cell>
          <cell r="AT64">
            <v>48.8</v>
          </cell>
          <cell r="AU64">
            <v>270</v>
          </cell>
          <cell r="AV64">
            <v>270</v>
          </cell>
        </row>
        <row r="65">
          <cell r="B65" t="str">
            <v>Общехозяйственные расходы:</v>
          </cell>
        </row>
        <row r="66">
          <cell r="B66" t="str">
            <v>Командировки</v>
          </cell>
          <cell r="C66">
            <v>3702</v>
          </cell>
          <cell r="D66">
            <v>2611</v>
          </cell>
          <cell r="E66">
            <v>376.4</v>
          </cell>
          <cell r="F66">
            <v>714.6</v>
          </cell>
          <cell r="G66">
            <v>118.5</v>
          </cell>
          <cell r="H66">
            <v>2.6</v>
          </cell>
          <cell r="I66">
            <v>0.9</v>
          </cell>
          <cell r="J66">
            <v>154</v>
          </cell>
          <cell r="K66">
            <v>20</v>
          </cell>
          <cell r="L66">
            <v>90</v>
          </cell>
          <cell r="M66">
            <v>26</v>
          </cell>
          <cell r="N66">
            <v>20</v>
          </cell>
          <cell r="O66">
            <v>2</v>
          </cell>
          <cell r="P66">
            <v>238</v>
          </cell>
          <cell r="Q66">
            <v>42.6</v>
          </cell>
          <cell r="R66">
            <v>597</v>
          </cell>
          <cell r="S66">
            <v>466</v>
          </cell>
          <cell r="T66">
            <v>9</v>
          </cell>
          <cell r="U66">
            <v>122</v>
          </cell>
          <cell r="V66">
            <v>118.5</v>
          </cell>
          <cell r="W66">
            <v>2.6</v>
          </cell>
          <cell r="X66">
            <v>0.9</v>
          </cell>
          <cell r="Y66">
            <v>429</v>
          </cell>
          <cell r="Z66">
            <v>129</v>
          </cell>
          <cell r="AA66">
            <v>126</v>
          </cell>
          <cell r="AB66">
            <v>174</v>
          </cell>
          <cell r="AC66">
            <v>154</v>
          </cell>
          <cell r="AD66">
            <v>20</v>
          </cell>
          <cell r="AE66">
            <v>636</v>
          </cell>
          <cell r="AF66">
            <v>377</v>
          </cell>
          <cell r="AG66">
            <v>121</v>
          </cell>
          <cell r="AH66">
            <v>138</v>
          </cell>
          <cell r="AI66">
            <v>90</v>
          </cell>
          <cell r="AJ66">
            <v>26</v>
          </cell>
          <cell r="AK66">
            <v>20</v>
          </cell>
          <cell r="AL66">
            <v>2</v>
          </cell>
          <cell r="AM66">
            <v>330</v>
          </cell>
          <cell r="AN66">
            <v>0</v>
          </cell>
          <cell r="AO66">
            <v>92</v>
          </cell>
          <cell r="AP66">
            <v>238</v>
          </cell>
          <cell r="AQ66">
            <v>710</v>
          </cell>
          <cell r="AR66">
            <v>639</v>
          </cell>
          <cell r="AS66">
            <v>28.4</v>
          </cell>
          <cell r="AT66">
            <v>42.6</v>
          </cell>
          <cell r="AU66">
            <v>1000</v>
          </cell>
          <cell r="AV66">
            <v>1000</v>
          </cell>
        </row>
        <row r="67">
          <cell r="B67" t="str">
            <v>Налоги, сборы, платежи</v>
          </cell>
          <cell r="C67">
            <v>3472</v>
          </cell>
          <cell r="D67">
            <v>2563.0500000000002</v>
          </cell>
          <cell r="E67">
            <v>365</v>
          </cell>
          <cell r="F67">
            <v>543.95000000000005</v>
          </cell>
          <cell r="G67">
            <v>53.3</v>
          </cell>
          <cell r="H67">
            <v>0.3</v>
          </cell>
          <cell r="I67">
            <v>0.4</v>
          </cell>
          <cell r="J67">
            <v>178</v>
          </cell>
          <cell r="K67">
            <v>27</v>
          </cell>
          <cell r="L67">
            <v>140</v>
          </cell>
          <cell r="M67">
            <v>16</v>
          </cell>
          <cell r="N67">
            <v>16</v>
          </cell>
          <cell r="O67">
            <v>3</v>
          </cell>
          <cell r="P67">
            <v>104</v>
          </cell>
          <cell r="Q67">
            <v>5.95</v>
          </cell>
          <cell r="R67">
            <v>919</v>
          </cell>
          <cell r="S67">
            <v>820</v>
          </cell>
          <cell r="T67">
            <v>45</v>
          </cell>
          <cell r="U67">
            <v>53.999999999999993</v>
          </cell>
          <cell r="V67">
            <v>53.3</v>
          </cell>
          <cell r="W67">
            <v>0.3</v>
          </cell>
          <cell r="X67">
            <v>0.4</v>
          </cell>
          <cell r="Y67">
            <v>641</v>
          </cell>
          <cell r="Z67">
            <v>289</v>
          </cell>
          <cell r="AA67">
            <v>147</v>
          </cell>
          <cell r="AB67">
            <v>205</v>
          </cell>
          <cell r="AC67">
            <v>178</v>
          </cell>
          <cell r="AD67">
            <v>27</v>
          </cell>
          <cell r="AE67">
            <v>873</v>
          </cell>
          <cell r="AF67">
            <v>565</v>
          </cell>
          <cell r="AG67">
            <v>133</v>
          </cell>
          <cell r="AH67">
            <v>175</v>
          </cell>
          <cell r="AI67">
            <v>140</v>
          </cell>
          <cell r="AJ67">
            <v>16</v>
          </cell>
          <cell r="AK67">
            <v>16</v>
          </cell>
          <cell r="AL67">
            <v>3</v>
          </cell>
          <cell r="AM67">
            <v>144</v>
          </cell>
          <cell r="AN67">
            <v>0</v>
          </cell>
          <cell r="AO67">
            <v>40</v>
          </cell>
          <cell r="AP67">
            <v>104</v>
          </cell>
          <cell r="AQ67">
            <v>595</v>
          </cell>
          <cell r="AR67">
            <v>589.04999999999995</v>
          </cell>
          <cell r="AT67">
            <v>5.95</v>
          </cell>
          <cell r="AU67">
            <v>300</v>
          </cell>
          <cell r="AV67">
            <v>300</v>
          </cell>
        </row>
        <row r="68">
          <cell r="B68" t="str">
            <v>Канцелярские расходы</v>
          </cell>
          <cell r="C68">
            <v>590</v>
          </cell>
          <cell r="D68">
            <v>447.1</v>
          </cell>
          <cell r="E68">
            <v>51.87</v>
          </cell>
          <cell r="F68">
            <v>91.03</v>
          </cell>
          <cell r="G68">
            <v>28</v>
          </cell>
          <cell r="H68">
            <v>0</v>
          </cell>
          <cell r="I68">
            <v>0</v>
          </cell>
          <cell r="J68">
            <v>14</v>
          </cell>
          <cell r="K68">
            <v>1</v>
          </cell>
          <cell r="L68">
            <v>7</v>
          </cell>
          <cell r="M68">
            <v>1</v>
          </cell>
          <cell r="N68">
            <v>1</v>
          </cell>
          <cell r="O68">
            <v>1</v>
          </cell>
          <cell r="P68">
            <v>29</v>
          </cell>
          <cell r="Q68">
            <v>9.0299999999999994</v>
          </cell>
          <cell r="R68">
            <v>99</v>
          </cell>
          <cell r="S68">
            <v>70</v>
          </cell>
          <cell r="T68">
            <v>1</v>
          </cell>
          <cell r="U68">
            <v>28</v>
          </cell>
          <cell r="V68">
            <v>28</v>
          </cell>
          <cell r="Y68">
            <v>39</v>
          </cell>
          <cell r="Z68">
            <v>12</v>
          </cell>
          <cell r="AA68">
            <v>12</v>
          </cell>
          <cell r="AB68">
            <v>15</v>
          </cell>
          <cell r="AC68">
            <v>14</v>
          </cell>
          <cell r="AD68">
            <v>1</v>
          </cell>
          <cell r="AE68">
            <v>85</v>
          </cell>
          <cell r="AF68">
            <v>50</v>
          </cell>
          <cell r="AG68">
            <v>25</v>
          </cell>
          <cell r="AH68">
            <v>10</v>
          </cell>
          <cell r="AI68">
            <v>7</v>
          </cell>
          <cell r="AJ68">
            <v>1</v>
          </cell>
          <cell r="AK68">
            <v>1</v>
          </cell>
          <cell r="AL68">
            <v>1</v>
          </cell>
          <cell r="AM68">
            <v>39</v>
          </cell>
          <cell r="AN68">
            <v>0</v>
          </cell>
          <cell r="AO68">
            <v>10</v>
          </cell>
          <cell r="AP68">
            <v>29</v>
          </cell>
          <cell r="AQ68">
            <v>129</v>
          </cell>
          <cell r="AR68">
            <v>116.1</v>
          </cell>
          <cell r="AS68">
            <v>3.87</v>
          </cell>
          <cell r="AT68">
            <v>9.0299999999999994</v>
          </cell>
          <cell r="AU68">
            <v>199</v>
          </cell>
          <cell r="AV68">
            <v>199</v>
          </cell>
        </row>
        <row r="69">
          <cell r="B69" t="str">
            <v>Охрана труда</v>
          </cell>
          <cell r="C69">
            <v>929</v>
          </cell>
          <cell r="D69">
            <v>520.64</v>
          </cell>
          <cell r="E69">
            <v>149.12</v>
          </cell>
          <cell r="F69">
            <v>259.24</v>
          </cell>
          <cell r="G69">
            <v>45</v>
          </cell>
          <cell r="H69">
            <v>0</v>
          </cell>
          <cell r="I69">
            <v>0</v>
          </cell>
          <cell r="J69">
            <v>71</v>
          </cell>
          <cell r="K69">
            <v>10</v>
          </cell>
          <cell r="L69">
            <v>5</v>
          </cell>
          <cell r="M69">
            <v>1</v>
          </cell>
          <cell r="N69">
            <v>1</v>
          </cell>
          <cell r="O69">
            <v>1</v>
          </cell>
          <cell r="P69">
            <v>97</v>
          </cell>
          <cell r="Q69">
            <v>28.24</v>
          </cell>
          <cell r="R69">
            <v>146</v>
          </cell>
          <cell r="S69">
            <v>83</v>
          </cell>
          <cell r="T69">
            <v>18</v>
          </cell>
          <cell r="U69">
            <v>45</v>
          </cell>
          <cell r="V69">
            <v>45</v>
          </cell>
          <cell r="Y69">
            <v>198</v>
          </cell>
          <cell r="Z69">
            <v>59</v>
          </cell>
          <cell r="AA69">
            <v>58</v>
          </cell>
          <cell r="AB69">
            <v>81</v>
          </cell>
          <cell r="AC69">
            <v>71</v>
          </cell>
          <cell r="AD69">
            <v>10</v>
          </cell>
          <cell r="AE69">
            <v>65</v>
          </cell>
          <cell r="AF69">
            <v>38</v>
          </cell>
          <cell r="AG69">
            <v>19</v>
          </cell>
          <cell r="AH69">
            <v>8</v>
          </cell>
          <cell r="AI69">
            <v>5</v>
          </cell>
          <cell r="AJ69">
            <v>1</v>
          </cell>
          <cell r="AK69">
            <v>1</v>
          </cell>
          <cell r="AL69">
            <v>1</v>
          </cell>
          <cell r="AM69">
            <v>137</v>
          </cell>
          <cell r="AN69">
            <v>0</v>
          </cell>
          <cell r="AO69">
            <v>40</v>
          </cell>
          <cell r="AP69">
            <v>97</v>
          </cell>
          <cell r="AQ69">
            <v>353</v>
          </cell>
          <cell r="AR69">
            <v>310.64</v>
          </cell>
          <cell r="AS69">
            <v>14.12</v>
          </cell>
          <cell r="AT69">
            <v>28.24</v>
          </cell>
          <cell r="AU69">
            <v>30</v>
          </cell>
          <cell r="AV69">
            <v>30</v>
          </cell>
        </row>
        <row r="70">
          <cell r="B70" t="str">
            <v>Услуги банков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Z70">
            <v>0</v>
          </cell>
          <cell r="AB70">
            <v>0</v>
          </cell>
          <cell r="AD70">
            <v>0</v>
          </cell>
          <cell r="AE70">
            <v>0</v>
          </cell>
          <cell r="AF70">
            <v>0</v>
          </cell>
          <cell r="AH70">
            <v>0</v>
          </cell>
          <cell r="AK70">
            <v>0</v>
          </cell>
          <cell r="AN70">
            <v>0</v>
          </cell>
          <cell r="AR70">
            <v>0</v>
          </cell>
          <cell r="AU70">
            <v>0</v>
          </cell>
          <cell r="AV70">
            <v>0</v>
          </cell>
        </row>
        <row r="71">
          <cell r="B71" t="str">
            <v>Прочие</v>
          </cell>
          <cell r="C71">
            <v>3175</v>
          </cell>
          <cell r="D71">
            <v>2592</v>
          </cell>
          <cell r="E71">
            <v>233</v>
          </cell>
          <cell r="F71">
            <v>350</v>
          </cell>
          <cell r="G71">
            <v>27.7</v>
          </cell>
          <cell r="H71">
            <v>9.3000000000000007</v>
          </cell>
          <cell r="I71">
            <v>2</v>
          </cell>
          <cell r="J71">
            <v>102</v>
          </cell>
          <cell r="K71">
            <v>9</v>
          </cell>
          <cell r="L71">
            <v>19</v>
          </cell>
          <cell r="M71">
            <v>4</v>
          </cell>
          <cell r="N71">
            <v>4</v>
          </cell>
          <cell r="O71">
            <v>1</v>
          </cell>
          <cell r="P71">
            <v>172</v>
          </cell>
          <cell r="Q71">
            <v>0</v>
          </cell>
          <cell r="R71">
            <v>1530</v>
          </cell>
          <cell r="S71">
            <v>1483</v>
          </cell>
          <cell r="T71">
            <v>8</v>
          </cell>
          <cell r="U71">
            <v>39</v>
          </cell>
          <cell r="V71">
            <v>27.7</v>
          </cell>
          <cell r="W71">
            <v>9.3000000000000007</v>
          </cell>
          <cell r="X71">
            <v>2</v>
          </cell>
          <cell r="Y71">
            <v>364</v>
          </cell>
          <cell r="Z71">
            <v>178</v>
          </cell>
          <cell r="AA71">
            <v>75</v>
          </cell>
          <cell r="AB71">
            <v>111</v>
          </cell>
          <cell r="AC71">
            <v>102</v>
          </cell>
          <cell r="AD71">
            <v>9</v>
          </cell>
          <cell r="AE71">
            <v>270</v>
          </cell>
          <cell r="AF71">
            <v>162</v>
          </cell>
          <cell r="AG71">
            <v>80</v>
          </cell>
          <cell r="AH71">
            <v>28</v>
          </cell>
          <cell r="AI71">
            <v>19</v>
          </cell>
          <cell r="AJ71">
            <v>4</v>
          </cell>
          <cell r="AK71">
            <v>4</v>
          </cell>
          <cell r="AL71">
            <v>1</v>
          </cell>
          <cell r="AM71">
            <v>242</v>
          </cell>
          <cell r="AN71">
            <v>0</v>
          </cell>
          <cell r="AO71">
            <v>70</v>
          </cell>
          <cell r="AP71">
            <v>172</v>
          </cell>
          <cell r="AR71">
            <v>0</v>
          </cell>
          <cell r="AU71">
            <v>769</v>
          </cell>
          <cell r="AV71">
            <v>769</v>
          </cell>
        </row>
        <row r="72">
          <cell r="B72" t="str">
            <v>Сумма НДС на расходы</v>
          </cell>
          <cell r="C72">
            <v>12715</v>
          </cell>
          <cell r="D72">
            <v>9321</v>
          </cell>
          <cell r="E72">
            <v>946</v>
          </cell>
          <cell r="F72">
            <v>2448</v>
          </cell>
          <cell r="G72">
            <v>1151.5</v>
          </cell>
          <cell r="H72">
            <v>8.1</v>
          </cell>
          <cell r="I72">
            <v>31.4</v>
          </cell>
          <cell r="J72">
            <v>280</v>
          </cell>
          <cell r="K72">
            <v>72</v>
          </cell>
          <cell r="L72">
            <v>430</v>
          </cell>
          <cell r="M72">
            <v>24</v>
          </cell>
          <cell r="N72">
            <v>69</v>
          </cell>
          <cell r="O72">
            <v>6</v>
          </cell>
          <cell r="P72">
            <v>292</v>
          </cell>
          <cell r="Q72">
            <v>84</v>
          </cell>
          <cell r="R72">
            <v>5624</v>
          </cell>
          <cell r="S72">
            <v>4335</v>
          </cell>
          <cell r="T72">
            <v>98</v>
          </cell>
          <cell r="U72">
            <v>1191</v>
          </cell>
          <cell r="V72">
            <v>1151.5</v>
          </cell>
          <cell r="W72">
            <v>8.1</v>
          </cell>
          <cell r="X72">
            <v>31.4</v>
          </cell>
          <cell r="Y72">
            <v>2023</v>
          </cell>
          <cell r="Z72">
            <v>1445</v>
          </cell>
          <cell r="AA72">
            <v>226</v>
          </cell>
          <cell r="AB72">
            <v>352</v>
          </cell>
          <cell r="AC72">
            <v>280</v>
          </cell>
          <cell r="AD72">
            <v>72</v>
          </cell>
          <cell r="AE72">
            <v>2760</v>
          </cell>
          <cell r="AF72">
            <v>1783</v>
          </cell>
          <cell r="AG72">
            <v>448</v>
          </cell>
          <cell r="AH72">
            <v>529</v>
          </cell>
          <cell r="AI72">
            <v>430</v>
          </cell>
          <cell r="AJ72">
            <v>24</v>
          </cell>
          <cell r="AK72">
            <v>69</v>
          </cell>
          <cell r="AL72">
            <v>6</v>
          </cell>
          <cell r="AM72">
            <v>406</v>
          </cell>
          <cell r="AN72">
            <v>0</v>
          </cell>
          <cell r="AO72">
            <v>114</v>
          </cell>
          <cell r="AP72">
            <v>292</v>
          </cell>
          <cell r="AQ72">
            <v>1202</v>
          </cell>
          <cell r="AR72">
            <v>1058</v>
          </cell>
          <cell r="AS72">
            <v>60</v>
          </cell>
          <cell r="AT72">
            <v>84</v>
          </cell>
          <cell r="AU72">
            <v>700</v>
          </cell>
          <cell r="AV72">
            <v>700</v>
          </cell>
        </row>
        <row r="73">
          <cell r="B73" t="str">
            <v>Итого по пункту 9</v>
          </cell>
          <cell r="C73">
            <v>24583</v>
          </cell>
          <cell r="D73">
            <v>18054.79</v>
          </cell>
          <cell r="E73">
            <v>2121.39</v>
          </cell>
          <cell r="F73">
            <v>4406.82</v>
          </cell>
          <cell r="G73">
            <v>1424</v>
          </cell>
          <cell r="H73">
            <v>20.3</v>
          </cell>
          <cell r="I73">
            <v>34.699999999999996</v>
          </cell>
          <cell r="J73">
            <v>799</v>
          </cell>
          <cell r="K73">
            <v>139</v>
          </cell>
          <cell r="L73">
            <v>691</v>
          </cell>
          <cell r="M73">
            <v>72</v>
          </cell>
          <cell r="N73">
            <v>111</v>
          </cell>
          <cell r="O73">
            <v>14</v>
          </cell>
          <cell r="P73">
            <v>932</v>
          </cell>
          <cell r="Q73">
            <v>169.82</v>
          </cell>
          <cell r="R73">
            <v>8915</v>
          </cell>
          <cell r="S73">
            <v>7257</v>
          </cell>
          <cell r="T73">
            <v>179</v>
          </cell>
          <cell r="U73">
            <v>1479</v>
          </cell>
          <cell r="V73">
            <v>1424</v>
          </cell>
          <cell r="W73">
            <v>20.3</v>
          </cell>
          <cell r="X73">
            <v>34.699999999999996</v>
          </cell>
          <cell r="Y73">
            <v>3694</v>
          </cell>
          <cell r="Z73">
            <v>2112</v>
          </cell>
          <cell r="AA73">
            <v>644</v>
          </cell>
          <cell r="AB73">
            <v>938</v>
          </cell>
          <cell r="AC73">
            <v>799</v>
          </cell>
          <cell r="AD73">
            <v>139</v>
          </cell>
          <cell r="AE73">
            <v>4689</v>
          </cell>
          <cell r="AF73">
            <v>2975</v>
          </cell>
          <cell r="AG73">
            <v>826</v>
          </cell>
          <cell r="AH73">
            <v>888</v>
          </cell>
          <cell r="AI73">
            <v>691</v>
          </cell>
          <cell r="AJ73">
            <v>72</v>
          </cell>
          <cell r="AK73">
            <v>111</v>
          </cell>
          <cell r="AL73">
            <v>14</v>
          </cell>
          <cell r="AM73">
            <v>1298</v>
          </cell>
          <cell r="AN73">
            <v>0</v>
          </cell>
          <cell r="AO73">
            <v>366</v>
          </cell>
          <cell r="AP73">
            <v>932</v>
          </cell>
          <cell r="AQ73">
            <v>2989</v>
          </cell>
          <cell r="AR73">
            <v>2712.79</v>
          </cell>
          <cell r="AS73">
            <v>106.38999999999999</v>
          </cell>
          <cell r="AT73">
            <v>169.82</v>
          </cell>
          <cell r="AU73">
            <v>2998</v>
          </cell>
          <cell r="AV73">
            <v>2998</v>
          </cell>
        </row>
        <row r="74">
          <cell r="B74" t="str">
            <v>Итого стоимостная основа сборов (сумма п.п. 1-9) ТЫС.РУБ.</v>
          </cell>
          <cell r="C74">
            <v>274443.99</v>
          </cell>
          <cell r="D74">
            <v>177367.69</v>
          </cell>
          <cell r="E74">
            <v>28624.26</v>
          </cell>
          <cell r="F74">
            <v>68452.040000000008</v>
          </cell>
          <cell r="G74">
            <v>21913.600000000002</v>
          </cell>
          <cell r="H74">
            <v>291.3</v>
          </cell>
          <cell r="I74">
            <v>366.9</v>
          </cell>
          <cell r="J74">
            <v>12326</v>
          </cell>
          <cell r="K74">
            <v>1750</v>
          </cell>
          <cell r="L74">
            <v>8648</v>
          </cell>
          <cell r="M74">
            <v>1173</v>
          </cell>
          <cell r="N74">
            <v>1204</v>
          </cell>
          <cell r="O74">
            <v>236</v>
          </cell>
          <cell r="P74">
            <v>13277</v>
          </cell>
          <cell r="Q74">
            <v>7266.2400000000007</v>
          </cell>
          <cell r="R74">
            <v>97082</v>
          </cell>
          <cell r="S74">
            <v>70740.100000000006</v>
          </cell>
          <cell r="T74">
            <v>3770.1</v>
          </cell>
          <cell r="U74">
            <v>22571.8</v>
          </cell>
          <cell r="V74">
            <v>21913.600000000002</v>
          </cell>
          <cell r="W74">
            <v>291.3</v>
          </cell>
          <cell r="X74">
            <v>366.9</v>
          </cell>
          <cell r="Y74">
            <v>41901</v>
          </cell>
          <cell r="Z74">
            <v>19156</v>
          </cell>
          <cell r="AA74">
            <v>8669</v>
          </cell>
          <cell r="AB74">
            <v>14076</v>
          </cell>
          <cell r="AC74">
            <v>12326</v>
          </cell>
          <cell r="AD74">
            <v>1750</v>
          </cell>
          <cell r="AE74">
            <v>57030</v>
          </cell>
          <cell r="AF74">
            <v>36818</v>
          </cell>
          <cell r="AG74">
            <v>8951</v>
          </cell>
          <cell r="AH74">
            <v>11261</v>
          </cell>
          <cell r="AI74">
            <v>8648</v>
          </cell>
          <cell r="AJ74">
            <v>1173</v>
          </cell>
          <cell r="AK74">
            <v>1204</v>
          </cell>
          <cell r="AL74">
            <v>236</v>
          </cell>
          <cell r="AM74">
            <v>18457</v>
          </cell>
          <cell r="AN74">
            <v>0</v>
          </cell>
          <cell r="AO74">
            <v>5180</v>
          </cell>
          <cell r="AP74">
            <v>13277</v>
          </cell>
          <cell r="AQ74">
            <v>40399.990000000005</v>
          </cell>
          <cell r="AR74">
            <v>31079.590000000004</v>
          </cell>
          <cell r="AS74">
            <v>2054.16</v>
          </cell>
          <cell r="AT74">
            <v>7266.2400000000007</v>
          </cell>
          <cell r="AU74">
            <v>19574</v>
          </cell>
          <cell r="AV74">
            <v>19574</v>
          </cell>
        </row>
        <row r="75">
          <cell r="B75" t="str">
            <v>Объем работ, подлежащий оплате:  (данные табл. 1,3 стр. 1,2)</v>
          </cell>
          <cell r="E75">
            <v>163.91</v>
          </cell>
          <cell r="F75">
            <v>208.3</v>
          </cell>
          <cell r="G75">
            <v>81.55</v>
          </cell>
          <cell r="H75">
            <v>0.44</v>
          </cell>
          <cell r="I75">
            <v>1.57</v>
          </cell>
          <cell r="J75">
            <v>34.5</v>
          </cell>
          <cell r="K75">
            <v>4.9000000000000004</v>
          </cell>
          <cell r="L75">
            <v>14.66</v>
          </cell>
          <cell r="M75">
            <v>4.38</v>
          </cell>
          <cell r="N75">
            <v>7</v>
          </cell>
          <cell r="O75">
            <v>1.1000000000000001</v>
          </cell>
          <cell r="P75">
            <v>51.2</v>
          </cell>
          <cell r="Q75">
            <v>7</v>
          </cell>
          <cell r="V75">
            <v>80.75</v>
          </cell>
          <cell r="W75">
            <v>0.4</v>
          </cell>
          <cell r="X75">
            <v>1.57</v>
          </cell>
          <cell r="AB75">
            <v>38.9</v>
          </cell>
          <cell r="AC75">
            <v>34.299999999999997</v>
          </cell>
          <cell r="AD75">
            <v>4.5999999999999996</v>
          </cell>
          <cell r="AI75">
            <v>14.66</v>
          </cell>
          <cell r="AJ75">
            <v>4.38</v>
          </cell>
          <cell r="AK75">
            <v>7</v>
          </cell>
          <cell r="AL75">
            <v>1.1000000000000001</v>
          </cell>
          <cell r="AP75">
            <v>49.7</v>
          </cell>
          <cell r="AT75">
            <v>6</v>
          </cell>
        </row>
        <row r="76">
          <cell r="B76" t="str">
            <v>Единица измерения</v>
          </cell>
          <cell r="E76" t="str">
            <v>тыс.т взл. м*час</v>
          </cell>
          <cell r="F76" t="str">
            <v>тыс.тонн взл.м.</v>
          </cell>
          <cell r="G76" t="str">
            <v>тыс.тонн взл.м.</v>
          </cell>
          <cell r="H76" t="str">
            <v>тыс.тонн взл.м.</v>
          </cell>
          <cell r="I76" t="str">
            <v>тыс.тонн взл.м.</v>
          </cell>
          <cell r="J76" t="str">
            <v>тыс.тонн взл.м.</v>
          </cell>
          <cell r="K76" t="str">
            <v>тыс.тонн взл.м.</v>
          </cell>
          <cell r="L76" t="str">
            <v>тыс.тонн взл.м.</v>
          </cell>
          <cell r="M76" t="str">
            <v>тыс.тонн взл.м.</v>
          </cell>
          <cell r="N76" t="str">
            <v>тыс.тонн взл.м.</v>
          </cell>
          <cell r="O76" t="str">
            <v>тыс.тонн взл.м.</v>
          </cell>
          <cell r="P76" t="str">
            <v>тыс.тонн взл.м.</v>
          </cell>
          <cell r="Q76" t="str">
            <v>тыс.тонн взл.м.</v>
          </cell>
        </row>
        <row r="77">
          <cell r="B77" t="str">
            <v>Себестоимость продукции (стр. 10 : стр. 11)</v>
          </cell>
          <cell r="E77">
            <v>174.6</v>
          </cell>
          <cell r="F77">
            <v>328.6</v>
          </cell>
          <cell r="G77">
            <v>268.7</v>
          </cell>
          <cell r="H77">
            <v>662</v>
          </cell>
          <cell r="I77">
            <v>233.7</v>
          </cell>
          <cell r="J77">
            <v>357.3</v>
          </cell>
          <cell r="K77">
            <v>357.1</v>
          </cell>
          <cell r="L77">
            <v>589.9</v>
          </cell>
          <cell r="M77">
            <v>267.8</v>
          </cell>
          <cell r="N77">
            <v>172</v>
          </cell>
          <cell r="O77">
            <v>214.5</v>
          </cell>
          <cell r="P77">
            <v>259.3</v>
          </cell>
          <cell r="Q77">
            <v>1038</v>
          </cell>
          <cell r="V77">
            <v>271.3758513931889</v>
          </cell>
          <cell r="W77">
            <v>728.25</v>
          </cell>
          <cell r="X77">
            <v>233.69426751592354</v>
          </cell>
          <cell r="AB77">
            <v>361.85089974293061</v>
          </cell>
          <cell r="AC77">
            <v>359.35860058309044</v>
          </cell>
          <cell r="AD77">
            <v>380.43478260869568</v>
          </cell>
          <cell r="AI77">
            <v>589.90450204638466</v>
          </cell>
          <cell r="AJ77">
            <v>267.8082191780822</v>
          </cell>
          <cell r="AK77">
            <v>172</v>
          </cell>
          <cell r="AL77">
            <v>214.54545454545453</v>
          </cell>
          <cell r="AP77">
            <v>267.14285714285711</v>
          </cell>
          <cell r="AT77">
            <v>1211.0400000000002</v>
          </cell>
        </row>
        <row r="78">
          <cell r="B78" t="str">
            <v>Единица измерения</v>
          </cell>
          <cell r="E78" t="str">
            <v>руб./ т взл.м. * час</v>
          </cell>
          <cell r="F78" t="str">
            <v>руб./ т.взл.м.</v>
          </cell>
          <cell r="G78" t="str">
            <v>руб. / т.взл.м.</v>
          </cell>
          <cell r="H78" t="str">
            <v>руб. / т.взл.м.</v>
          </cell>
          <cell r="I78" t="str">
            <v>руб. / т.взл.м.</v>
          </cell>
          <cell r="J78" t="str">
            <v>руб. / т.взл.м.</v>
          </cell>
          <cell r="K78" t="str">
            <v>руб. / т.взл.м.</v>
          </cell>
          <cell r="L78" t="str">
            <v>руб. / т.взл.м.</v>
          </cell>
          <cell r="M78" t="str">
            <v>руб. / т.взл.м.</v>
          </cell>
          <cell r="N78" t="str">
            <v>руб. / т.взл.м.</v>
          </cell>
          <cell r="O78" t="str">
            <v>руб. / т.взл.м.</v>
          </cell>
          <cell r="P78" t="str">
            <v>руб. / т.взл.м.</v>
          </cell>
          <cell r="Q78" t="str">
            <v>руб. / т.взл.м.</v>
          </cell>
        </row>
        <row r="79">
          <cell r="B79" t="str">
            <v xml:space="preserve">Итого себестоимость продукции с учетом затрат на подход по а/д </v>
          </cell>
          <cell r="E79">
            <v>174.6</v>
          </cell>
          <cell r="F79">
            <v>328.6</v>
          </cell>
          <cell r="G79">
            <v>268.7</v>
          </cell>
          <cell r="H79">
            <v>662</v>
          </cell>
          <cell r="I79">
            <v>233.7</v>
          </cell>
          <cell r="J79">
            <v>357.3</v>
          </cell>
          <cell r="K79">
            <v>357.1</v>
          </cell>
          <cell r="L79">
            <v>589.9</v>
          </cell>
          <cell r="M79">
            <v>267.8</v>
          </cell>
          <cell r="N79">
            <v>172</v>
          </cell>
          <cell r="O79">
            <v>214.5</v>
          </cell>
          <cell r="P79">
            <v>259.3</v>
          </cell>
          <cell r="Q79">
            <v>1038</v>
          </cell>
        </row>
        <row r="80">
          <cell r="B80" t="str">
            <v>Итого стоимостная основа с учетом затрат на подход по а/д , тыс. руб.</v>
          </cell>
          <cell r="E80" t="str">
            <v>стр.10</v>
          </cell>
          <cell r="F80" t="str">
            <v>стр.10</v>
          </cell>
          <cell r="G80" t="str">
            <v xml:space="preserve"> стр.10</v>
          </cell>
          <cell r="Q80" t="str">
            <v>стр.10</v>
          </cell>
        </row>
        <row r="81">
          <cell r="B81" t="str">
            <v>Уровень рентабельности в среднем по организации ГА в целом (стр. 17 табл. 1.2), ед.</v>
          </cell>
          <cell r="E81">
            <v>0.08</v>
          </cell>
          <cell r="F81">
            <v>0.08</v>
          </cell>
          <cell r="G81">
            <v>0.08</v>
          </cell>
          <cell r="H81">
            <v>0.08</v>
          </cell>
          <cell r="I81">
            <v>0.08</v>
          </cell>
          <cell r="J81">
            <v>0.08</v>
          </cell>
          <cell r="K81">
            <v>0.08</v>
          </cell>
          <cell r="L81">
            <v>0.08</v>
          </cell>
          <cell r="M81">
            <v>0.08</v>
          </cell>
          <cell r="N81">
            <v>0.08</v>
          </cell>
          <cell r="O81">
            <v>0.08</v>
          </cell>
          <cell r="P81">
            <v>0.08</v>
          </cell>
          <cell r="Q81">
            <v>0.08</v>
          </cell>
        </row>
        <row r="82">
          <cell r="B82" t="str">
            <v xml:space="preserve">Итого ставка сбора (стр.13 х (1+стр,15)) </v>
          </cell>
          <cell r="E82">
            <v>188.56800000000001</v>
          </cell>
          <cell r="F82">
            <v>354.88800000000003</v>
          </cell>
          <cell r="G82">
            <v>290.19600000000003</v>
          </cell>
          <cell r="H82">
            <v>714.96</v>
          </cell>
          <cell r="I82">
            <v>252.39600000000002</v>
          </cell>
          <cell r="J82">
            <v>385.88400000000001</v>
          </cell>
          <cell r="K82">
            <v>385.66800000000006</v>
          </cell>
          <cell r="L82">
            <v>637.09199999999998</v>
          </cell>
          <cell r="M82">
            <v>289.22400000000005</v>
          </cell>
          <cell r="N82">
            <v>185.76000000000002</v>
          </cell>
          <cell r="O82">
            <v>231.66000000000003</v>
          </cell>
          <cell r="P82">
            <v>280.04400000000004</v>
          </cell>
          <cell r="Q82">
            <v>1121.04</v>
          </cell>
        </row>
        <row r="83">
          <cell r="B83" t="str">
            <v xml:space="preserve"> Единица измерения</v>
          </cell>
          <cell r="E83" t="str">
            <v>руб./ т взл.м. * час</v>
          </cell>
          <cell r="F83" t="str">
            <v>руб./ т.взл.м.</v>
          </cell>
          <cell r="G83" t="str">
            <v>руб. / т.взл.м.</v>
          </cell>
          <cell r="H83" t="str">
            <v>руб. / т.взл.м.</v>
          </cell>
          <cell r="I83" t="str">
            <v>руб. / т.взл.м.</v>
          </cell>
          <cell r="J83" t="str">
            <v>руб. / т.взл.м.</v>
          </cell>
          <cell r="K83" t="str">
            <v>руб. / т.взл.м.</v>
          </cell>
          <cell r="L83" t="str">
            <v>руб. / т.взл.м.</v>
          </cell>
          <cell r="M83" t="str">
            <v>руб. / т.взл.м.</v>
          </cell>
          <cell r="N83" t="str">
            <v>руб. / т.взл.м.</v>
          </cell>
          <cell r="O83" t="str">
            <v>руб. / т.взл.м.</v>
          </cell>
          <cell r="P83" t="str">
            <v>руб. / т.взл.м.</v>
          </cell>
          <cell r="Q83" t="str">
            <v>руб. / т.взл.м.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1999"/>
      <sheetName val="RAN 1 KV 99"/>
      <sheetName val="RAN2 KV 99"/>
      <sheetName val="RAN 3 KV 99 "/>
      <sheetName val="RAN4 KV 99"/>
      <sheetName val="RAN4 KV 99 с уч подг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  <sheetName val="Лист13"/>
      <sheetName val="Лист14"/>
      <sheetName val="Лист15"/>
      <sheetName val="Лист16"/>
      <sheetName val="Лист17"/>
      <sheetName val="Лист18"/>
      <sheetName val="списки"/>
      <sheetName val="333"/>
      <sheetName val="252"/>
      <sheetName val="20301.1_впо"/>
      <sheetName val="241"/>
      <sheetName val="Корректировка 1_черновик"/>
      <sheetName val="RANAA99нов"/>
      <sheetName val="SW GRP"/>
      <sheetName val="РЦ_ОП 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1999"/>
      <sheetName val="RAN 1 KV 99"/>
      <sheetName val="RAN2 KV 99"/>
      <sheetName val="RAN 3 KV 99 "/>
      <sheetName val="RAN4 KV 99"/>
      <sheetName val="RAN4 KV 99 с уч подг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  <sheetName val="Лист13"/>
      <sheetName val="Лист14"/>
      <sheetName val="Лист15"/>
      <sheetName val="Лист16"/>
      <sheetName val="Лист17"/>
      <sheetName val="Лист18"/>
      <sheetName val="списки"/>
      <sheetName val="333"/>
      <sheetName val="252"/>
      <sheetName val="20301.1_впо"/>
      <sheetName val="241"/>
      <sheetName val="Корректировка 1_черновик"/>
      <sheetName val="RANAA99нов"/>
      <sheetName val="SW GRP"/>
      <sheetName val="РЦ_ОП  "/>
    </sheetNames>
    <sheetDataSet>
      <sheetData sheetId="0">
        <row r="6">
          <cell r="B6">
            <v>3</v>
          </cell>
          <cell r="C6">
            <v>1</v>
          </cell>
          <cell r="D6">
            <v>3</v>
          </cell>
          <cell r="F6">
            <v>5</v>
          </cell>
          <cell r="H6">
            <v>8</v>
          </cell>
          <cell r="I6">
            <v>2</v>
          </cell>
          <cell r="J6">
            <v>7</v>
          </cell>
          <cell r="L6">
            <v>4</v>
          </cell>
          <cell r="N6">
            <v>4</v>
          </cell>
          <cell r="P6">
            <v>3</v>
          </cell>
          <cell r="R6">
            <v>2</v>
          </cell>
          <cell r="T6">
            <v>1</v>
          </cell>
          <cell r="W6">
            <v>1</v>
          </cell>
          <cell r="X6">
            <v>4</v>
          </cell>
        </row>
        <row r="7">
          <cell r="P7">
            <v>1</v>
          </cell>
          <cell r="T7">
            <v>0</v>
          </cell>
          <cell r="W7">
            <v>0</v>
          </cell>
        </row>
        <row r="8">
          <cell r="B8">
            <v>271</v>
          </cell>
          <cell r="C8">
            <v>149</v>
          </cell>
          <cell r="D8">
            <v>35</v>
          </cell>
          <cell r="E8">
            <v>54</v>
          </cell>
          <cell r="F8">
            <v>81</v>
          </cell>
          <cell r="H8">
            <v>328</v>
          </cell>
          <cell r="I8">
            <v>194</v>
          </cell>
          <cell r="J8">
            <v>40</v>
          </cell>
          <cell r="K8">
            <v>67</v>
          </cell>
          <cell r="L8">
            <v>90</v>
          </cell>
          <cell r="N8">
            <v>330</v>
          </cell>
          <cell r="O8">
            <v>198</v>
          </cell>
          <cell r="P8">
            <v>47</v>
          </cell>
          <cell r="Q8">
            <v>64</v>
          </cell>
          <cell r="R8">
            <v>99</v>
          </cell>
          <cell r="T8">
            <v>255</v>
          </cell>
          <cell r="U8">
            <v>180</v>
          </cell>
          <cell r="V8">
            <v>43</v>
          </cell>
          <cell r="W8">
            <v>58</v>
          </cell>
          <cell r="X8">
            <v>58</v>
          </cell>
        </row>
        <row r="9">
          <cell r="B9">
            <v>4</v>
          </cell>
          <cell r="E9">
            <v>110</v>
          </cell>
          <cell r="F9">
            <v>3</v>
          </cell>
          <cell r="H9">
            <v>1</v>
          </cell>
          <cell r="I9">
            <v>3</v>
          </cell>
          <cell r="J9">
            <v>1</v>
          </cell>
          <cell r="K9">
            <v>61</v>
          </cell>
          <cell r="L9">
            <v>2</v>
          </cell>
          <cell r="N9">
            <v>20</v>
          </cell>
          <cell r="O9">
            <v>6</v>
          </cell>
          <cell r="P9">
            <v>11</v>
          </cell>
          <cell r="Q9">
            <v>169</v>
          </cell>
          <cell r="R9">
            <v>8</v>
          </cell>
          <cell r="T9">
            <v>11</v>
          </cell>
          <cell r="U9">
            <v>0</v>
          </cell>
          <cell r="V9">
            <v>3</v>
          </cell>
          <cell r="W9">
            <v>41</v>
          </cell>
          <cell r="X9">
            <v>5</v>
          </cell>
        </row>
        <row r="10">
          <cell r="H10">
            <v>0</v>
          </cell>
          <cell r="U10">
            <v>0</v>
          </cell>
          <cell r="W10">
            <v>0</v>
          </cell>
        </row>
        <row r="11">
          <cell r="B11">
            <v>244</v>
          </cell>
          <cell r="D11">
            <v>47</v>
          </cell>
          <cell r="E11">
            <v>1</v>
          </cell>
          <cell r="F11">
            <v>31</v>
          </cell>
          <cell r="H11">
            <v>379</v>
          </cell>
          <cell r="J11">
            <v>74</v>
          </cell>
          <cell r="K11">
            <v>32</v>
          </cell>
          <cell r="L11">
            <v>53</v>
          </cell>
          <cell r="N11">
            <v>407</v>
          </cell>
          <cell r="P11">
            <v>57</v>
          </cell>
          <cell r="Q11">
            <v>48</v>
          </cell>
          <cell r="R11">
            <v>46</v>
          </cell>
          <cell r="T11">
            <v>264</v>
          </cell>
          <cell r="U11">
            <v>0</v>
          </cell>
          <cell r="V11">
            <v>53</v>
          </cell>
          <cell r="W11">
            <v>3</v>
          </cell>
          <cell r="X11">
            <v>40</v>
          </cell>
        </row>
        <row r="12">
          <cell r="B12">
            <v>35</v>
          </cell>
          <cell r="C12">
            <v>15</v>
          </cell>
          <cell r="D12">
            <v>47</v>
          </cell>
          <cell r="E12">
            <v>4</v>
          </cell>
          <cell r="F12">
            <v>1</v>
          </cell>
          <cell r="H12">
            <v>22</v>
          </cell>
          <cell r="I12">
            <v>10</v>
          </cell>
          <cell r="J12">
            <v>52</v>
          </cell>
          <cell r="K12">
            <v>6</v>
          </cell>
          <cell r="L12">
            <v>5</v>
          </cell>
          <cell r="N12">
            <v>21</v>
          </cell>
          <cell r="O12">
            <v>5</v>
          </cell>
          <cell r="P12">
            <v>32</v>
          </cell>
          <cell r="Q12">
            <v>9</v>
          </cell>
          <cell r="R12">
            <v>7</v>
          </cell>
          <cell r="T12">
            <v>37</v>
          </cell>
          <cell r="U12">
            <v>3</v>
          </cell>
          <cell r="V12">
            <v>33</v>
          </cell>
          <cell r="W12">
            <v>3</v>
          </cell>
          <cell r="X12">
            <v>24</v>
          </cell>
        </row>
        <row r="13">
          <cell r="B13">
            <v>6</v>
          </cell>
          <cell r="D13">
            <v>8</v>
          </cell>
          <cell r="E13">
            <v>1</v>
          </cell>
          <cell r="F13">
            <v>2</v>
          </cell>
          <cell r="H13">
            <v>5</v>
          </cell>
          <cell r="I13">
            <v>1</v>
          </cell>
          <cell r="J13">
            <v>39</v>
          </cell>
          <cell r="L13">
            <v>3</v>
          </cell>
          <cell r="N13">
            <v>14</v>
          </cell>
          <cell r="P13">
            <v>52</v>
          </cell>
          <cell r="Q13">
            <v>5</v>
          </cell>
          <cell r="R13">
            <v>3</v>
          </cell>
          <cell r="T13">
            <v>11</v>
          </cell>
          <cell r="U13">
            <v>0</v>
          </cell>
          <cell r="V13">
            <v>14</v>
          </cell>
          <cell r="W13">
            <v>3</v>
          </cell>
          <cell r="X13">
            <v>1</v>
          </cell>
        </row>
        <row r="19">
          <cell r="B19">
            <v>14</v>
          </cell>
          <cell r="C19">
            <v>5</v>
          </cell>
          <cell r="D19">
            <v>1</v>
          </cell>
          <cell r="H19">
            <v>59</v>
          </cell>
          <cell r="I19">
            <v>9</v>
          </cell>
          <cell r="J19">
            <v>13</v>
          </cell>
          <cell r="N19">
            <v>86</v>
          </cell>
          <cell r="O19">
            <v>17</v>
          </cell>
          <cell r="P19">
            <v>29</v>
          </cell>
          <cell r="T19">
            <v>11</v>
          </cell>
        </row>
        <row r="20">
          <cell r="B20">
            <v>11</v>
          </cell>
          <cell r="C20">
            <v>5</v>
          </cell>
          <cell r="D20">
            <v>1</v>
          </cell>
          <cell r="H20">
            <v>44</v>
          </cell>
          <cell r="I20">
            <v>8</v>
          </cell>
          <cell r="J20">
            <v>10</v>
          </cell>
          <cell r="N20">
            <v>57</v>
          </cell>
          <cell r="O20">
            <v>13</v>
          </cell>
          <cell r="P20">
            <v>24</v>
          </cell>
          <cell r="T20">
            <v>11</v>
          </cell>
        </row>
        <row r="21">
          <cell r="B21">
            <v>136</v>
          </cell>
          <cell r="C21">
            <v>158</v>
          </cell>
          <cell r="D21">
            <v>168</v>
          </cell>
          <cell r="F21">
            <v>60</v>
          </cell>
          <cell r="H21">
            <v>112</v>
          </cell>
          <cell r="I21">
            <v>289</v>
          </cell>
          <cell r="J21">
            <v>341</v>
          </cell>
          <cell r="L21">
            <v>86</v>
          </cell>
          <cell r="N21">
            <v>190</v>
          </cell>
          <cell r="O21">
            <v>244</v>
          </cell>
          <cell r="P21">
            <v>303</v>
          </cell>
          <cell r="Q21">
            <v>1</v>
          </cell>
          <cell r="R21">
            <v>92</v>
          </cell>
          <cell r="T21">
            <v>115</v>
          </cell>
          <cell r="U21">
            <v>168</v>
          </cell>
          <cell r="V21">
            <v>179</v>
          </cell>
          <cell r="X21">
            <v>102</v>
          </cell>
        </row>
        <row r="22">
          <cell r="B22">
            <v>105</v>
          </cell>
          <cell r="C22">
            <v>122</v>
          </cell>
          <cell r="D22">
            <v>119</v>
          </cell>
          <cell r="F22">
            <v>22</v>
          </cell>
          <cell r="H22">
            <v>54</v>
          </cell>
          <cell r="I22">
            <v>141</v>
          </cell>
          <cell r="J22">
            <v>190</v>
          </cell>
          <cell r="L22">
            <v>43</v>
          </cell>
          <cell r="N22">
            <v>66</v>
          </cell>
          <cell r="O22">
            <v>139</v>
          </cell>
          <cell r="P22">
            <v>167</v>
          </cell>
          <cell r="Q22">
            <v>1</v>
          </cell>
          <cell r="R22">
            <v>30</v>
          </cell>
          <cell r="T22">
            <v>62</v>
          </cell>
          <cell r="U22">
            <v>113</v>
          </cell>
          <cell r="V22">
            <v>130</v>
          </cell>
          <cell r="X22">
            <v>52</v>
          </cell>
        </row>
        <row r="23">
          <cell r="C23">
            <v>5</v>
          </cell>
          <cell r="E23">
            <v>1</v>
          </cell>
          <cell r="F23">
            <v>3</v>
          </cell>
          <cell r="I23">
            <v>13</v>
          </cell>
          <cell r="J23">
            <v>3</v>
          </cell>
          <cell r="L23">
            <v>21</v>
          </cell>
          <cell r="O23">
            <v>1</v>
          </cell>
          <cell r="T23">
            <v>0</v>
          </cell>
          <cell r="U23">
            <v>7</v>
          </cell>
          <cell r="V23">
            <v>2</v>
          </cell>
          <cell r="X23">
            <v>5</v>
          </cell>
        </row>
        <row r="24">
          <cell r="C24">
            <v>4</v>
          </cell>
          <cell r="E24">
            <v>0</v>
          </cell>
          <cell r="F24">
            <v>1</v>
          </cell>
          <cell r="I24">
            <v>9</v>
          </cell>
          <cell r="J24">
            <v>0</v>
          </cell>
          <cell r="L24">
            <v>1</v>
          </cell>
          <cell r="O24">
            <v>1</v>
          </cell>
          <cell r="T24">
            <v>0</v>
          </cell>
          <cell r="U24">
            <v>7</v>
          </cell>
          <cell r="V24">
            <v>2</v>
          </cell>
          <cell r="X24">
            <v>0</v>
          </cell>
        </row>
        <row r="25">
          <cell r="B25">
            <v>93</v>
          </cell>
          <cell r="C25">
            <v>199</v>
          </cell>
          <cell r="D25">
            <v>242</v>
          </cell>
          <cell r="E25">
            <v>188</v>
          </cell>
          <cell r="F25">
            <v>98</v>
          </cell>
          <cell r="H25">
            <v>94</v>
          </cell>
          <cell r="I25">
            <v>546</v>
          </cell>
          <cell r="J25">
            <v>529</v>
          </cell>
          <cell r="K25">
            <v>148</v>
          </cell>
          <cell r="L25">
            <v>129</v>
          </cell>
          <cell r="N25">
            <v>106</v>
          </cell>
          <cell r="O25">
            <v>594</v>
          </cell>
          <cell r="P25">
            <v>442</v>
          </cell>
          <cell r="Q25">
            <v>310</v>
          </cell>
          <cell r="R25">
            <v>189</v>
          </cell>
          <cell r="T25">
            <v>137</v>
          </cell>
          <cell r="U25">
            <v>457</v>
          </cell>
          <cell r="V25">
            <v>452</v>
          </cell>
          <cell r="W25">
            <v>108</v>
          </cell>
          <cell r="X25">
            <v>229</v>
          </cell>
        </row>
        <row r="26">
          <cell r="B26">
            <v>26</v>
          </cell>
          <cell r="C26">
            <v>147</v>
          </cell>
          <cell r="D26">
            <v>144</v>
          </cell>
          <cell r="E26">
            <v>40</v>
          </cell>
          <cell r="F26">
            <v>53</v>
          </cell>
          <cell r="H26">
            <v>50</v>
          </cell>
          <cell r="I26">
            <v>275</v>
          </cell>
          <cell r="J26">
            <v>262</v>
          </cell>
          <cell r="K26">
            <v>76</v>
          </cell>
          <cell r="L26">
            <v>63</v>
          </cell>
          <cell r="N26">
            <v>43</v>
          </cell>
          <cell r="O26">
            <v>341</v>
          </cell>
          <cell r="P26">
            <v>243</v>
          </cell>
          <cell r="Q26">
            <v>135</v>
          </cell>
          <cell r="R26">
            <v>94</v>
          </cell>
          <cell r="T26">
            <v>52</v>
          </cell>
          <cell r="U26">
            <v>296</v>
          </cell>
          <cell r="V26">
            <v>268</v>
          </cell>
          <cell r="W26">
            <v>93</v>
          </cell>
          <cell r="X26">
            <v>110</v>
          </cell>
        </row>
        <row r="27">
          <cell r="N27">
            <v>1</v>
          </cell>
          <cell r="Q27">
            <v>3</v>
          </cell>
          <cell r="T27">
            <v>1</v>
          </cell>
          <cell r="W27">
            <v>6</v>
          </cell>
        </row>
        <row r="28">
          <cell r="N28">
            <v>1</v>
          </cell>
          <cell r="Q28">
            <v>3</v>
          </cell>
          <cell r="T28">
            <v>1</v>
          </cell>
          <cell r="W28">
            <v>6</v>
          </cell>
        </row>
        <row r="29">
          <cell r="D29">
            <v>22</v>
          </cell>
          <cell r="F29">
            <v>2</v>
          </cell>
          <cell r="J29">
            <v>22</v>
          </cell>
          <cell r="L29">
            <v>3</v>
          </cell>
          <cell r="P29">
            <v>33</v>
          </cell>
          <cell r="R29">
            <v>4</v>
          </cell>
          <cell r="V29">
            <v>11</v>
          </cell>
        </row>
        <row r="30">
          <cell r="D30">
            <v>19</v>
          </cell>
          <cell r="F30">
            <v>2</v>
          </cell>
          <cell r="J30">
            <v>19</v>
          </cell>
          <cell r="L30">
            <v>2</v>
          </cell>
          <cell r="P30">
            <v>32</v>
          </cell>
          <cell r="V30">
            <v>11</v>
          </cell>
        </row>
        <row r="50">
          <cell r="N50">
            <v>10</v>
          </cell>
        </row>
        <row r="53">
          <cell r="D53">
            <v>6</v>
          </cell>
          <cell r="J53">
            <v>11</v>
          </cell>
          <cell r="P53">
            <v>3</v>
          </cell>
          <cell r="Q53">
            <v>3</v>
          </cell>
          <cell r="T53">
            <v>1</v>
          </cell>
          <cell r="V53">
            <v>8</v>
          </cell>
          <cell r="W53">
            <v>3</v>
          </cell>
        </row>
        <row r="57">
          <cell r="J57">
            <v>1</v>
          </cell>
          <cell r="N57">
            <v>1</v>
          </cell>
          <cell r="P57">
            <v>1</v>
          </cell>
        </row>
        <row r="58">
          <cell r="D58">
            <v>1</v>
          </cell>
          <cell r="E58">
            <v>1</v>
          </cell>
          <cell r="H58">
            <v>1</v>
          </cell>
          <cell r="J58">
            <v>1</v>
          </cell>
          <cell r="P58">
            <v>1</v>
          </cell>
          <cell r="Q58">
            <v>2</v>
          </cell>
          <cell r="T58">
            <v>1</v>
          </cell>
        </row>
        <row r="60">
          <cell r="N60">
            <v>1</v>
          </cell>
          <cell r="R60">
            <v>1</v>
          </cell>
          <cell r="T60">
            <v>5</v>
          </cell>
        </row>
        <row r="62">
          <cell r="B62">
            <v>3</v>
          </cell>
          <cell r="F62">
            <v>2</v>
          </cell>
          <cell r="H62">
            <v>1</v>
          </cell>
          <cell r="I62">
            <v>1</v>
          </cell>
          <cell r="J62">
            <v>1</v>
          </cell>
          <cell r="L62">
            <v>2</v>
          </cell>
          <cell r="N62">
            <v>2</v>
          </cell>
          <cell r="R62">
            <v>2</v>
          </cell>
          <cell r="T62">
            <v>2</v>
          </cell>
          <cell r="V62">
            <v>4</v>
          </cell>
        </row>
        <row r="66">
          <cell r="D66">
            <v>1</v>
          </cell>
          <cell r="H66">
            <v>2</v>
          </cell>
          <cell r="T66">
            <v>1</v>
          </cell>
        </row>
        <row r="68">
          <cell r="H68">
            <v>1</v>
          </cell>
          <cell r="J68">
            <v>25</v>
          </cell>
          <cell r="L68">
            <v>1</v>
          </cell>
          <cell r="P68">
            <v>47</v>
          </cell>
          <cell r="T68">
            <v>2</v>
          </cell>
          <cell r="V68">
            <v>2</v>
          </cell>
          <cell r="X68">
            <v>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U69">
            <v>0</v>
          </cell>
          <cell r="V69">
            <v>0</v>
          </cell>
          <cell r="X69">
            <v>0</v>
          </cell>
        </row>
        <row r="86">
          <cell r="C86">
            <v>4</v>
          </cell>
          <cell r="I86">
            <v>4</v>
          </cell>
          <cell r="J86">
            <v>1</v>
          </cell>
          <cell r="O86">
            <v>5</v>
          </cell>
          <cell r="T86">
            <v>7</v>
          </cell>
        </row>
        <row r="87">
          <cell r="H87">
            <v>2</v>
          </cell>
          <cell r="N87">
            <v>2</v>
          </cell>
          <cell r="T87">
            <v>1</v>
          </cell>
        </row>
        <row r="88">
          <cell r="N88">
            <v>1</v>
          </cell>
          <cell r="T88">
            <v>4</v>
          </cell>
        </row>
        <row r="90">
          <cell r="B90">
            <v>2</v>
          </cell>
          <cell r="H90">
            <v>12</v>
          </cell>
          <cell r="N90">
            <v>4</v>
          </cell>
          <cell r="T90">
            <v>4</v>
          </cell>
        </row>
        <row r="91">
          <cell r="P91">
            <v>1</v>
          </cell>
        </row>
        <row r="92">
          <cell r="B92">
            <v>66</v>
          </cell>
          <cell r="C92">
            <v>61</v>
          </cell>
          <cell r="D92">
            <v>26</v>
          </cell>
          <cell r="H92">
            <v>9</v>
          </cell>
          <cell r="I92">
            <v>53</v>
          </cell>
          <cell r="J92">
            <v>66</v>
          </cell>
          <cell r="L92">
            <v>22</v>
          </cell>
          <cell r="N92">
            <v>11</v>
          </cell>
          <cell r="O92">
            <v>31</v>
          </cell>
          <cell r="P92">
            <v>28</v>
          </cell>
          <cell r="R92">
            <v>3</v>
          </cell>
          <cell r="T92">
            <v>8</v>
          </cell>
          <cell r="U92">
            <v>27</v>
          </cell>
          <cell r="V92">
            <v>29</v>
          </cell>
          <cell r="X92">
            <v>12</v>
          </cell>
        </row>
        <row r="93">
          <cell r="I93">
            <v>1</v>
          </cell>
          <cell r="U93">
            <v>3</v>
          </cell>
        </row>
        <row r="94">
          <cell r="B94">
            <v>2</v>
          </cell>
          <cell r="C94">
            <v>24</v>
          </cell>
          <cell r="D94">
            <v>9</v>
          </cell>
          <cell r="F94">
            <v>6</v>
          </cell>
          <cell r="I94">
            <v>48</v>
          </cell>
          <cell r="J94">
            <v>49</v>
          </cell>
          <cell r="L94">
            <v>18</v>
          </cell>
          <cell r="O94">
            <v>70</v>
          </cell>
          <cell r="P94">
            <v>15</v>
          </cell>
          <cell r="R94">
            <v>27</v>
          </cell>
          <cell r="U94">
            <v>44</v>
          </cell>
          <cell r="V94">
            <v>38</v>
          </cell>
          <cell r="X94">
            <v>4</v>
          </cell>
        </row>
        <row r="96">
          <cell r="D96">
            <v>10</v>
          </cell>
          <cell r="P96">
            <v>8</v>
          </cell>
          <cell r="V96">
            <v>2</v>
          </cell>
        </row>
        <row r="104">
          <cell r="C104">
            <v>1</v>
          </cell>
          <cell r="W104">
            <v>1</v>
          </cell>
        </row>
        <row r="105">
          <cell r="H105">
            <v>28</v>
          </cell>
          <cell r="N105">
            <v>66</v>
          </cell>
          <cell r="O105">
            <v>1</v>
          </cell>
        </row>
        <row r="106">
          <cell r="H106">
            <v>2</v>
          </cell>
          <cell r="T106">
            <v>1</v>
          </cell>
        </row>
        <row r="107">
          <cell r="B107">
            <v>2</v>
          </cell>
          <cell r="E107">
            <v>108</v>
          </cell>
          <cell r="H107">
            <v>1</v>
          </cell>
          <cell r="I107">
            <v>1</v>
          </cell>
          <cell r="K107">
            <v>59</v>
          </cell>
          <cell r="L107">
            <v>1</v>
          </cell>
          <cell r="N107">
            <v>13</v>
          </cell>
          <cell r="O107">
            <v>2</v>
          </cell>
          <cell r="P107">
            <v>4</v>
          </cell>
          <cell r="Q107">
            <v>79</v>
          </cell>
          <cell r="T107">
            <v>2</v>
          </cell>
          <cell r="W107">
            <v>41</v>
          </cell>
        </row>
        <row r="112">
          <cell r="Q112">
            <v>1</v>
          </cell>
          <cell r="W112">
            <v>1</v>
          </cell>
        </row>
        <row r="117">
          <cell r="T117">
            <v>1</v>
          </cell>
        </row>
        <row r="119">
          <cell r="N119">
            <v>1</v>
          </cell>
          <cell r="T119">
            <v>5</v>
          </cell>
        </row>
        <row r="123">
          <cell r="N123">
            <v>1</v>
          </cell>
        </row>
        <row r="130">
          <cell r="B130">
            <v>70</v>
          </cell>
          <cell r="C130">
            <v>1</v>
          </cell>
          <cell r="E130">
            <v>152</v>
          </cell>
          <cell r="H130">
            <v>9</v>
          </cell>
          <cell r="I130">
            <v>12</v>
          </cell>
          <cell r="K130">
            <v>106</v>
          </cell>
          <cell r="N130">
            <v>10</v>
          </cell>
          <cell r="O130">
            <v>8</v>
          </cell>
          <cell r="Q130">
            <v>158</v>
          </cell>
          <cell r="T130">
            <v>48</v>
          </cell>
          <cell r="U130">
            <v>5</v>
          </cell>
          <cell r="V130">
            <v>2</v>
          </cell>
          <cell r="W130">
            <v>62</v>
          </cell>
        </row>
        <row r="131">
          <cell r="N131">
            <v>1</v>
          </cell>
          <cell r="Q131">
            <v>3</v>
          </cell>
          <cell r="T131">
            <v>1</v>
          </cell>
          <cell r="W131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AA1999"/>
      <sheetName val="252"/>
      <sheetName val="24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AA1999"/>
      <sheetName val="252"/>
      <sheetName val="24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по центрам"/>
      <sheetName val="План РЗиМОС в целом"/>
      <sheetName val="Выполнение (по договорам)"/>
      <sheetName val="СвПоквартально"/>
      <sheetName val="ПоДоговорам"/>
      <sheetName val="Данные"/>
      <sheetName val="Проекты"/>
      <sheetName val="Планирование РЗиМОС"/>
      <sheetName val="Корректировка лимитов"/>
      <sheetName val="Справочники"/>
      <sheetName val="ПРЗиМОС_2015_проба_копия"/>
      <sheetName val="списки"/>
      <sheetName val="Корректировка 1_черновик"/>
      <sheetName val="252"/>
      <sheetName val="241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по центрам"/>
      <sheetName val="План РЗиМОС в целом"/>
      <sheetName val="Выполнение (по договорам)"/>
      <sheetName val="СвПоквартально"/>
      <sheetName val="ПоДоговорам"/>
      <sheetName val="Данные"/>
      <sheetName val="Проекты"/>
      <sheetName val="Планирование РЗиМОС"/>
      <sheetName val="Корректировка лимитов"/>
      <sheetName val="Справочники"/>
      <sheetName val="ПРЗиМОС_2015_проба_копия"/>
      <sheetName val="списки"/>
      <sheetName val="Корректировка 1_черновик"/>
      <sheetName val="252"/>
      <sheetName val="241"/>
      <sheetName val="Лист2"/>
    </sheetNames>
    <sheetDataSet>
      <sheetData sheetId="0"/>
      <sheetData sheetId="1"/>
      <sheetData sheetId="2"/>
      <sheetData sheetId="3"/>
      <sheetData sheetId="4"/>
      <sheetData sheetId="5">
        <row r="5">
          <cell r="B5" t="str">
            <v>Код проекта</v>
          </cell>
        </row>
        <row r="6">
          <cell r="B6">
            <v>51501006</v>
          </cell>
        </row>
        <row r="7">
          <cell r="B7">
            <v>51501022</v>
          </cell>
        </row>
        <row r="8">
          <cell r="B8">
            <v>51501024</v>
          </cell>
        </row>
        <row r="9">
          <cell r="B9">
            <v>51501024</v>
          </cell>
        </row>
        <row r="10">
          <cell r="B10">
            <v>51501050</v>
          </cell>
        </row>
        <row r="11">
          <cell r="B11">
            <v>51501050</v>
          </cell>
        </row>
        <row r="12">
          <cell r="B12">
            <v>51501061</v>
          </cell>
        </row>
        <row r="13">
          <cell r="B13">
            <v>51501217</v>
          </cell>
        </row>
        <row r="14">
          <cell r="B14">
            <v>51501218</v>
          </cell>
        </row>
        <row r="15">
          <cell r="B15">
            <v>51502215</v>
          </cell>
        </row>
        <row r="16">
          <cell r="B16">
            <v>51505124</v>
          </cell>
        </row>
        <row r="17">
          <cell r="B17">
            <v>51506161</v>
          </cell>
        </row>
        <row r="18">
          <cell r="B18">
            <v>51506169</v>
          </cell>
        </row>
        <row r="19">
          <cell r="B19">
            <v>51506216</v>
          </cell>
        </row>
        <row r="20">
          <cell r="B20">
            <v>51507179</v>
          </cell>
        </row>
        <row r="21">
          <cell r="B21">
            <v>51507180</v>
          </cell>
        </row>
        <row r="22">
          <cell r="B22">
            <v>51507180</v>
          </cell>
        </row>
        <row r="23">
          <cell r="B23">
            <v>51508189</v>
          </cell>
        </row>
        <row r="24">
          <cell r="B24">
            <v>51511203</v>
          </cell>
        </row>
        <row r="25">
          <cell r="B25">
            <v>51580210</v>
          </cell>
        </row>
        <row r="26">
          <cell r="B26">
            <v>51580214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41"/>
      <sheetName val="AA1999"/>
      <sheetName val="20301.1_впо"/>
      <sheetName val="Корректировка 1_черновик"/>
      <sheetName val="свод форма 3 2002 план "/>
      <sheetName val="333"/>
      <sheetName val="243"/>
      <sheetName val="2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41"/>
      <sheetName val="AA1999"/>
      <sheetName val="20301.1_впо"/>
      <sheetName val="Корректировка 1_черновик"/>
      <sheetName val="свод форма 3 2002 план "/>
      <sheetName val="333"/>
      <sheetName val="243"/>
      <sheetName val="252"/>
    </sheetNames>
    <sheetDataSet>
      <sheetData sheetId="0">
        <row r="2">
          <cell r="A2">
            <v>2006</v>
          </cell>
        </row>
      </sheetData>
      <sheetData sheetId="1">
        <row r="2">
          <cell r="J2" t="str">
            <v>Аэронавигация Восточной Сибири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>
            <v>2006</v>
          </cell>
          <cell r="J2" t="str">
            <v>Аэронавигация Восточной Сибири</v>
          </cell>
        </row>
        <row r="3">
          <cell r="J3" t="str">
            <v>Аэронавигация Дальнего Востока</v>
          </cell>
        </row>
        <row r="4">
          <cell r="J4" t="str">
            <v>Аэронавигация Центральной Волги</v>
          </cell>
        </row>
        <row r="5">
          <cell r="J5" t="str">
            <v>Аэронавигация Западной Сибири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План обуч. рабоч. к ПДФ 2018"/>
    </sheetNames>
    <sheetDataSet>
      <sheetData sheetId="0">
        <row r="2">
          <cell r="A2">
            <v>2006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>
            <v>2006</v>
          </cell>
        </row>
      </sheetData>
      <sheetData sheetId="10"/>
      <sheetData sheetId="11"/>
      <sheetData sheetId="1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52"/>
      <sheetName val="333"/>
      <sheetName val="243"/>
      <sheetName val="Корректировка 1_черновик"/>
      <sheetName val="AA1999"/>
      <sheetName val="свод форма 3 2002 план "/>
      <sheetName val="РЗиМОС1"/>
      <sheetName val="20301.1_впо"/>
      <sheetName val="РЦ_ОП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52"/>
      <sheetName val="333"/>
      <sheetName val="243"/>
      <sheetName val="Корректировка 1_черновик"/>
      <sheetName val="AA1999"/>
      <sheetName val="свод форма 3 2002 план "/>
      <sheetName val="РЗиМОС1"/>
      <sheetName val="20301.1_впо"/>
      <sheetName val="РЦ_ОП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</row>
        <row r="3">
          <cell r="A3">
            <v>2007</v>
          </cell>
        </row>
        <row r="4">
          <cell r="A4">
            <v>2008</v>
          </cell>
        </row>
        <row r="5">
          <cell r="A5">
            <v>2009</v>
          </cell>
        </row>
        <row r="6">
          <cell r="A6">
            <v>2010</v>
          </cell>
        </row>
        <row r="7">
          <cell r="A7">
            <v>2011</v>
          </cell>
        </row>
        <row r="8">
          <cell r="A8">
            <v>2012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 1 Планы "/>
      <sheetName val="Пр 2а Структура планов  "/>
      <sheetName val="Пр 2б Структура планов"/>
      <sheetName val="Пр 2в Структура планов"/>
      <sheetName val="Пр3.1.Заявка в Перечень тем"/>
      <sheetName val="Пр.3.2 заявка в Пл.НИОКР "/>
      <sheetName val="Пр 3 заявка 1- 3"/>
      <sheetName val="Приложение к Пр 3 заявка 1-3"/>
      <sheetName val="Пр 3.3 заявкаПл. 104.1-201.1"/>
      <sheetName val="Приложение к Пр 3.3 заявка"/>
      <sheetName val="Показатели ИПР ПДП"/>
      <sheetName val="Пр. 3а Сетевой график к пл. 1-3"/>
      <sheetName val="Пр.3б Сетевой график к пл.104.1"/>
      <sheetName val="Пр 4 заявка 4"/>
      <sheetName val="Пр 5 план 1,2и 3"/>
      <sheetName val="Пр5а Перечень тематик НИОКР"/>
      <sheetName val="Пр 6 план 4"/>
      <sheetName val="Пр 7 изм. в план"/>
      <sheetName val="Приложение к Пр 7 изм"/>
      <sheetName val="Пр 7а изм. в план"/>
      <sheetName val="Пр 8 ЦВПО"/>
      <sheetName val="Пр 9 Титульный лист"/>
      <sheetName val="Пр 10 План ВПО "/>
      <sheetName val="Пр 10а БДДС  (помесячно)"/>
      <sheetName val="Пр 11 Изменения к ПДФ"/>
      <sheetName val="Пр 12 сравн"/>
      <sheetName val="Пр 13 План ПРиПРО"/>
      <sheetName val="Пр 13а План ПРиПРО по УИП"/>
      <sheetName val="Пр 13.1-13.2 План ПРиПРО 20701"/>
      <sheetName val="Пр к Пр 13.1-13.2"/>
      <sheetName val="Пр 14 Изменение_ПРиПРО_Пл РВР "/>
      <sheetName val="Приложение к Пр 14 изм"/>
      <sheetName val="Пр 15 ПЗ к ПРиПРО и РВР"/>
      <sheetName val="Пр 16 Расходы на ед. продукци"/>
      <sheetName val="Пр 17 стоим-ть лет.часа"/>
      <sheetName val="Пр 18 Колдоговор "/>
      <sheetName val="Пр 19 план обучения"/>
      <sheetName val="Пр 20 (стр 10100_ВПО АНО) "/>
      <sheetName val="Пр 20 (стр 10100_ВПО Проч.деят)"/>
      <sheetName val="Пр 20 (стр 20110_ВПО) "/>
      <sheetName val="Пр 20 (стр 20121, 20508 ВПО)"/>
      <sheetName val="Пр 20 (стр 20200_ВПО)"/>
      <sheetName val="Пр 20 (стр 20301-1_ВПО)"/>
      <sheetName val="Пр 20 (стр 20301-2_ВПО)"/>
      <sheetName val="Пр 20 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9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962_ВПО)"/>
      <sheetName val="Пр к Пр 20 (стр 204962_ВПО)"/>
      <sheetName val="Пр 20 (стр 20500_ВПО)"/>
      <sheetName val="Пр 20 (стр20_ВПО Универсал.)"/>
      <sheetName val="Пр 21 КВУ"/>
      <sheetName val=" Пр 22 Направ деятельности"/>
      <sheetName val="Пр 23 Справочник статей и КУУ"/>
      <sheetName val="Пр 24 (иск. из экспл.)"/>
      <sheetName val="Пр 25 тип этапа"/>
      <sheetName val="Пр 26 Ответственные по План ВПО"/>
      <sheetName val="справочник наименования филиало"/>
      <sheetName val="Мэпинг ПДП и ВП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3:B22" totalsRowShown="0" headerRowBorderDxfId="4" tableBorderDxfId="3" totalsRowBorderDxfId="2">
  <autoFilter ref="A3:B22" xr:uid="{00000000-0009-0000-0100-000002000000}"/>
  <tableColumns count="2">
    <tableColumn id="1" xr3:uid="{00000000-0010-0000-0000-000001000000}" name="номер подразделения по СМК" dataDxfId="1" dataCellStyle="Обычный 3 12"/>
    <tableColumn id="2" xr3:uid="{00000000-0010-0000-0000-000002000000}" name="организация" dataDxfId="0" dataCellStyle="Обычный 3 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"/>
  <sheetViews>
    <sheetView workbookViewId="0">
      <selection activeCell="H8" sqref="H8"/>
    </sheetView>
  </sheetViews>
  <sheetFormatPr defaultRowHeight="15" x14ac:dyDescent="0.25"/>
  <cols>
    <col min="1" max="1" width="9.140625" style="1417"/>
    <col min="2" max="2" width="14.7109375" style="1417" customWidth="1"/>
    <col min="3" max="3" width="111.85546875" style="1417" customWidth="1"/>
    <col min="4" max="4" width="11.7109375" style="1417" customWidth="1"/>
    <col min="5" max="16384" width="9.140625" style="1417"/>
  </cols>
  <sheetData>
    <row r="1" spans="1:4" ht="36" customHeight="1" x14ac:dyDescent="0.25">
      <c r="C1" s="2675" t="s">
        <v>91</v>
      </c>
      <c r="D1" s="2675"/>
    </row>
    <row r="2" spans="1:4" ht="57.75" customHeight="1" x14ac:dyDescent="0.25">
      <c r="C2" s="2676" t="s">
        <v>1313</v>
      </c>
      <c r="D2" s="2676"/>
    </row>
    <row r="3" spans="1:4" ht="18" customHeight="1" x14ac:dyDescent="0.25">
      <c r="C3" s="2675"/>
      <c r="D3" s="2675"/>
    </row>
    <row r="4" spans="1:4" ht="18.75" x14ac:dyDescent="0.25">
      <c r="A4" s="2677" t="s">
        <v>1718</v>
      </c>
      <c r="B4" s="2677"/>
      <c r="C4" s="2677"/>
      <c r="D4" s="2677"/>
    </row>
    <row r="5" spans="1:4" ht="47.25" x14ac:dyDescent="0.25">
      <c r="A5" s="614" t="s">
        <v>584</v>
      </c>
      <c r="B5" s="614" t="s">
        <v>742</v>
      </c>
      <c r="C5" s="614" t="s">
        <v>1317</v>
      </c>
      <c r="D5" s="614" t="s">
        <v>623</v>
      </c>
    </row>
    <row r="6" spans="1:4" ht="42" customHeight="1" x14ac:dyDescent="0.25">
      <c r="A6" s="2674" t="s">
        <v>743</v>
      </c>
      <c r="B6" s="2674"/>
      <c r="C6" s="2674"/>
      <c r="D6" s="222"/>
    </row>
    <row r="7" spans="1:4" s="1460" customFormat="1" ht="15.75" x14ac:dyDescent="0.25">
      <c r="A7" s="1100"/>
      <c r="B7" s="1765" t="s">
        <v>744</v>
      </c>
      <c r="C7" s="1100" t="s">
        <v>2404</v>
      </c>
      <c r="D7" s="1456" t="s">
        <v>624</v>
      </c>
    </row>
    <row r="8" spans="1:4" ht="47.25" x14ac:dyDescent="0.25">
      <c r="A8" s="1761"/>
      <c r="B8" s="1635" t="s">
        <v>2163</v>
      </c>
      <c r="C8" s="1636" t="s">
        <v>2164</v>
      </c>
      <c r="D8" s="1635" t="s">
        <v>624</v>
      </c>
    </row>
    <row r="9" spans="1:4" s="1460" customFormat="1" ht="31.5" x14ac:dyDescent="0.25">
      <c r="A9" s="1100"/>
      <c r="B9" s="1766" t="s">
        <v>2371</v>
      </c>
      <c r="C9" s="1767" t="s">
        <v>2372</v>
      </c>
      <c r="D9" s="1766" t="s">
        <v>624</v>
      </c>
    </row>
    <row r="10" spans="1:4" ht="33" customHeight="1" x14ac:dyDescent="0.25">
      <c r="A10" s="2674" t="s">
        <v>745</v>
      </c>
      <c r="B10" s="2674"/>
      <c r="C10" s="2674"/>
      <c r="D10" s="222"/>
    </row>
    <row r="11" spans="1:4" ht="15.75" x14ac:dyDescent="0.25">
      <c r="A11" s="1762"/>
      <c r="B11" s="222" t="s">
        <v>746</v>
      </c>
      <c r="C11" s="1455" t="s">
        <v>2036</v>
      </c>
      <c r="D11" s="222" t="s">
        <v>624</v>
      </c>
    </row>
    <row r="12" spans="1:4" ht="31.5" x14ac:dyDescent="0.25">
      <c r="A12" s="812"/>
      <c r="B12" s="730" t="s">
        <v>747</v>
      </c>
      <c r="C12" s="1455" t="s">
        <v>2037</v>
      </c>
      <c r="D12" s="222" t="s">
        <v>625</v>
      </c>
    </row>
    <row r="13" spans="1:4" ht="31.5" x14ac:dyDescent="0.25">
      <c r="A13" s="812"/>
      <c r="B13" s="730" t="s">
        <v>748</v>
      </c>
      <c r="C13" s="182" t="s">
        <v>749</v>
      </c>
      <c r="D13" s="222" t="s">
        <v>624</v>
      </c>
    </row>
    <row r="14" spans="1:4" ht="31.5" x14ac:dyDescent="0.25">
      <c r="A14" s="812"/>
      <c r="B14" s="730" t="s">
        <v>1835</v>
      </c>
      <c r="C14" s="182" t="s">
        <v>1837</v>
      </c>
      <c r="D14" s="222" t="s">
        <v>625</v>
      </c>
    </row>
    <row r="15" spans="1:4" ht="31.5" x14ac:dyDescent="0.25">
      <c r="A15" s="812"/>
      <c r="B15" s="730" t="s">
        <v>750</v>
      </c>
      <c r="C15" s="182" t="s">
        <v>751</v>
      </c>
      <c r="D15" s="222" t="s">
        <v>624</v>
      </c>
    </row>
    <row r="16" spans="1:4" ht="31.5" x14ac:dyDescent="0.25">
      <c r="A16" s="812"/>
      <c r="B16" s="730" t="s">
        <v>752</v>
      </c>
      <c r="C16" s="182" t="s">
        <v>753</v>
      </c>
      <c r="D16" s="222" t="s">
        <v>625</v>
      </c>
    </row>
    <row r="17" spans="1:4" ht="21" customHeight="1" x14ac:dyDescent="0.25">
      <c r="A17" s="812"/>
      <c r="B17" s="730" t="s">
        <v>754</v>
      </c>
      <c r="C17" s="182" t="s">
        <v>755</v>
      </c>
      <c r="D17" s="222" t="s">
        <v>624</v>
      </c>
    </row>
    <row r="18" spans="1:4" ht="19.5" customHeight="1" x14ac:dyDescent="0.25">
      <c r="A18" s="812"/>
      <c r="B18" s="730" t="s">
        <v>756</v>
      </c>
      <c r="C18" s="182" t="s">
        <v>1720</v>
      </c>
      <c r="D18" s="222" t="s">
        <v>625</v>
      </c>
    </row>
    <row r="19" spans="1:4" ht="22.5" customHeight="1" x14ac:dyDescent="0.25">
      <c r="A19" s="812"/>
      <c r="B19" s="730" t="s">
        <v>757</v>
      </c>
      <c r="C19" s="182" t="s">
        <v>758</v>
      </c>
      <c r="D19" s="222" t="s">
        <v>624</v>
      </c>
    </row>
    <row r="20" spans="1:4" ht="36.75" customHeight="1" x14ac:dyDescent="0.25">
      <c r="A20" s="812"/>
      <c r="B20" s="730" t="s">
        <v>759</v>
      </c>
      <c r="C20" s="1455" t="s">
        <v>2038</v>
      </c>
      <c r="D20" s="222" t="s">
        <v>625</v>
      </c>
    </row>
    <row r="21" spans="1:4" ht="31.5" x14ac:dyDescent="0.25">
      <c r="A21" s="812"/>
      <c r="B21" s="730" t="s">
        <v>2130</v>
      </c>
      <c r="C21" s="182" t="s">
        <v>1836</v>
      </c>
      <c r="D21" s="222" t="s">
        <v>625</v>
      </c>
    </row>
    <row r="22" spans="1:4" ht="33" customHeight="1" x14ac:dyDescent="0.25">
      <c r="A22" s="2674" t="s">
        <v>1838</v>
      </c>
      <c r="B22" s="2674"/>
      <c r="C22" s="2674"/>
      <c r="D22" s="222"/>
    </row>
    <row r="23" spans="1:4" s="1460" customFormat="1" ht="30.75" customHeight="1" x14ac:dyDescent="0.25">
      <c r="A23" s="959"/>
      <c r="B23" s="1456" t="s">
        <v>760</v>
      </c>
      <c r="C23" s="1455" t="s">
        <v>1693</v>
      </c>
      <c r="D23" s="1456" t="s">
        <v>624</v>
      </c>
    </row>
    <row r="24" spans="1:4" s="1460" customFormat="1" ht="22.5" customHeight="1" x14ac:dyDescent="0.25">
      <c r="A24" s="959"/>
      <c r="B24" s="1456" t="s">
        <v>761</v>
      </c>
      <c r="C24" s="1455"/>
      <c r="D24" s="1456"/>
    </row>
    <row r="25" spans="1:4" ht="47.25" customHeight="1" x14ac:dyDescent="0.25">
      <c r="A25" s="2674" t="s">
        <v>1839</v>
      </c>
      <c r="B25" s="2674"/>
      <c r="C25" s="2674"/>
      <c r="D25" s="222"/>
    </row>
    <row r="26" spans="1:4" s="1460" customFormat="1" ht="22.5" customHeight="1" x14ac:dyDescent="0.25">
      <c r="A26" s="959"/>
      <c r="B26" s="1456" t="s">
        <v>1503</v>
      </c>
      <c r="C26" s="1455" t="s">
        <v>1391</v>
      </c>
      <c r="D26" s="1456" t="s">
        <v>624</v>
      </c>
    </row>
    <row r="27" spans="1:4" s="1460" customFormat="1" ht="19.5" customHeight="1" x14ac:dyDescent="0.25">
      <c r="A27" s="959"/>
      <c r="B27" s="1456" t="s">
        <v>1504</v>
      </c>
      <c r="C27" s="1455" t="s">
        <v>762</v>
      </c>
      <c r="D27" s="1456" t="s">
        <v>624</v>
      </c>
    </row>
    <row r="28" spans="1:4" s="1460" customFormat="1" ht="22.5" customHeight="1" x14ac:dyDescent="0.25">
      <c r="A28" s="959"/>
      <c r="B28" s="1456" t="s">
        <v>1505</v>
      </c>
      <c r="C28" s="1455" t="s">
        <v>1840</v>
      </c>
      <c r="D28" s="1456" t="s">
        <v>624</v>
      </c>
    </row>
    <row r="29" spans="1:4" s="1460" customFormat="1" x14ac:dyDescent="0.25"/>
  </sheetData>
  <mergeCells count="8">
    <mergeCell ref="A22:C22"/>
    <mergeCell ref="A25:C25"/>
    <mergeCell ref="C1:D1"/>
    <mergeCell ref="C2:D2"/>
    <mergeCell ref="C3:D3"/>
    <mergeCell ref="A4:D4"/>
    <mergeCell ref="A6:C6"/>
    <mergeCell ref="A10:C10"/>
  </mergeCells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2"/>
  <sheetViews>
    <sheetView zoomScale="57" zoomScaleNormal="57" workbookViewId="0">
      <pane xSplit="3" ySplit="11" topLeftCell="D153" activePane="bottomRight" state="frozen"/>
      <selection pane="topRight" activeCell="D1" sqref="D1"/>
      <selection pane="bottomLeft" activeCell="A12" sqref="A12"/>
      <selection pane="bottomRight" activeCell="B79" sqref="B79"/>
    </sheetView>
  </sheetViews>
  <sheetFormatPr defaultRowHeight="15" x14ac:dyDescent="0.25"/>
  <cols>
    <col min="1" max="1" width="14.42578125" style="2076" customWidth="1"/>
    <col min="2" max="2" width="56.42578125" style="2080" customWidth="1"/>
    <col min="3" max="3" width="40.85546875" style="2076" customWidth="1"/>
    <col min="4" max="4" width="30.7109375" style="2076" customWidth="1"/>
    <col min="5" max="5" width="34.7109375" style="2076" customWidth="1"/>
    <col min="6" max="6" width="25.5703125" style="2076" customWidth="1"/>
    <col min="7" max="7" width="31.7109375" style="2076" customWidth="1"/>
    <col min="8" max="8" width="30.7109375" style="2076" customWidth="1"/>
    <col min="9" max="9" width="25.42578125" style="2076" customWidth="1"/>
    <col min="10" max="10" width="40.42578125" style="2076" customWidth="1"/>
    <col min="11" max="11" width="34.85546875" style="2076" customWidth="1"/>
    <col min="12" max="12" width="36.140625" style="2076" customWidth="1"/>
    <col min="13" max="13" width="30.5703125" style="2076" customWidth="1"/>
    <col min="14" max="16384" width="9.140625" style="1417"/>
  </cols>
  <sheetData>
    <row r="1" spans="1:13" ht="15.75" customHeight="1" x14ac:dyDescent="0.25">
      <c r="K1" s="2686" t="s">
        <v>1373</v>
      </c>
      <c r="L1" s="2686"/>
      <c r="M1" s="2686"/>
    </row>
    <row r="2" spans="1:13" ht="63.75" customHeight="1" x14ac:dyDescent="0.25">
      <c r="K2" s="2686" t="s">
        <v>90</v>
      </c>
      <c r="L2" s="2686"/>
      <c r="M2" s="2686"/>
    </row>
    <row r="3" spans="1:13" ht="16.5" customHeight="1" x14ac:dyDescent="0.3">
      <c r="D3" s="2692" t="s">
        <v>1314</v>
      </c>
      <c r="E3" s="2692"/>
      <c r="F3" s="2692"/>
      <c r="G3" s="2692"/>
      <c r="H3" s="2692"/>
      <c r="I3" s="2692"/>
      <c r="J3" s="2692"/>
      <c r="K3" s="2692"/>
      <c r="L3" s="2066"/>
      <c r="M3" s="2066"/>
    </row>
    <row r="4" spans="1:13" x14ac:dyDescent="0.25">
      <c r="E4" s="2077"/>
      <c r="F4" s="2077"/>
    </row>
    <row r="5" spans="1:13" ht="54.75" customHeight="1" x14ac:dyDescent="0.25">
      <c r="A5" s="2678" t="s">
        <v>521</v>
      </c>
      <c r="B5" s="2681" t="s">
        <v>361</v>
      </c>
      <c r="C5" s="2681" t="s">
        <v>522</v>
      </c>
      <c r="D5" s="2690" t="s">
        <v>523</v>
      </c>
      <c r="E5" s="2690"/>
      <c r="F5" s="2690"/>
      <c r="G5" s="2690"/>
      <c r="H5" s="2690"/>
      <c r="I5" s="2690"/>
      <c r="J5" s="2690"/>
      <c r="K5" s="2691"/>
      <c r="L5" s="2690" t="s">
        <v>399</v>
      </c>
      <c r="M5" s="2681" t="s">
        <v>1932</v>
      </c>
    </row>
    <row r="6" spans="1:13" ht="15.75" x14ac:dyDescent="0.25">
      <c r="A6" s="2679"/>
      <c r="B6" s="2682"/>
      <c r="C6" s="2682"/>
      <c r="D6" s="2687" t="s">
        <v>524</v>
      </c>
      <c r="E6" s="2688"/>
      <c r="F6" s="2688"/>
      <c r="G6" s="2689" t="s">
        <v>525</v>
      </c>
      <c r="H6" s="2689"/>
      <c r="I6" s="2689"/>
      <c r="J6" s="2689"/>
      <c r="K6" s="2689"/>
      <c r="L6" s="2690"/>
      <c r="M6" s="2682"/>
    </row>
    <row r="7" spans="1:13" ht="15.75" customHeight="1" x14ac:dyDescent="0.25">
      <c r="A7" s="2679"/>
      <c r="B7" s="2682"/>
      <c r="C7" s="2682"/>
      <c r="D7" s="2684" t="s">
        <v>2405</v>
      </c>
      <c r="E7" s="2684" t="s">
        <v>2165</v>
      </c>
      <c r="F7" s="2684" t="s">
        <v>2373</v>
      </c>
      <c r="G7" s="2684" t="s">
        <v>2039</v>
      </c>
      <c r="H7" s="2684" t="s">
        <v>831</v>
      </c>
      <c r="I7" s="2684" t="s">
        <v>832</v>
      </c>
      <c r="J7" s="2684" t="s">
        <v>833</v>
      </c>
      <c r="K7" s="2684" t="s">
        <v>834</v>
      </c>
      <c r="L7" s="2684" t="s">
        <v>835</v>
      </c>
      <c r="M7" s="2682"/>
    </row>
    <row r="8" spans="1:13" ht="184.5" customHeight="1" x14ac:dyDescent="0.25">
      <c r="A8" s="2679"/>
      <c r="B8" s="2682"/>
      <c r="C8" s="2682"/>
      <c r="D8" s="2685"/>
      <c r="E8" s="2685"/>
      <c r="F8" s="2685"/>
      <c r="G8" s="2685"/>
      <c r="H8" s="2685"/>
      <c r="I8" s="2685"/>
      <c r="J8" s="2685"/>
      <c r="K8" s="2685"/>
      <c r="L8" s="2685"/>
      <c r="M8" s="2682"/>
    </row>
    <row r="9" spans="1:13" ht="15.75" x14ac:dyDescent="0.25">
      <c r="A9" s="2679"/>
      <c r="B9" s="2682"/>
      <c r="C9" s="2682"/>
      <c r="D9" s="602" t="s">
        <v>526</v>
      </c>
      <c r="E9" s="602" t="s">
        <v>526</v>
      </c>
      <c r="F9" s="602" t="s">
        <v>526</v>
      </c>
      <c r="G9" s="602" t="s">
        <v>526</v>
      </c>
      <c r="H9" s="602" t="s">
        <v>527</v>
      </c>
      <c r="I9" s="602" t="s">
        <v>527</v>
      </c>
      <c r="J9" s="602" t="s">
        <v>528</v>
      </c>
      <c r="K9" s="602" t="s">
        <v>528</v>
      </c>
      <c r="L9" s="2681" t="s">
        <v>527</v>
      </c>
      <c r="M9" s="2682"/>
    </row>
    <row r="10" spans="1:13" ht="15.75" x14ac:dyDescent="0.25">
      <c r="A10" s="2680"/>
      <c r="B10" s="2683"/>
      <c r="C10" s="2683"/>
      <c r="D10" s="603">
        <v>2070311</v>
      </c>
      <c r="E10" s="603">
        <v>2070314</v>
      </c>
      <c r="F10" s="603">
        <v>2070315</v>
      </c>
      <c r="G10" s="603">
        <v>2070322</v>
      </c>
      <c r="H10" s="603" t="s">
        <v>1162</v>
      </c>
      <c r="I10" s="603" t="s">
        <v>1823</v>
      </c>
      <c r="J10" s="603">
        <v>204961</v>
      </c>
      <c r="K10" s="603">
        <v>20430</v>
      </c>
      <c r="L10" s="2683"/>
      <c r="M10" s="2683"/>
    </row>
    <row r="11" spans="1:13" ht="15.75" x14ac:dyDescent="0.25">
      <c r="A11" s="601">
        <v>1</v>
      </c>
      <c r="B11" s="602">
        <v>2</v>
      </c>
      <c r="C11" s="602">
        <v>3</v>
      </c>
      <c r="D11" s="603">
        <v>4</v>
      </c>
      <c r="E11" s="603">
        <v>7</v>
      </c>
      <c r="F11" s="603">
        <v>8</v>
      </c>
      <c r="G11" s="603">
        <v>9</v>
      </c>
      <c r="H11" s="602">
        <v>10</v>
      </c>
      <c r="I11" s="603">
        <v>11</v>
      </c>
      <c r="J11" s="603">
        <v>12</v>
      </c>
      <c r="K11" s="602">
        <v>13</v>
      </c>
      <c r="L11" s="603">
        <v>14</v>
      </c>
      <c r="M11" s="602">
        <v>15</v>
      </c>
    </row>
    <row r="12" spans="1:13" ht="42.75" customHeight="1" x14ac:dyDescent="0.25">
      <c r="A12" s="2081" t="s">
        <v>849</v>
      </c>
      <c r="B12" s="2082" t="s">
        <v>365</v>
      </c>
      <c r="C12" s="2082"/>
      <c r="D12" s="2082"/>
      <c r="E12" s="2082"/>
      <c r="F12" s="2082"/>
      <c r="G12" s="2082"/>
      <c r="H12" s="2082"/>
      <c r="I12" s="2082"/>
      <c r="J12" s="2082"/>
      <c r="K12" s="2082"/>
      <c r="L12" s="2082"/>
      <c r="M12" s="2083"/>
    </row>
    <row r="13" spans="1:13" ht="31.5" x14ac:dyDescent="0.25">
      <c r="A13" s="601" t="s">
        <v>850</v>
      </c>
      <c r="B13" s="348" t="s">
        <v>776</v>
      </c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602"/>
    </row>
    <row r="14" spans="1:13" ht="31.5" x14ac:dyDescent="0.25">
      <c r="A14" s="601" t="s">
        <v>851</v>
      </c>
      <c r="B14" s="348" t="s">
        <v>777</v>
      </c>
      <c r="C14" s="2078"/>
      <c r="D14" s="348"/>
      <c r="E14" s="348"/>
      <c r="F14" s="348"/>
      <c r="G14" s="348"/>
      <c r="H14" s="348"/>
      <c r="I14" s="348"/>
      <c r="J14" s="348"/>
      <c r="K14" s="348"/>
      <c r="L14" s="348"/>
      <c r="M14" s="601"/>
    </row>
    <row r="15" spans="1:13" s="716" customFormat="1" ht="94.5" x14ac:dyDescent="0.25">
      <c r="A15" s="601" t="s">
        <v>852</v>
      </c>
      <c r="B15" s="871" t="s">
        <v>777</v>
      </c>
      <c r="C15" s="871" t="s">
        <v>2399</v>
      </c>
      <c r="D15" s="602" t="s">
        <v>22</v>
      </c>
      <c r="E15" s="602" t="s">
        <v>22</v>
      </c>
      <c r="F15" s="602" t="s">
        <v>2440</v>
      </c>
      <c r="G15" s="602" t="s">
        <v>2440</v>
      </c>
      <c r="H15" s="602" t="s">
        <v>22</v>
      </c>
      <c r="I15" s="602" t="s">
        <v>22</v>
      </c>
      <c r="J15" s="602" t="s">
        <v>2411</v>
      </c>
      <c r="K15" s="602" t="s">
        <v>529</v>
      </c>
      <c r="L15" s="602" t="s">
        <v>2394</v>
      </c>
      <c r="M15" s="1766" t="s">
        <v>1935</v>
      </c>
    </row>
    <row r="16" spans="1:13" ht="52.5" customHeight="1" x14ac:dyDescent="0.25">
      <c r="A16" s="601" t="s">
        <v>853</v>
      </c>
      <c r="B16" s="348" t="s">
        <v>1159</v>
      </c>
      <c r="C16" s="871"/>
      <c r="D16" s="2079"/>
      <c r="E16" s="2079"/>
      <c r="F16" s="2079"/>
      <c r="G16" s="2079"/>
      <c r="H16" s="2079"/>
      <c r="I16" s="2079"/>
      <c r="J16" s="2079"/>
      <c r="K16" s="2079"/>
      <c r="L16" s="2079"/>
      <c r="M16" s="1766"/>
    </row>
    <row r="17" spans="1:13" s="716" customFormat="1" ht="226.5" customHeight="1" x14ac:dyDescent="0.25">
      <c r="A17" s="601" t="s">
        <v>1135</v>
      </c>
      <c r="B17" s="871" t="s">
        <v>2600</v>
      </c>
      <c r="C17" s="871" t="s">
        <v>1136</v>
      </c>
      <c r="D17" s="602" t="s">
        <v>22</v>
      </c>
      <c r="E17" s="602" t="s">
        <v>2440</v>
      </c>
      <c r="F17" s="602" t="s">
        <v>2440</v>
      </c>
      <c r="G17" s="602" t="s">
        <v>2440</v>
      </c>
      <c r="H17" s="602" t="s">
        <v>22</v>
      </c>
      <c r="I17" s="602" t="s">
        <v>22</v>
      </c>
      <c r="J17" s="602" t="s">
        <v>2411</v>
      </c>
      <c r="K17" s="602" t="s">
        <v>529</v>
      </c>
      <c r="L17" s="602" t="s">
        <v>2390</v>
      </c>
      <c r="M17" s="1766" t="s">
        <v>1935</v>
      </c>
    </row>
    <row r="18" spans="1:13" ht="41.25" customHeight="1" x14ac:dyDescent="0.25">
      <c r="A18" s="601" t="s">
        <v>854</v>
      </c>
      <c r="B18" s="348" t="s">
        <v>778</v>
      </c>
      <c r="C18" s="871"/>
      <c r="D18" s="2079"/>
      <c r="E18" s="2079"/>
      <c r="F18" s="2079"/>
      <c r="G18" s="2079"/>
      <c r="H18" s="2079"/>
      <c r="I18" s="2079"/>
      <c r="J18" s="2079"/>
      <c r="K18" s="2079"/>
      <c r="L18" s="2079"/>
      <c r="M18" s="1766"/>
    </row>
    <row r="19" spans="1:13" s="716" customFormat="1" ht="110.25" x14ac:dyDescent="0.25">
      <c r="A19" s="601" t="s">
        <v>855</v>
      </c>
      <c r="B19" s="871" t="s">
        <v>778</v>
      </c>
      <c r="C19" s="871" t="s">
        <v>1137</v>
      </c>
      <c r="D19" s="602" t="s">
        <v>22</v>
      </c>
      <c r="E19" s="602" t="s">
        <v>22</v>
      </c>
      <c r="F19" s="602" t="s">
        <v>2441</v>
      </c>
      <c r="G19" s="602" t="s">
        <v>2441</v>
      </c>
      <c r="H19" s="602" t="s">
        <v>22</v>
      </c>
      <c r="I19" s="602" t="s">
        <v>22</v>
      </c>
      <c r="J19" s="602" t="s">
        <v>2411</v>
      </c>
      <c r="K19" s="602" t="s">
        <v>529</v>
      </c>
      <c r="L19" s="602" t="s">
        <v>2394</v>
      </c>
      <c r="M19" s="1766" t="s">
        <v>1935</v>
      </c>
    </row>
    <row r="20" spans="1:13" ht="31.5" x14ac:dyDescent="0.25">
      <c r="A20" s="601" t="s">
        <v>856</v>
      </c>
      <c r="B20" s="348" t="s">
        <v>779</v>
      </c>
      <c r="C20" s="871"/>
      <c r="D20" s="2079"/>
      <c r="E20" s="2079"/>
      <c r="F20" s="2079"/>
      <c r="G20" s="2079"/>
      <c r="H20" s="2079"/>
      <c r="I20" s="2079"/>
      <c r="J20" s="2079"/>
      <c r="K20" s="2079"/>
      <c r="L20" s="2079"/>
      <c r="M20" s="1766"/>
    </row>
    <row r="21" spans="1:13" s="716" customFormat="1" ht="94.5" x14ac:dyDescent="0.25">
      <c r="A21" s="601" t="s">
        <v>857</v>
      </c>
      <c r="B21" s="871" t="s">
        <v>779</v>
      </c>
      <c r="C21" s="871" t="s">
        <v>1138</v>
      </c>
      <c r="D21" s="602" t="s">
        <v>22</v>
      </c>
      <c r="E21" s="602" t="s">
        <v>22</v>
      </c>
      <c r="F21" s="602" t="s">
        <v>22</v>
      </c>
      <c r="G21" s="602" t="s">
        <v>2442</v>
      </c>
      <c r="H21" s="602" t="s">
        <v>22</v>
      </c>
      <c r="I21" s="602" t="s">
        <v>22</v>
      </c>
      <c r="J21" s="602" t="s">
        <v>2411</v>
      </c>
      <c r="K21" s="602" t="s">
        <v>529</v>
      </c>
      <c r="L21" s="602" t="s">
        <v>2390</v>
      </c>
      <c r="M21" s="1766" t="s">
        <v>1935</v>
      </c>
    </row>
    <row r="22" spans="1:13" ht="31.5" x14ac:dyDescent="0.25">
      <c r="A22" s="601" t="s">
        <v>858</v>
      </c>
      <c r="B22" s="348" t="s">
        <v>780</v>
      </c>
      <c r="C22" s="2078"/>
      <c r="D22" s="2079"/>
      <c r="E22" s="2079"/>
      <c r="F22" s="2079"/>
      <c r="G22" s="2079"/>
      <c r="H22" s="2079"/>
      <c r="I22" s="2079"/>
      <c r="J22" s="2079"/>
      <c r="K22" s="2079"/>
      <c r="L22" s="2079"/>
      <c r="M22" s="601"/>
    </row>
    <row r="23" spans="1:13" s="716" customFormat="1" ht="161.25" customHeight="1" x14ac:dyDescent="0.25">
      <c r="A23" s="1766" t="s">
        <v>859</v>
      </c>
      <c r="B23" s="871" t="s">
        <v>781</v>
      </c>
      <c r="C23" s="871" t="s">
        <v>363</v>
      </c>
      <c r="D23" s="602" t="s">
        <v>22</v>
      </c>
      <c r="E23" s="602" t="s">
        <v>22</v>
      </c>
      <c r="F23" s="602" t="s">
        <v>22</v>
      </c>
      <c r="G23" s="602" t="s">
        <v>2442</v>
      </c>
      <c r="H23" s="602" t="s">
        <v>22</v>
      </c>
      <c r="I23" s="602" t="s">
        <v>22</v>
      </c>
      <c r="J23" s="602" t="s">
        <v>22</v>
      </c>
      <c r="K23" s="602" t="s">
        <v>529</v>
      </c>
      <c r="L23" s="602" t="s">
        <v>2389</v>
      </c>
      <c r="M23" s="1766" t="s">
        <v>1935</v>
      </c>
    </row>
    <row r="24" spans="1:13" s="716" customFormat="1" ht="94.5" x14ac:dyDescent="0.25">
      <c r="A24" s="1766" t="s">
        <v>860</v>
      </c>
      <c r="B24" s="871" t="s">
        <v>782</v>
      </c>
      <c r="C24" s="871" t="s">
        <v>364</v>
      </c>
      <c r="D24" s="602" t="s">
        <v>22</v>
      </c>
      <c r="E24" s="602" t="s">
        <v>22</v>
      </c>
      <c r="F24" s="602" t="s">
        <v>22</v>
      </c>
      <c r="G24" s="602" t="s">
        <v>2442</v>
      </c>
      <c r="H24" s="602" t="s">
        <v>22</v>
      </c>
      <c r="I24" s="602" t="s">
        <v>22</v>
      </c>
      <c r="J24" s="602" t="s">
        <v>2411</v>
      </c>
      <c r="K24" s="602" t="s">
        <v>529</v>
      </c>
      <c r="L24" s="602" t="s">
        <v>2389</v>
      </c>
      <c r="M24" s="1766" t="s">
        <v>1935</v>
      </c>
    </row>
    <row r="25" spans="1:13" ht="31.5" x14ac:dyDescent="0.25">
      <c r="A25" s="601" t="s">
        <v>1158</v>
      </c>
      <c r="B25" s="348" t="s">
        <v>530</v>
      </c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602"/>
    </row>
    <row r="26" spans="1:13" ht="47.25" x14ac:dyDescent="0.25">
      <c r="A26" s="1766" t="s">
        <v>861</v>
      </c>
      <c r="B26" s="871" t="s">
        <v>530</v>
      </c>
      <c r="C26" s="871" t="s">
        <v>1213</v>
      </c>
      <c r="D26" s="602" t="s">
        <v>22</v>
      </c>
      <c r="E26" s="602" t="s">
        <v>22</v>
      </c>
      <c r="F26" s="602" t="s">
        <v>22</v>
      </c>
      <c r="G26" s="602" t="s">
        <v>22</v>
      </c>
      <c r="H26" s="602" t="s">
        <v>22</v>
      </c>
      <c r="I26" s="602" t="s">
        <v>22</v>
      </c>
      <c r="J26" s="602" t="s">
        <v>22</v>
      </c>
      <c r="K26" s="602" t="s">
        <v>1721</v>
      </c>
      <c r="L26" s="602" t="s">
        <v>22</v>
      </c>
      <c r="M26" s="1766" t="s">
        <v>1934</v>
      </c>
    </row>
    <row r="27" spans="1:13" ht="31.5" x14ac:dyDescent="0.25">
      <c r="A27" s="601" t="s">
        <v>1139</v>
      </c>
      <c r="B27" s="348" t="s">
        <v>1140</v>
      </c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602"/>
    </row>
    <row r="28" spans="1:13" s="716" customFormat="1" ht="114" customHeight="1" x14ac:dyDescent="0.25">
      <c r="A28" s="1766" t="s">
        <v>1141</v>
      </c>
      <c r="B28" s="871" t="s">
        <v>1140</v>
      </c>
      <c r="C28" s="871" t="s">
        <v>2516</v>
      </c>
      <c r="D28" s="602" t="s">
        <v>22</v>
      </c>
      <c r="E28" s="602" t="s">
        <v>22</v>
      </c>
      <c r="F28" s="602" t="s">
        <v>22</v>
      </c>
      <c r="G28" s="602" t="s">
        <v>22</v>
      </c>
      <c r="H28" s="602" t="s">
        <v>22</v>
      </c>
      <c r="I28" s="602" t="s">
        <v>22</v>
      </c>
      <c r="J28" s="602" t="s">
        <v>22</v>
      </c>
      <c r="K28" s="602" t="s">
        <v>22</v>
      </c>
      <c r="L28" s="602" t="s">
        <v>2147</v>
      </c>
      <c r="M28" s="1766" t="s">
        <v>351</v>
      </c>
    </row>
    <row r="29" spans="1:13" s="716" customFormat="1" ht="114.75" customHeight="1" x14ac:dyDescent="0.25">
      <c r="A29" s="1766" t="s">
        <v>2517</v>
      </c>
      <c r="B29" s="871" t="s">
        <v>2518</v>
      </c>
      <c r="C29" s="871" t="s">
        <v>2519</v>
      </c>
      <c r="D29" s="602" t="s">
        <v>22</v>
      </c>
      <c r="E29" s="602" t="s">
        <v>22</v>
      </c>
      <c r="F29" s="602" t="s">
        <v>2440</v>
      </c>
      <c r="G29" s="602" t="s">
        <v>2440</v>
      </c>
      <c r="H29" s="602" t="s">
        <v>22</v>
      </c>
      <c r="I29" s="602" t="s">
        <v>22</v>
      </c>
      <c r="J29" s="602" t="s">
        <v>2411</v>
      </c>
      <c r="K29" s="602" t="s">
        <v>529</v>
      </c>
      <c r="L29" s="602" t="s">
        <v>2389</v>
      </c>
      <c r="M29" s="1766" t="s">
        <v>1935</v>
      </c>
    </row>
    <row r="30" spans="1:13" ht="20.25" x14ac:dyDescent="0.25">
      <c r="A30" s="2084" t="s">
        <v>862</v>
      </c>
      <c r="B30" s="2082" t="s">
        <v>366</v>
      </c>
      <c r="C30" s="2082"/>
      <c r="D30" s="2082"/>
      <c r="E30" s="2082"/>
      <c r="F30" s="2082"/>
      <c r="G30" s="2082"/>
      <c r="H30" s="2082"/>
      <c r="I30" s="2082"/>
      <c r="J30" s="2082"/>
      <c r="K30" s="2082"/>
      <c r="L30" s="2082"/>
      <c r="M30" s="2083"/>
    </row>
    <row r="31" spans="1:13" ht="31.5" x14ac:dyDescent="0.25">
      <c r="A31" s="601" t="s">
        <v>863</v>
      </c>
      <c r="B31" s="348" t="s">
        <v>783</v>
      </c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602"/>
    </row>
    <row r="32" spans="1:13" ht="31.5" x14ac:dyDescent="0.25">
      <c r="A32" s="601" t="s">
        <v>864</v>
      </c>
      <c r="B32" s="348" t="s">
        <v>784</v>
      </c>
      <c r="C32" s="2078"/>
      <c r="D32" s="2079"/>
      <c r="E32" s="2079"/>
      <c r="F32" s="2079"/>
      <c r="G32" s="2079"/>
      <c r="H32" s="2079"/>
      <c r="I32" s="2079"/>
      <c r="J32" s="2079"/>
      <c r="K32" s="2079"/>
      <c r="L32" s="2079"/>
      <c r="M32" s="601"/>
    </row>
    <row r="33" spans="1:13" s="716" customFormat="1" ht="110.25" x14ac:dyDescent="0.25">
      <c r="A33" s="922" t="s">
        <v>865</v>
      </c>
      <c r="B33" s="871" t="s">
        <v>785</v>
      </c>
      <c r="C33" s="871" t="s">
        <v>1164</v>
      </c>
      <c r="D33" s="602" t="s">
        <v>22</v>
      </c>
      <c r="E33" s="602" t="s">
        <v>22</v>
      </c>
      <c r="F33" s="602" t="s">
        <v>2605</v>
      </c>
      <c r="G33" s="602" t="s">
        <v>2605</v>
      </c>
      <c r="H33" s="602" t="s">
        <v>22</v>
      </c>
      <c r="I33" s="602" t="s">
        <v>22</v>
      </c>
      <c r="J33" s="602" t="s">
        <v>2411</v>
      </c>
      <c r="K33" s="602" t="s">
        <v>529</v>
      </c>
      <c r="L33" s="602" t="s">
        <v>2389</v>
      </c>
      <c r="M33" s="1766" t="s">
        <v>2606</v>
      </c>
    </row>
    <row r="34" spans="1:13" s="716" customFormat="1" ht="110.25" x14ac:dyDescent="0.25">
      <c r="A34" s="922" t="s">
        <v>866</v>
      </c>
      <c r="B34" s="871" t="s">
        <v>786</v>
      </c>
      <c r="C34" s="871" t="s">
        <v>579</v>
      </c>
      <c r="D34" s="602" t="s">
        <v>22</v>
      </c>
      <c r="E34" s="602" t="s">
        <v>22</v>
      </c>
      <c r="F34" s="602" t="s">
        <v>2605</v>
      </c>
      <c r="G34" s="602" t="s">
        <v>2605</v>
      </c>
      <c r="H34" s="602" t="s">
        <v>22</v>
      </c>
      <c r="I34" s="602" t="s">
        <v>22</v>
      </c>
      <c r="J34" s="602" t="s">
        <v>2411</v>
      </c>
      <c r="K34" s="602" t="s">
        <v>529</v>
      </c>
      <c r="L34" s="602" t="s">
        <v>2389</v>
      </c>
      <c r="M34" s="1766" t="s">
        <v>2606</v>
      </c>
    </row>
    <row r="35" spans="1:13" s="716" customFormat="1" ht="110.25" x14ac:dyDescent="0.25">
      <c r="A35" s="922" t="s">
        <v>867</v>
      </c>
      <c r="B35" s="871" t="s">
        <v>787</v>
      </c>
      <c r="C35" s="871" t="s">
        <v>580</v>
      </c>
      <c r="D35" s="602" t="s">
        <v>22</v>
      </c>
      <c r="E35" s="602" t="s">
        <v>22</v>
      </c>
      <c r="F35" s="602" t="s">
        <v>2605</v>
      </c>
      <c r="G35" s="602" t="s">
        <v>2605</v>
      </c>
      <c r="H35" s="602" t="s">
        <v>22</v>
      </c>
      <c r="I35" s="602" t="s">
        <v>22</v>
      </c>
      <c r="J35" s="602" t="s">
        <v>2411</v>
      </c>
      <c r="K35" s="602" t="s">
        <v>529</v>
      </c>
      <c r="L35" s="602" t="s">
        <v>2389</v>
      </c>
      <c r="M35" s="1766" t="s">
        <v>2606</v>
      </c>
    </row>
    <row r="36" spans="1:13" s="716" customFormat="1" ht="94.5" x14ac:dyDescent="0.25">
      <c r="A36" s="922" t="s">
        <v>868</v>
      </c>
      <c r="B36" s="871" t="s">
        <v>788</v>
      </c>
      <c r="C36" s="871" t="s">
        <v>531</v>
      </c>
      <c r="D36" s="602" t="s">
        <v>22</v>
      </c>
      <c r="E36" s="602" t="s">
        <v>22</v>
      </c>
      <c r="F36" s="602" t="s">
        <v>2440</v>
      </c>
      <c r="G36" s="602" t="s">
        <v>2440</v>
      </c>
      <c r="H36" s="602" t="s">
        <v>22</v>
      </c>
      <c r="I36" s="602" t="s">
        <v>22</v>
      </c>
      <c r="J36" s="602" t="s">
        <v>2411</v>
      </c>
      <c r="K36" s="602" t="s">
        <v>529</v>
      </c>
      <c r="L36" s="602" t="s">
        <v>2389</v>
      </c>
      <c r="M36" s="1766" t="s">
        <v>1935</v>
      </c>
    </row>
    <row r="37" spans="1:13" ht="31.5" x14ac:dyDescent="0.25">
      <c r="A37" s="601" t="s">
        <v>869</v>
      </c>
      <c r="B37" s="348" t="s">
        <v>789</v>
      </c>
      <c r="C37" s="871"/>
      <c r="D37" s="2079"/>
      <c r="E37" s="2079"/>
      <c r="F37" s="2079"/>
      <c r="G37" s="602"/>
      <c r="H37" s="602"/>
      <c r="I37" s="602"/>
      <c r="J37" s="602"/>
      <c r="K37" s="2079"/>
      <c r="L37" s="2079"/>
      <c r="M37" s="1766"/>
    </row>
    <row r="38" spans="1:13" s="716" customFormat="1" ht="94.5" x14ac:dyDescent="0.25">
      <c r="A38" s="922" t="s">
        <v>870</v>
      </c>
      <c r="B38" s="871" t="s">
        <v>790</v>
      </c>
      <c r="C38" s="871" t="s">
        <v>1142</v>
      </c>
      <c r="D38" s="602" t="s">
        <v>22</v>
      </c>
      <c r="E38" s="602" t="s">
        <v>22</v>
      </c>
      <c r="F38" s="602" t="s">
        <v>22</v>
      </c>
      <c r="G38" s="602" t="s">
        <v>2605</v>
      </c>
      <c r="H38" s="602" t="s">
        <v>22</v>
      </c>
      <c r="I38" s="602" t="s">
        <v>22</v>
      </c>
      <c r="J38" s="602" t="s">
        <v>2411</v>
      </c>
      <c r="K38" s="602" t="s">
        <v>529</v>
      </c>
      <c r="L38" s="602" t="s">
        <v>2389</v>
      </c>
      <c r="M38" s="1766" t="s">
        <v>2606</v>
      </c>
    </row>
    <row r="39" spans="1:13" s="716" customFormat="1" ht="94.5" x14ac:dyDescent="0.25">
      <c r="A39" s="922" t="s">
        <v>871</v>
      </c>
      <c r="B39" s="871" t="s">
        <v>791</v>
      </c>
      <c r="C39" s="871" t="s">
        <v>1143</v>
      </c>
      <c r="D39" s="602" t="s">
        <v>22</v>
      </c>
      <c r="E39" s="602" t="s">
        <v>22</v>
      </c>
      <c r="F39" s="602" t="s">
        <v>2440</v>
      </c>
      <c r="G39" s="602" t="s">
        <v>2440</v>
      </c>
      <c r="H39" s="602" t="s">
        <v>22</v>
      </c>
      <c r="I39" s="602" t="s">
        <v>22</v>
      </c>
      <c r="J39" s="602" t="s">
        <v>2411</v>
      </c>
      <c r="K39" s="602" t="s">
        <v>529</v>
      </c>
      <c r="L39" s="602" t="s">
        <v>2389</v>
      </c>
      <c r="M39" s="1766" t="s">
        <v>1935</v>
      </c>
    </row>
    <row r="40" spans="1:13" s="716" customFormat="1" ht="94.5" x14ac:dyDescent="0.25">
      <c r="A40" s="922" t="s">
        <v>872</v>
      </c>
      <c r="B40" s="871" t="s">
        <v>792</v>
      </c>
      <c r="C40" s="871" t="s">
        <v>532</v>
      </c>
      <c r="D40" s="602" t="s">
        <v>22</v>
      </c>
      <c r="E40" s="602" t="s">
        <v>2440</v>
      </c>
      <c r="F40" s="602" t="s">
        <v>22</v>
      </c>
      <c r="G40" s="602" t="s">
        <v>2440</v>
      </c>
      <c r="H40" s="602" t="s">
        <v>22</v>
      </c>
      <c r="I40" s="602" t="s">
        <v>22</v>
      </c>
      <c r="J40" s="602" t="s">
        <v>2411</v>
      </c>
      <c r="K40" s="602" t="s">
        <v>529</v>
      </c>
      <c r="L40" s="602" t="s">
        <v>2389</v>
      </c>
      <c r="M40" s="1766" t="s">
        <v>1935</v>
      </c>
    </row>
    <row r="41" spans="1:13" s="716" customFormat="1" ht="94.5" x14ac:dyDescent="0.25">
      <c r="A41" s="922" t="s">
        <v>873</v>
      </c>
      <c r="B41" s="871" t="s">
        <v>1144</v>
      </c>
      <c r="C41" s="871" t="s">
        <v>1145</v>
      </c>
      <c r="D41" s="602" t="s">
        <v>128</v>
      </c>
      <c r="E41" s="602" t="s">
        <v>22</v>
      </c>
      <c r="F41" s="602" t="s">
        <v>22</v>
      </c>
      <c r="G41" s="602" t="s">
        <v>2440</v>
      </c>
      <c r="H41" s="602" t="s">
        <v>128</v>
      </c>
      <c r="I41" s="602" t="s">
        <v>128</v>
      </c>
      <c r="J41" s="602" t="s">
        <v>2411</v>
      </c>
      <c r="K41" s="602" t="s">
        <v>529</v>
      </c>
      <c r="L41" s="602" t="s">
        <v>2146</v>
      </c>
      <c r="M41" s="1766" t="s">
        <v>1935</v>
      </c>
    </row>
    <row r="42" spans="1:13" ht="31.5" x14ac:dyDescent="0.25">
      <c r="A42" s="601" t="s">
        <v>874</v>
      </c>
      <c r="B42" s="348" t="s">
        <v>793</v>
      </c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602"/>
    </row>
    <row r="43" spans="1:13" s="716" customFormat="1" ht="78.75" x14ac:dyDescent="0.25">
      <c r="A43" s="922" t="s">
        <v>875</v>
      </c>
      <c r="B43" s="871" t="s">
        <v>793</v>
      </c>
      <c r="C43" s="871" t="s">
        <v>1165</v>
      </c>
      <c r="D43" s="602" t="s">
        <v>22</v>
      </c>
      <c r="E43" s="602" t="s">
        <v>22</v>
      </c>
      <c r="F43" s="602" t="s">
        <v>22</v>
      </c>
      <c r="G43" s="602" t="s">
        <v>22</v>
      </c>
      <c r="H43" s="602" t="s">
        <v>22</v>
      </c>
      <c r="I43" s="602" t="s">
        <v>22</v>
      </c>
      <c r="J43" s="602" t="s">
        <v>22</v>
      </c>
      <c r="K43" s="602" t="s">
        <v>22</v>
      </c>
      <c r="L43" s="602" t="s">
        <v>2147</v>
      </c>
      <c r="M43" s="1766" t="s">
        <v>351</v>
      </c>
    </row>
    <row r="44" spans="1:13" ht="20.25" x14ac:dyDescent="0.25">
      <c r="A44" s="2084" t="s">
        <v>876</v>
      </c>
      <c r="B44" s="2082" t="s">
        <v>367</v>
      </c>
      <c r="C44" s="2085"/>
      <c r="D44" s="2085"/>
      <c r="E44" s="2085"/>
      <c r="F44" s="2085"/>
      <c r="G44" s="2085"/>
      <c r="H44" s="2085"/>
      <c r="I44" s="2085"/>
      <c r="J44" s="2085"/>
      <c r="K44" s="2085"/>
      <c r="L44" s="2085"/>
      <c r="M44" s="2084"/>
    </row>
    <row r="45" spans="1:13" ht="31.5" x14ac:dyDescent="0.25">
      <c r="A45" s="601" t="s">
        <v>1146</v>
      </c>
      <c r="B45" s="348" t="s">
        <v>794</v>
      </c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602"/>
    </row>
    <row r="46" spans="1:13" ht="31.5" x14ac:dyDescent="0.25">
      <c r="A46" s="601" t="s">
        <v>877</v>
      </c>
      <c r="B46" s="348" t="s">
        <v>795</v>
      </c>
      <c r="C46" s="2078"/>
      <c r="D46" s="2079"/>
      <c r="E46" s="2079"/>
      <c r="F46" s="2079"/>
      <c r="G46" s="2079"/>
      <c r="H46" s="2079"/>
      <c r="I46" s="2079"/>
      <c r="J46" s="2079"/>
      <c r="K46" s="2079"/>
      <c r="L46" s="2079"/>
      <c r="M46" s="601"/>
    </row>
    <row r="47" spans="1:13" s="716" customFormat="1" ht="110.25" x14ac:dyDescent="0.25">
      <c r="A47" s="922" t="s">
        <v>878</v>
      </c>
      <c r="B47" s="871" t="s">
        <v>796</v>
      </c>
      <c r="C47" s="871" t="s">
        <v>1147</v>
      </c>
      <c r="D47" s="602" t="s">
        <v>22</v>
      </c>
      <c r="E47" s="602" t="s">
        <v>22</v>
      </c>
      <c r="F47" s="602" t="s">
        <v>2605</v>
      </c>
      <c r="G47" s="602" t="s">
        <v>2605</v>
      </c>
      <c r="H47" s="602" t="s">
        <v>22</v>
      </c>
      <c r="I47" s="602" t="s">
        <v>22</v>
      </c>
      <c r="J47" s="602" t="s">
        <v>2411</v>
      </c>
      <c r="K47" s="602" t="s">
        <v>529</v>
      </c>
      <c r="L47" s="602" t="s">
        <v>2389</v>
      </c>
      <c r="M47" s="1766" t="s">
        <v>2606</v>
      </c>
    </row>
    <row r="48" spans="1:13" ht="31.5" x14ac:dyDescent="0.25">
      <c r="A48" s="2086" t="s">
        <v>879</v>
      </c>
      <c r="B48" s="348" t="s">
        <v>797</v>
      </c>
      <c r="C48" s="871"/>
      <c r="D48" s="2079"/>
      <c r="E48" s="2079"/>
      <c r="F48" s="2079"/>
      <c r="G48" s="2079"/>
      <c r="H48" s="2079"/>
      <c r="I48" s="2079"/>
      <c r="J48" s="2079"/>
      <c r="K48" s="2079"/>
      <c r="L48" s="2079"/>
      <c r="M48" s="1766"/>
    </row>
    <row r="49" spans="1:13" s="716" customFormat="1" ht="110.25" x14ac:dyDescent="0.25">
      <c r="A49" s="922" t="s">
        <v>880</v>
      </c>
      <c r="B49" s="871" t="s">
        <v>797</v>
      </c>
      <c r="C49" s="871" t="s">
        <v>1148</v>
      </c>
      <c r="D49" s="602" t="s">
        <v>22</v>
      </c>
      <c r="E49" s="602" t="s">
        <v>22</v>
      </c>
      <c r="F49" s="602" t="s">
        <v>2605</v>
      </c>
      <c r="G49" s="602" t="s">
        <v>2605</v>
      </c>
      <c r="H49" s="602" t="s">
        <v>22</v>
      </c>
      <c r="I49" s="602" t="s">
        <v>22</v>
      </c>
      <c r="J49" s="602" t="s">
        <v>2411</v>
      </c>
      <c r="K49" s="602" t="s">
        <v>22</v>
      </c>
      <c r="L49" s="602" t="s">
        <v>2389</v>
      </c>
      <c r="M49" s="1766" t="s">
        <v>2606</v>
      </c>
    </row>
    <row r="50" spans="1:13" ht="47.25" x14ac:dyDescent="0.25">
      <c r="A50" s="2087" t="s">
        <v>881</v>
      </c>
      <c r="B50" s="348" t="s">
        <v>798</v>
      </c>
      <c r="C50" s="871"/>
      <c r="D50" s="2079"/>
      <c r="E50" s="2079"/>
      <c r="F50" s="2079"/>
      <c r="G50" s="2079"/>
      <c r="H50" s="2079"/>
      <c r="I50" s="2079"/>
      <c r="J50" s="2079"/>
      <c r="K50" s="2079"/>
      <c r="L50" s="2079"/>
      <c r="M50" s="1766"/>
    </row>
    <row r="51" spans="1:13" s="716" customFormat="1" ht="110.25" x14ac:dyDescent="0.25">
      <c r="A51" s="922" t="s">
        <v>882</v>
      </c>
      <c r="B51" s="871" t="s">
        <v>798</v>
      </c>
      <c r="C51" s="871" t="s">
        <v>1166</v>
      </c>
      <c r="D51" s="602" t="s">
        <v>22</v>
      </c>
      <c r="E51" s="602" t="s">
        <v>22</v>
      </c>
      <c r="F51" s="602" t="s">
        <v>2605</v>
      </c>
      <c r="G51" s="602" t="s">
        <v>2605</v>
      </c>
      <c r="H51" s="602" t="s">
        <v>22</v>
      </c>
      <c r="I51" s="602" t="s">
        <v>22</v>
      </c>
      <c r="J51" s="602" t="s">
        <v>2411</v>
      </c>
      <c r="K51" s="602" t="s">
        <v>529</v>
      </c>
      <c r="L51" s="602" t="s">
        <v>2389</v>
      </c>
      <c r="M51" s="1766" t="s">
        <v>2606</v>
      </c>
    </row>
    <row r="52" spans="1:13" ht="31.5" x14ac:dyDescent="0.25">
      <c r="A52" s="601" t="s">
        <v>883</v>
      </c>
      <c r="B52" s="348" t="s">
        <v>799</v>
      </c>
      <c r="C52" s="871"/>
      <c r="D52" s="2079"/>
      <c r="E52" s="2079"/>
      <c r="F52" s="2079"/>
      <c r="G52" s="2079"/>
      <c r="H52" s="2079"/>
      <c r="I52" s="2079"/>
      <c r="J52" s="2079"/>
      <c r="K52" s="2079"/>
      <c r="L52" s="2079"/>
      <c r="M52" s="1766"/>
    </row>
    <row r="53" spans="1:13" s="716" customFormat="1" ht="94.5" x14ac:dyDescent="0.25">
      <c r="A53" s="922" t="s">
        <v>884</v>
      </c>
      <c r="B53" s="871" t="s">
        <v>799</v>
      </c>
      <c r="C53" s="871" t="s">
        <v>533</v>
      </c>
      <c r="D53" s="602" t="s">
        <v>22</v>
      </c>
      <c r="E53" s="602" t="s">
        <v>2440</v>
      </c>
      <c r="F53" s="602" t="s">
        <v>2440</v>
      </c>
      <c r="G53" s="602" t="s">
        <v>2440</v>
      </c>
      <c r="H53" s="602" t="s">
        <v>22</v>
      </c>
      <c r="I53" s="602" t="s">
        <v>22</v>
      </c>
      <c r="J53" s="602" t="s">
        <v>2411</v>
      </c>
      <c r="K53" s="602" t="s">
        <v>529</v>
      </c>
      <c r="L53" s="602" t="s">
        <v>2146</v>
      </c>
      <c r="M53" s="1766" t="s">
        <v>1935</v>
      </c>
    </row>
    <row r="54" spans="1:13" ht="31.5" x14ac:dyDescent="0.25">
      <c r="A54" s="601" t="s">
        <v>885</v>
      </c>
      <c r="B54" s="348" t="s">
        <v>800</v>
      </c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602"/>
    </row>
    <row r="55" spans="1:13" s="716" customFormat="1" ht="78.75" x14ac:dyDescent="0.25">
      <c r="A55" s="922" t="s">
        <v>886</v>
      </c>
      <c r="B55" s="871" t="s">
        <v>800</v>
      </c>
      <c r="C55" s="871" t="s">
        <v>1149</v>
      </c>
      <c r="D55" s="602" t="s">
        <v>22</v>
      </c>
      <c r="E55" s="602" t="s">
        <v>22</v>
      </c>
      <c r="F55" s="602" t="s">
        <v>22</v>
      </c>
      <c r="G55" s="602" t="s">
        <v>22</v>
      </c>
      <c r="H55" s="602" t="s">
        <v>22</v>
      </c>
      <c r="I55" s="602" t="s">
        <v>22</v>
      </c>
      <c r="J55" s="602" t="s">
        <v>22</v>
      </c>
      <c r="K55" s="602" t="s">
        <v>22</v>
      </c>
      <c r="L55" s="602" t="s">
        <v>2148</v>
      </c>
      <c r="M55" s="1766" t="s">
        <v>351</v>
      </c>
    </row>
    <row r="56" spans="1:13" ht="15.75" x14ac:dyDescent="0.25">
      <c r="A56" s="601" t="s">
        <v>887</v>
      </c>
      <c r="B56" s="348" t="s">
        <v>534</v>
      </c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602"/>
    </row>
    <row r="57" spans="1:13" ht="31.5" x14ac:dyDescent="0.25">
      <c r="A57" s="601" t="s">
        <v>888</v>
      </c>
      <c r="B57" s="348" t="s">
        <v>398</v>
      </c>
      <c r="C57" s="2078"/>
      <c r="D57" s="2078"/>
      <c r="E57" s="2078"/>
      <c r="F57" s="2078"/>
      <c r="G57" s="2078"/>
      <c r="H57" s="2078"/>
      <c r="I57" s="2078"/>
      <c r="J57" s="2078"/>
      <c r="K57" s="2078"/>
      <c r="L57" s="2078"/>
      <c r="M57" s="601"/>
    </row>
    <row r="58" spans="1:13" s="1460" customFormat="1" ht="189.75" customHeight="1" x14ac:dyDescent="0.25">
      <c r="A58" s="922" t="s">
        <v>889</v>
      </c>
      <c r="B58" s="871" t="s">
        <v>398</v>
      </c>
      <c r="C58" s="871" t="s">
        <v>1167</v>
      </c>
      <c r="D58" s="602" t="s">
        <v>2403</v>
      </c>
      <c r="E58" s="602" t="s">
        <v>22</v>
      </c>
      <c r="F58" s="602" t="s">
        <v>22</v>
      </c>
      <c r="G58" s="602" t="s">
        <v>22</v>
      </c>
      <c r="H58" s="602" t="s">
        <v>22</v>
      </c>
      <c r="I58" s="602" t="s">
        <v>22</v>
      </c>
      <c r="J58" s="602" t="s">
        <v>22</v>
      </c>
      <c r="K58" s="602" t="s">
        <v>2400</v>
      </c>
      <c r="L58" s="602" t="s">
        <v>22</v>
      </c>
      <c r="M58" s="1766" t="s">
        <v>1934</v>
      </c>
    </row>
    <row r="59" spans="1:13" ht="20.25" x14ac:dyDescent="0.25">
      <c r="A59" s="2084" t="s">
        <v>890</v>
      </c>
      <c r="B59" s="2082" t="s">
        <v>368</v>
      </c>
      <c r="C59" s="2085"/>
      <c r="D59" s="2085"/>
      <c r="E59" s="2085"/>
      <c r="F59" s="2085"/>
      <c r="G59" s="2085"/>
      <c r="H59" s="2085"/>
      <c r="I59" s="2085"/>
      <c r="J59" s="2085"/>
      <c r="K59" s="2085"/>
      <c r="L59" s="2085"/>
      <c r="M59" s="2084"/>
    </row>
    <row r="60" spans="1:13" ht="31.5" x14ac:dyDescent="0.25">
      <c r="A60" s="601" t="s">
        <v>891</v>
      </c>
      <c r="B60" s="348" t="s">
        <v>801</v>
      </c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602"/>
    </row>
    <row r="61" spans="1:13" ht="31.5" x14ac:dyDescent="0.25">
      <c r="A61" s="2088" t="s">
        <v>892</v>
      </c>
      <c r="B61" s="348" t="s">
        <v>802</v>
      </c>
      <c r="C61" s="2089"/>
      <c r="D61" s="2079"/>
      <c r="E61" s="2079"/>
      <c r="F61" s="2079"/>
      <c r="G61" s="2079"/>
      <c r="H61" s="2079"/>
      <c r="I61" s="2079"/>
      <c r="J61" s="2079"/>
      <c r="K61" s="2079"/>
      <c r="L61" s="2079"/>
      <c r="M61" s="2090"/>
    </row>
    <row r="62" spans="1:13" s="716" customFormat="1" ht="101.25" customHeight="1" x14ac:dyDescent="0.25">
      <c r="A62" s="922" t="s">
        <v>893</v>
      </c>
      <c r="B62" s="871" t="s">
        <v>802</v>
      </c>
      <c r="C62" s="871" t="s">
        <v>2439</v>
      </c>
      <c r="D62" s="602" t="s">
        <v>22</v>
      </c>
      <c r="E62" s="602" t="s">
        <v>22</v>
      </c>
      <c r="F62" s="602" t="s">
        <v>2440</v>
      </c>
      <c r="G62" s="602" t="s">
        <v>2440</v>
      </c>
      <c r="H62" s="602" t="s">
        <v>22</v>
      </c>
      <c r="I62" s="602" t="s">
        <v>22</v>
      </c>
      <c r="J62" s="602" t="s">
        <v>2411</v>
      </c>
      <c r="K62" s="602" t="s">
        <v>529</v>
      </c>
      <c r="L62" s="602" t="s">
        <v>2389</v>
      </c>
      <c r="M62" s="1766" t="s">
        <v>1935</v>
      </c>
    </row>
    <row r="63" spans="1:13" s="716" customFormat="1" ht="94.5" x14ac:dyDescent="0.25">
      <c r="A63" s="922" t="s">
        <v>894</v>
      </c>
      <c r="B63" s="871" t="s">
        <v>1150</v>
      </c>
      <c r="C63" s="871" t="s">
        <v>1151</v>
      </c>
      <c r="D63" s="602" t="s">
        <v>22</v>
      </c>
      <c r="E63" s="602" t="s">
        <v>22</v>
      </c>
      <c r="F63" s="602" t="s">
        <v>2440</v>
      </c>
      <c r="G63" s="602" t="s">
        <v>2440</v>
      </c>
      <c r="H63" s="602" t="s">
        <v>22</v>
      </c>
      <c r="I63" s="602" t="s">
        <v>22</v>
      </c>
      <c r="J63" s="602" t="s">
        <v>2411</v>
      </c>
      <c r="K63" s="602" t="s">
        <v>529</v>
      </c>
      <c r="L63" s="602" t="s">
        <v>2389</v>
      </c>
      <c r="M63" s="1766" t="s">
        <v>1935</v>
      </c>
    </row>
    <row r="64" spans="1:13" s="716" customFormat="1" ht="94.5" x14ac:dyDescent="0.25">
      <c r="A64" s="922" t="s">
        <v>895</v>
      </c>
      <c r="B64" s="871" t="s">
        <v>803</v>
      </c>
      <c r="C64" s="871" t="s">
        <v>2443</v>
      </c>
      <c r="D64" s="602" t="s">
        <v>22</v>
      </c>
      <c r="E64" s="602" t="s">
        <v>1163</v>
      </c>
      <c r="F64" s="602" t="s">
        <v>2440</v>
      </c>
      <c r="G64" s="602" t="s">
        <v>2440</v>
      </c>
      <c r="H64" s="602" t="s">
        <v>22</v>
      </c>
      <c r="I64" s="602" t="s">
        <v>22</v>
      </c>
      <c r="J64" s="602" t="s">
        <v>2411</v>
      </c>
      <c r="K64" s="602" t="s">
        <v>529</v>
      </c>
      <c r="L64" s="602" t="s">
        <v>2389</v>
      </c>
      <c r="M64" s="1766" t="s">
        <v>1935</v>
      </c>
    </row>
    <row r="65" spans="1:13" ht="47.25" x14ac:dyDescent="0.25">
      <c r="A65" s="601" t="s">
        <v>896</v>
      </c>
      <c r="B65" s="348" t="s">
        <v>804</v>
      </c>
      <c r="C65" s="2091"/>
      <c r="D65" s="602"/>
      <c r="E65" s="602"/>
      <c r="F65" s="602"/>
      <c r="G65" s="602"/>
      <c r="H65" s="602"/>
      <c r="I65" s="602"/>
      <c r="J65" s="602"/>
      <c r="K65" s="602"/>
      <c r="L65" s="602"/>
      <c r="M65" s="1766"/>
    </row>
    <row r="66" spans="1:13" s="716" customFormat="1" ht="94.5" x14ac:dyDescent="0.25">
      <c r="A66" s="922" t="s">
        <v>897</v>
      </c>
      <c r="B66" s="871" t="s">
        <v>805</v>
      </c>
      <c r="C66" s="871" t="s">
        <v>1152</v>
      </c>
      <c r="D66" s="602" t="s">
        <v>22</v>
      </c>
      <c r="E66" s="602" t="s">
        <v>22</v>
      </c>
      <c r="F66" s="602" t="s">
        <v>2440</v>
      </c>
      <c r="G66" s="602" t="s">
        <v>2440</v>
      </c>
      <c r="H66" s="602" t="s">
        <v>22</v>
      </c>
      <c r="I66" s="602" t="s">
        <v>22</v>
      </c>
      <c r="J66" s="602" t="s">
        <v>2411</v>
      </c>
      <c r="K66" s="602" t="s">
        <v>529</v>
      </c>
      <c r="L66" s="602" t="s">
        <v>2389</v>
      </c>
      <c r="M66" s="1766" t="s">
        <v>1935</v>
      </c>
    </row>
    <row r="67" spans="1:13" s="716" customFormat="1" ht="94.5" x14ac:dyDescent="0.25">
      <c r="A67" s="922" t="s">
        <v>898</v>
      </c>
      <c r="B67" s="871" t="s">
        <v>806</v>
      </c>
      <c r="C67" s="871" t="s">
        <v>1153</v>
      </c>
      <c r="D67" s="602" t="s">
        <v>22</v>
      </c>
      <c r="E67" s="602" t="s">
        <v>22</v>
      </c>
      <c r="F67" s="602" t="s">
        <v>2440</v>
      </c>
      <c r="G67" s="602" t="s">
        <v>2440</v>
      </c>
      <c r="H67" s="602" t="s">
        <v>22</v>
      </c>
      <c r="I67" s="602" t="s">
        <v>22</v>
      </c>
      <c r="J67" s="602" t="s">
        <v>2411</v>
      </c>
      <c r="K67" s="602" t="s">
        <v>529</v>
      </c>
      <c r="L67" s="602" t="s">
        <v>2389</v>
      </c>
      <c r="M67" s="1766" t="s">
        <v>1935</v>
      </c>
    </row>
    <row r="68" spans="1:13" s="716" customFormat="1" ht="94.5" x14ac:dyDescent="0.25">
      <c r="A68" s="922" t="s">
        <v>899</v>
      </c>
      <c r="B68" s="871" t="s">
        <v>807</v>
      </c>
      <c r="C68" s="871" t="s">
        <v>371</v>
      </c>
      <c r="D68" s="602" t="s">
        <v>22</v>
      </c>
      <c r="E68" s="602" t="s">
        <v>22</v>
      </c>
      <c r="F68" s="602" t="s">
        <v>2440</v>
      </c>
      <c r="G68" s="602" t="s">
        <v>2440</v>
      </c>
      <c r="H68" s="602" t="s">
        <v>22</v>
      </c>
      <c r="I68" s="602" t="s">
        <v>22</v>
      </c>
      <c r="J68" s="602" t="s">
        <v>2411</v>
      </c>
      <c r="K68" s="602" t="s">
        <v>529</v>
      </c>
      <c r="L68" s="602" t="s">
        <v>2389</v>
      </c>
      <c r="M68" s="1766" t="s">
        <v>1935</v>
      </c>
    </row>
    <row r="69" spans="1:13" ht="31.5" x14ac:dyDescent="0.25">
      <c r="A69" s="601" t="s">
        <v>900</v>
      </c>
      <c r="B69" s="348" t="s">
        <v>808</v>
      </c>
      <c r="C69" s="2091"/>
      <c r="D69" s="602"/>
      <c r="E69" s="602"/>
      <c r="F69" s="602"/>
      <c r="G69" s="602"/>
      <c r="H69" s="602"/>
      <c r="I69" s="602"/>
      <c r="J69" s="602"/>
      <c r="K69" s="602"/>
      <c r="L69" s="602"/>
      <c r="M69" s="1766"/>
    </row>
    <row r="70" spans="1:13" s="716" customFormat="1" ht="94.5" x14ac:dyDescent="0.25">
      <c r="A70" s="922" t="s">
        <v>901</v>
      </c>
      <c r="B70" s="871" t="s">
        <v>808</v>
      </c>
      <c r="C70" s="871" t="s">
        <v>1154</v>
      </c>
      <c r="D70" s="602" t="s">
        <v>22</v>
      </c>
      <c r="E70" s="602" t="s">
        <v>22</v>
      </c>
      <c r="F70" s="602" t="s">
        <v>2440</v>
      </c>
      <c r="G70" s="602" t="s">
        <v>2440</v>
      </c>
      <c r="H70" s="602" t="s">
        <v>22</v>
      </c>
      <c r="I70" s="602" t="s">
        <v>22</v>
      </c>
      <c r="J70" s="602" t="s">
        <v>2411</v>
      </c>
      <c r="K70" s="602" t="s">
        <v>529</v>
      </c>
      <c r="L70" s="602" t="s">
        <v>2389</v>
      </c>
      <c r="M70" s="1766" t="s">
        <v>1935</v>
      </c>
    </row>
    <row r="71" spans="1:13" ht="15.75" x14ac:dyDescent="0.25">
      <c r="A71" s="601" t="s">
        <v>902</v>
      </c>
      <c r="B71" s="348" t="s">
        <v>809</v>
      </c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602"/>
    </row>
    <row r="72" spans="1:13" s="716" customFormat="1" ht="78.75" x14ac:dyDescent="0.25">
      <c r="A72" s="922" t="s">
        <v>903</v>
      </c>
      <c r="B72" s="871" t="s">
        <v>809</v>
      </c>
      <c r="C72" s="871" t="s">
        <v>1168</v>
      </c>
      <c r="D72" s="602" t="s">
        <v>22</v>
      </c>
      <c r="E72" s="602" t="s">
        <v>22</v>
      </c>
      <c r="F72" s="602" t="s">
        <v>22</v>
      </c>
      <c r="G72" s="602" t="s">
        <v>22</v>
      </c>
      <c r="H72" s="602" t="s">
        <v>22</v>
      </c>
      <c r="I72" s="602" t="s">
        <v>22</v>
      </c>
      <c r="J72" s="602" t="s">
        <v>22</v>
      </c>
      <c r="K72" s="602" t="s">
        <v>22</v>
      </c>
      <c r="L72" s="602" t="s">
        <v>2148</v>
      </c>
      <c r="M72" s="1766" t="s">
        <v>351</v>
      </c>
    </row>
    <row r="73" spans="1:13" ht="48" customHeight="1" x14ac:dyDescent="0.25">
      <c r="A73" s="2084" t="s">
        <v>904</v>
      </c>
      <c r="B73" s="2082" t="s">
        <v>373</v>
      </c>
      <c r="C73" s="2085"/>
      <c r="D73" s="2085"/>
      <c r="E73" s="2085"/>
      <c r="F73" s="2085"/>
      <c r="G73" s="2085"/>
      <c r="H73" s="2085"/>
      <c r="I73" s="2085"/>
      <c r="J73" s="2085"/>
      <c r="K73" s="2085"/>
      <c r="L73" s="2085"/>
      <c r="M73" s="2084"/>
    </row>
    <row r="74" spans="1:13" s="716" customFormat="1" ht="94.5" x14ac:dyDescent="0.25">
      <c r="A74" s="1766" t="s">
        <v>905</v>
      </c>
      <c r="B74" s="871" t="s">
        <v>810</v>
      </c>
      <c r="C74" s="871" t="s">
        <v>1169</v>
      </c>
      <c r="D74" s="602" t="s">
        <v>22</v>
      </c>
      <c r="E74" s="602" t="s">
        <v>22</v>
      </c>
      <c r="F74" s="602" t="s">
        <v>22</v>
      </c>
      <c r="G74" s="602" t="s">
        <v>1170</v>
      </c>
      <c r="H74" s="602" t="s">
        <v>22</v>
      </c>
      <c r="I74" s="602" t="s">
        <v>22</v>
      </c>
      <c r="J74" s="602" t="s">
        <v>2411</v>
      </c>
      <c r="K74" s="602" t="s">
        <v>22</v>
      </c>
      <c r="L74" s="602" t="s">
        <v>2391</v>
      </c>
      <c r="M74" s="1766" t="s">
        <v>1935</v>
      </c>
    </row>
    <row r="75" spans="1:13" s="716" customFormat="1" ht="94.5" x14ac:dyDescent="0.25">
      <c r="A75" s="1766" t="s">
        <v>906</v>
      </c>
      <c r="B75" s="871" t="s">
        <v>811</v>
      </c>
      <c r="C75" s="871" t="s">
        <v>1171</v>
      </c>
      <c r="D75" s="602" t="s">
        <v>22</v>
      </c>
      <c r="E75" s="602" t="s">
        <v>22</v>
      </c>
      <c r="F75" s="602" t="s">
        <v>22</v>
      </c>
      <c r="G75" s="602" t="s">
        <v>1170</v>
      </c>
      <c r="H75" s="602" t="s">
        <v>22</v>
      </c>
      <c r="I75" s="602" t="s">
        <v>22</v>
      </c>
      <c r="J75" s="602" t="s">
        <v>2411</v>
      </c>
      <c r="K75" s="602" t="s">
        <v>22</v>
      </c>
      <c r="L75" s="602" t="s">
        <v>2391</v>
      </c>
      <c r="M75" s="1766" t="s">
        <v>1935</v>
      </c>
    </row>
    <row r="76" spans="1:13" ht="60.75" x14ac:dyDescent="0.25">
      <c r="A76" s="2084" t="s">
        <v>1172</v>
      </c>
      <c r="B76" s="2082" t="s">
        <v>374</v>
      </c>
      <c r="C76" s="2085"/>
      <c r="D76" s="2085"/>
      <c r="E76" s="2085"/>
      <c r="F76" s="2085"/>
      <c r="G76" s="2085"/>
      <c r="H76" s="2085"/>
      <c r="I76" s="2085"/>
      <c r="J76" s="2085"/>
      <c r="K76" s="2085"/>
      <c r="L76" s="2085"/>
      <c r="M76" s="2084"/>
    </row>
    <row r="77" spans="1:13" s="716" customFormat="1" ht="94.5" x14ac:dyDescent="0.25">
      <c r="A77" s="602" t="s">
        <v>907</v>
      </c>
      <c r="B77" s="1767" t="s">
        <v>374</v>
      </c>
      <c r="C77" s="871" t="s">
        <v>1173</v>
      </c>
      <c r="D77" s="602" t="s">
        <v>22</v>
      </c>
      <c r="E77" s="602" t="s">
        <v>22</v>
      </c>
      <c r="F77" s="602" t="s">
        <v>1174</v>
      </c>
      <c r="G77" s="602" t="s">
        <v>1174</v>
      </c>
      <c r="H77" s="602" t="s">
        <v>22</v>
      </c>
      <c r="I77" s="602" t="s">
        <v>22</v>
      </c>
      <c r="J77" s="602" t="s">
        <v>2411</v>
      </c>
      <c r="K77" s="602" t="s">
        <v>22</v>
      </c>
      <c r="L77" s="602" t="s">
        <v>2146</v>
      </c>
      <c r="M77" s="1766" t="s">
        <v>1935</v>
      </c>
    </row>
    <row r="78" spans="1:13" ht="40.5" x14ac:dyDescent="0.25">
      <c r="A78" s="2084" t="s">
        <v>908</v>
      </c>
      <c r="B78" s="2082" t="s">
        <v>535</v>
      </c>
      <c r="C78" s="2082"/>
      <c r="D78" s="2082"/>
      <c r="E78" s="2085"/>
      <c r="F78" s="2085"/>
      <c r="G78" s="2082"/>
      <c r="H78" s="2082"/>
      <c r="I78" s="2082"/>
      <c r="J78" s="2082"/>
      <c r="K78" s="2082"/>
      <c r="L78" s="2082"/>
      <c r="M78" s="2083"/>
    </row>
    <row r="79" spans="1:13" s="716" customFormat="1" ht="150" customHeight="1" x14ac:dyDescent="0.25">
      <c r="A79" s="1766" t="s">
        <v>909</v>
      </c>
      <c r="B79" s="871" t="s">
        <v>2401</v>
      </c>
      <c r="C79" s="871" t="s">
        <v>2402</v>
      </c>
      <c r="D79" s="602" t="s">
        <v>22</v>
      </c>
      <c r="E79" s="602" t="s">
        <v>22</v>
      </c>
      <c r="F79" s="602" t="s">
        <v>2392</v>
      </c>
      <c r="G79" s="602" t="s">
        <v>2392</v>
      </c>
      <c r="H79" s="602" t="s">
        <v>22</v>
      </c>
      <c r="I79" s="602" t="s">
        <v>22</v>
      </c>
      <c r="J79" s="602" t="s">
        <v>2411</v>
      </c>
      <c r="K79" s="602" t="s">
        <v>22</v>
      </c>
      <c r="L79" s="602" t="s">
        <v>2395</v>
      </c>
      <c r="M79" s="1766" t="s">
        <v>1936</v>
      </c>
    </row>
    <row r="80" spans="1:13" s="716" customFormat="1" ht="78.75" x14ac:dyDescent="0.25">
      <c r="A80" s="1766" t="s">
        <v>910</v>
      </c>
      <c r="B80" s="871" t="s">
        <v>812</v>
      </c>
      <c r="C80" s="1940" t="s">
        <v>1176</v>
      </c>
      <c r="D80" s="602" t="s">
        <v>22</v>
      </c>
      <c r="E80" s="602" t="s">
        <v>22</v>
      </c>
      <c r="F80" s="602" t="s">
        <v>22</v>
      </c>
      <c r="G80" s="602" t="s">
        <v>22</v>
      </c>
      <c r="H80" s="602" t="s">
        <v>22</v>
      </c>
      <c r="I80" s="602" t="s">
        <v>22</v>
      </c>
      <c r="J80" s="602" t="s">
        <v>22</v>
      </c>
      <c r="K80" s="602" t="s">
        <v>22</v>
      </c>
      <c r="L80" s="602" t="s">
        <v>2148</v>
      </c>
      <c r="M80" s="1766" t="s">
        <v>351</v>
      </c>
    </row>
    <row r="81" spans="1:13" s="716" customFormat="1" ht="78.75" x14ac:dyDescent="0.25">
      <c r="A81" s="1766" t="s">
        <v>911</v>
      </c>
      <c r="B81" s="871" t="s">
        <v>813</v>
      </c>
      <c r="C81" s="1940" t="s">
        <v>1177</v>
      </c>
      <c r="D81" s="602" t="s">
        <v>22</v>
      </c>
      <c r="E81" s="602" t="s">
        <v>22</v>
      </c>
      <c r="F81" s="602" t="s">
        <v>22</v>
      </c>
      <c r="G81" s="602" t="s">
        <v>22</v>
      </c>
      <c r="H81" s="602" t="s">
        <v>22</v>
      </c>
      <c r="I81" s="602" t="s">
        <v>22</v>
      </c>
      <c r="J81" s="602" t="s">
        <v>22</v>
      </c>
      <c r="K81" s="602" t="s">
        <v>22</v>
      </c>
      <c r="L81" s="602" t="s">
        <v>2148</v>
      </c>
      <c r="M81" s="1766" t="s">
        <v>351</v>
      </c>
    </row>
    <row r="82" spans="1:13" s="716" customFormat="1" ht="78.75" x14ac:dyDescent="0.25">
      <c r="A82" s="1766" t="s">
        <v>912</v>
      </c>
      <c r="B82" s="871" t="s">
        <v>814</v>
      </c>
      <c r="C82" s="871" t="s">
        <v>1178</v>
      </c>
      <c r="D82" s="602" t="s">
        <v>22</v>
      </c>
      <c r="E82" s="602" t="s">
        <v>22</v>
      </c>
      <c r="F82" s="602" t="s">
        <v>22</v>
      </c>
      <c r="G82" s="602" t="s">
        <v>22</v>
      </c>
      <c r="H82" s="602" t="s">
        <v>22</v>
      </c>
      <c r="I82" s="602" t="s">
        <v>22</v>
      </c>
      <c r="J82" s="602" t="s">
        <v>22</v>
      </c>
      <c r="K82" s="602" t="s">
        <v>22</v>
      </c>
      <c r="L82" s="602" t="s">
        <v>2148</v>
      </c>
      <c r="M82" s="1766" t="s">
        <v>351</v>
      </c>
    </row>
    <row r="83" spans="1:13" s="716" customFormat="1" ht="78.75" x14ac:dyDescent="0.25">
      <c r="A83" s="1766" t="s">
        <v>913</v>
      </c>
      <c r="B83" s="871" t="s">
        <v>815</v>
      </c>
      <c r="C83" s="871" t="s">
        <v>1179</v>
      </c>
      <c r="D83" s="602" t="s">
        <v>22</v>
      </c>
      <c r="E83" s="602" t="s">
        <v>22</v>
      </c>
      <c r="F83" s="602" t="s">
        <v>22</v>
      </c>
      <c r="G83" s="602" t="s">
        <v>22</v>
      </c>
      <c r="H83" s="602" t="s">
        <v>22</v>
      </c>
      <c r="I83" s="602" t="s">
        <v>22</v>
      </c>
      <c r="J83" s="602" t="s">
        <v>22</v>
      </c>
      <c r="K83" s="602" t="s">
        <v>22</v>
      </c>
      <c r="L83" s="602" t="s">
        <v>2148</v>
      </c>
      <c r="M83" s="1766" t="s">
        <v>351</v>
      </c>
    </row>
    <row r="84" spans="1:13" ht="60.75" x14ac:dyDescent="0.25">
      <c r="A84" s="2084" t="s">
        <v>914</v>
      </c>
      <c r="B84" s="2082" t="s">
        <v>375</v>
      </c>
      <c r="C84" s="2085"/>
      <c r="D84" s="2085"/>
      <c r="E84" s="2085"/>
      <c r="F84" s="2085"/>
      <c r="G84" s="2085"/>
      <c r="H84" s="2085"/>
      <c r="I84" s="2085"/>
      <c r="J84" s="2085"/>
      <c r="K84" s="2085"/>
      <c r="L84" s="2085"/>
      <c r="M84" s="2084"/>
    </row>
    <row r="85" spans="1:13" s="716" customFormat="1" ht="63" x14ac:dyDescent="0.25">
      <c r="A85" s="1766" t="s">
        <v>915</v>
      </c>
      <c r="B85" s="871" t="s">
        <v>376</v>
      </c>
      <c r="C85" s="871" t="s">
        <v>1180</v>
      </c>
      <c r="D85" s="602" t="s">
        <v>22</v>
      </c>
      <c r="E85" s="602" t="s">
        <v>22</v>
      </c>
      <c r="F85" s="602" t="s">
        <v>22</v>
      </c>
      <c r="G85" s="602" t="s">
        <v>1174</v>
      </c>
      <c r="H85" s="602" t="s">
        <v>22</v>
      </c>
      <c r="I85" s="602" t="s">
        <v>22</v>
      </c>
      <c r="J85" s="602" t="s">
        <v>22</v>
      </c>
      <c r="K85" s="602" t="s">
        <v>22</v>
      </c>
      <c r="L85" s="602" t="s">
        <v>22</v>
      </c>
      <c r="M85" s="1766" t="s">
        <v>1935</v>
      </c>
    </row>
    <row r="86" spans="1:13" ht="40.5" x14ac:dyDescent="0.25">
      <c r="A86" s="2084" t="s">
        <v>916</v>
      </c>
      <c r="B86" s="2082" t="s">
        <v>581</v>
      </c>
      <c r="C86" s="2082"/>
      <c r="D86" s="2082"/>
      <c r="E86" s="2082"/>
      <c r="F86" s="2082"/>
      <c r="G86" s="2082"/>
      <c r="H86" s="2082"/>
      <c r="I86" s="2082"/>
      <c r="J86" s="2082"/>
      <c r="K86" s="2082"/>
      <c r="L86" s="2082"/>
      <c r="M86" s="2083"/>
    </row>
    <row r="87" spans="1:13" s="716" customFormat="1" ht="110.25" x14ac:dyDescent="0.25">
      <c r="A87" s="1766" t="s">
        <v>917</v>
      </c>
      <c r="B87" s="871" t="s">
        <v>816</v>
      </c>
      <c r="C87" s="871" t="s">
        <v>1181</v>
      </c>
      <c r="D87" s="602" t="s">
        <v>22</v>
      </c>
      <c r="E87" s="602" t="s">
        <v>22</v>
      </c>
      <c r="F87" s="602" t="s">
        <v>1175</v>
      </c>
      <c r="G87" s="602" t="s">
        <v>1175</v>
      </c>
      <c r="H87" s="602" t="s">
        <v>22</v>
      </c>
      <c r="I87" s="602" t="s">
        <v>22</v>
      </c>
      <c r="J87" s="602" t="s">
        <v>2411</v>
      </c>
      <c r="K87" s="602" t="s">
        <v>22</v>
      </c>
      <c r="L87" s="602" t="s">
        <v>2396</v>
      </c>
      <c r="M87" s="1766" t="s">
        <v>1935</v>
      </c>
    </row>
    <row r="88" spans="1:13" s="716" customFormat="1" ht="109.5" customHeight="1" x14ac:dyDescent="0.25">
      <c r="A88" s="1766" t="s">
        <v>918</v>
      </c>
      <c r="B88" s="871" t="s">
        <v>817</v>
      </c>
      <c r="C88" s="871" t="s">
        <v>1182</v>
      </c>
      <c r="D88" s="602" t="s">
        <v>22</v>
      </c>
      <c r="E88" s="602" t="s">
        <v>22</v>
      </c>
      <c r="F88" s="602" t="s">
        <v>1175</v>
      </c>
      <c r="G88" s="602" t="s">
        <v>1175</v>
      </c>
      <c r="H88" s="602" t="s">
        <v>22</v>
      </c>
      <c r="I88" s="602" t="s">
        <v>22</v>
      </c>
      <c r="J88" s="602" t="s">
        <v>2411</v>
      </c>
      <c r="K88" s="602" t="s">
        <v>22</v>
      </c>
      <c r="L88" s="602" t="s">
        <v>2396</v>
      </c>
      <c r="M88" s="1766" t="s">
        <v>1935</v>
      </c>
    </row>
    <row r="89" spans="1:13" s="716" customFormat="1" ht="72" customHeight="1" x14ac:dyDescent="0.25">
      <c r="A89" s="1766" t="s">
        <v>919</v>
      </c>
      <c r="B89" s="871" t="s">
        <v>818</v>
      </c>
      <c r="C89" s="871" t="s">
        <v>1183</v>
      </c>
      <c r="D89" s="602" t="s">
        <v>22</v>
      </c>
      <c r="E89" s="602" t="s">
        <v>22</v>
      </c>
      <c r="F89" s="602" t="s">
        <v>22</v>
      </c>
      <c r="G89" s="602" t="s">
        <v>22</v>
      </c>
      <c r="H89" s="602" t="s">
        <v>22</v>
      </c>
      <c r="I89" s="602" t="s">
        <v>22</v>
      </c>
      <c r="J89" s="602" t="s">
        <v>22</v>
      </c>
      <c r="K89" s="602" t="s">
        <v>22</v>
      </c>
      <c r="L89" s="602" t="s">
        <v>2149</v>
      </c>
      <c r="M89" s="1766" t="s">
        <v>351</v>
      </c>
    </row>
    <row r="90" spans="1:13" s="716" customFormat="1" ht="63" x14ac:dyDescent="0.25">
      <c r="A90" s="1766" t="s">
        <v>920</v>
      </c>
      <c r="B90" s="871" t="s">
        <v>1722</v>
      </c>
      <c r="C90" s="871" t="s">
        <v>1184</v>
      </c>
      <c r="D90" s="602" t="s">
        <v>22</v>
      </c>
      <c r="E90" s="602" t="s">
        <v>22</v>
      </c>
      <c r="F90" s="602" t="s">
        <v>22</v>
      </c>
      <c r="G90" s="602" t="s">
        <v>22</v>
      </c>
      <c r="H90" s="602" t="s">
        <v>22</v>
      </c>
      <c r="I90" s="602" t="s">
        <v>22</v>
      </c>
      <c r="J90" s="602" t="s">
        <v>22</v>
      </c>
      <c r="K90" s="602" t="s">
        <v>22</v>
      </c>
      <c r="L90" s="602" t="s">
        <v>2149</v>
      </c>
      <c r="M90" s="1766" t="s">
        <v>351</v>
      </c>
    </row>
    <row r="91" spans="1:13" ht="40.5" x14ac:dyDescent="0.25">
      <c r="A91" s="2084" t="s">
        <v>927</v>
      </c>
      <c r="B91" s="2082" t="s">
        <v>536</v>
      </c>
      <c r="C91" s="2082"/>
      <c r="D91" s="2082"/>
      <c r="E91" s="2082"/>
      <c r="F91" s="2082"/>
      <c r="G91" s="2082"/>
      <c r="H91" s="2082"/>
      <c r="I91" s="2082"/>
      <c r="J91" s="2082"/>
      <c r="K91" s="2082"/>
      <c r="L91" s="2082"/>
      <c r="M91" s="2083"/>
    </row>
    <row r="92" spans="1:13" ht="60.75" x14ac:dyDescent="0.25">
      <c r="A92" s="2084" t="s">
        <v>921</v>
      </c>
      <c r="B92" s="2082" t="s">
        <v>377</v>
      </c>
      <c r="C92" s="2082"/>
      <c r="D92" s="2082"/>
      <c r="E92" s="2082"/>
      <c r="F92" s="2082"/>
      <c r="G92" s="2082"/>
      <c r="H92" s="2082"/>
      <c r="I92" s="2082"/>
      <c r="J92" s="2082"/>
      <c r="K92" s="2082"/>
      <c r="L92" s="2082"/>
      <c r="M92" s="2083"/>
    </row>
    <row r="93" spans="1:13" ht="47.25" x14ac:dyDescent="0.25">
      <c r="A93" s="1766" t="s">
        <v>922</v>
      </c>
      <c r="B93" s="871" t="s">
        <v>378</v>
      </c>
      <c r="C93" s="871"/>
      <c r="D93" s="602" t="s">
        <v>22</v>
      </c>
      <c r="E93" s="602" t="s">
        <v>22</v>
      </c>
      <c r="F93" s="602" t="s">
        <v>22</v>
      </c>
      <c r="G93" s="602" t="s">
        <v>22</v>
      </c>
      <c r="H93" s="602" t="s">
        <v>1185</v>
      </c>
      <c r="I93" s="602" t="s">
        <v>22</v>
      </c>
      <c r="J93" s="602" t="s">
        <v>22</v>
      </c>
      <c r="K93" s="602" t="s">
        <v>22</v>
      </c>
      <c r="L93" s="602" t="s">
        <v>1186</v>
      </c>
      <c r="M93" s="1766" t="s">
        <v>1939</v>
      </c>
    </row>
    <row r="94" spans="1:13" ht="63" x14ac:dyDescent="0.25">
      <c r="A94" s="1766" t="s">
        <v>923</v>
      </c>
      <c r="B94" s="871" t="s">
        <v>379</v>
      </c>
      <c r="C94" s="871"/>
      <c r="D94" s="602" t="s">
        <v>22</v>
      </c>
      <c r="E94" s="602" t="s">
        <v>22</v>
      </c>
      <c r="F94" s="602" t="s">
        <v>22</v>
      </c>
      <c r="G94" s="602" t="s">
        <v>22</v>
      </c>
      <c r="H94" s="602" t="s">
        <v>1120</v>
      </c>
      <c r="I94" s="602" t="s">
        <v>22</v>
      </c>
      <c r="J94" s="602" t="s">
        <v>22</v>
      </c>
      <c r="K94" s="602" t="s">
        <v>22</v>
      </c>
      <c r="L94" s="602" t="s">
        <v>22</v>
      </c>
      <c r="M94" s="1766" t="s">
        <v>1937</v>
      </c>
    </row>
    <row r="95" spans="1:13" ht="47.25" x14ac:dyDescent="0.25">
      <c r="A95" s="1766" t="s">
        <v>924</v>
      </c>
      <c r="B95" s="871" t="s">
        <v>380</v>
      </c>
      <c r="C95" s="871" t="s">
        <v>1187</v>
      </c>
      <c r="D95" s="602" t="s">
        <v>22</v>
      </c>
      <c r="E95" s="602" t="s">
        <v>22</v>
      </c>
      <c r="F95" s="602" t="s">
        <v>22</v>
      </c>
      <c r="G95" s="602" t="s">
        <v>22</v>
      </c>
      <c r="H95" s="602" t="s">
        <v>1188</v>
      </c>
      <c r="I95" s="602" t="s">
        <v>22</v>
      </c>
      <c r="J95" s="602" t="s">
        <v>22</v>
      </c>
      <c r="K95" s="602" t="s">
        <v>22</v>
      </c>
      <c r="L95" s="602" t="s">
        <v>2397</v>
      </c>
      <c r="M95" s="1766" t="s">
        <v>1939</v>
      </c>
    </row>
    <row r="96" spans="1:13" ht="47.25" x14ac:dyDescent="0.25">
      <c r="A96" s="1766" t="s">
        <v>2166</v>
      </c>
      <c r="B96" s="871" t="s">
        <v>2167</v>
      </c>
      <c r="C96" s="871"/>
      <c r="D96" s="602" t="s">
        <v>22</v>
      </c>
      <c r="E96" s="602" t="s">
        <v>362</v>
      </c>
      <c r="F96" s="602" t="s">
        <v>22</v>
      </c>
      <c r="G96" s="602" t="s">
        <v>22</v>
      </c>
      <c r="H96" s="602" t="s">
        <v>22</v>
      </c>
      <c r="I96" s="602" t="s">
        <v>22</v>
      </c>
      <c r="J96" s="602" t="s">
        <v>22</v>
      </c>
      <c r="K96" s="602" t="s">
        <v>22</v>
      </c>
      <c r="L96" s="602" t="s">
        <v>22</v>
      </c>
      <c r="M96" s="1766" t="s">
        <v>1937</v>
      </c>
    </row>
    <row r="97" spans="1:13" ht="31.5" x14ac:dyDescent="0.25">
      <c r="A97" s="601" t="s">
        <v>925</v>
      </c>
      <c r="B97" s="348" t="s">
        <v>381</v>
      </c>
      <c r="C97" s="2078"/>
      <c r="D97" s="2078"/>
      <c r="E97" s="2078"/>
      <c r="F97" s="2078"/>
      <c r="G97" s="2078"/>
      <c r="H97" s="2078"/>
      <c r="I97" s="2078"/>
      <c r="J97" s="2078"/>
      <c r="K97" s="2078"/>
      <c r="L97" s="2078"/>
      <c r="M97" s="601"/>
    </row>
    <row r="98" spans="1:13" ht="47.25" x14ac:dyDescent="0.25">
      <c r="A98" s="1766" t="s">
        <v>926</v>
      </c>
      <c r="B98" s="871" t="s">
        <v>357</v>
      </c>
      <c r="C98" s="871"/>
      <c r="D98" s="602" t="s">
        <v>22</v>
      </c>
      <c r="E98" s="602" t="s">
        <v>22</v>
      </c>
      <c r="F98" s="602" t="s">
        <v>22</v>
      </c>
      <c r="G98" s="602" t="s">
        <v>22</v>
      </c>
      <c r="H98" s="602" t="s">
        <v>1185</v>
      </c>
      <c r="I98" s="602" t="s">
        <v>22</v>
      </c>
      <c r="J98" s="602" t="s">
        <v>22</v>
      </c>
      <c r="K98" s="602" t="s">
        <v>22</v>
      </c>
      <c r="L98" s="602" t="s">
        <v>1189</v>
      </c>
      <c r="M98" s="1766" t="s">
        <v>1939</v>
      </c>
    </row>
    <row r="99" spans="1:13" ht="63" x14ac:dyDescent="0.25">
      <c r="A99" s="1766" t="s">
        <v>928</v>
      </c>
      <c r="B99" s="871" t="s">
        <v>382</v>
      </c>
      <c r="C99" s="871"/>
      <c r="D99" s="602" t="s">
        <v>22</v>
      </c>
      <c r="E99" s="602" t="s">
        <v>22</v>
      </c>
      <c r="F99" s="602" t="s">
        <v>22</v>
      </c>
      <c r="G99" s="602" t="s">
        <v>22</v>
      </c>
      <c r="H99" s="602" t="s">
        <v>1120</v>
      </c>
      <c r="I99" s="602" t="s">
        <v>22</v>
      </c>
      <c r="J99" s="602" t="s">
        <v>22</v>
      </c>
      <c r="K99" s="602" t="s">
        <v>22</v>
      </c>
      <c r="L99" s="602" t="s">
        <v>22</v>
      </c>
      <c r="M99" s="1766" t="s">
        <v>1937</v>
      </c>
    </row>
    <row r="100" spans="1:13" ht="47.25" x14ac:dyDescent="0.25">
      <c r="A100" s="1766" t="s">
        <v>929</v>
      </c>
      <c r="B100" s="871" t="s">
        <v>383</v>
      </c>
      <c r="C100" s="871" t="s">
        <v>1190</v>
      </c>
      <c r="D100" s="602" t="s">
        <v>22</v>
      </c>
      <c r="E100" s="602" t="s">
        <v>22</v>
      </c>
      <c r="F100" s="602" t="s">
        <v>22</v>
      </c>
      <c r="G100" s="602" t="s">
        <v>22</v>
      </c>
      <c r="H100" s="602" t="s">
        <v>1188</v>
      </c>
      <c r="I100" s="602" t="s">
        <v>22</v>
      </c>
      <c r="J100" s="602" t="s">
        <v>22</v>
      </c>
      <c r="K100" s="602" t="s">
        <v>22</v>
      </c>
      <c r="L100" s="602" t="s">
        <v>2397</v>
      </c>
      <c r="M100" s="1766" t="s">
        <v>1939</v>
      </c>
    </row>
    <row r="101" spans="1:13" ht="31.5" x14ac:dyDescent="0.25">
      <c r="A101" s="601" t="s">
        <v>930</v>
      </c>
      <c r="B101" s="348" t="s">
        <v>384</v>
      </c>
      <c r="C101" s="2078"/>
      <c r="D101" s="2078"/>
      <c r="E101" s="2078"/>
      <c r="F101" s="2078"/>
      <c r="G101" s="2078"/>
      <c r="H101" s="2078"/>
      <c r="I101" s="2078"/>
      <c r="J101" s="2078"/>
      <c r="K101" s="2078"/>
      <c r="L101" s="2078"/>
      <c r="M101" s="601"/>
    </row>
    <row r="102" spans="1:13" s="716" customFormat="1" ht="47.25" x14ac:dyDescent="0.25">
      <c r="A102" s="2092" t="s">
        <v>931</v>
      </c>
      <c r="B102" s="871" t="s">
        <v>384</v>
      </c>
      <c r="C102" s="1098" t="s">
        <v>1191</v>
      </c>
      <c r="D102" s="602" t="s">
        <v>22</v>
      </c>
      <c r="E102" s="602" t="s">
        <v>22</v>
      </c>
      <c r="F102" s="602" t="s">
        <v>22</v>
      </c>
      <c r="G102" s="602" t="s">
        <v>22</v>
      </c>
      <c r="H102" s="602" t="s">
        <v>22</v>
      </c>
      <c r="I102" s="602" t="s">
        <v>22</v>
      </c>
      <c r="J102" s="602" t="s">
        <v>22</v>
      </c>
      <c r="K102" s="602" t="s">
        <v>22</v>
      </c>
      <c r="L102" s="602" t="s">
        <v>2150</v>
      </c>
      <c r="M102" s="1766" t="s">
        <v>351</v>
      </c>
    </row>
    <row r="103" spans="1:13" ht="15.75" x14ac:dyDescent="0.25">
      <c r="A103" s="601" t="s">
        <v>932</v>
      </c>
      <c r="B103" s="348" t="s">
        <v>385</v>
      </c>
      <c r="C103" s="2078"/>
      <c r="D103" s="2078"/>
      <c r="E103" s="2078"/>
      <c r="F103" s="2078"/>
      <c r="G103" s="2078"/>
      <c r="H103" s="2078"/>
      <c r="I103" s="2078"/>
      <c r="J103" s="2078"/>
      <c r="K103" s="2078"/>
      <c r="L103" s="2078"/>
      <c r="M103" s="601"/>
    </row>
    <row r="104" spans="1:13" ht="15.75" x14ac:dyDescent="0.25">
      <c r="A104" s="1766" t="s">
        <v>933</v>
      </c>
      <c r="B104" s="871" t="s">
        <v>385</v>
      </c>
      <c r="C104" s="871"/>
      <c r="D104" s="602" t="s">
        <v>22</v>
      </c>
      <c r="E104" s="602" t="s">
        <v>22</v>
      </c>
      <c r="F104" s="602" t="s">
        <v>22</v>
      </c>
      <c r="G104" s="602" t="s">
        <v>22</v>
      </c>
      <c r="H104" s="602" t="s">
        <v>22</v>
      </c>
      <c r="I104" s="602" t="s">
        <v>22</v>
      </c>
      <c r="J104" s="602" t="s">
        <v>22</v>
      </c>
      <c r="K104" s="602" t="s">
        <v>22</v>
      </c>
      <c r="L104" s="602" t="s">
        <v>537</v>
      </c>
      <c r="M104" s="1766" t="s">
        <v>351</v>
      </c>
    </row>
    <row r="105" spans="1:13" ht="47.25" x14ac:dyDescent="0.25">
      <c r="A105" s="601" t="s">
        <v>934</v>
      </c>
      <c r="B105" s="348" t="s">
        <v>386</v>
      </c>
      <c r="C105" s="2078"/>
      <c r="D105" s="2078"/>
      <c r="E105" s="2078"/>
      <c r="F105" s="2078"/>
      <c r="G105" s="2078"/>
      <c r="H105" s="2078"/>
      <c r="I105" s="2078"/>
      <c r="J105" s="2078"/>
      <c r="K105" s="2078"/>
      <c r="L105" s="2078"/>
      <c r="M105" s="601"/>
    </row>
    <row r="106" spans="1:13" ht="31.5" x14ac:dyDescent="0.25">
      <c r="A106" s="1766" t="s">
        <v>935</v>
      </c>
      <c r="B106" s="871" t="s">
        <v>386</v>
      </c>
      <c r="C106" s="871"/>
      <c r="D106" s="602" t="s">
        <v>22</v>
      </c>
      <c r="E106" s="602" t="s">
        <v>22</v>
      </c>
      <c r="F106" s="602" t="s">
        <v>22</v>
      </c>
      <c r="G106" s="602" t="s">
        <v>22</v>
      </c>
      <c r="H106" s="602" t="s">
        <v>22</v>
      </c>
      <c r="I106" s="602" t="s">
        <v>22</v>
      </c>
      <c r="J106" s="602" t="s">
        <v>22</v>
      </c>
      <c r="K106" s="602" t="s">
        <v>22</v>
      </c>
      <c r="L106" s="602" t="s">
        <v>537</v>
      </c>
      <c r="M106" s="1766" t="s">
        <v>351</v>
      </c>
    </row>
    <row r="107" spans="1:13" ht="31.5" x14ac:dyDescent="0.25">
      <c r="A107" s="601" t="s">
        <v>936</v>
      </c>
      <c r="B107" s="348" t="s">
        <v>2393</v>
      </c>
      <c r="C107" s="2078"/>
      <c r="D107" s="2078"/>
      <c r="E107" s="2078"/>
      <c r="F107" s="2078"/>
      <c r="G107" s="2078"/>
      <c r="H107" s="2078"/>
      <c r="I107" s="2078"/>
      <c r="J107" s="2078"/>
      <c r="K107" s="2078"/>
      <c r="L107" s="2078"/>
      <c r="M107" s="601"/>
    </row>
    <row r="108" spans="1:13" ht="15.75" x14ac:dyDescent="0.25">
      <c r="A108" s="1766" t="s">
        <v>937</v>
      </c>
      <c r="B108" s="871" t="s">
        <v>1389</v>
      </c>
      <c r="C108" s="871"/>
      <c r="D108" s="602" t="s">
        <v>22</v>
      </c>
      <c r="E108" s="602" t="s">
        <v>22</v>
      </c>
      <c r="F108" s="602" t="s">
        <v>22</v>
      </c>
      <c r="G108" s="602" t="s">
        <v>22</v>
      </c>
      <c r="H108" s="602" t="s">
        <v>22</v>
      </c>
      <c r="I108" s="602" t="s">
        <v>22</v>
      </c>
      <c r="J108" s="602" t="s">
        <v>22</v>
      </c>
      <c r="K108" s="602" t="s">
        <v>22</v>
      </c>
      <c r="L108" s="602" t="s">
        <v>537</v>
      </c>
      <c r="M108" s="1766" t="s">
        <v>351</v>
      </c>
    </row>
    <row r="109" spans="1:13" ht="15.75" x14ac:dyDescent="0.25">
      <c r="A109" s="601" t="s">
        <v>938</v>
      </c>
      <c r="B109" s="348" t="s">
        <v>1390</v>
      </c>
      <c r="C109" s="2078"/>
      <c r="D109" s="2078"/>
      <c r="E109" s="2078"/>
      <c r="F109" s="2078"/>
      <c r="G109" s="2078"/>
      <c r="H109" s="2078"/>
      <c r="I109" s="2078"/>
      <c r="J109" s="2078"/>
      <c r="K109" s="2078"/>
      <c r="L109" s="2078"/>
      <c r="M109" s="601"/>
    </row>
    <row r="110" spans="1:13" ht="31.5" x14ac:dyDescent="0.25">
      <c r="A110" s="1766" t="s">
        <v>939</v>
      </c>
      <c r="B110" s="871" t="s">
        <v>1390</v>
      </c>
      <c r="C110" s="871"/>
      <c r="D110" s="602" t="s">
        <v>22</v>
      </c>
      <c r="E110" s="602" t="s">
        <v>22</v>
      </c>
      <c r="F110" s="602" t="s">
        <v>22</v>
      </c>
      <c r="G110" s="602" t="s">
        <v>22</v>
      </c>
      <c r="H110" s="602" t="s">
        <v>22</v>
      </c>
      <c r="I110" s="602" t="s">
        <v>22</v>
      </c>
      <c r="J110" s="602" t="s">
        <v>22</v>
      </c>
      <c r="K110" s="602" t="s">
        <v>22</v>
      </c>
      <c r="L110" s="602" t="s">
        <v>1192</v>
      </c>
      <c r="M110" s="1766" t="s">
        <v>351</v>
      </c>
    </row>
    <row r="111" spans="1:13" ht="15.75" x14ac:dyDescent="0.25">
      <c r="A111" s="601" t="s">
        <v>940</v>
      </c>
      <c r="B111" s="348" t="s">
        <v>387</v>
      </c>
      <c r="C111" s="2078"/>
      <c r="D111" s="2078"/>
      <c r="E111" s="2078"/>
      <c r="F111" s="2078"/>
      <c r="G111" s="2078"/>
      <c r="H111" s="2078"/>
      <c r="I111" s="2078"/>
      <c r="J111" s="2078"/>
      <c r="K111" s="2078"/>
      <c r="L111" s="2078"/>
      <c r="M111" s="601"/>
    </row>
    <row r="112" spans="1:13" ht="31.5" x14ac:dyDescent="0.25">
      <c r="A112" s="1766" t="s">
        <v>941</v>
      </c>
      <c r="B112" s="871" t="s">
        <v>387</v>
      </c>
      <c r="C112" s="871"/>
      <c r="D112" s="602" t="s">
        <v>22</v>
      </c>
      <c r="E112" s="602" t="s">
        <v>22</v>
      </c>
      <c r="F112" s="602" t="s">
        <v>22</v>
      </c>
      <c r="G112" s="602" t="s">
        <v>22</v>
      </c>
      <c r="H112" s="602" t="s">
        <v>22</v>
      </c>
      <c r="I112" s="602" t="s">
        <v>22</v>
      </c>
      <c r="J112" s="602" t="s">
        <v>22</v>
      </c>
      <c r="K112" s="602" t="s">
        <v>22</v>
      </c>
      <c r="L112" s="602" t="s">
        <v>2151</v>
      </c>
      <c r="M112" s="1766" t="s">
        <v>351</v>
      </c>
    </row>
    <row r="113" spans="1:13" ht="15.75" x14ac:dyDescent="0.25">
      <c r="A113" s="601" t="s">
        <v>942</v>
      </c>
      <c r="B113" s="348" t="s">
        <v>388</v>
      </c>
      <c r="C113" s="2078"/>
      <c r="D113" s="2078"/>
      <c r="E113" s="2078"/>
      <c r="F113" s="2078"/>
      <c r="G113" s="2078"/>
      <c r="H113" s="2078"/>
      <c r="I113" s="2078"/>
      <c r="J113" s="2078"/>
      <c r="K113" s="2078"/>
      <c r="L113" s="2078"/>
      <c r="M113" s="601"/>
    </row>
    <row r="114" spans="1:13" ht="31.5" x14ac:dyDescent="0.25">
      <c r="A114" s="1766" t="s">
        <v>943</v>
      </c>
      <c r="B114" s="871" t="s">
        <v>388</v>
      </c>
      <c r="C114" s="871"/>
      <c r="D114" s="602" t="s">
        <v>22</v>
      </c>
      <c r="E114" s="602" t="s">
        <v>22</v>
      </c>
      <c r="F114" s="602" t="s">
        <v>22</v>
      </c>
      <c r="G114" s="602" t="s">
        <v>22</v>
      </c>
      <c r="H114" s="602" t="s">
        <v>22</v>
      </c>
      <c r="I114" s="602" t="s">
        <v>22</v>
      </c>
      <c r="J114" s="602" t="s">
        <v>22</v>
      </c>
      <c r="K114" s="602" t="s">
        <v>22</v>
      </c>
      <c r="L114" s="602" t="s">
        <v>2151</v>
      </c>
      <c r="M114" s="1766" t="s">
        <v>351</v>
      </c>
    </row>
    <row r="115" spans="1:13" ht="31.5" x14ac:dyDescent="0.25">
      <c r="A115" s="601" t="s">
        <v>944</v>
      </c>
      <c r="B115" s="348" t="s">
        <v>538</v>
      </c>
      <c r="C115" s="2078"/>
      <c r="D115" s="2078"/>
      <c r="E115" s="2078"/>
      <c r="F115" s="2078"/>
      <c r="G115" s="2078"/>
      <c r="H115" s="2078"/>
      <c r="I115" s="2078"/>
      <c r="J115" s="2078"/>
      <c r="K115" s="2078"/>
      <c r="L115" s="2078"/>
      <c r="M115" s="601"/>
    </row>
    <row r="116" spans="1:13" ht="31.5" x14ac:dyDescent="0.25">
      <c r="A116" s="2092" t="s">
        <v>945</v>
      </c>
      <c r="B116" s="871" t="s">
        <v>538</v>
      </c>
      <c r="C116" s="871"/>
      <c r="D116" s="602" t="s">
        <v>22</v>
      </c>
      <c r="E116" s="602" t="s">
        <v>22</v>
      </c>
      <c r="F116" s="602" t="s">
        <v>22</v>
      </c>
      <c r="G116" s="602" t="s">
        <v>22</v>
      </c>
      <c r="H116" s="602" t="s">
        <v>22</v>
      </c>
      <c r="I116" s="602" t="s">
        <v>22</v>
      </c>
      <c r="J116" s="602" t="s">
        <v>22</v>
      </c>
      <c r="K116" s="602" t="s">
        <v>22</v>
      </c>
      <c r="L116" s="602" t="s">
        <v>2151</v>
      </c>
      <c r="M116" s="1766" t="s">
        <v>351</v>
      </c>
    </row>
    <row r="117" spans="1:13" ht="40.5" x14ac:dyDescent="0.25">
      <c r="A117" s="2084" t="s">
        <v>946</v>
      </c>
      <c r="B117" s="2082" t="s">
        <v>1723</v>
      </c>
      <c r="C117" s="2082"/>
      <c r="D117" s="2082"/>
      <c r="E117" s="2082"/>
      <c r="F117" s="2082"/>
      <c r="G117" s="2082"/>
      <c r="H117" s="2082"/>
      <c r="I117" s="2082"/>
      <c r="J117" s="2082"/>
      <c r="K117" s="2082"/>
      <c r="L117" s="2082"/>
      <c r="M117" s="2083"/>
    </row>
    <row r="118" spans="1:13" ht="47.25" x14ac:dyDescent="0.25">
      <c r="A118" s="601" t="s">
        <v>947</v>
      </c>
      <c r="B118" s="348" t="s">
        <v>539</v>
      </c>
      <c r="C118" s="2078"/>
      <c r="D118" s="2078"/>
      <c r="E118" s="2078"/>
      <c r="F118" s="2078"/>
      <c r="G118" s="2078"/>
      <c r="H118" s="2078"/>
      <c r="I118" s="2078"/>
      <c r="J118" s="2078"/>
      <c r="K118" s="2078"/>
      <c r="L118" s="2078"/>
      <c r="M118" s="601"/>
    </row>
    <row r="119" spans="1:13" s="716" customFormat="1" ht="54" customHeight="1" x14ac:dyDescent="0.25">
      <c r="A119" s="1766" t="s">
        <v>948</v>
      </c>
      <c r="B119" s="871" t="s">
        <v>389</v>
      </c>
      <c r="C119" s="871"/>
      <c r="D119" s="602" t="s">
        <v>22</v>
      </c>
      <c r="E119" s="602" t="s">
        <v>22</v>
      </c>
      <c r="F119" s="602" t="s">
        <v>22</v>
      </c>
      <c r="G119" s="602" t="s">
        <v>22</v>
      </c>
      <c r="H119" s="602" t="s">
        <v>22</v>
      </c>
      <c r="I119" s="602" t="s">
        <v>1121</v>
      </c>
      <c r="J119" s="602" t="s">
        <v>22</v>
      </c>
      <c r="K119" s="602" t="s">
        <v>22</v>
      </c>
      <c r="L119" s="602" t="s">
        <v>1413</v>
      </c>
      <c r="M119" s="1766" t="s">
        <v>1938</v>
      </c>
    </row>
    <row r="120" spans="1:13" ht="47.25" x14ac:dyDescent="0.25">
      <c r="A120" s="1766" t="s">
        <v>949</v>
      </c>
      <c r="B120" s="871" t="s">
        <v>390</v>
      </c>
      <c r="C120" s="871"/>
      <c r="D120" s="602" t="s">
        <v>22</v>
      </c>
      <c r="E120" s="602" t="s">
        <v>22</v>
      </c>
      <c r="F120" s="602" t="s">
        <v>22</v>
      </c>
      <c r="G120" s="602" t="s">
        <v>22</v>
      </c>
      <c r="H120" s="602" t="s">
        <v>22</v>
      </c>
      <c r="I120" s="602" t="s">
        <v>1123</v>
      </c>
      <c r="J120" s="602" t="s">
        <v>22</v>
      </c>
      <c r="K120" s="602" t="s">
        <v>22</v>
      </c>
      <c r="L120" s="602" t="s">
        <v>1122</v>
      </c>
      <c r="M120" s="1766" t="s">
        <v>1938</v>
      </c>
    </row>
    <row r="121" spans="1:13" ht="47.25" x14ac:dyDescent="0.25">
      <c r="A121" s="1766" t="s">
        <v>950</v>
      </c>
      <c r="B121" s="871" t="s">
        <v>391</v>
      </c>
      <c r="C121" s="871"/>
      <c r="D121" s="602" t="s">
        <v>22</v>
      </c>
      <c r="E121" s="602" t="s">
        <v>22</v>
      </c>
      <c r="F121" s="602" t="s">
        <v>22</v>
      </c>
      <c r="G121" s="602" t="s">
        <v>22</v>
      </c>
      <c r="H121" s="602" t="s">
        <v>22</v>
      </c>
      <c r="I121" s="602" t="s">
        <v>1123</v>
      </c>
      <c r="J121" s="602" t="s">
        <v>22</v>
      </c>
      <c r="K121" s="602" t="s">
        <v>22</v>
      </c>
      <c r="L121" s="602" t="s">
        <v>1122</v>
      </c>
      <c r="M121" s="1766" t="s">
        <v>1938</v>
      </c>
    </row>
    <row r="122" spans="1:13" ht="15.75" x14ac:dyDescent="0.25">
      <c r="A122" s="601" t="s">
        <v>951</v>
      </c>
      <c r="B122" s="348" t="s">
        <v>1193</v>
      </c>
      <c r="C122" s="2078"/>
      <c r="D122" s="2078"/>
      <c r="E122" s="2078"/>
      <c r="F122" s="2078"/>
      <c r="G122" s="2078"/>
      <c r="H122" s="2078"/>
      <c r="I122" s="2078"/>
      <c r="J122" s="2078"/>
      <c r="K122" s="2078"/>
      <c r="L122" s="2078"/>
      <c r="M122" s="601"/>
    </row>
    <row r="123" spans="1:13" s="716" customFormat="1" ht="244.5" customHeight="1" x14ac:dyDescent="0.25">
      <c r="A123" s="1766" t="s">
        <v>952</v>
      </c>
      <c r="B123" s="871" t="s">
        <v>1194</v>
      </c>
      <c r="C123" s="871" t="s">
        <v>1724</v>
      </c>
      <c r="D123" s="602" t="s">
        <v>22</v>
      </c>
      <c r="E123" s="602" t="s">
        <v>22</v>
      </c>
      <c r="F123" s="602" t="s">
        <v>22</v>
      </c>
      <c r="G123" s="602" t="s">
        <v>22</v>
      </c>
      <c r="H123" s="602" t="s">
        <v>22</v>
      </c>
      <c r="I123" s="602" t="s">
        <v>1195</v>
      </c>
      <c r="J123" s="602" t="s">
        <v>22</v>
      </c>
      <c r="K123" s="602" t="s">
        <v>22</v>
      </c>
      <c r="L123" s="602" t="s">
        <v>2632</v>
      </c>
      <c r="M123" s="1766" t="s">
        <v>1938</v>
      </c>
    </row>
    <row r="124" spans="1:13" ht="31.5" x14ac:dyDescent="0.25">
      <c r="A124" s="601" t="s">
        <v>954</v>
      </c>
      <c r="B124" s="348" t="s">
        <v>1725</v>
      </c>
      <c r="C124" s="2078"/>
      <c r="D124" s="2078"/>
      <c r="E124" s="2078"/>
      <c r="F124" s="2078"/>
      <c r="G124" s="2078"/>
      <c r="H124" s="2078"/>
      <c r="I124" s="2078"/>
      <c r="J124" s="2078"/>
      <c r="K124" s="2078"/>
      <c r="L124" s="2078"/>
      <c r="M124" s="601"/>
    </row>
    <row r="125" spans="1:13" ht="47.25" x14ac:dyDescent="0.25">
      <c r="A125" s="1766" t="s">
        <v>953</v>
      </c>
      <c r="B125" s="871" t="s">
        <v>1725</v>
      </c>
      <c r="C125" s="871"/>
      <c r="D125" s="602" t="s">
        <v>22</v>
      </c>
      <c r="E125" s="602" t="s">
        <v>22</v>
      </c>
      <c r="F125" s="602" t="s">
        <v>22</v>
      </c>
      <c r="G125" s="602" t="s">
        <v>22</v>
      </c>
      <c r="H125" s="602" t="s">
        <v>22</v>
      </c>
      <c r="I125" s="602" t="s">
        <v>1125</v>
      </c>
      <c r="J125" s="602" t="s">
        <v>22</v>
      </c>
      <c r="K125" s="602" t="s">
        <v>22</v>
      </c>
      <c r="L125" s="602" t="s">
        <v>1124</v>
      </c>
      <c r="M125" s="1766" t="s">
        <v>1938</v>
      </c>
    </row>
    <row r="126" spans="1:13" ht="15.75" x14ac:dyDescent="0.25">
      <c r="A126" s="601" t="s">
        <v>955</v>
      </c>
      <c r="B126" s="348" t="s">
        <v>1196</v>
      </c>
      <c r="C126" s="2078"/>
      <c r="D126" s="2078"/>
      <c r="E126" s="2078"/>
      <c r="F126" s="2078"/>
      <c r="G126" s="2078"/>
      <c r="H126" s="2078"/>
      <c r="I126" s="2078"/>
      <c r="J126" s="2078"/>
      <c r="K126" s="2078"/>
      <c r="L126" s="2078"/>
      <c r="M126" s="601"/>
    </row>
    <row r="127" spans="1:13" s="716" customFormat="1" ht="63" x14ac:dyDescent="0.25">
      <c r="A127" s="1766" t="s">
        <v>956</v>
      </c>
      <c r="B127" s="871" t="s">
        <v>1197</v>
      </c>
      <c r="C127" s="871" t="s">
        <v>1198</v>
      </c>
      <c r="D127" s="602" t="s">
        <v>22</v>
      </c>
      <c r="E127" s="602" t="s">
        <v>22</v>
      </c>
      <c r="F127" s="602" t="s">
        <v>22</v>
      </c>
      <c r="G127" s="602" t="s">
        <v>22</v>
      </c>
      <c r="H127" s="602" t="s">
        <v>22</v>
      </c>
      <c r="I127" s="602" t="s">
        <v>1199</v>
      </c>
      <c r="J127" s="602" t="s">
        <v>22</v>
      </c>
      <c r="K127" s="602" t="s">
        <v>22</v>
      </c>
      <c r="L127" s="602" t="s">
        <v>2398</v>
      </c>
      <c r="M127" s="1766" t="s">
        <v>1938</v>
      </c>
    </row>
    <row r="128" spans="1:13" ht="31.5" x14ac:dyDescent="0.25">
      <c r="A128" s="601" t="s">
        <v>957</v>
      </c>
      <c r="B128" s="348" t="s">
        <v>540</v>
      </c>
      <c r="C128" s="2078"/>
      <c r="D128" s="2078"/>
      <c r="E128" s="2078"/>
      <c r="F128" s="2078"/>
      <c r="G128" s="2078"/>
      <c r="H128" s="2078"/>
      <c r="I128" s="2078"/>
      <c r="J128" s="2078"/>
      <c r="K128" s="2078"/>
      <c r="L128" s="2078"/>
      <c r="M128" s="601"/>
    </row>
    <row r="129" spans="1:13" ht="31.5" x14ac:dyDescent="0.25">
      <c r="A129" s="1766" t="s">
        <v>958</v>
      </c>
      <c r="B129" s="871" t="s">
        <v>540</v>
      </c>
      <c r="C129" s="871"/>
      <c r="D129" s="602" t="s">
        <v>22</v>
      </c>
      <c r="E129" s="602" t="s">
        <v>22</v>
      </c>
      <c r="F129" s="602" t="s">
        <v>22</v>
      </c>
      <c r="G129" s="602" t="s">
        <v>22</v>
      </c>
      <c r="H129" s="602" t="s">
        <v>22</v>
      </c>
      <c r="I129" s="602" t="s">
        <v>22</v>
      </c>
      <c r="J129" s="602" t="s">
        <v>22</v>
      </c>
      <c r="K129" s="602" t="s">
        <v>22</v>
      </c>
      <c r="L129" s="602" t="s">
        <v>2152</v>
      </c>
      <c r="M129" s="1766" t="s">
        <v>351</v>
      </c>
    </row>
    <row r="130" spans="1:13" ht="20.25" x14ac:dyDescent="0.25">
      <c r="A130" s="2084" t="s">
        <v>959</v>
      </c>
      <c r="B130" s="2082" t="s">
        <v>541</v>
      </c>
      <c r="C130" s="2085"/>
      <c r="D130" s="2085"/>
      <c r="E130" s="2085"/>
      <c r="F130" s="2085"/>
      <c r="G130" s="2085"/>
      <c r="H130" s="2085"/>
      <c r="I130" s="2085"/>
      <c r="J130" s="2085"/>
      <c r="K130" s="2085"/>
      <c r="L130" s="2085"/>
      <c r="M130" s="2084"/>
    </row>
    <row r="131" spans="1:13" ht="41.25" customHeight="1" x14ac:dyDescent="0.25">
      <c r="A131" s="1766" t="s">
        <v>960</v>
      </c>
      <c r="B131" s="871" t="s">
        <v>819</v>
      </c>
      <c r="C131" s="871" t="s">
        <v>1155</v>
      </c>
      <c r="D131" s="602" t="s">
        <v>22</v>
      </c>
      <c r="E131" s="602" t="s">
        <v>22</v>
      </c>
      <c r="F131" s="602" t="s">
        <v>22</v>
      </c>
      <c r="G131" s="602" t="s">
        <v>22</v>
      </c>
      <c r="H131" s="602" t="s">
        <v>22</v>
      </c>
      <c r="I131" s="602" t="s">
        <v>22</v>
      </c>
      <c r="J131" s="602" t="s">
        <v>22</v>
      </c>
      <c r="K131" s="602" t="s">
        <v>22</v>
      </c>
      <c r="L131" s="602" t="s">
        <v>2634</v>
      </c>
      <c r="M131" s="1766" t="s">
        <v>351</v>
      </c>
    </row>
    <row r="132" spans="1:13" ht="31.5" x14ac:dyDescent="0.25">
      <c r="A132" s="1766" t="s">
        <v>961</v>
      </c>
      <c r="B132" s="871" t="s">
        <v>820</v>
      </c>
      <c r="C132" s="871" t="s">
        <v>1200</v>
      </c>
      <c r="D132" s="602" t="s">
        <v>22</v>
      </c>
      <c r="E132" s="602" t="s">
        <v>22</v>
      </c>
      <c r="F132" s="602" t="s">
        <v>22</v>
      </c>
      <c r="G132" s="602" t="s">
        <v>22</v>
      </c>
      <c r="H132" s="602" t="s">
        <v>22</v>
      </c>
      <c r="I132" s="602" t="s">
        <v>22</v>
      </c>
      <c r="J132" s="602" t="s">
        <v>22</v>
      </c>
      <c r="K132" s="602" t="s">
        <v>22</v>
      </c>
      <c r="L132" s="602" t="s">
        <v>2634</v>
      </c>
      <c r="M132" s="1766" t="s">
        <v>351</v>
      </c>
    </row>
    <row r="133" spans="1:13" ht="31.5" x14ac:dyDescent="0.25">
      <c r="A133" s="1766" t="s">
        <v>962</v>
      </c>
      <c r="B133" s="871" t="s">
        <v>821</v>
      </c>
      <c r="C133" s="871" t="s">
        <v>1201</v>
      </c>
      <c r="D133" s="602" t="s">
        <v>22</v>
      </c>
      <c r="E133" s="602" t="s">
        <v>22</v>
      </c>
      <c r="F133" s="602" t="s">
        <v>22</v>
      </c>
      <c r="G133" s="602" t="s">
        <v>22</v>
      </c>
      <c r="H133" s="602" t="s">
        <v>22</v>
      </c>
      <c r="I133" s="602" t="s">
        <v>22</v>
      </c>
      <c r="J133" s="602" t="s">
        <v>22</v>
      </c>
      <c r="K133" s="602" t="s">
        <v>22</v>
      </c>
      <c r="L133" s="602" t="s">
        <v>2634</v>
      </c>
      <c r="M133" s="1766" t="s">
        <v>351</v>
      </c>
    </row>
    <row r="134" spans="1:13" ht="20.25" x14ac:dyDescent="0.25">
      <c r="A134" s="2084" t="s">
        <v>963</v>
      </c>
      <c r="B134" s="2082" t="s">
        <v>392</v>
      </c>
      <c r="C134" s="2085"/>
      <c r="D134" s="2085"/>
      <c r="E134" s="2085"/>
      <c r="F134" s="2085"/>
      <c r="G134" s="2085"/>
      <c r="H134" s="2085"/>
      <c r="I134" s="2085"/>
      <c r="J134" s="2085"/>
      <c r="K134" s="2085"/>
      <c r="L134" s="2085"/>
      <c r="M134" s="2084"/>
    </row>
    <row r="135" spans="1:13" ht="63" x14ac:dyDescent="0.25">
      <c r="A135" s="1766" t="s">
        <v>964</v>
      </c>
      <c r="B135" s="871" t="s">
        <v>822</v>
      </c>
      <c r="C135" s="871" t="s">
        <v>1202</v>
      </c>
      <c r="D135" s="602" t="s">
        <v>22</v>
      </c>
      <c r="E135" s="602" t="s">
        <v>22</v>
      </c>
      <c r="F135" s="602" t="s">
        <v>22</v>
      </c>
      <c r="G135" s="602" t="s">
        <v>22</v>
      </c>
      <c r="H135" s="602" t="s">
        <v>22</v>
      </c>
      <c r="I135" s="602" t="s">
        <v>22</v>
      </c>
      <c r="J135" s="602" t="s">
        <v>22</v>
      </c>
      <c r="K135" s="602" t="s">
        <v>22</v>
      </c>
      <c r="L135" s="602" t="s">
        <v>2149</v>
      </c>
      <c r="M135" s="1766" t="s">
        <v>351</v>
      </c>
    </row>
    <row r="136" spans="1:13" ht="63" x14ac:dyDescent="0.25">
      <c r="A136" s="1766" t="s">
        <v>965</v>
      </c>
      <c r="B136" s="871" t="s">
        <v>823</v>
      </c>
      <c r="C136" s="871" t="s">
        <v>1203</v>
      </c>
      <c r="D136" s="602" t="s">
        <v>22</v>
      </c>
      <c r="E136" s="602" t="s">
        <v>22</v>
      </c>
      <c r="F136" s="602" t="s">
        <v>22</v>
      </c>
      <c r="G136" s="602" t="s">
        <v>22</v>
      </c>
      <c r="H136" s="602" t="s">
        <v>22</v>
      </c>
      <c r="I136" s="602" t="s">
        <v>22</v>
      </c>
      <c r="J136" s="602" t="s">
        <v>22</v>
      </c>
      <c r="K136" s="602" t="s">
        <v>22</v>
      </c>
      <c r="L136" s="602" t="s">
        <v>2149</v>
      </c>
      <c r="M136" s="1766" t="s">
        <v>351</v>
      </c>
    </row>
    <row r="137" spans="1:13" ht="63" x14ac:dyDescent="0.25">
      <c r="A137" s="1766" t="s">
        <v>966</v>
      </c>
      <c r="B137" s="871" t="s">
        <v>824</v>
      </c>
      <c r="C137" s="871" t="s">
        <v>1204</v>
      </c>
      <c r="D137" s="602" t="s">
        <v>22</v>
      </c>
      <c r="E137" s="602" t="s">
        <v>22</v>
      </c>
      <c r="F137" s="602" t="s">
        <v>22</v>
      </c>
      <c r="G137" s="602" t="s">
        <v>22</v>
      </c>
      <c r="H137" s="602" t="s">
        <v>22</v>
      </c>
      <c r="I137" s="602" t="s">
        <v>22</v>
      </c>
      <c r="J137" s="602" t="s">
        <v>22</v>
      </c>
      <c r="K137" s="602" t="s">
        <v>22</v>
      </c>
      <c r="L137" s="602" t="s">
        <v>2149</v>
      </c>
      <c r="M137" s="1766" t="s">
        <v>351</v>
      </c>
    </row>
    <row r="138" spans="1:13" ht="63" x14ac:dyDescent="0.25">
      <c r="A138" s="1766" t="s">
        <v>967</v>
      </c>
      <c r="B138" s="871" t="s">
        <v>825</v>
      </c>
      <c r="C138" s="871" t="s">
        <v>1205</v>
      </c>
      <c r="D138" s="602" t="s">
        <v>22</v>
      </c>
      <c r="E138" s="602" t="s">
        <v>22</v>
      </c>
      <c r="F138" s="602" t="s">
        <v>22</v>
      </c>
      <c r="G138" s="602" t="s">
        <v>22</v>
      </c>
      <c r="H138" s="602" t="s">
        <v>22</v>
      </c>
      <c r="I138" s="602" t="s">
        <v>22</v>
      </c>
      <c r="J138" s="602" t="s">
        <v>22</v>
      </c>
      <c r="K138" s="602" t="s">
        <v>22</v>
      </c>
      <c r="L138" s="602" t="s">
        <v>2149</v>
      </c>
      <c r="M138" s="1766" t="s">
        <v>351</v>
      </c>
    </row>
    <row r="139" spans="1:13" ht="20.25" x14ac:dyDescent="0.25">
      <c r="A139" s="2084" t="s">
        <v>968</v>
      </c>
      <c r="B139" s="2082" t="s">
        <v>393</v>
      </c>
      <c r="C139" s="2085"/>
      <c r="D139" s="2085"/>
      <c r="E139" s="2085"/>
      <c r="F139" s="2085"/>
      <c r="G139" s="2085"/>
      <c r="H139" s="2085"/>
      <c r="I139" s="2085"/>
      <c r="J139" s="2085"/>
      <c r="K139" s="2085"/>
      <c r="L139" s="2085"/>
      <c r="M139" s="2084"/>
    </row>
    <row r="140" spans="1:13" s="716" customFormat="1" ht="63" x14ac:dyDescent="0.25">
      <c r="A140" s="1766" t="s">
        <v>1156</v>
      </c>
      <c r="B140" s="871" t="s">
        <v>826</v>
      </c>
      <c r="C140" s="871" t="s">
        <v>1206</v>
      </c>
      <c r="D140" s="602" t="s">
        <v>22</v>
      </c>
      <c r="E140" s="602" t="s">
        <v>22</v>
      </c>
      <c r="F140" s="602" t="s">
        <v>22</v>
      </c>
      <c r="G140" s="602" t="s">
        <v>22</v>
      </c>
      <c r="H140" s="602" t="s">
        <v>22</v>
      </c>
      <c r="I140" s="602" t="s">
        <v>22</v>
      </c>
      <c r="J140" s="602" t="s">
        <v>22</v>
      </c>
      <c r="K140" s="602" t="s">
        <v>22</v>
      </c>
      <c r="L140" s="602" t="s">
        <v>2149</v>
      </c>
      <c r="M140" s="1766" t="s">
        <v>351</v>
      </c>
    </row>
    <row r="141" spans="1:13" ht="20.25" x14ac:dyDescent="0.25">
      <c r="A141" s="2084" t="s">
        <v>970</v>
      </c>
      <c r="B141" s="2082" t="s">
        <v>394</v>
      </c>
      <c r="C141" s="2085"/>
      <c r="D141" s="2085"/>
      <c r="E141" s="2085"/>
      <c r="F141" s="2085"/>
      <c r="G141" s="2085"/>
      <c r="H141" s="2085"/>
      <c r="I141" s="2085"/>
      <c r="J141" s="2085"/>
      <c r="K141" s="2085"/>
      <c r="L141" s="2085"/>
      <c r="M141" s="2084"/>
    </row>
    <row r="142" spans="1:13" s="716" customFormat="1" ht="78.75" x14ac:dyDescent="0.25">
      <c r="A142" s="1766" t="s">
        <v>969</v>
      </c>
      <c r="B142" s="871" t="s">
        <v>829</v>
      </c>
      <c r="C142" s="871" t="s">
        <v>1207</v>
      </c>
      <c r="D142" s="602" t="s">
        <v>22</v>
      </c>
      <c r="E142" s="602" t="s">
        <v>22</v>
      </c>
      <c r="F142" s="602" t="s">
        <v>22</v>
      </c>
      <c r="G142" s="602" t="s">
        <v>2647</v>
      </c>
      <c r="H142" s="602" t="s">
        <v>22</v>
      </c>
      <c r="I142" s="602" t="s">
        <v>22</v>
      </c>
      <c r="J142" s="602" t="s">
        <v>22</v>
      </c>
      <c r="K142" s="602" t="s">
        <v>22</v>
      </c>
      <c r="L142" s="602" t="s">
        <v>2648</v>
      </c>
      <c r="M142" s="1766" t="s">
        <v>1935</v>
      </c>
    </row>
    <row r="143" spans="1:13" ht="40.5" x14ac:dyDescent="0.25">
      <c r="A143" s="2084" t="s">
        <v>971</v>
      </c>
      <c r="B143" s="2082" t="s">
        <v>1933</v>
      </c>
      <c r="C143" s="2085"/>
      <c r="D143" s="2085"/>
      <c r="E143" s="2085"/>
      <c r="F143" s="2085"/>
      <c r="G143" s="2085"/>
      <c r="H143" s="2085"/>
      <c r="I143" s="2085"/>
      <c r="J143" s="2085"/>
      <c r="K143" s="2085"/>
      <c r="L143" s="2085"/>
      <c r="M143" s="2084"/>
    </row>
    <row r="144" spans="1:13" s="716" customFormat="1" ht="63" x14ac:dyDescent="0.25">
      <c r="A144" s="1766" t="s">
        <v>972</v>
      </c>
      <c r="B144" s="871" t="s">
        <v>1161</v>
      </c>
      <c r="C144" s="871" t="s">
        <v>1208</v>
      </c>
      <c r="D144" s="602" t="s">
        <v>22</v>
      </c>
      <c r="E144" s="602" t="s">
        <v>22</v>
      </c>
      <c r="F144" s="602" t="s">
        <v>22</v>
      </c>
      <c r="G144" s="602" t="s">
        <v>22</v>
      </c>
      <c r="H144" s="602" t="s">
        <v>22</v>
      </c>
      <c r="I144" s="602" t="s">
        <v>22</v>
      </c>
      <c r="J144" s="602" t="s">
        <v>22</v>
      </c>
      <c r="K144" s="602" t="s">
        <v>22</v>
      </c>
      <c r="L144" s="602" t="s">
        <v>2149</v>
      </c>
      <c r="M144" s="1766" t="s">
        <v>351</v>
      </c>
    </row>
    <row r="145" spans="1:13" ht="20.25" x14ac:dyDescent="0.25">
      <c r="A145" s="2084" t="s">
        <v>973</v>
      </c>
      <c r="B145" s="2082" t="s">
        <v>395</v>
      </c>
      <c r="C145" s="2085"/>
      <c r="D145" s="2085"/>
      <c r="E145" s="2085"/>
      <c r="F145" s="2085"/>
      <c r="G145" s="2085"/>
      <c r="H145" s="2085"/>
      <c r="I145" s="2085"/>
      <c r="J145" s="2085"/>
      <c r="K145" s="2085"/>
      <c r="L145" s="2085"/>
      <c r="M145" s="2084"/>
    </row>
    <row r="146" spans="1:13" ht="63" x14ac:dyDescent="0.25">
      <c r="A146" s="602" t="s">
        <v>974</v>
      </c>
      <c r="B146" s="348" t="s">
        <v>827</v>
      </c>
      <c r="C146" s="348" t="s">
        <v>1209</v>
      </c>
      <c r="D146" s="602" t="s">
        <v>22</v>
      </c>
      <c r="E146" s="602" t="s">
        <v>22</v>
      </c>
      <c r="F146" s="602" t="s">
        <v>22</v>
      </c>
      <c r="G146" s="602"/>
      <c r="H146" s="602" t="s">
        <v>22</v>
      </c>
      <c r="I146" s="602" t="s">
        <v>22</v>
      </c>
      <c r="J146" s="602"/>
      <c r="K146" s="602" t="s">
        <v>22</v>
      </c>
      <c r="L146" s="602" t="s">
        <v>2149</v>
      </c>
      <c r="M146" s="602"/>
    </row>
    <row r="147" spans="1:13" ht="63" x14ac:dyDescent="0.25">
      <c r="A147" s="1766" t="s">
        <v>1851</v>
      </c>
      <c r="B147" s="871" t="s">
        <v>1852</v>
      </c>
      <c r="C147" s="871" t="s">
        <v>1209</v>
      </c>
      <c r="D147" s="602" t="s">
        <v>22</v>
      </c>
      <c r="E147" s="602" t="s">
        <v>22</v>
      </c>
      <c r="F147" s="602" t="s">
        <v>22</v>
      </c>
      <c r="G147" s="602"/>
      <c r="H147" s="602" t="s">
        <v>22</v>
      </c>
      <c r="I147" s="602" t="s">
        <v>22</v>
      </c>
      <c r="J147" s="602"/>
      <c r="K147" s="602" t="s">
        <v>22</v>
      </c>
      <c r="L147" s="602" t="s">
        <v>527</v>
      </c>
      <c r="M147" s="1766" t="s">
        <v>1935</v>
      </c>
    </row>
    <row r="148" spans="1:13" ht="63" x14ac:dyDescent="0.25">
      <c r="A148" s="1766" t="s">
        <v>1853</v>
      </c>
      <c r="B148" s="871" t="s">
        <v>1854</v>
      </c>
      <c r="C148" s="871" t="s">
        <v>1209</v>
      </c>
      <c r="D148" s="602" t="s">
        <v>22</v>
      </c>
      <c r="E148" s="602" t="s">
        <v>22</v>
      </c>
      <c r="F148" s="602" t="s">
        <v>22</v>
      </c>
      <c r="G148" s="602" t="s">
        <v>22</v>
      </c>
      <c r="H148" s="602" t="s">
        <v>22</v>
      </c>
      <c r="I148" s="602" t="s">
        <v>22</v>
      </c>
      <c r="J148" s="602" t="s">
        <v>22</v>
      </c>
      <c r="K148" s="602" t="s">
        <v>22</v>
      </c>
      <c r="L148" s="602" t="s">
        <v>527</v>
      </c>
      <c r="M148" s="1766" t="s">
        <v>1935</v>
      </c>
    </row>
    <row r="149" spans="1:13" ht="40.5" x14ac:dyDescent="0.25">
      <c r="A149" s="2084" t="s">
        <v>975</v>
      </c>
      <c r="B149" s="2082" t="s">
        <v>542</v>
      </c>
      <c r="C149" s="2085"/>
      <c r="D149" s="2085"/>
      <c r="E149" s="2085"/>
      <c r="F149" s="2085"/>
      <c r="G149" s="2085"/>
      <c r="H149" s="2085"/>
      <c r="I149" s="2085"/>
      <c r="J149" s="2085"/>
      <c r="K149" s="2085"/>
      <c r="L149" s="2085"/>
      <c r="M149" s="2084"/>
    </row>
    <row r="150" spans="1:13" ht="31.5" x14ac:dyDescent="0.25">
      <c r="A150" s="1766" t="s">
        <v>976</v>
      </c>
      <c r="B150" s="871" t="s">
        <v>828</v>
      </c>
      <c r="C150" s="2089"/>
      <c r="D150" s="602" t="s">
        <v>22</v>
      </c>
      <c r="E150" s="602" t="s">
        <v>22</v>
      </c>
      <c r="F150" s="602" t="s">
        <v>22</v>
      </c>
      <c r="G150" s="602" t="s">
        <v>22</v>
      </c>
      <c r="H150" s="602" t="s">
        <v>22</v>
      </c>
      <c r="I150" s="602" t="s">
        <v>22</v>
      </c>
      <c r="J150" s="602" t="s">
        <v>22</v>
      </c>
      <c r="K150" s="602" t="s">
        <v>22</v>
      </c>
      <c r="L150" s="602" t="s">
        <v>2633</v>
      </c>
      <c r="M150" s="1766" t="s">
        <v>351</v>
      </c>
    </row>
    <row r="151" spans="1:13" ht="81" x14ac:dyDescent="0.25">
      <c r="A151" s="2084" t="s">
        <v>977</v>
      </c>
      <c r="B151" s="2082" t="s">
        <v>543</v>
      </c>
      <c r="C151" s="2085"/>
      <c r="D151" s="2085"/>
      <c r="E151" s="2085"/>
      <c r="F151" s="2085"/>
      <c r="G151" s="2085"/>
      <c r="H151" s="2085"/>
      <c r="I151" s="2085"/>
      <c r="J151" s="2085"/>
      <c r="K151" s="2085"/>
      <c r="L151" s="2085"/>
      <c r="M151" s="2084"/>
    </row>
    <row r="152" spans="1:13" ht="78.75" x14ac:dyDescent="0.25">
      <c r="A152" s="1766" t="s">
        <v>978</v>
      </c>
      <c r="B152" s="871" t="s">
        <v>543</v>
      </c>
      <c r="C152" s="2089"/>
      <c r="D152" s="602" t="s">
        <v>22</v>
      </c>
      <c r="E152" s="602" t="s">
        <v>22</v>
      </c>
      <c r="F152" s="602" t="s">
        <v>22</v>
      </c>
      <c r="G152" s="602" t="s">
        <v>22</v>
      </c>
      <c r="H152" s="602" t="s">
        <v>22</v>
      </c>
      <c r="I152" s="602" t="s">
        <v>22</v>
      </c>
      <c r="J152" s="602" t="s">
        <v>22</v>
      </c>
      <c r="K152" s="602" t="s">
        <v>543</v>
      </c>
      <c r="L152" s="602" t="s">
        <v>22</v>
      </c>
      <c r="M152" s="1766" t="s">
        <v>1934</v>
      </c>
    </row>
  </sheetData>
  <autoFilter ref="A11:M152" xr:uid="{00000000-0009-0000-0000-000001000000}"/>
  <mergeCells count="21">
    <mergeCell ref="K1:M1"/>
    <mergeCell ref="K2:M2"/>
    <mergeCell ref="M5:M10"/>
    <mergeCell ref="D6:F6"/>
    <mergeCell ref="G6:K6"/>
    <mergeCell ref="L9:L10"/>
    <mergeCell ref="G7:G8"/>
    <mergeCell ref="H7:H8"/>
    <mergeCell ref="D5:K5"/>
    <mergeCell ref="L5:L6"/>
    <mergeCell ref="L7:L8"/>
    <mergeCell ref="D3:K3"/>
    <mergeCell ref="K7:K8"/>
    <mergeCell ref="A5:A10"/>
    <mergeCell ref="B5:B10"/>
    <mergeCell ref="C5:C10"/>
    <mergeCell ref="I7:I8"/>
    <mergeCell ref="J7:J8"/>
    <mergeCell ref="D7:D8"/>
    <mergeCell ref="E7:E8"/>
    <mergeCell ref="F7:F8"/>
  </mergeCells>
  <pageMargins left="0.7" right="0.7" top="0.75" bottom="0.75" header="0.3" footer="0.3"/>
  <pageSetup paperSize="8" scale="4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zoomScale="59" zoomScaleNormal="59" workbookViewId="0">
      <selection activeCell="G17" sqref="G17"/>
    </sheetView>
  </sheetViews>
  <sheetFormatPr defaultColWidth="9.140625" defaultRowHeight="15" x14ac:dyDescent="0.25"/>
  <cols>
    <col min="1" max="1" width="16.85546875" style="732" customWidth="1"/>
    <col min="2" max="2" width="86.42578125" style="732" customWidth="1"/>
    <col min="3" max="3" width="45.28515625" style="732" customWidth="1"/>
    <col min="4" max="4" width="28.28515625" style="732" customWidth="1"/>
    <col min="5" max="5" width="28.5703125" style="732" customWidth="1"/>
    <col min="6" max="6" width="23.85546875" style="732" customWidth="1"/>
    <col min="7" max="16384" width="9.140625" style="732"/>
  </cols>
  <sheetData>
    <row r="1" spans="1:6" ht="25.5" x14ac:dyDescent="0.35">
      <c r="A1" s="958"/>
      <c r="B1" s="958"/>
      <c r="D1" s="2686" t="s">
        <v>1374</v>
      </c>
      <c r="E1" s="2686"/>
      <c r="F1" s="2686"/>
    </row>
    <row r="2" spans="1:6" ht="61.5" customHeight="1" x14ac:dyDescent="0.25">
      <c r="A2" s="211"/>
      <c r="B2" s="211"/>
      <c r="D2" s="2686" t="s">
        <v>90</v>
      </c>
      <c r="E2" s="2686"/>
      <c r="F2" s="2686"/>
    </row>
    <row r="3" spans="1:6" ht="25.5" x14ac:dyDescent="0.35">
      <c r="A3" s="2696"/>
      <c r="B3" s="2696"/>
      <c r="C3" s="2696"/>
      <c r="D3" s="2696"/>
      <c r="E3" s="2696"/>
    </row>
    <row r="4" spans="1:6" ht="25.5" x14ac:dyDescent="0.35">
      <c r="A4" s="2697" t="s">
        <v>830</v>
      </c>
      <c r="B4" s="2697"/>
      <c r="C4" s="2697"/>
      <c r="D4" s="2697"/>
      <c r="E4" s="2697"/>
    </row>
    <row r="5" spans="1:6" ht="42" customHeight="1" x14ac:dyDescent="0.25">
      <c r="A5" s="2698" t="s">
        <v>5</v>
      </c>
      <c r="B5" s="2698" t="s">
        <v>361</v>
      </c>
      <c r="C5" s="2698" t="s">
        <v>577</v>
      </c>
      <c r="D5" s="2698"/>
      <c r="E5" s="2698"/>
      <c r="F5" s="623" t="s">
        <v>576</v>
      </c>
    </row>
    <row r="6" spans="1:6" ht="128.25" customHeight="1" x14ac:dyDescent="0.25">
      <c r="A6" s="2698"/>
      <c r="B6" s="2698"/>
      <c r="C6" s="1647" t="s">
        <v>1695</v>
      </c>
      <c r="D6" s="600" t="s">
        <v>1696</v>
      </c>
      <c r="E6" s="600" t="s">
        <v>1697</v>
      </c>
      <c r="F6" s="600" t="s">
        <v>557</v>
      </c>
    </row>
    <row r="7" spans="1:6" ht="48.75" customHeight="1" x14ac:dyDescent="0.25">
      <c r="A7" s="593" t="s">
        <v>138</v>
      </c>
      <c r="B7" s="593" t="s">
        <v>145</v>
      </c>
      <c r="C7" s="1634" t="s">
        <v>150</v>
      </c>
      <c r="D7" s="593" t="s">
        <v>151</v>
      </c>
      <c r="E7" s="593" t="s">
        <v>159</v>
      </c>
      <c r="F7" s="593" t="s">
        <v>161</v>
      </c>
    </row>
    <row r="8" spans="1:6" ht="24" customHeight="1" x14ac:dyDescent="0.25">
      <c r="A8" s="593"/>
      <c r="B8" s="593"/>
      <c r="C8" s="602" t="s">
        <v>528</v>
      </c>
      <c r="D8" s="593"/>
      <c r="E8" s="593"/>
      <c r="F8" s="593"/>
    </row>
    <row r="9" spans="1:6" ht="24.75" customHeight="1" x14ac:dyDescent="0.25">
      <c r="A9" s="593"/>
      <c r="B9" s="593"/>
      <c r="C9" s="603">
        <v>20302</v>
      </c>
      <c r="D9" s="593"/>
      <c r="E9" s="593"/>
      <c r="F9" s="593"/>
    </row>
    <row r="10" spans="1:6" ht="54.6" customHeight="1" x14ac:dyDescent="0.25">
      <c r="A10" s="590" t="s">
        <v>1691</v>
      </c>
      <c r="B10" s="2693" t="s">
        <v>1511</v>
      </c>
      <c r="C10" s="2694"/>
      <c r="D10" s="2694"/>
      <c r="E10" s="2694"/>
      <c r="F10" s="2695"/>
    </row>
    <row r="11" spans="1:6" ht="64.5" customHeight="1" x14ac:dyDescent="0.25">
      <c r="A11" s="1456" t="s">
        <v>1692</v>
      </c>
      <c r="B11" s="1455" t="s">
        <v>1694</v>
      </c>
      <c r="C11" s="594" t="s">
        <v>362</v>
      </c>
      <c r="D11" s="594"/>
      <c r="E11" s="594"/>
      <c r="F11" s="594"/>
    </row>
  </sheetData>
  <mergeCells count="8">
    <mergeCell ref="B10:F10"/>
    <mergeCell ref="D1:F1"/>
    <mergeCell ref="D2:F2"/>
    <mergeCell ref="A3:E3"/>
    <mergeCell ref="A4:E4"/>
    <mergeCell ref="A5:A6"/>
    <mergeCell ref="B5:B6"/>
    <mergeCell ref="C5:E5"/>
  </mergeCells>
  <pageMargins left="0.31496062992125984" right="0.31496062992125984" top="0.74803149606299213" bottom="0.35433070866141736" header="0.31496062992125984" footer="0.31496062992125984"/>
  <pageSetup paperSize="8" scale="88" fitToHeight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0"/>
  <sheetViews>
    <sheetView topLeftCell="A19" workbookViewId="0">
      <selection activeCell="D1" sqref="D1:F2"/>
    </sheetView>
  </sheetViews>
  <sheetFormatPr defaultRowHeight="15" x14ac:dyDescent="0.25"/>
  <cols>
    <col min="1" max="1" width="13.5703125" customWidth="1"/>
    <col min="2" max="2" width="86.42578125" customWidth="1"/>
    <col min="3" max="3" width="29.85546875" customWidth="1"/>
    <col min="4" max="4" width="28.28515625" customWidth="1"/>
    <col min="5" max="5" width="28.5703125" customWidth="1"/>
    <col min="6" max="6" width="23.85546875" customWidth="1"/>
  </cols>
  <sheetData>
    <row r="1" spans="1:7" ht="25.5" x14ac:dyDescent="0.35">
      <c r="A1" s="226"/>
      <c r="B1" s="226"/>
      <c r="D1" s="2686" t="s">
        <v>1690</v>
      </c>
      <c r="E1" s="2686"/>
      <c r="F1" s="2686"/>
    </row>
    <row r="2" spans="1:7" ht="52.5" customHeight="1" x14ac:dyDescent="0.25">
      <c r="A2" s="211"/>
      <c r="B2" s="211"/>
      <c r="D2" s="2686" t="s">
        <v>90</v>
      </c>
      <c r="E2" s="2686"/>
      <c r="F2" s="2686"/>
    </row>
    <row r="3" spans="1:7" ht="25.5" x14ac:dyDescent="0.35">
      <c r="A3" s="2696"/>
      <c r="B3" s="2696"/>
      <c r="C3" s="2696"/>
      <c r="D3" s="2696"/>
      <c r="E3" s="2696"/>
    </row>
    <row r="4" spans="1:7" ht="25.5" x14ac:dyDescent="0.35">
      <c r="A4" s="2697" t="s">
        <v>1689</v>
      </c>
      <c r="B4" s="2697"/>
      <c r="C4" s="2697"/>
      <c r="D4" s="2697"/>
      <c r="E4" s="2697"/>
    </row>
    <row r="5" spans="1:7" ht="42" customHeight="1" x14ac:dyDescent="0.25">
      <c r="A5" s="2698" t="s">
        <v>5</v>
      </c>
      <c r="B5" s="2698" t="s">
        <v>361</v>
      </c>
      <c r="C5" s="2698" t="s">
        <v>1738</v>
      </c>
      <c r="D5" s="2698"/>
      <c r="E5" s="2698"/>
      <c r="F5" s="623" t="s">
        <v>576</v>
      </c>
    </row>
    <row r="6" spans="1:7" ht="72" customHeight="1" x14ac:dyDescent="0.25">
      <c r="A6" s="2698"/>
      <c r="B6" s="2698"/>
      <c r="C6" s="600" t="s">
        <v>1739</v>
      </c>
      <c r="D6" s="600" t="s">
        <v>1740</v>
      </c>
      <c r="E6" s="600" t="s">
        <v>1741</v>
      </c>
      <c r="F6" s="600" t="s">
        <v>557</v>
      </c>
    </row>
    <row r="7" spans="1:7" ht="15.75" x14ac:dyDescent="0.25">
      <c r="A7" s="593" t="s">
        <v>138</v>
      </c>
      <c r="B7" s="593" t="s">
        <v>145</v>
      </c>
      <c r="C7" s="593" t="s">
        <v>150</v>
      </c>
      <c r="D7" s="593" t="s">
        <v>151</v>
      </c>
      <c r="E7" s="593" t="s">
        <v>159</v>
      </c>
      <c r="F7" s="593" t="s">
        <v>161</v>
      </c>
    </row>
    <row r="8" spans="1:7" ht="20.25" x14ac:dyDescent="0.25">
      <c r="A8" s="590" t="s">
        <v>979</v>
      </c>
      <c r="B8" s="599" t="s">
        <v>578</v>
      </c>
      <c r="C8" s="581"/>
      <c r="D8" s="581"/>
      <c r="E8" s="581"/>
      <c r="F8" s="581"/>
    </row>
    <row r="9" spans="1:7" ht="15" customHeight="1" x14ac:dyDescent="0.25">
      <c r="A9" s="625" t="s">
        <v>980</v>
      </c>
      <c r="B9" s="1940" t="s">
        <v>2416</v>
      </c>
      <c r="C9" s="594" t="s">
        <v>362</v>
      </c>
      <c r="D9" s="595" t="s">
        <v>22</v>
      </c>
      <c r="E9" s="595" t="s">
        <v>22</v>
      </c>
      <c r="F9" s="595"/>
    </row>
    <row r="10" spans="1:7" ht="15.75" x14ac:dyDescent="0.25">
      <c r="A10" s="624" t="s">
        <v>981</v>
      </c>
      <c r="B10" s="604" t="s">
        <v>520</v>
      </c>
      <c r="C10" s="594" t="s">
        <v>362</v>
      </c>
      <c r="D10" s="595" t="s">
        <v>22</v>
      </c>
      <c r="E10" s="595" t="s">
        <v>22</v>
      </c>
      <c r="F10" s="595"/>
    </row>
    <row r="11" spans="1:7" ht="65.25" customHeight="1" x14ac:dyDescent="0.25">
      <c r="A11" s="624" t="s">
        <v>982</v>
      </c>
      <c r="B11" s="604" t="s">
        <v>558</v>
      </c>
      <c r="C11" s="594" t="s">
        <v>559</v>
      </c>
      <c r="D11" s="595" t="s">
        <v>22</v>
      </c>
      <c r="E11" s="595" t="s">
        <v>22</v>
      </c>
      <c r="F11" s="596" t="s">
        <v>560</v>
      </c>
    </row>
    <row r="12" spans="1:7" ht="25.5" customHeight="1" x14ac:dyDescent="0.25">
      <c r="A12" s="624" t="s">
        <v>983</v>
      </c>
      <c r="B12" s="604" t="s">
        <v>561</v>
      </c>
      <c r="C12" s="594" t="s">
        <v>362</v>
      </c>
      <c r="D12" s="595" t="s">
        <v>22</v>
      </c>
      <c r="E12" s="595" t="s">
        <v>22</v>
      </c>
      <c r="F12" s="595" t="s">
        <v>22</v>
      </c>
    </row>
    <row r="13" spans="1:7" ht="15.75" x14ac:dyDescent="0.25">
      <c r="A13" s="624" t="s">
        <v>984</v>
      </c>
      <c r="B13" s="604" t="s">
        <v>562</v>
      </c>
      <c r="C13" s="594" t="s">
        <v>362</v>
      </c>
      <c r="D13" s="595" t="s">
        <v>22</v>
      </c>
      <c r="E13" s="595" t="s">
        <v>22</v>
      </c>
      <c r="F13" s="595" t="s">
        <v>22</v>
      </c>
    </row>
    <row r="14" spans="1:7" ht="28.5" x14ac:dyDescent="0.25">
      <c r="A14" s="624" t="s">
        <v>985</v>
      </c>
      <c r="B14" s="1940" t="s">
        <v>578</v>
      </c>
      <c r="C14" s="594" t="s">
        <v>563</v>
      </c>
      <c r="D14" s="595" t="s">
        <v>22</v>
      </c>
      <c r="E14" s="595" t="s">
        <v>22</v>
      </c>
      <c r="F14" s="596" t="s">
        <v>564</v>
      </c>
    </row>
    <row r="15" spans="1:7" ht="28.5" x14ac:dyDescent="0.25">
      <c r="A15" s="624" t="s">
        <v>986</v>
      </c>
      <c r="B15" s="604" t="s">
        <v>565</v>
      </c>
      <c r="C15" s="595" t="s">
        <v>22</v>
      </c>
      <c r="D15" s="595" t="s">
        <v>22</v>
      </c>
      <c r="E15" s="595" t="s">
        <v>22</v>
      </c>
      <c r="F15" s="596" t="s">
        <v>564</v>
      </c>
      <c r="G15" s="1417"/>
    </row>
    <row r="16" spans="1:7" ht="20.25" x14ac:dyDescent="0.25">
      <c r="A16" s="590" t="s">
        <v>987</v>
      </c>
      <c r="B16" s="599" t="s">
        <v>1298</v>
      </c>
      <c r="C16" s="581"/>
      <c r="D16" s="581"/>
      <c r="E16" s="581"/>
      <c r="F16" s="581"/>
      <c r="G16" s="1417"/>
    </row>
    <row r="17" spans="1:6" ht="19.5" customHeight="1" x14ac:dyDescent="0.25">
      <c r="A17" s="624" t="s">
        <v>988</v>
      </c>
      <c r="B17" s="604" t="s">
        <v>513</v>
      </c>
      <c r="C17" s="595" t="s">
        <v>22</v>
      </c>
      <c r="D17" s="597" t="s">
        <v>362</v>
      </c>
      <c r="E17" s="591" t="s">
        <v>22</v>
      </c>
      <c r="F17" s="591" t="s">
        <v>22</v>
      </c>
    </row>
    <row r="18" spans="1:6" ht="31.5" x14ac:dyDescent="0.25">
      <c r="A18" s="624" t="s">
        <v>989</v>
      </c>
      <c r="B18" s="604" t="s">
        <v>514</v>
      </c>
      <c r="C18" s="595" t="s">
        <v>22</v>
      </c>
      <c r="D18" s="597" t="s">
        <v>362</v>
      </c>
      <c r="E18" s="591" t="s">
        <v>22</v>
      </c>
      <c r="F18" s="591" t="s">
        <v>22</v>
      </c>
    </row>
    <row r="19" spans="1:6" ht="28.5" x14ac:dyDescent="0.25">
      <c r="A19" s="624" t="s">
        <v>990</v>
      </c>
      <c r="B19" s="604" t="s">
        <v>515</v>
      </c>
      <c r="C19" s="595" t="s">
        <v>22</v>
      </c>
      <c r="D19" s="594" t="s">
        <v>566</v>
      </c>
      <c r="E19" s="591" t="s">
        <v>22</v>
      </c>
      <c r="F19" s="591" t="s">
        <v>191</v>
      </c>
    </row>
    <row r="20" spans="1:6" ht="66.75" customHeight="1" x14ac:dyDescent="0.25">
      <c r="A20" s="624" t="s">
        <v>991</v>
      </c>
      <c r="B20" s="604" t="s">
        <v>556</v>
      </c>
      <c r="C20" s="595" t="s">
        <v>22</v>
      </c>
      <c r="D20" s="594" t="s">
        <v>516</v>
      </c>
      <c r="E20" s="591" t="s">
        <v>22</v>
      </c>
      <c r="F20" s="592" t="s">
        <v>567</v>
      </c>
    </row>
    <row r="21" spans="1:6" ht="15.75" customHeight="1" x14ac:dyDescent="0.25">
      <c r="A21" s="624" t="s">
        <v>992</v>
      </c>
      <c r="B21" s="604" t="s">
        <v>568</v>
      </c>
      <c r="C21" s="595" t="s">
        <v>22</v>
      </c>
      <c r="D21" s="597" t="s">
        <v>362</v>
      </c>
      <c r="E21" s="591" t="s">
        <v>22</v>
      </c>
      <c r="F21" s="591" t="s">
        <v>22</v>
      </c>
    </row>
    <row r="22" spans="1:6" ht="63" x14ac:dyDescent="0.25">
      <c r="A22" s="624" t="s">
        <v>993</v>
      </c>
      <c r="B22" s="604" t="s">
        <v>517</v>
      </c>
      <c r="C22" s="595" t="s">
        <v>22</v>
      </c>
      <c r="D22" s="597" t="s">
        <v>362</v>
      </c>
      <c r="E22" s="591" t="s">
        <v>22</v>
      </c>
      <c r="F22" s="591" t="s">
        <v>22</v>
      </c>
    </row>
    <row r="23" spans="1:6" ht="33.75" customHeight="1" x14ac:dyDescent="0.25">
      <c r="A23" s="624" t="s">
        <v>994</v>
      </c>
      <c r="B23" s="604" t="s">
        <v>569</v>
      </c>
      <c r="C23" s="595" t="s">
        <v>22</v>
      </c>
      <c r="D23" s="597" t="s">
        <v>22</v>
      </c>
      <c r="E23" s="591" t="s">
        <v>22</v>
      </c>
      <c r="F23" s="592" t="s">
        <v>362</v>
      </c>
    </row>
    <row r="24" spans="1:6" ht="18.75" customHeight="1" x14ac:dyDescent="0.25">
      <c r="A24" s="624" t="s">
        <v>995</v>
      </c>
      <c r="B24" s="604" t="s">
        <v>570</v>
      </c>
      <c r="C24" s="595" t="s">
        <v>22</v>
      </c>
      <c r="D24" s="597" t="s">
        <v>22</v>
      </c>
      <c r="E24" s="591" t="s">
        <v>22</v>
      </c>
      <c r="F24" s="592" t="s">
        <v>362</v>
      </c>
    </row>
    <row r="25" spans="1:6" ht="20.25" x14ac:dyDescent="0.25">
      <c r="A25" s="212" t="s">
        <v>996</v>
      </c>
      <c r="B25" s="599" t="s">
        <v>571</v>
      </c>
      <c r="C25" s="599"/>
      <c r="D25" s="599"/>
      <c r="E25" s="599"/>
      <c r="F25" s="599"/>
    </row>
    <row r="26" spans="1:6" ht="15.75" x14ac:dyDescent="0.25">
      <c r="A26" s="624" t="s">
        <v>997</v>
      </c>
      <c r="B26" s="604" t="s">
        <v>572</v>
      </c>
      <c r="C26" s="595" t="s">
        <v>22</v>
      </c>
      <c r="D26" s="595" t="s">
        <v>22</v>
      </c>
      <c r="E26" s="594" t="s">
        <v>362</v>
      </c>
      <c r="F26" s="591" t="s">
        <v>22</v>
      </c>
    </row>
    <row r="27" spans="1:6" ht="42.75" x14ac:dyDescent="0.25">
      <c r="A27" s="624" t="s">
        <v>998</v>
      </c>
      <c r="B27" s="604" t="s">
        <v>554</v>
      </c>
      <c r="C27" s="595" t="s">
        <v>22</v>
      </c>
      <c r="D27" s="595" t="s">
        <v>22</v>
      </c>
      <c r="E27" s="594" t="s">
        <v>573</v>
      </c>
      <c r="F27" s="592" t="s">
        <v>574</v>
      </c>
    </row>
    <row r="28" spans="1:6" ht="15.75" x14ac:dyDescent="0.25">
      <c r="A28" s="624" t="s">
        <v>999</v>
      </c>
      <c r="B28" s="604" t="s">
        <v>555</v>
      </c>
      <c r="C28" s="595" t="s">
        <v>22</v>
      </c>
      <c r="D28" s="595" t="s">
        <v>22</v>
      </c>
      <c r="E28" s="594" t="s">
        <v>362</v>
      </c>
      <c r="F28" s="591" t="s">
        <v>22</v>
      </c>
    </row>
    <row r="29" spans="1:6" ht="42.75" x14ac:dyDescent="0.25">
      <c r="A29" s="624" t="s">
        <v>1000</v>
      </c>
      <c r="B29" s="604" t="s">
        <v>518</v>
      </c>
      <c r="C29" s="595" t="s">
        <v>22</v>
      </c>
      <c r="D29" s="595" t="s">
        <v>22</v>
      </c>
      <c r="E29" s="594" t="s">
        <v>573</v>
      </c>
      <c r="F29" s="592" t="s">
        <v>574</v>
      </c>
    </row>
    <row r="30" spans="1:6" ht="15.75" x14ac:dyDescent="0.25">
      <c r="A30" s="624" t="s">
        <v>1001</v>
      </c>
      <c r="B30" s="604" t="s">
        <v>519</v>
      </c>
      <c r="C30" s="595" t="s">
        <v>22</v>
      </c>
      <c r="D30" s="595" t="s">
        <v>22</v>
      </c>
      <c r="E30" s="598" t="s">
        <v>575</v>
      </c>
      <c r="F30" s="591" t="s">
        <v>22</v>
      </c>
    </row>
  </sheetData>
  <mergeCells count="7">
    <mergeCell ref="D1:F1"/>
    <mergeCell ref="D2:F2"/>
    <mergeCell ref="B5:B6"/>
    <mergeCell ref="A5:A6"/>
    <mergeCell ref="A3:E3"/>
    <mergeCell ref="A4:E4"/>
    <mergeCell ref="C5:E5"/>
  </mergeCells>
  <pageMargins left="0.7" right="0.7" top="0.75" bottom="0.75" header="0.3" footer="0.3"/>
  <pageSetup paperSize="8" scale="8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G23"/>
  <sheetViews>
    <sheetView tabSelected="1" view="pageBreakPreview" topLeftCell="U1" zoomScale="48" zoomScaleNormal="70" zoomScaleSheetLayoutView="48" workbookViewId="0">
      <selection activeCell="AG18" sqref="AG18"/>
    </sheetView>
  </sheetViews>
  <sheetFormatPr defaultColWidth="8.7109375" defaultRowHeight="15.75" outlineLevelCol="2" x14ac:dyDescent="0.25"/>
  <cols>
    <col min="1" max="3" width="8.7109375" style="1366" customWidth="1" outlineLevel="2"/>
    <col min="4" max="4" width="13.42578125" style="1366" customWidth="1" outlineLevel="2"/>
    <col min="5" max="5" width="14.7109375" style="1366" customWidth="1" outlineLevel="2"/>
    <col min="6" max="6" width="17.85546875" style="1366" customWidth="1" outlineLevel="2"/>
    <col min="7" max="7" width="12.7109375" style="1366" customWidth="1" outlineLevel="2"/>
    <col min="8" max="9" width="13.140625" style="1366" customWidth="1" outlineLevel="2"/>
    <col min="10" max="10" width="12.7109375" style="1366" customWidth="1" outlineLevel="2"/>
    <col min="11" max="11" width="10.7109375" style="1366" customWidth="1" outlineLevel="2"/>
    <col min="12" max="15" width="15.28515625" style="1366" customWidth="1" outlineLevel="2"/>
    <col min="16" max="16" width="8.7109375" style="1366" customWidth="1" outlineLevel="2"/>
    <col min="17" max="17" width="13.42578125" style="1366" customWidth="1" outlineLevel="2"/>
    <col min="18" max="18" width="19.140625" style="1366" customWidth="1" outlineLevel="2"/>
    <col min="19" max="19" width="15.7109375" style="1366" customWidth="1" outlineLevel="2"/>
    <col min="20" max="20" width="15.42578125" style="1366" customWidth="1" outlineLevel="2"/>
    <col min="21" max="21" width="28.140625" style="1366" customWidth="1" outlineLevel="2"/>
    <col min="22" max="23" width="21.7109375" style="1366" customWidth="1" outlineLevel="2"/>
    <col min="24" max="24" width="18.42578125" style="1366" customWidth="1" outlineLevel="2"/>
    <col min="25" max="25" width="19.42578125" style="1366" customWidth="1"/>
    <col min="26" max="26" width="17.28515625" style="1366" customWidth="1"/>
    <col min="27" max="27" width="16.42578125" style="1366" customWidth="1"/>
    <col min="28" max="28" width="20.140625" style="1366" customWidth="1"/>
    <col min="29" max="29" width="13.28515625" style="1366" customWidth="1"/>
    <col min="30" max="30" width="12.28515625" style="1366" customWidth="1"/>
    <col min="31" max="31" width="16.42578125" style="1366" customWidth="1"/>
    <col min="32" max="32" width="17" style="1366" customWidth="1"/>
    <col min="33" max="33" width="12.140625" style="1366" customWidth="1"/>
    <col min="34" max="34" width="11.85546875" style="1366" customWidth="1"/>
    <col min="35" max="35" width="14.7109375" style="1366" customWidth="1"/>
    <col min="36" max="36" width="8.42578125" style="1366" customWidth="1"/>
    <col min="37" max="37" width="9.85546875" style="1366" customWidth="1"/>
    <col min="38" max="38" width="6" style="1366" customWidth="1"/>
    <col min="39" max="39" width="8.140625" style="1366" customWidth="1"/>
    <col min="40" max="40" width="5.140625" style="1366" customWidth="1"/>
    <col min="41" max="42" width="6.7109375" style="1366" customWidth="1"/>
    <col min="43" max="43" width="7.85546875" style="1366" customWidth="1"/>
    <col min="44" max="44" width="10.28515625" style="1366" customWidth="1"/>
    <col min="45" max="45" width="9.28515625" style="1366" customWidth="1"/>
    <col min="46" max="46" width="12" style="1366" customWidth="1"/>
    <col min="47" max="47" width="9.140625" style="1366" customWidth="1"/>
    <col min="48" max="48" width="7.140625" style="1366" customWidth="1"/>
    <col min="49" max="51" width="8.7109375" style="1366"/>
    <col min="52" max="52" width="18.42578125" style="1366" customWidth="1"/>
    <col min="53" max="53" width="13.42578125" style="1366" customWidth="1"/>
    <col min="54" max="54" width="14.42578125" style="1366" customWidth="1"/>
    <col min="55" max="55" width="12.42578125" style="1366" customWidth="1"/>
    <col min="56" max="56" width="8.7109375" style="1366"/>
    <col min="57" max="57" width="17.42578125" style="1366" customWidth="1"/>
    <col min="58" max="58" width="16.85546875" style="1366" customWidth="1"/>
    <col min="59" max="59" width="14.42578125" style="1366" customWidth="1"/>
    <col min="60" max="16384" width="8.7109375" style="1366"/>
  </cols>
  <sheetData>
    <row r="1" spans="1:59" ht="21" customHeight="1" x14ac:dyDescent="0.25">
      <c r="A1" s="249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640"/>
      <c r="AD1" s="640"/>
      <c r="AE1" s="640"/>
      <c r="AT1" s="546"/>
      <c r="AU1" s="546"/>
      <c r="AV1" s="546"/>
      <c r="AW1" s="546"/>
      <c r="AX1" s="546"/>
      <c r="AY1" s="546"/>
      <c r="AZ1" s="2319"/>
      <c r="BA1" s="249"/>
      <c r="BB1" s="2733" t="s">
        <v>1245</v>
      </c>
      <c r="BC1" s="2733"/>
      <c r="BD1" s="2733"/>
      <c r="BE1" s="2733"/>
      <c r="BF1" s="2733"/>
      <c r="BG1" s="2733"/>
    </row>
    <row r="2" spans="1:59" ht="66" customHeight="1" x14ac:dyDescent="0.25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T2" s="546"/>
      <c r="AU2" s="546"/>
      <c r="AV2" s="546"/>
      <c r="AW2" s="546"/>
      <c r="AX2" s="546"/>
      <c r="AY2" s="546"/>
      <c r="AZ2" s="2319"/>
      <c r="BA2" s="249"/>
      <c r="BB2" s="2733" t="s">
        <v>90</v>
      </c>
      <c r="BC2" s="2733"/>
      <c r="BD2" s="2733"/>
      <c r="BE2" s="2733"/>
      <c r="BF2" s="2733"/>
      <c r="BG2" s="2733"/>
    </row>
    <row r="3" spans="1:59" s="779" customFormat="1" ht="18.75" x14ac:dyDescent="0.3">
      <c r="A3" s="550"/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1941"/>
      <c r="Q3" s="1941"/>
      <c r="R3" s="1941"/>
      <c r="S3" s="1941"/>
      <c r="T3" s="1941"/>
      <c r="U3" s="1941"/>
      <c r="V3" s="1941"/>
      <c r="W3" s="1941"/>
      <c r="X3" s="1941"/>
      <c r="Y3" s="1941"/>
      <c r="Z3" s="1941"/>
      <c r="AA3" s="1941"/>
      <c r="AB3" s="1941"/>
      <c r="AC3" s="1941"/>
      <c r="AD3" s="1941"/>
      <c r="AE3" s="2660" t="s">
        <v>2659</v>
      </c>
      <c r="AF3" s="2660"/>
      <c r="AG3" s="2660"/>
      <c r="AH3" s="2660"/>
      <c r="AI3" s="2660"/>
      <c r="AJ3" s="2660"/>
      <c r="AK3" s="2660"/>
      <c r="AL3" s="2660"/>
      <c r="AM3" s="2660"/>
      <c r="AN3" s="2660"/>
      <c r="AO3" s="2660"/>
      <c r="AP3" s="2660"/>
      <c r="AQ3" s="2660"/>
      <c r="AR3" s="2660"/>
      <c r="AS3" s="2660"/>
      <c r="AT3" s="2660"/>
      <c r="AU3" s="2660"/>
      <c r="AV3" s="550"/>
      <c r="AW3" s="1952"/>
      <c r="AX3" s="1952"/>
      <c r="AY3" s="1952"/>
      <c r="AZ3" s="1952"/>
      <c r="BA3" s="1952"/>
      <c r="BB3" s="1952"/>
      <c r="BC3" s="1952"/>
    </row>
    <row r="4" spans="1:59" ht="19.5" thickBot="1" x14ac:dyDescent="0.35">
      <c r="A4" s="1435"/>
      <c r="B4" s="1435"/>
      <c r="C4" s="1435"/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E4" s="777"/>
      <c r="AF4" s="2321"/>
      <c r="AG4" s="2321"/>
      <c r="AH4" s="2321"/>
      <c r="AI4" s="2321"/>
      <c r="AJ4" s="2321"/>
      <c r="AK4" s="2321"/>
      <c r="AL4" s="2321"/>
      <c r="AM4" s="2321"/>
      <c r="AN4" s="2321"/>
      <c r="AO4" s="2321"/>
      <c r="AP4" s="2321"/>
      <c r="AQ4" s="2321"/>
      <c r="AR4" s="2321"/>
      <c r="AS4" s="2321"/>
      <c r="AT4" s="2322"/>
      <c r="AU4" s="2323"/>
      <c r="AV4" s="1435"/>
      <c r="AW4" s="1435"/>
      <c r="AX4" s="1435"/>
      <c r="AY4" s="1435"/>
      <c r="AZ4" s="1435"/>
      <c r="BA4" s="1435"/>
      <c r="BB4" s="1435"/>
      <c r="BC4" s="1435"/>
    </row>
    <row r="5" spans="1:59" ht="19.5" thickBot="1" x14ac:dyDescent="0.35">
      <c r="A5" s="1435"/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2317"/>
      <c r="Q5" s="2317"/>
      <c r="R5" s="2317"/>
      <c r="S5" s="2317"/>
      <c r="T5" s="2317"/>
      <c r="U5" s="2317"/>
      <c r="V5" s="2317"/>
      <c r="W5" s="2317"/>
      <c r="X5" s="2317"/>
      <c r="Y5" s="2317"/>
      <c r="AD5" s="2320" t="s">
        <v>97</v>
      </c>
      <c r="AE5" s="777"/>
      <c r="AF5" s="2324"/>
      <c r="AG5" s="2321"/>
      <c r="AH5" s="2321"/>
      <c r="AI5" s="2321"/>
      <c r="AJ5" s="2321"/>
      <c r="AK5" s="2321"/>
      <c r="AL5" s="2321"/>
      <c r="AM5" s="2321"/>
      <c r="AN5" s="2321"/>
      <c r="AO5" s="2321"/>
      <c r="AP5" s="2321"/>
      <c r="AQ5" s="2321"/>
      <c r="AR5" s="2321"/>
      <c r="AS5" s="2321"/>
      <c r="AT5" s="2321"/>
      <c r="AU5" s="2321"/>
      <c r="AV5" s="1435"/>
      <c r="AW5" s="1435"/>
      <c r="AX5" s="1435"/>
      <c r="AY5" s="1435"/>
      <c r="AZ5" s="1435"/>
      <c r="BA5" s="1435"/>
      <c r="BB5" s="1435"/>
      <c r="BC5" s="1435"/>
    </row>
    <row r="6" spans="1:59" ht="18.75" x14ac:dyDescent="0.3">
      <c r="A6" s="1435"/>
      <c r="B6" s="1435"/>
      <c r="C6" s="1435"/>
      <c r="D6" s="1435"/>
      <c r="E6" s="1435"/>
      <c r="F6" s="1435"/>
      <c r="G6" s="1435"/>
      <c r="H6" s="1435"/>
      <c r="I6" s="1435"/>
      <c r="J6" s="1435"/>
      <c r="K6" s="1435"/>
      <c r="L6" s="1435"/>
      <c r="M6" s="1435"/>
      <c r="N6" s="1435"/>
      <c r="O6" s="1435"/>
      <c r="P6" s="2317"/>
      <c r="Q6" s="2317"/>
      <c r="R6" s="2317"/>
      <c r="S6" s="2317"/>
      <c r="T6" s="2317"/>
      <c r="U6" s="2317"/>
      <c r="V6" s="2317"/>
      <c r="W6" s="2317"/>
      <c r="X6" s="2317"/>
      <c r="Y6" s="2317"/>
      <c r="AB6" s="2734" t="s">
        <v>464</v>
      </c>
      <c r="AC6" s="2734"/>
      <c r="AD6" s="2734"/>
      <c r="AE6" s="2734"/>
      <c r="AF6" s="2734"/>
      <c r="AG6" s="2734"/>
      <c r="AH6" s="2734"/>
      <c r="AI6" s="2734"/>
      <c r="AJ6" s="2734"/>
      <c r="AK6" s="2734"/>
      <c r="AL6" s="2734"/>
      <c r="AM6" s="2734"/>
      <c r="AN6" s="2734"/>
      <c r="AO6" s="2734"/>
      <c r="AP6" s="2734"/>
      <c r="AQ6" s="2734"/>
      <c r="AR6" s="2734"/>
      <c r="AS6" s="2734"/>
      <c r="AT6" s="2734"/>
      <c r="AU6" s="2734"/>
      <c r="AV6" s="2734"/>
      <c r="AW6" s="2734"/>
      <c r="AX6" s="2734"/>
      <c r="AY6" s="2734"/>
      <c r="AZ6" s="2734"/>
      <c r="BA6" s="2734"/>
      <c r="BB6" s="2734"/>
      <c r="BC6" s="1435"/>
    </row>
    <row r="7" spans="1:59" ht="16.5" thickBot="1" x14ac:dyDescent="0.3">
      <c r="A7" s="249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X7" s="127"/>
      <c r="AY7" s="127" t="s">
        <v>102</v>
      </c>
      <c r="AZ7" s="127"/>
      <c r="BA7" s="127"/>
      <c r="BB7" s="127"/>
      <c r="BC7" s="127"/>
    </row>
    <row r="8" spans="1:59" s="2075" customFormat="1" ht="98.45" customHeight="1" thickBot="1" x14ac:dyDescent="0.3">
      <c r="A8" s="2735" t="s">
        <v>1046</v>
      </c>
      <c r="B8" s="2723" t="s">
        <v>454</v>
      </c>
      <c r="C8" s="2723" t="s">
        <v>442</v>
      </c>
      <c r="D8" s="2325" t="s">
        <v>1047</v>
      </c>
      <c r="E8" s="2325" t="s">
        <v>1049</v>
      </c>
      <c r="F8" s="2325" t="s">
        <v>1051</v>
      </c>
      <c r="G8" s="2325" t="s">
        <v>1318</v>
      </c>
      <c r="H8" s="2325" t="s">
        <v>1053</v>
      </c>
      <c r="I8" s="2325" t="s">
        <v>1113</v>
      </c>
      <c r="J8" s="2325" t="s">
        <v>1108</v>
      </c>
      <c r="K8" s="2325" t="s">
        <v>1388</v>
      </c>
      <c r="L8" s="2325" t="s">
        <v>1054</v>
      </c>
      <c r="M8" s="2325" t="s">
        <v>1319</v>
      </c>
      <c r="N8" s="2723" t="s">
        <v>453</v>
      </c>
      <c r="O8" s="2723" t="s">
        <v>322</v>
      </c>
      <c r="P8" s="2723" t="s">
        <v>356</v>
      </c>
      <c r="Q8" s="2723" t="s">
        <v>351</v>
      </c>
      <c r="R8" s="2723" t="s">
        <v>1979</v>
      </c>
      <c r="S8" s="2723" t="s">
        <v>1978</v>
      </c>
      <c r="T8" s="2723" t="s">
        <v>1977</v>
      </c>
      <c r="U8" s="2723" t="s">
        <v>1940</v>
      </c>
      <c r="V8" s="2723" t="s">
        <v>1926</v>
      </c>
      <c r="W8" s="2723" t="s">
        <v>2413</v>
      </c>
      <c r="X8" s="2723" t="s">
        <v>1980</v>
      </c>
      <c r="Y8" s="2723" t="s">
        <v>358</v>
      </c>
      <c r="Z8" s="2723" t="s">
        <v>461</v>
      </c>
      <c r="AA8" s="2723" t="s">
        <v>448</v>
      </c>
      <c r="AB8" s="2723" t="s">
        <v>463</v>
      </c>
      <c r="AC8" s="2723" t="s">
        <v>1108</v>
      </c>
      <c r="AD8" s="2728" t="s">
        <v>444</v>
      </c>
      <c r="AE8" s="2728" t="s">
        <v>445</v>
      </c>
      <c r="AF8" s="2728" t="s">
        <v>450</v>
      </c>
      <c r="AG8" s="2728" t="s">
        <v>458</v>
      </c>
      <c r="AH8" s="2730" t="s">
        <v>459</v>
      </c>
      <c r="AI8" s="2730" t="s">
        <v>460</v>
      </c>
      <c r="AJ8" s="2715" t="s">
        <v>451</v>
      </c>
      <c r="AK8" s="2716"/>
      <c r="AL8" s="2716"/>
      <c r="AM8" s="2716"/>
      <c r="AN8" s="2716"/>
      <c r="AO8" s="2716"/>
      <c r="AP8" s="2716"/>
      <c r="AQ8" s="2716"/>
      <c r="AR8" s="2716"/>
      <c r="AS8" s="2716"/>
      <c r="AT8" s="2716"/>
      <c r="AU8" s="2716"/>
      <c r="AV8" s="2717"/>
      <c r="AW8" s="2718" t="s">
        <v>397</v>
      </c>
      <c r="AX8" s="2719"/>
      <c r="AY8" s="2720"/>
      <c r="AZ8" s="2699" t="s">
        <v>446</v>
      </c>
      <c r="BA8" s="2721" t="s">
        <v>1420</v>
      </c>
      <c r="BB8" s="2722"/>
      <c r="BC8" s="2699" t="s">
        <v>407</v>
      </c>
      <c r="BD8" s="2699" t="s">
        <v>408</v>
      </c>
      <c r="BE8" s="2699" t="s">
        <v>403</v>
      </c>
      <c r="BF8" s="2702" t="s">
        <v>126</v>
      </c>
      <c r="BG8" s="2705" t="s">
        <v>1114</v>
      </c>
    </row>
    <row r="9" spans="1:59" s="2075" customFormat="1" ht="35.25" customHeight="1" thickBot="1" x14ac:dyDescent="0.3">
      <c r="A9" s="2736"/>
      <c r="B9" s="2724"/>
      <c r="C9" s="2724"/>
      <c r="D9" s="2326"/>
      <c r="E9" s="2326"/>
      <c r="F9" s="2326"/>
      <c r="G9" s="2326"/>
      <c r="H9" s="2326"/>
      <c r="I9" s="2326"/>
      <c r="J9" s="2326"/>
      <c r="K9" s="2326"/>
      <c r="L9" s="2326"/>
      <c r="M9" s="2326"/>
      <c r="N9" s="2724"/>
      <c r="O9" s="2724"/>
      <c r="P9" s="2724"/>
      <c r="Q9" s="2724"/>
      <c r="R9" s="2724"/>
      <c r="S9" s="2724"/>
      <c r="T9" s="2724"/>
      <c r="U9" s="2724"/>
      <c r="V9" s="2724"/>
      <c r="W9" s="2724"/>
      <c r="X9" s="2724"/>
      <c r="Y9" s="2724"/>
      <c r="Z9" s="2724"/>
      <c r="AA9" s="2724"/>
      <c r="AB9" s="2724"/>
      <c r="AC9" s="2724"/>
      <c r="AD9" s="2729"/>
      <c r="AE9" s="2729"/>
      <c r="AF9" s="2729"/>
      <c r="AG9" s="2729"/>
      <c r="AH9" s="2731"/>
      <c r="AI9" s="2731"/>
      <c r="AJ9" s="2708" t="s">
        <v>1765</v>
      </c>
      <c r="AK9" s="2709"/>
      <c r="AL9" s="2710"/>
      <c r="AM9" s="2708" t="s">
        <v>1766</v>
      </c>
      <c r="AN9" s="2709"/>
      <c r="AO9" s="2710"/>
      <c r="AP9" s="2708" t="s">
        <v>1767</v>
      </c>
      <c r="AQ9" s="2709"/>
      <c r="AR9" s="2710"/>
      <c r="AS9" s="2708" t="s">
        <v>1768</v>
      </c>
      <c r="AT9" s="2709"/>
      <c r="AU9" s="2710"/>
      <c r="AV9" s="2711" t="s">
        <v>127</v>
      </c>
      <c r="AW9" s="2713" t="s">
        <v>344</v>
      </c>
      <c r="AX9" s="2713" t="s">
        <v>345</v>
      </c>
      <c r="AY9" s="2713" t="s">
        <v>343</v>
      </c>
      <c r="AZ9" s="2700"/>
      <c r="BA9" s="2726" t="s">
        <v>1422</v>
      </c>
      <c r="BB9" s="2726" t="s">
        <v>1421</v>
      </c>
      <c r="BC9" s="2700"/>
      <c r="BD9" s="2700"/>
      <c r="BE9" s="2700"/>
      <c r="BF9" s="2703"/>
      <c r="BG9" s="2706"/>
    </row>
    <row r="10" spans="1:59" s="2075" customFormat="1" ht="71.099999999999994" customHeight="1" thickBot="1" x14ac:dyDescent="0.3">
      <c r="A10" s="2737"/>
      <c r="B10" s="2725"/>
      <c r="C10" s="2725"/>
      <c r="D10" s="2327" t="s">
        <v>1048</v>
      </c>
      <c r="E10" s="2327" t="s">
        <v>1050</v>
      </c>
      <c r="F10" s="2328" t="s">
        <v>1052</v>
      </c>
      <c r="G10" s="2328" t="s">
        <v>1057</v>
      </c>
      <c r="H10" s="2328" t="s">
        <v>1058</v>
      </c>
      <c r="I10" s="2328" t="s">
        <v>1110</v>
      </c>
      <c r="J10" s="2327" t="s">
        <v>1112</v>
      </c>
      <c r="K10" s="2327" t="s">
        <v>1055</v>
      </c>
      <c r="L10" s="2327" t="s">
        <v>1059</v>
      </c>
      <c r="M10" s="2327" t="s">
        <v>1056</v>
      </c>
      <c r="N10" s="2725"/>
      <c r="O10" s="2725"/>
      <c r="P10" s="2725"/>
      <c r="Q10" s="2725"/>
      <c r="R10" s="2725"/>
      <c r="S10" s="2725"/>
      <c r="T10" s="2725"/>
      <c r="U10" s="2725"/>
      <c r="V10" s="2725"/>
      <c r="W10" s="2725"/>
      <c r="X10" s="2725"/>
      <c r="Y10" s="2725"/>
      <c r="Z10" s="2725"/>
      <c r="AA10" s="2725"/>
      <c r="AB10" s="2725"/>
      <c r="AC10" s="2725"/>
      <c r="AD10" s="2727"/>
      <c r="AE10" s="2727"/>
      <c r="AF10" s="2727"/>
      <c r="AG10" s="2727"/>
      <c r="AH10" s="2732"/>
      <c r="AI10" s="2732"/>
      <c r="AJ10" s="2329" t="s">
        <v>2056</v>
      </c>
      <c r="AK10" s="2329" t="s">
        <v>2057</v>
      </c>
      <c r="AL10" s="2329" t="s">
        <v>2058</v>
      </c>
      <c r="AM10" s="2329" t="s">
        <v>2059</v>
      </c>
      <c r="AN10" s="2329" t="s">
        <v>2060</v>
      </c>
      <c r="AO10" s="2329" t="s">
        <v>2061</v>
      </c>
      <c r="AP10" s="2329" t="s">
        <v>2062</v>
      </c>
      <c r="AQ10" s="2329" t="s">
        <v>2063</v>
      </c>
      <c r="AR10" s="2329" t="s">
        <v>2064</v>
      </c>
      <c r="AS10" s="2329" t="s">
        <v>2065</v>
      </c>
      <c r="AT10" s="2329" t="s">
        <v>2066</v>
      </c>
      <c r="AU10" s="2329" t="s">
        <v>2067</v>
      </c>
      <c r="AV10" s="2712"/>
      <c r="AW10" s="2714"/>
      <c r="AX10" s="2714"/>
      <c r="AY10" s="2714"/>
      <c r="AZ10" s="2701"/>
      <c r="BA10" s="2727"/>
      <c r="BB10" s="2727"/>
      <c r="BC10" s="2701"/>
      <c r="BD10" s="2701"/>
      <c r="BE10" s="2701"/>
      <c r="BF10" s="2704"/>
      <c r="BG10" s="2707"/>
    </row>
    <row r="11" spans="1:59" ht="16.5" thickBot="1" x14ac:dyDescent="0.3">
      <c r="A11" s="554" t="s">
        <v>412</v>
      </c>
      <c r="B11" s="1385" t="s">
        <v>412</v>
      </c>
      <c r="C11" s="1385" t="s">
        <v>412</v>
      </c>
      <c r="D11" s="1385" t="s">
        <v>412</v>
      </c>
      <c r="E11" s="1385" t="s">
        <v>412</v>
      </c>
      <c r="F11" s="1385" t="s">
        <v>412</v>
      </c>
      <c r="G11" s="1385" t="s">
        <v>412</v>
      </c>
      <c r="H11" s="1385" t="s">
        <v>412</v>
      </c>
      <c r="I11" s="1385" t="s">
        <v>412</v>
      </c>
      <c r="J11" s="1385" t="s">
        <v>412</v>
      </c>
      <c r="K11" s="1385" t="s">
        <v>412</v>
      </c>
      <c r="L11" s="1370" t="s">
        <v>412</v>
      </c>
      <c r="M11" s="1370" t="s">
        <v>412</v>
      </c>
      <c r="N11" s="1370" t="s">
        <v>412</v>
      </c>
      <c r="O11" s="1370" t="s">
        <v>412</v>
      </c>
      <c r="P11" s="1370" t="s">
        <v>412</v>
      </c>
      <c r="Q11" s="1370" t="s">
        <v>412</v>
      </c>
      <c r="R11" s="1370" t="s">
        <v>412</v>
      </c>
      <c r="S11" s="1385" t="s">
        <v>412</v>
      </c>
      <c r="T11" s="1385" t="s">
        <v>412</v>
      </c>
      <c r="U11" s="1385" t="s">
        <v>412</v>
      </c>
      <c r="V11" s="1385" t="s">
        <v>412</v>
      </c>
      <c r="W11" s="1385" t="s">
        <v>412</v>
      </c>
      <c r="X11" s="1385" t="s">
        <v>412</v>
      </c>
      <c r="Y11" s="1385">
        <v>1</v>
      </c>
      <c r="Z11" s="1385">
        <v>2</v>
      </c>
      <c r="AA11" s="1385">
        <v>3</v>
      </c>
      <c r="AB11" s="1385">
        <v>4</v>
      </c>
      <c r="AC11" s="1385">
        <v>5</v>
      </c>
      <c r="AD11" s="1385">
        <v>6</v>
      </c>
      <c r="AE11" s="1385">
        <v>7</v>
      </c>
      <c r="AF11" s="1385">
        <v>8</v>
      </c>
      <c r="AG11" s="1385">
        <v>9</v>
      </c>
      <c r="AH11" s="1385">
        <v>10</v>
      </c>
      <c r="AI11" s="1385">
        <v>11</v>
      </c>
      <c r="AJ11" s="1385">
        <v>12</v>
      </c>
      <c r="AK11" s="1385">
        <v>13</v>
      </c>
      <c r="AL11" s="1385">
        <v>14</v>
      </c>
      <c r="AM11" s="1385">
        <v>15</v>
      </c>
      <c r="AN11" s="1385">
        <v>16</v>
      </c>
      <c r="AO11" s="1385">
        <v>17</v>
      </c>
      <c r="AP11" s="1385">
        <v>18</v>
      </c>
      <c r="AQ11" s="1385">
        <v>19</v>
      </c>
      <c r="AR11" s="1385">
        <v>20</v>
      </c>
      <c r="AS11" s="1385">
        <v>21</v>
      </c>
      <c r="AT11" s="1385">
        <v>22</v>
      </c>
      <c r="AU11" s="1385">
        <v>23</v>
      </c>
      <c r="AV11" s="1385">
        <v>24</v>
      </c>
      <c r="AW11" s="2330">
        <v>25</v>
      </c>
      <c r="AX11" s="2330">
        <v>26</v>
      </c>
      <c r="AY11" s="2330">
        <v>27</v>
      </c>
      <c r="AZ11" s="1385">
        <v>28</v>
      </c>
      <c r="BA11" s="1385">
        <v>29</v>
      </c>
      <c r="BB11" s="1385">
        <v>30</v>
      </c>
      <c r="BC11" s="1385">
        <v>31</v>
      </c>
      <c r="BD11" s="1385">
        <v>32</v>
      </c>
      <c r="BE11" s="1385">
        <v>33</v>
      </c>
      <c r="BF11" s="1385">
        <v>34</v>
      </c>
      <c r="BG11" s="2331">
        <v>35</v>
      </c>
    </row>
    <row r="12" spans="1:59" ht="39.75" thickTop="1" thickBot="1" x14ac:dyDescent="0.3">
      <c r="A12" s="2332"/>
      <c r="B12" s="1387"/>
      <c r="C12" s="1387"/>
      <c r="D12" s="1387"/>
      <c r="E12" s="1387"/>
      <c r="F12" s="1387"/>
      <c r="G12" s="1387"/>
      <c r="H12" s="1387"/>
      <c r="I12" s="1387"/>
      <c r="J12" s="1387"/>
      <c r="K12" s="1387"/>
      <c r="L12" s="1387"/>
      <c r="M12" s="1387"/>
      <c r="N12" s="1387"/>
      <c r="O12" s="1387"/>
      <c r="P12" s="1387"/>
      <c r="Q12" s="1384"/>
      <c r="R12" s="2333" t="s">
        <v>1776</v>
      </c>
      <c r="S12" s="2334" t="s">
        <v>1469</v>
      </c>
      <c r="T12" s="2334" t="s">
        <v>1469</v>
      </c>
      <c r="U12" s="2334" t="s">
        <v>1469</v>
      </c>
      <c r="V12" s="1412"/>
      <c r="W12" s="1412"/>
      <c r="X12" s="1412"/>
      <c r="Y12" s="1387"/>
      <c r="Z12" s="1387"/>
      <c r="AA12" s="1387"/>
      <c r="AB12" s="1387"/>
      <c r="AC12" s="1387"/>
      <c r="AD12" s="1387"/>
      <c r="AE12" s="1384"/>
      <c r="AF12" s="1388"/>
      <c r="AG12" s="1388"/>
      <c r="AH12" s="1388"/>
      <c r="AI12" s="1388"/>
      <c r="AJ12" s="1388"/>
      <c r="AK12" s="1388"/>
      <c r="AL12" s="1388"/>
      <c r="AM12" s="1388"/>
      <c r="AN12" s="1388"/>
      <c r="AO12" s="1388"/>
      <c r="AP12" s="1388"/>
      <c r="AQ12" s="1388"/>
      <c r="AR12" s="1388"/>
      <c r="AS12" s="1388"/>
      <c r="AT12" s="1388"/>
      <c r="AU12" s="1388"/>
      <c r="AV12" s="2335"/>
      <c r="AW12" s="2335"/>
      <c r="AX12" s="2335"/>
      <c r="AY12" s="2335"/>
      <c r="AZ12" s="2335"/>
      <c r="BA12" s="2335"/>
      <c r="BB12" s="2335"/>
      <c r="BC12" s="2335"/>
      <c r="BD12" s="2335"/>
      <c r="BE12" s="2335"/>
      <c r="BF12" s="129"/>
      <c r="BG12" s="2336"/>
    </row>
    <row r="13" spans="1:59" ht="33" thickTop="1" thickBot="1" x14ac:dyDescent="0.3">
      <c r="A13" s="2337"/>
      <c r="B13" s="2338"/>
      <c r="C13" s="2338"/>
      <c r="D13" s="2338"/>
      <c r="E13" s="2338"/>
      <c r="F13" s="2338"/>
      <c r="G13" s="2338"/>
      <c r="H13" s="2338"/>
      <c r="I13" s="2338"/>
      <c r="J13" s="2338"/>
      <c r="K13" s="2338"/>
      <c r="L13" s="2338"/>
      <c r="M13" s="2338"/>
      <c r="N13" s="2338"/>
      <c r="O13" s="2338"/>
      <c r="P13" s="2338"/>
      <c r="Q13" s="2338"/>
      <c r="R13" s="2333" t="s">
        <v>1776</v>
      </c>
      <c r="S13" s="2339" t="s">
        <v>1930</v>
      </c>
      <c r="T13" s="2339" t="s">
        <v>1930</v>
      </c>
      <c r="U13" s="2339" t="s">
        <v>1930</v>
      </c>
      <c r="V13" s="2339" t="s">
        <v>1930</v>
      </c>
      <c r="W13" s="2339"/>
      <c r="X13" s="2339"/>
      <c r="Y13" s="2338"/>
      <c r="Z13" s="2338"/>
      <c r="AA13" s="2338"/>
      <c r="AB13" s="2338"/>
      <c r="AC13" s="2338"/>
      <c r="AD13" s="2338"/>
      <c r="AE13" s="43"/>
      <c r="AF13" s="2340"/>
      <c r="AG13" s="2340"/>
      <c r="AH13" s="2340"/>
      <c r="AI13" s="2340"/>
      <c r="AJ13" s="2340"/>
      <c r="AK13" s="2340"/>
      <c r="AL13" s="2340"/>
      <c r="AM13" s="2340"/>
      <c r="AN13" s="2340"/>
      <c r="AO13" s="2340"/>
      <c r="AP13" s="2340"/>
      <c r="AQ13" s="2340"/>
      <c r="AR13" s="2340"/>
      <c r="AS13" s="2340"/>
      <c r="AT13" s="2340"/>
      <c r="AU13" s="2340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2341"/>
    </row>
    <row r="14" spans="1:59" ht="39.75" thickTop="1" thickBot="1" x14ac:dyDescent="0.3">
      <c r="A14" s="2342"/>
      <c r="B14" s="1361"/>
      <c r="C14" s="1361"/>
      <c r="D14" s="1361"/>
      <c r="E14" s="1361"/>
      <c r="F14" s="1361"/>
      <c r="G14" s="1361"/>
      <c r="H14" s="1361"/>
      <c r="I14" s="1361"/>
      <c r="J14" s="1361"/>
      <c r="K14" s="1361"/>
      <c r="L14" s="1361"/>
      <c r="M14" s="1361"/>
      <c r="N14" s="1361"/>
      <c r="O14" s="1361"/>
      <c r="P14" s="1361"/>
      <c r="Q14" s="2338"/>
      <c r="R14" s="2333" t="s">
        <v>1776</v>
      </c>
      <c r="S14" s="2334" t="s">
        <v>1469</v>
      </c>
      <c r="T14" s="2334" t="s">
        <v>1469</v>
      </c>
      <c r="U14" s="2334" t="s">
        <v>1469</v>
      </c>
      <c r="V14" s="2339"/>
      <c r="W14" s="2339"/>
      <c r="X14" s="2339"/>
      <c r="Y14" s="1361"/>
      <c r="Z14" s="1361"/>
      <c r="AA14" s="1361"/>
      <c r="AB14" s="1361"/>
      <c r="AC14" s="1361"/>
      <c r="AD14" s="1361"/>
      <c r="AE14" s="1361"/>
      <c r="AF14" s="1361"/>
      <c r="AG14" s="1361"/>
      <c r="AH14" s="1361"/>
      <c r="AI14" s="1361"/>
      <c r="AJ14" s="1361"/>
      <c r="AK14" s="1361"/>
      <c r="AL14" s="1361"/>
      <c r="AM14" s="1361"/>
      <c r="AN14" s="1361"/>
      <c r="AO14" s="1361"/>
      <c r="AP14" s="1361"/>
      <c r="AQ14" s="1361"/>
      <c r="AR14" s="1361"/>
      <c r="AS14" s="1361"/>
      <c r="AT14" s="1361"/>
      <c r="AU14" s="1361"/>
      <c r="AV14" s="1361"/>
      <c r="AW14" s="1361"/>
      <c r="AX14" s="1361"/>
      <c r="AY14" s="1361"/>
      <c r="AZ14" s="1361"/>
      <c r="BA14" s="1361"/>
      <c r="BB14" s="1361"/>
      <c r="BC14" s="1361"/>
      <c r="BD14" s="1361"/>
      <c r="BE14" s="1361"/>
      <c r="BF14" s="1361"/>
      <c r="BG14" s="2343"/>
    </row>
    <row r="15" spans="1:59" ht="48.75" thickTop="1" thickBot="1" x14ac:dyDescent="0.3">
      <c r="A15" s="2342"/>
      <c r="B15" s="1361"/>
      <c r="C15" s="1361"/>
      <c r="D15" s="1361"/>
      <c r="E15" s="1361"/>
      <c r="F15" s="1361"/>
      <c r="G15" s="1361"/>
      <c r="H15" s="1361"/>
      <c r="I15" s="1361"/>
      <c r="J15" s="1361"/>
      <c r="K15" s="1361"/>
      <c r="L15" s="1361"/>
      <c r="M15" s="1361"/>
      <c r="N15" s="1361"/>
      <c r="O15" s="1361"/>
      <c r="P15" s="1361"/>
      <c r="Q15" s="1361"/>
      <c r="R15" s="2333" t="s">
        <v>1783</v>
      </c>
      <c r="S15" s="2339" t="s">
        <v>1931</v>
      </c>
      <c r="T15" s="2339" t="s">
        <v>1931</v>
      </c>
      <c r="U15" s="2339" t="s">
        <v>1931</v>
      </c>
      <c r="V15" s="2339" t="s">
        <v>1931</v>
      </c>
      <c r="W15" s="2339"/>
      <c r="X15" s="2339"/>
      <c r="Y15" s="1361"/>
      <c r="Z15" s="1361"/>
      <c r="AA15" s="1361"/>
      <c r="AB15" s="1361"/>
      <c r="AC15" s="1361"/>
      <c r="AD15" s="1361"/>
      <c r="AE15" s="1361"/>
      <c r="AF15" s="1361"/>
      <c r="AG15" s="1361"/>
      <c r="AH15" s="1361"/>
      <c r="AI15" s="1361"/>
      <c r="AJ15" s="1361"/>
      <c r="AK15" s="1361"/>
      <c r="AL15" s="1361"/>
      <c r="AM15" s="1361"/>
      <c r="AN15" s="1361"/>
      <c r="AO15" s="1361"/>
      <c r="AP15" s="1361"/>
      <c r="AQ15" s="1361"/>
      <c r="AR15" s="1361"/>
      <c r="AS15" s="1361"/>
      <c r="AT15" s="1361"/>
      <c r="AU15" s="1361"/>
      <c r="AV15" s="1361"/>
      <c r="AW15" s="1361"/>
      <c r="AX15" s="1361"/>
      <c r="AY15" s="1361"/>
      <c r="AZ15" s="1361"/>
      <c r="BA15" s="1361"/>
      <c r="BB15" s="1361"/>
      <c r="BC15" s="1361"/>
      <c r="BD15" s="1361"/>
      <c r="BE15" s="1361"/>
      <c r="BF15" s="1361"/>
      <c r="BG15" s="2343"/>
    </row>
    <row r="16" spans="1:59" ht="39.75" thickTop="1" thickBot="1" x14ac:dyDescent="0.3">
      <c r="A16" s="2342"/>
      <c r="B16" s="1361"/>
      <c r="C16" s="1361"/>
      <c r="D16" s="1361"/>
      <c r="E16" s="1361"/>
      <c r="F16" s="1361"/>
      <c r="G16" s="1361"/>
      <c r="H16" s="1361"/>
      <c r="I16" s="1361"/>
      <c r="J16" s="1361"/>
      <c r="K16" s="1361"/>
      <c r="L16" s="1361"/>
      <c r="M16" s="1361"/>
      <c r="N16" s="1361"/>
      <c r="O16" s="1361"/>
      <c r="P16" s="1361"/>
      <c r="Q16" s="1361"/>
      <c r="R16" s="2333"/>
      <c r="S16" s="2334" t="s">
        <v>1469</v>
      </c>
      <c r="T16" s="2334" t="s">
        <v>1469</v>
      </c>
      <c r="U16" s="2334" t="s">
        <v>1469</v>
      </c>
      <c r="V16" s="1361"/>
      <c r="W16" s="1361"/>
      <c r="X16" s="1361"/>
      <c r="Y16" s="1361"/>
      <c r="Z16" s="1361"/>
      <c r="AA16" s="1361"/>
      <c r="AB16" s="1361"/>
      <c r="AC16" s="1361"/>
      <c r="AD16" s="1361"/>
      <c r="AE16" s="1361"/>
      <c r="AF16" s="1361"/>
      <c r="AG16" s="1361"/>
      <c r="AH16" s="1361"/>
      <c r="AI16" s="1361"/>
      <c r="AJ16" s="1361"/>
      <c r="AK16" s="1361"/>
      <c r="AL16" s="1361"/>
      <c r="AM16" s="1361"/>
      <c r="AN16" s="1361"/>
      <c r="AO16" s="1361"/>
      <c r="AP16" s="1361"/>
      <c r="AQ16" s="1361"/>
      <c r="AR16" s="1361"/>
      <c r="AS16" s="1361"/>
      <c r="AT16" s="1361"/>
      <c r="AU16" s="1361"/>
      <c r="AV16" s="1361"/>
      <c r="AW16" s="1361"/>
      <c r="AX16" s="1361"/>
      <c r="AY16" s="1361"/>
      <c r="AZ16" s="1361"/>
      <c r="BA16" s="1361"/>
      <c r="BB16" s="1361"/>
      <c r="BC16" s="1361"/>
      <c r="BD16" s="1361"/>
      <c r="BE16" s="1361"/>
      <c r="BF16" s="1361"/>
      <c r="BG16" s="2343"/>
    </row>
    <row r="17" spans="1:59" ht="39.75" thickTop="1" thickBot="1" x14ac:dyDescent="0.3">
      <c r="A17" s="2342"/>
      <c r="B17" s="1361"/>
      <c r="C17" s="1361"/>
      <c r="D17" s="1361"/>
      <c r="E17" s="1361"/>
      <c r="F17" s="1361"/>
      <c r="G17" s="1361"/>
      <c r="H17" s="1361"/>
      <c r="I17" s="1361"/>
      <c r="J17" s="1361"/>
      <c r="K17" s="1361"/>
      <c r="L17" s="1361"/>
      <c r="M17" s="1361"/>
      <c r="N17" s="1361"/>
      <c r="O17" s="1361"/>
      <c r="P17" s="1361"/>
      <c r="Q17" s="1361"/>
      <c r="R17" s="2333"/>
      <c r="S17" s="2334" t="s">
        <v>1469</v>
      </c>
      <c r="T17" s="2334" t="s">
        <v>1469</v>
      </c>
      <c r="U17" s="2334" t="s">
        <v>1469</v>
      </c>
      <c r="V17" s="1361"/>
      <c r="W17" s="1361"/>
      <c r="X17" s="1361"/>
      <c r="Y17" s="1361"/>
      <c r="Z17" s="1361"/>
      <c r="AA17" s="1361"/>
      <c r="AB17" s="1361"/>
      <c r="AC17" s="1361"/>
      <c r="AD17" s="1361"/>
      <c r="AE17" s="1361"/>
      <c r="AF17" s="1361"/>
      <c r="AG17" s="1361"/>
      <c r="AH17" s="1361"/>
      <c r="AI17" s="1361"/>
      <c r="AJ17" s="1361"/>
      <c r="AK17" s="1361"/>
      <c r="AL17" s="1361"/>
      <c r="AM17" s="1361"/>
      <c r="AN17" s="1361"/>
      <c r="AO17" s="1361"/>
      <c r="AP17" s="1361"/>
      <c r="AQ17" s="1361"/>
      <c r="AR17" s="1361"/>
      <c r="AS17" s="1361"/>
      <c r="AT17" s="1361"/>
      <c r="AU17" s="1361"/>
      <c r="AV17" s="1361"/>
      <c r="AW17" s="1361"/>
      <c r="AX17" s="1361"/>
      <c r="AY17" s="1361"/>
      <c r="AZ17" s="1361"/>
      <c r="BA17" s="1361"/>
      <c r="BB17" s="1361"/>
      <c r="BC17" s="1361"/>
      <c r="BD17" s="1361"/>
      <c r="BE17" s="1361"/>
      <c r="BF17" s="1361"/>
      <c r="BG17" s="2343"/>
    </row>
    <row r="18" spans="1:59" ht="39.75" thickTop="1" thickBot="1" x14ac:dyDescent="0.3">
      <c r="A18" s="2344"/>
      <c r="B18" s="1391"/>
      <c r="C18" s="1391"/>
      <c r="D18" s="1391"/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  <c r="O18" s="1391"/>
      <c r="P18" s="2313"/>
      <c r="Q18" s="1362"/>
      <c r="R18" s="2345"/>
      <c r="S18" s="2346" t="s">
        <v>1469</v>
      </c>
      <c r="T18" s="2346" t="s">
        <v>1469</v>
      </c>
      <c r="U18" s="2346" t="s">
        <v>1469</v>
      </c>
      <c r="V18" s="1362"/>
      <c r="W18" s="1362"/>
      <c r="X18" s="1362"/>
      <c r="Y18" s="2313"/>
      <c r="Z18" s="2313"/>
      <c r="AA18" s="2313"/>
      <c r="AB18" s="2313"/>
      <c r="AC18" s="1362"/>
      <c r="AD18" s="1362"/>
      <c r="AE18" s="1362"/>
      <c r="AF18" s="1362"/>
      <c r="AG18" s="1362"/>
      <c r="AH18" s="1362"/>
      <c r="AI18" s="1362"/>
      <c r="AJ18" s="1362"/>
      <c r="AK18" s="1362"/>
      <c r="AL18" s="1362"/>
      <c r="AM18" s="1362"/>
      <c r="AN18" s="1362"/>
      <c r="AO18" s="1362"/>
      <c r="AP18" s="1362"/>
      <c r="AQ18" s="1362"/>
      <c r="AR18" s="1362"/>
      <c r="AS18" s="1362"/>
      <c r="AT18" s="1362"/>
      <c r="AU18" s="1362"/>
      <c r="AV18" s="1362"/>
      <c r="AW18" s="1362"/>
      <c r="AX18" s="1362"/>
      <c r="AY18" s="1362"/>
      <c r="AZ18" s="1362"/>
      <c r="BA18" s="1362"/>
      <c r="BB18" s="1362"/>
      <c r="BC18" s="1362"/>
      <c r="BD18" s="1362"/>
      <c r="BE18" s="1362"/>
      <c r="BF18" s="1362"/>
      <c r="BG18" s="2347"/>
    </row>
    <row r="19" spans="1:59" x14ac:dyDescent="0.25">
      <c r="A19" s="1434" t="s">
        <v>416</v>
      </c>
      <c r="B19" s="1434"/>
      <c r="C19" s="1434"/>
      <c r="D19" s="1434"/>
      <c r="E19" s="1434"/>
      <c r="F19" s="1434"/>
      <c r="G19" s="1434"/>
      <c r="H19" s="1434"/>
      <c r="I19" s="1434"/>
      <c r="J19" s="1434"/>
      <c r="K19" s="1434"/>
      <c r="L19" s="1434"/>
      <c r="M19" s="1434"/>
      <c r="N19" s="1434"/>
      <c r="O19" s="1434"/>
      <c r="P19" s="1434"/>
      <c r="Q19" s="1435"/>
      <c r="R19" s="1435"/>
      <c r="Y19" s="1434"/>
      <c r="Z19" s="1434"/>
      <c r="AA19" s="1434"/>
      <c r="AB19" s="1434"/>
      <c r="AC19" s="1434"/>
      <c r="AD19" s="1434"/>
      <c r="AE19" s="1434"/>
      <c r="AF19" s="1434"/>
      <c r="AG19" s="1434"/>
      <c r="AH19" s="1434"/>
      <c r="AI19" s="1434"/>
      <c r="AJ19" s="1434"/>
      <c r="AK19" s="1434"/>
      <c r="AL19" s="1434"/>
      <c r="AM19" s="1434"/>
      <c r="AN19" s="1434"/>
      <c r="AO19" s="1434"/>
      <c r="AP19" s="1434"/>
      <c r="AQ19" s="1434"/>
      <c r="AR19" s="1434"/>
      <c r="AS19" s="1434"/>
      <c r="AT19" s="1434"/>
      <c r="AU19" s="1434"/>
      <c r="AV19" s="1434"/>
      <c r="AW19" s="1434"/>
      <c r="AX19" s="1434"/>
      <c r="AY19" s="1434"/>
      <c r="AZ19" s="1434"/>
      <c r="BA19" s="1434"/>
      <c r="BB19" s="1434"/>
      <c r="BC19" s="1434"/>
    </row>
    <row r="20" spans="1:59" x14ac:dyDescent="0.25">
      <c r="A20" s="1434" t="s">
        <v>2096</v>
      </c>
      <c r="B20" s="1434"/>
      <c r="C20" s="1434"/>
      <c r="D20" s="1434"/>
      <c r="E20" s="1434"/>
      <c r="F20" s="1434"/>
      <c r="G20" s="1434"/>
      <c r="H20" s="1434"/>
      <c r="I20" s="1434"/>
      <c r="J20" s="1434"/>
      <c r="K20" s="1434"/>
      <c r="L20" s="1434"/>
      <c r="M20" s="1434"/>
      <c r="N20" s="1434"/>
      <c r="O20" s="1434"/>
      <c r="P20" s="1434"/>
      <c r="Q20" s="1434"/>
      <c r="R20" s="1434"/>
      <c r="S20" s="1434"/>
      <c r="T20" s="1434"/>
      <c r="U20" s="1434"/>
      <c r="V20" s="1434"/>
      <c r="W20" s="1434"/>
      <c r="X20" s="1434"/>
      <c r="Y20" s="1434"/>
      <c r="Z20" s="1434"/>
      <c r="AA20" s="1434"/>
      <c r="AB20" s="1434"/>
      <c r="AC20" s="1434"/>
      <c r="AD20" s="1434"/>
      <c r="AE20" s="1434"/>
      <c r="AF20" s="1434"/>
      <c r="AG20" s="1434"/>
      <c r="AH20" s="1434"/>
      <c r="AI20" s="1434"/>
      <c r="AJ20" s="1434"/>
      <c r="AK20" s="1434"/>
      <c r="AL20" s="1434"/>
      <c r="AM20" s="1434"/>
      <c r="AN20" s="1434"/>
      <c r="AO20" s="1434"/>
      <c r="AP20" s="1434"/>
      <c r="AQ20" s="1434"/>
      <c r="AR20" s="1434"/>
      <c r="AS20" s="1434"/>
      <c r="AT20" s="1434"/>
      <c r="AU20" s="1434"/>
      <c r="AV20" s="1434"/>
      <c r="AW20" s="1434"/>
      <c r="AX20" s="1434"/>
      <c r="AY20" s="1434"/>
      <c r="AZ20" s="1434"/>
      <c r="BA20" s="1434"/>
      <c r="BB20" s="1434"/>
      <c r="BC20" s="1434"/>
    </row>
    <row r="21" spans="1:59" x14ac:dyDescent="0.25">
      <c r="A21" s="1434" t="s">
        <v>2097</v>
      </c>
      <c r="B21" s="1434"/>
      <c r="C21" s="1434"/>
      <c r="D21" s="1434"/>
      <c r="E21" s="1434"/>
      <c r="F21" s="1434"/>
      <c r="G21" s="1434"/>
      <c r="H21" s="1434"/>
      <c r="I21" s="1434"/>
      <c r="J21" s="1434"/>
      <c r="K21" s="1434"/>
      <c r="L21" s="1434"/>
      <c r="M21" s="1434"/>
      <c r="N21" s="1434"/>
      <c r="O21" s="1434"/>
      <c r="P21" s="1434"/>
      <c r="Q21" s="1434"/>
      <c r="R21" s="1434"/>
      <c r="S21" s="1434"/>
      <c r="T21" s="1434"/>
      <c r="U21" s="1434"/>
      <c r="V21" s="1434"/>
      <c r="W21" s="1434"/>
      <c r="X21" s="1434"/>
      <c r="Y21" s="1434"/>
      <c r="Z21" s="1434"/>
      <c r="AA21" s="1434"/>
      <c r="AB21" s="1434"/>
      <c r="AC21" s="1434"/>
      <c r="AD21" s="1434"/>
      <c r="AE21" s="1434"/>
      <c r="AF21" s="1434"/>
      <c r="AG21" s="1434"/>
      <c r="AH21" s="1434"/>
      <c r="AI21" s="1434"/>
      <c r="AJ21" s="1434"/>
      <c r="AK21" s="1434"/>
      <c r="AL21" s="1434"/>
      <c r="AM21" s="1434"/>
      <c r="AN21" s="1434"/>
      <c r="AO21" s="1434"/>
      <c r="AP21" s="1434"/>
      <c r="AQ21" s="1434"/>
      <c r="AR21" s="1434"/>
      <c r="AS21" s="1434"/>
      <c r="AT21" s="1434"/>
      <c r="AU21" s="1434"/>
      <c r="AV21" s="1434"/>
      <c r="AW21" s="1434"/>
      <c r="AX21" s="1434"/>
      <c r="AY21" s="1434"/>
      <c r="AZ21" s="1434"/>
      <c r="BA21" s="1434"/>
      <c r="BB21" s="1434"/>
      <c r="BC21" s="1434"/>
    </row>
    <row r="22" spans="1:59" x14ac:dyDescent="0.25">
      <c r="A22" s="2348" t="s">
        <v>2660</v>
      </c>
      <c r="B22" s="2349"/>
      <c r="C22" s="2349"/>
      <c r="D22" s="2349"/>
      <c r="E22" s="2349"/>
      <c r="F22" s="2349"/>
      <c r="G22" s="2349"/>
      <c r="H22" s="2349"/>
      <c r="I22" s="2349"/>
      <c r="J22" s="2349"/>
      <c r="K22" s="2349"/>
      <c r="L22" s="2349"/>
      <c r="M22" s="2350"/>
      <c r="N22" s="2351"/>
      <c r="O22" s="1435"/>
      <c r="P22" s="1435"/>
      <c r="Q22" s="1435"/>
      <c r="R22" s="1435"/>
      <c r="S22" s="1435"/>
      <c r="T22" s="1435"/>
      <c r="U22" s="1435"/>
      <c r="V22" s="1435"/>
      <c r="W22" s="1435"/>
      <c r="X22" s="1435"/>
      <c r="Y22" s="1435"/>
      <c r="Z22" s="1435"/>
      <c r="AA22" s="1435"/>
      <c r="AB22" s="1435"/>
      <c r="AC22" s="1435"/>
      <c r="AD22" s="1435"/>
      <c r="AE22" s="1435"/>
      <c r="AF22" s="1435"/>
      <c r="AG22" s="1435"/>
      <c r="AH22" s="1435"/>
      <c r="AI22" s="1435"/>
      <c r="AJ22" s="1435"/>
      <c r="AK22" s="1435"/>
      <c r="AL22" s="1435"/>
      <c r="AM22" s="1435"/>
      <c r="AN22" s="1435"/>
      <c r="AO22" s="1435"/>
      <c r="AP22" s="1435"/>
      <c r="AQ22" s="1435"/>
      <c r="AR22" s="1435"/>
      <c r="AS22" s="1435"/>
      <c r="AT22" s="1435"/>
      <c r="AU22" s="1435"/>
      <c r="AV22" s="1435"/>
      <c r="AW22" s="1435"/>
      <c r="AX22" s="1435"/>
      <c r="AY22" s="1435"/>
      <c r="AZ22" s="1435"/>
      <c r="BA22" s="1435"/>
      <c r="BB22" s="1435"/>
      <c r="BC22" s="1435"/>
    </row>
    <row r="23" spans="1:59" x14ac:dyDescent="0.25">
      <c r="A23" s="290"/>
      <c r="B23" s="2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1435" t="s">
        <v>271</v>
      </c>
      <c r="AA23" s="1435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</row>
  </sheetData>
  <mergeCells count="47">
    <mergeCell ref="BB1:BG1"/>
    <mergeCell ref="BB2:BG2"/>
    <mergeCell ref="AB6:BB6"/>
    <mergeCell ref="A8:A10"/>
    <mergeCell ref="B8:B10"/>
    <mergeCell ref="C8:C10"/>
    <mergeCell ref="N8:N10"/>
    <mergeCell ref="O8:O10"/>
    <mergeCell ref="P8:P10"/>
    <mergeCell ref="Q8:Q10"/>
    <mergeCell ref="AC8:AC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Y9:AY10"/>
    <mergeCell ref="BA9:BA10"/>
    <mergeCell ref="BB9:BB10"/>
    <mergeCell ref="AD8:AD10"/>
    <mergeCell ref="AE8:AE10"/>
    <mergeCell ref="AF8:AF10"/>
    <mergeCell ref="AG8:AG10"/>
    <mergeCell ref="AH8:AH10"/>
    <mergeCell ref="AI8:AI10"/>
    <mergeCell ref="BE8:BE10"/>
    <mergeCell ref="BF8:BF10"/>
    <mergeCell ref="BG8:BG10"/>
    <mergeCell ref="AJ9:AL9"/>
    <mergeCell ref="AM9:AO9"/>
    <mergeCell ref="AP9:AR9"/>
    <mergeCell ref="AS9:AU9"/>
    <mergeCell ref="AV9:AV10"/>
    <mergeCell ref="AW9:AW10"/>
    <mergeCell ref="AX9:AX10"/>
    <mergeCell ref="AJ8:AV8"/>
    <mergeCell ref="AW8:AY8"/>
    <mergeCell ref="AZ8:AZ10"/>
    <mergeCell ref="BA8:BB8"/>
    <mergeCell ref="BC8:BC10"/>
    <mergeCell ref="BD8:BD10"/>
  </mergeCells>
  <dataValidations count="4">
    <dataValidation type="list" allowBlank="1" showInputMessage="1" showErrorMessage="1" sqref="U14 U16:U18" xr:uid="{00000000-0002-0000-0400-000000000000}">
      <formula1>$A$2:$A$132</formula1>
    </dataValidation>
    <dataValidation type="list" allowBlank="1" showInputMessage="1" showErrorMessage="1" sqref="T14 T16:T18" xr:uid="{00000000-0002-0000-0400-000001000000}">
      <formula1>$B$2:$B$30</formula1>
    </dataValidation>
    <dataValidation type="list" allowBlank="1" showInputMessage="1" showErrorMessage="1" sqref="S14 S16:S18" xr:uid="{00000000-0002-0000-0400-000002000000}">
      <formula1>$E$2:$E$17</formula1>
    </dataValidation>
    <dataValidation type="list" allowBlank="1" showInputMessage="1" showErrorMessage="1" sqref="S12:U12 R12:R18" xr:uid="{00000000-0002-0000-0400-000003000000}"/>
  </dataValidations>
  <pageMargins left="0.70866141732283505" right="0.70866141732283505" top="0.74803149606299202" bottom="0.74803149606299202" header="0.31496062992126" footer="0.31496062992126"/>
  <pageSetup paperSize="8" scale="2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D33"/>
  <sheetViews>
    <sheetView view="pageBreakPreview" topLeftCell="A10" zoomScale="69" zoomScaleNormal="84" zoomScaleSheetLayoutView="69" workbookViewId="0">
      <selection activeCell="AB8" sqref="AB8:AB10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733" t="s">
        <v>2540</v>
      </c>
      <c r="Z1" s="2733"/>
      <c r="AA1" s="2733"/>
      <c r="AB1" s="2733"/>
      <c r="AC1" s="2733"/>
      <c r="AD1" s="2733"/>
      <c r="AE1" s="2733"/>
      <c r="AF1" s="2733"/>
      <c r="AG1" s="2733"/>
      <c r="AH1" s="2733"/>
      <c r="AI1" s="2733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733" t="s">
        <v>90</v>
      </c>
      <c r="Z2" s="2733"/>
      <c r="AA2" s="2733"/>
      <c r="AB2" s="2733"/>
      <c r="AC2" s="2747"/>
      <c r="AD2" s="2747"/>
      <c r="AE2" s="2747"/>
      <c r="AF2" s="2747"/>
      <c r="AG2" s="2747"/>
      <c r="AH2" s="2747"/>
      <c r="AI2" s="2747"/>
      <c r="AJ2" s="2352"/>
      <c r="AK2" s="2352"/>
      <c r="AL2" s="2352"/>
    </row>
    <row r="3" spans="1:44" ht="30.75" customHeight="1" x14ac:dyDescent="0.25">
      <c r="A3" s="2748" t="s">
        <v>2675</v>
      </c>
      <c r="B3" s="2748"/>
      <c r="C3" s="2748"/>
      <c r="D3" s="2748"/>
      <c r="E3" s="2748"/>
      <c r="F3" s="2748"/>
      <c r="G3" s="2748"/>
      <c r="H3" s="2748"/>
      <c r="I3" s="2748"/>
      <c r="J3" s="2748"/>
      <c r="K3" s="2748"/>
      <c r="L3" s="2748"/>
      <c r="M3" s="2748"/>
      <c r="N3" s="2748"/>
      <c r="O3" s="2748"/>
      <c r="P3" s="2748"/>
      <c r="Q3" s="2748"/>
      <c r="R3" s="2748"/>
      <c r="S3" s="2748"/>
      <c r="T3" s="2748"/>
      <c r="U3" s="2748"/>
      <c r="V3" s="2748"/>
      <c r="W3" s="2748"/>
      <c r="X3" s="2748"/>
      <c r="Y3" s="2748"/>
      <c r="Z3" s="2748"/>
      <c r="AA3" s="2748"/>
      <c r="AB3" s="2748"/>
      <c r="AC3" s="2748"/>
      <c r="AD3" s="2748"/>
      <c r="AE3" s="2748"/>
      <c r="AF3" s="2748"/>
      <c r="AG3" s="2748"/>
      <c r="AH3" s="2748"/>
      <c r="AI3" s="2748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50" t="s">
        <v>2661</v>
      </c>
      <c r="J5" s="2751"/>
      <c r="K5" s="2751"/>
      <c r="L5" s="2751"/>
      <c r="M5" s="2751"/>
      <c r="N5" s="2752"/>
      <c r="O5" s="2742" t="s">
        <v>397</v>
      </c>
      <c r="P5" s="2743"/>
      <c r="Q5" s="2743"/>
      <c r="R5" s="2743"/>
      <c r="S5" s="2743"/>
      <c r="T5" s="2743"/>
      <c r="U5" s="2743"/>
      <c r="V5" s="2743"/>
      <c r="W5" s="2743"/>
      <c r="X5" s="2743"/>
      <c r="Y5" s="2743"/>
      <c r="Z5" s="2743"/>
      <c r="AA5" s="2743"/>
      <c r="AB5" s="2743"/>
      <c r="AC5" s="2743"/>
      <c r="AD5" s="2743"/>
      <c r="AE5" s="2743"/>
      <c r="AF5" s="2743"/>
      <c r="AG5" s="2743"/>
      <c r="AH5" s="2743"/>
      <c r="AI5" s="2744"/>
    </row>
    <row r="6" spans="1:44" ht="31.5" customHeight="1" x14ac:dyDescent="0.25">
      <c r="A6" s="2749"/>
      <c r="B6" s="2354"/>
      <c r="C6" s="2749"/>
      <c r="D6" s="2749"/>
      <c r="E6" s="2749"/>
      <c r="F6" s="2749"/>
      <c r="G6" s="2749"/>
      <c r="H6" s="2749"/>
      <c r="I6" s="2753"/>
      <c r="J6" s="2754"/>
      <c r="K6" s="2754"/>
      <c r="L6" s="2754"/>
      <c r="M6" s="2754"/>
      <c r="N6" s="2755"/>
      <c r="O6" s="2756" t="s">
        <v>344</v>
      </c>
      <c r="P6" s="2757"/>
      <c r="Q6" s="2757"/>
      <c r="R6" s="2757"/>
      <c r="S6" s="2757"/>
      <c r="T6" s="2757"/>
      <c r="U6" s="2758"/>
      <c r="V6" s="2756" t="s">
        <v>345</v>
      </c>
      <c r="W6" s="2757"/>
      <c r="X6" s="2757"/>
      <c r="Y6" s="2757"/>
      <c r="Z6" s="2757"/>
      <c r="AA6" s="2757"/>
      <c r="AB6" s="2758"/>
      <c r="AC6" s="2742" t="s">
        <v>343</v>
      </c>
      <c r="AD6" s="2743"/>
      <c r="AE6" s="2743"/>
      <c r="AF6" s="2743"/>
      <c r="AG6" s="2743"/>
      <c r="AH6" s="2743"/>
      <c r="AI6" s="2744"/>
    </row>
    <row r="7" spans="1:44" ht="31.5" customHeight="1" x14ac:dyDescent="0.25">
      <c r="A7" s="2749"/>
      <c r="B7" s="2354"/>
      <c r="C7" s="2749"/>
      <c r="D7" s="2749"/>
      <c r="E7" s="2749"/>
      <c r="F7" s="2749"/>
      <c r="G7" s="2749"/>
      <c r="H7" s="2749"/>
      <c r="I7" s="2756" t="s">
        <v>2525</v>
      </c>
      <c r="J7" s="2757"/>
      <c r="K7" s="2757"/>
      <c r="L7" s="2757"/>
      <c r="M7" s="2757"/>
      <c r="N7" s="2758"/>
      <c r="O7" s="2750" t="s">
        <v>127</v>
      </c>
      <c r="P7" s="2759" t="s">
        <v>2525</v>
      </c>
      <c r="Q7" s="2759"/>
      <c r="R7" s="2759"/>
      <c r="S7" s="2759"/>
      <c r="T7" s="2759"/>
      <c r="U7" s="2759"/>
      <c r="V7" s="2740" t="s">
        <v>127</v>
      </c>
      <c r="W7" s="2743" t="s">
        <v>2525</v>
      </c>
      <c r="X7" s="2743"/>
      <c r="Y7" s="2743"/>
      <c r="Z7" s="2743"/>
      <c r="AA7" s="2743"/>
      <c r="AB7" s="2743"/>
      <c r="AC7" s="2740" t="s">
        <v>127</v>
      </c>
      <c r="AD7" s="2742" t="s">
        <v>2525</v>
      </c>
      <c r="AE7" s="2743"/>
      <c r="AF7" s="2743"/>
      <c r="AG7" s="2743"/>
      <c r="AH7" s="2743"/>
      <c r="AI7" s="2744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53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>SUM(I11:I15)</f>
        <v>30000</v>
      </c>
      <c r="J10" s="2362">
        <v>20000</v>
      </c>
      <c r="K10" s="2362">
        <f>SUM(K11:K15)</f>
        <v>30000</v>
      </c>
      <c r="L10" s="2362">
        <f>SUM(L11:L15)</f>
        <v>20000</v>
      </c>
      <c r="M10" s="2362">
        <f>SUM(M11:M15)</f>
        <v>0</v>
      </c>
      <c r="N10" s="2362">
        <f>SUM(N11:N15)</f>
        <v>0</v>
      </c>
      <c r="O10" s="2362">
        <f>SUM(P10:U10)</f>
        <v>100000</v>
      </c>
      <c r="P10" s="2362">
        <f>SUM(P11:P15)</f>
        <v>30000</v>
      </c>
      <c r="Q10" s="2362">
        <f t="shared" ref="Q10:U10" si="0">SUM(Q11:Q15)</f>
        <v>20000</v>
      </c>
      <c r="R10" s="2362">
        <f t="shared" si="0"/>
        <v>30000</v>
      </c>
      <c r="S10" s="2362">
        <f t="shared" si="0"/>
        <v>20000</v>
      </c>
      <c r="T10" s="2362">
        <f t="shared" si="0"/>
        <v>0</v>
      </c>
      <c r="U10" s="2362">
        <f t="shared" si="0"/>
        <v>0</v>
      </c>
      <c r="V10" s="2362">
        <f>SUM(W10:AB10)</f>
        <v>100000</v>
      </c>
      <c r="W10" s="2362">
        <f>SUM(W11:W15)</f>
        <v>30000</v>
      </c>
      <c r="X10" s="2362">
        <f t="shared" ref="X10:AB10" si="1">SUM(X11:X15)</f>
        <v>20000</v>
      </c>
      <c r="Y10" s="2362">
        <f t="shared" si="1"/>
        <v>30000</v>
      </c>
      <c r="Z10" s="2362">
        <f t="shared" si="1"/>
        <v>20000</v>
      </c>
      <c r="AA10" s="2362">
        <f t="shared" si="1"/>
        <v>0</v>
      </c>
      <c r="AB10" s="2362">
        <f t="shared" si="1"/>
        <v>0</v>
      </c>
      <c r="AC10" s="2362">
        <f>SUM(AD10:AI10)</f>
        <v>200000</v>
      </c>
      <c r="AD10" s="2362">
        <f>SUM(AD11:AD15)</f>
        <v>0</v>
      </c>
      <c r="AE10" s="2362">
        <f t="shared" ref="AE10:AI10" si="2">SUM(AE11:AE15)</f>
        <v>0</v>
      </c>
      <c r="AF10" s="2362">
        <f t="shared" si="2"/>
        <v>100000</v>
      </c>
      <c r="AG10" s="2362">
        <f t="shared" si="2"/>
        <v>100000</v>
      </c>
      <c r="AH10" s="2362">
        <f t="shared" si="2"/>
        <v>0</v>
      </c>
      <c r="AI10" s="2362">
        <f t="shared" si="2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3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P16" si="4">SUM(N17)</f>
        <v>30000</v>
      </c>
      <c r="O16" s="2362">
        <f>SUM(P16:U16)</f>
        <v>0</v>
      </c>
      <c r="P16" s="2362">
        <f t="shared" si="4"/>
        <v>0</v>
      </c>
      <c r="Q16" s="2362"/>
      <c r="R16" s="2362">
        <f t="shared" ref="R16:U16" si="5">SUM(R17)</f>
        <v>0</v>
      </c>
      <c r="S16" s="2362"/>
      <c r="T16" s="2362">
        <f t="shared" si="5"/>
        <v>0</v>
      </c>
      <c r="U16" s="2362">
        <f t="shared" si="5"/>
        <v>0</v>
      </c>
      <c r="V16" s="2362">
        <f>W16+Y16+AA16+AB16</f>
        <v>0</v>
      </c>
      <c r="W16" s="2362">
        <f t="shared" ref="W16:AD16" si="6">SUM(W17)</f>
        <v>0</v>
      </c>
      <c r="X16" s="2362"/>
      <c r="Y16" s="2362">
        <f t="shared" si="6"/>
        <v>0</v>
      </c>
      <c r="Z16" s="2362"/>
      <c r="AA16" s="2362">
        <f t="shared" si="6"/>
        <v>0</v>
      </c>
      <c r="AB16" s="2362">
        <f t="shared" si="6"/>
        <v>0</v>
      </c>
      <c r="AC16" s="2362">
        <f>SUM(AD16:AI16)</f>
        <v>0</v>
      </c>
      <c r="AD16" s="2362">
        <f t="shared" si="6"/>
        <v>0</v>
      </c>
      <c r="AE16" s="2362"/>
      <c r="AF16" s="2362">
        <f t="shared" ref="AF16:AI16" si="7">SUM(AF17)</f>
        <v>0</v>
      </c>
      <c r="AG16" s="2362"/>
      <c r="AH16" s="2362">
        <f t="shared" si="7"/>
        <v>0</v>
      </c>
      <c r="AI16" s="2362">
        <f t="shared" si="7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3"/>
        <v>30000</v>
      </c>
      <c r="H17" s="2363">
        <f t="shared" ref="H17:H19" si="8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3"/>
        <v>200000</v>
      </c>
      <c r="H18" s="2362">
        <f t="shared" si="8"/>
        <v>70000</v>
      </c>
      <c r="I18" s="2362">
        <f t="shared" ref="I18:N18" si="9">SUM(I19)</f>
        <v>0</v>
      </c>
      <c r="J18" s="2362"/>
      <c r="K18" s="2362">
        <f t="shared" si="9"/>
        <v>0</v>
      </c>
      <c r="L18" s="2362"/>
      <c r="M18" s="2362">
        <f t="shared" si="9"/>
        <v>70000</v>
      </c>
      <c r="N18" s="2362">
        <f t="shared" si="9"/>
        <v>0</v>
      </c>
      <c r="O18" s="2362">
        <f>P18+R18+T18+U18</f>
        <v>100000</v>
      </c>
      <c r="P18" s="2362">
        <f t="shared" ref="P18:U18" si="10">SUM(P19)</f>
        <v>100000</v>
      </c>
      <c r="Q18" s="2362"/>
      <c r="R18" s="2362">
        <f t="shared" si="10"/>
        <v>0</v>
      </c>
      <c r="S18" s="2362"/>
      <c r="T18" s="2362">
        <f t="shared" si="10"/>
        <v>0</v>
      </c>
      <c r="U18" s="2362">
        <f t="shared" si="10"/>
        <v>0</v>
      </c>
      <c r="V18" s="2362">
        <v>30000</v>
      </c>
      <c r="W18" s="2362">
        <f t="shared" ref="W18:AB18" si="11">SUM(W19)</f>
        <v>0</v>
      </c>
      <c r="X18" s="2362"/>
      <c r="Y18" s="2362">
        <f t="shared" si="11"/>
        <v>0</v>
      </c>
      <c r="Z18" s="2362"/>
      <c r="AA18" s="2362">
        <f t="shared" si="11"/>
        <v>0</v>
      </c>
      <c r="AB18" s="2362">
        <f t="shared" si="11"/>
        <v>0</v>
      </c>
      <c r="AC18" s="2362">
        <f>AD18+AF18+AH18+AI18</f>
        <v>0</v>
      </c>
      <c r="AD18" s="2362">
        <f t="shared" ref="AD18:AI18" si="12">SUM(AD19)</f>
        <v>0</v>
      </c>
      <c r="AE18" s="2362"/>
      <c r="AF18" s="2362">
        <f t="shared" si="12"/>
        <v>0</v>
      </c>
      <c r="AG18" s="2362"/>
      <c r="AH18" s="2362">
        <f t="shared" si="12"/>
        <v>0</v>
      </c>
      <c r="AI18" s="2362">
        <f t="shared" si="12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3"/>
        <v>170000</v>
      </c>
      <c r="H19" s="2363">
        <f t="shared" si="8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5" t="s">
        <v>2537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2745"/>
      <c r="U22" s="2745"/>
      <c r="V22" s="2745"/>
      <c r="W22" s="2745"/>
      <c r="X22" s="2745"/>
      <c r="Y22" s="2745"/>
      <c r="Z22" s="2745"/>
      <c r="AA22" s="2745"/>
      <c r="AB22" s="2745"/>
      <c r="AC22" s="2745"/>
      <c r="AD22" s="2745"/>
      <c r="AE22" s="2745"/>
      <c r="AF22" s="2745"/>
      <c r="AG22" s="2745"/>
      <c r="AH22" s="2745"/>
      <c r="AI22" s="2745"/>
    </row>
    <row r="23" spans="1:56" ht="20.25" customHeight="1" x14ac:dyDescent="0.25">
      <c r="A23" s="2746" t="s">
        <v>2664</v>
      </c>
      <c r="B23" s="2746"/>
      <c r="C23" s="2746"/>
      <c r="D23" s="2746"/>
      <c r="E23" s="2746"/>
      <c r="F23" s="2746"/>
      <c r="G23" s="2746"/>
      <c r="H23" s="2746"/>
      <c r="I23" s="2746"/>
      <c r="J23" s="2746"/>
      <c r="K23" s="2746"/>
      <c r="L23" s="2746"/>
      <c r="M23" s="2746"/>
      <c r="N23" s="2746"/>
      <c r="O23" s="2746"/>
      <c r="P23" s="2746"/>
      <c r="Q23" s="2746"/>
      <c r="R23" s="2746"/>
      <c r="S23" s="2746"/>
      <c r="T23" s="2746"/>
      <c r="U23" s="2746"/>
      <c r="V23" s="2746"/>
      <c r="W23" s="2746"/>
      <c r="X23" s="2746"/>
      <c r="Y23" s="2746"/>
      <c r="Z23" s="2746"/>
      <c r="AA23" s="2746"/>
      <c r="AB23" s="2746"/>
      <c r="AC23" s="2746"/>
      <c r="AD23" s="2746"/>
      <c r="AE23" s="2746"/>
      <c r="AF23" s="2746"/>
      <c r="AG23" s="2746"/>
      <c r="AH23" s="2746"/>
      <c r="AI23" s="2746"/>
    </row>
    <row r="24" spans="1:56" ht="45.75" customHeight="1" x14ac:dyDescent="0.25">
      <c r="A24" s="2738" t="s">
        <v>2665</v>
      </c>
      <c r="B24" s="2746"/>
      <c r="C24" s="2746"/>
      <c r="D24" s="2746"/>
      <c r="E24" s="2746"/>
      <c r="F24" s="2746"/>
      <c r="G24" s="2746"/>
      <c r="H24" s="2746"/>
      <c r="I24" s="2746"/>
      <c r="J24" s="2746"/>
      <c r="K24" s="2746"/>
      <c r="L24" s="2746"/>
      <c r="M24" s="2746"/>
      <c r="N24" s="2746"/>
      <c r="O24" s="2746"/>
      <c r="P24" s="2746"/>
      <c r="Q24" s="2746"/>
      <c r="R24" s="2746"/>
      <c r="S24" s="2746"/>
      <c r="T24" s="2746"/>
      <c r="U24" s="2746"/>
      <c r="V24" s="2746"/>
      <c r="W24" s="2746"/>
      <c r="X24" s="2746"/>
      <c r="Y24" s="2746"/>
      <c r="Z24" s="2746"/>
      <c r="AA24" s="2746"/>
      <c r="AB24" s="2746"/>
      <c r="AC24" s="2746"/>
      <c r="AD24" s="2746"/>
      <c r="AE24" s="2746"/>
      <c r="AF24" s="2746"/>
      <c r="AG24" s="2746"/>
      <c r="AH24" s="2746"/>
      <c r="AI24" s="274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46" t="s">
        <v>2667</v>
      </c>
      <c r="B26" s="2746"/>
      <c r="C26" s="2746"/>
      <c r="D26" s="2746"/>
      <c r="E26" s="2746"/>
      <c r="F26" s="2746"/>
      <c r="G26" s="2746"/>
      <c r="H26" s="2746"/>
      <c r="I26" s="2746"/>
      <c r="J26" s="2746"/>
      <c r="K26" s="2746"/>
      <c r="L26" s="2746"/>
      <c r="M26" s="2746"/>
      <c r="N26" s="2746"/>
      <c r="O26" s="2746"/>
      <c r="P26" s="2746"/>
      <c r="Q26" s="2746"/>
      <c r="R26" s="2746"/>
      <c r="S26" s="2746"/>
      <c r="T26" s="2746"/>
      <c r="U26" s="2746"/>
      <c r="V26" s="2746"/>
      <c r="W26" s="2746"/>
      <c r="X26" s="2746"/>
      <c r="Y26" s="2746"/>
      <c r="Z26" s="2746"/>
      <c r="AA26" s="2746"/>
      <c r="AB26" s="2746"/>
      <c r="AC26" s="2746"/>
      <c r="AD26" s="2746"/>
      <c r="AE26" s="2746"/>
      <c r="AF26" s="2746"/>
      <c r="AG26" s="2746"/>
      <c r="AH26" s="2746"/>
      <c r="AI26" s="2746"/>
    </row>
    <row r="27" spans="1:56" ht="39.950000000000003" customHeight="1" x14ac:dyDescent="0.25">
      <c r="A27" s="2738" t="s">
        <v>2668</v>
      </c>
      <c r="B27" s="2738"/>
      <c r="C27" s="2738"/>
      <c r="D27" s="2738"/>
      <c r="E27" s="2738"/>
      <c r="F27" s="2738"/>
      <c r="G27" s="2738"/>
      <c r="H27" s="2738"/>
      <c r="I27" s="2738"/>
      <c r="J27" s="2738"/>
      <c r="K27" s="2738"/>
      <c r="L27" s="2738"/>
      <c r="M27" s="2738"/>
      <c r="N27" s="2738"/>
      <c r="O27" s="2738"/>
      <c r="P27" s="2738"/>
      <c r="Q27" s="2738"/>
      <c r="R27" s="2738"/>
      <c r="S27" s="2738"/>
      <c r="T27" s="2738"/>
      <c r="U27" s="2738"/>
      <c r="V27" s="2738"/>
      <c r="W27" s="2738"/>
      <c r="X27" s="2738"/>
      <c r="Y27" s="2738"/>
      <c r="Z27" s="2738"/>
      <c r="AA27" s="2738"/>
      <c r="AB27" s="2738"/>
      <c r="AC27" s="2738"/>
      <c r="AD27" s="2738"/>
      <c r="AE27" s="2738"/>
      <c r="AF27" s="2738"/>
      <c r="AG27" s="2738"/>
      <c r="AH27" s="2738"/>
      <c r="AI27" s="2738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39" t="s">
        <v>2670</v>
      </c>
      <c r="B29" s="2739"/>
      <c r="C29" s="2739"/>
      <c r="D29" s="2739"/>
      <c r="E29" s="2739"/>
      <c r="F29" s="2739"/>
      <c r="G29" s="2739"/>
      <c r="H29" s="2739"/>
      <c r="I29" s="2739"/>
      <c r="J29" s="2739"/>
      <c r="K29" s="2739"/>
      <c r="L29" s="2739"/>
      <c r="M29" s="2739"/>
      <c r="N29" s="2739"/>
      <c r="O29" s="2739"/>
      <c r="P29" s="2739"/>
      <c r="Q29" s="2739"/>
      <c r="R29" s="2739"/>
      <c r="S29" s="2739"/>
      <c r="T29" s="2739"/>
      <c r="U29" s="2739"/>
      <c r="V29" s="2739"/>
      <c r="W29" s="2739"/>
      <c r="X29" s="2739"/>
      <c r="Y29" s="2739"/>
      <c r="Z29" s="2739"/>
      <c r="AA29" s="2739"/>
      <c r="AB29" s="2739"/>
      <c r="AC29" s="2739"/>
      <c r="AD29" s="2739"/>
      <c r="AE29" s="2739"/>
      <c r="AF29" s="2739"/>
      <c r="AG29" s="2739"/>
      <c r="AH29" s="2739"/>
      <c r="AI29" s="2739"/>
    </row>
    <row r="30" spans="1:56" ht="36.950000000000003" customHeight="1" x14ac:dyDescent="0.25">
      <c r="A30" s="2738" t="s">
        <v>2671</v>
      </c>
      <c r="B30" s="2738"/>
      <c r="C30" s="2738"/>
      <c r="D30" s="2738"/>
      <c r="E30" s="2738"/>
      <c r="F30" s="2738"/>
      <c r="G30" s="2738"/>
      <c r="H30" s="2738"/>
      <c r="I30" s="2738"/>
      <c r="J30" s="2738"/>
      <c r="K30" s="2738"/>
      <c r="L30" s="2738"/>
      <c r="M30" s="2738"/>
      <c r="N30" s="2738"/>
      <c r="O30" s="2738"/>
      <c r="P30" s="2738"/>
      <c r="Q30" s="2738"/>
      <c r="R30" s="2738"/>
      <c r="S30" s="2738"/>
      <c r="T30" s="2738"/>
      <c r="U30" s="2738"/>
      <c r="V30" s="2738"/>
      <c r="W30" s="2738"/>
      <c r="X30" s="2738"/>
      <c r="Y30" s="2738"/>
      <c r="Z30" s="2738"/>
      <c r="AA30" s="2738"/>
      <c r="AB30" s="2738"/>
      <c r="AC30" s="2738"/>
      <c r="AD30" s="2738"/>
      <c r="AE30" s="2738"/>
      <c r="AF30" s="2738"/>
      <c r="AG30" s="2738"/>
      <c r="AH30" s="2738"/>
      <c r="AI30" s="2738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38" t="s">
        <v>2672</v>
      </c>
      <c r="B31" s="2738"/>
      <c r="C31" s="2738"/>
      <c r="D31" s="2738"/>
      <c r="E31" s="2738"/>
      <c r="F31" s="2738"/>
      <c r="G31" s="2738"/>
      <c r="H31" s="2738"/>
      <c r="I31" s="2738"/>
      <c r="J31" s="2738"/>
      <c r="K31" s="2738"/>
      <c r="L31" s="2738"/>
      <c r="M31" s="2738"/>
      <c r="N31" s="2738"/>
      <c r="O31" s="2738"/>
      <c r="P31" s="2738"/>
      <c r="Q31" s="2738"/>
      <c r="R31" s="2738"/>
      <c r="S31" s="2738"/>
      <c r="T31" s="2738"/>
      <c r="U31" s="2738"/>
      <c r="V31" s="2738"/>
      <c r="W31" s="2738"/>
      <c r="X31" s="2738"/>
      <c r="Y31" s="2738"/>
      <c r="Z31" s="2738"/>
      <c r="AA31" s="2738"/>
      <c r="AB31" s="2738"/>
      <c r="AC31" s="2738"/>
      <c r="AD31" s="2738"/>
      <c r="AE31" s="2738"/>
      <c r="AF31" s="2738"/>
      <c r="AG31" s="2738"/>
      <c r="AH31" s="2738"/>
      <c r="AI31" s="2738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38" t="s">
        <v>2673</v>
      </c>
      <c r="B32" s="2738"/>
      <c r="C32" s="2738"/>
      <c r="D32" s="2738"/>
      <c r="E32" s="2738"/>
      <c r="F32" s="2738"/>
      <c r="G32" s="2738"/>
      <c r="H32" s="2738"/>
      <c r="I32" s="2738"/>
      <c r="J32" s="2738"/>
      <c r="K32" s="2738"/>
      <c r="L32" s="2738"/>
      <c r="M32" s="2738"/>
      <c r="N32" s="2738"/>
      <c r="O32" s="2738"/>
      <c r="P32" s="2738"/>
      <c r="Q32" s="2738"/>
      <c r="R32" s="2738"/>
      <c r="S32" s="2738"/>
      <c r="T32" s="2738"/>
      <c r="U32" s="2738"/>
      <c r="V32" s="2738"/>
      <c r="W32" s="2738"/>
      <c r="X32" s="2738"/>
      <c r="Y32" s="2738"/>
      <c r="Z32" s="2738"/>
      <c r="AA32" s="2738"/>
      <c r="AB32" s="2738"/>
      <c r="AC32" s="2738"/>
      <c r="AD32" s="2738"/>
      <c r="AE32" s="2738"/>
      <c r="AF32" s="2738"/>
      <c r="AG32" s="2738"/>
      <c r="AH32" s="2738"/>
      <c r="AI32" s="2738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7:AI27"/>
    <mergeCell ref="A29:AI29"/>
    <mergeCell ref="A30:AI30"/>
    <mergeCell ref="A31:AI31"/>
    <mergeCell ref="A32:AI32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topLeftCell="A10" workbookViewId="0">
      <selection activeCell="B62" sqref="B62"/>
    </sheetView>
  </sheetViews>
  <sheetFormatPr defaultColWidth="9.140625" defaultRowHeight="12.75" x14ac:dyDescent="0.2"/>
  <cols>
    <col min="1" max="1" width="7.28515625" style="841" customWidth="1"/>
    <col min="2" max="2" width="15.28515625" style="841" customWidth="1"/>
    <col min="3" max="3" width="20.28515625" style="841" customWidth="1"/>
    <col min="4" max="4" width="13.28515625" style="841" customWidth="1"/>
    <col min="5" max="5" width="11.28515625" style="841" customWidth="1"/>
    <col min="6" max="6" width="14.140625" style="841" customWidth="1"/>
    <col min="7" max="7" width="9.7109375" style="841" customWidth="1"/>
    <col min="8" max="8" width="11" style="841" customWidth="1"/>
    <col min="9" max="9" width="9.140625" style="841"/>
    <col min="10" max="10" width="13.42578125" style="841" customWidth="1"/>
    <col min="11" max="16384" width="9.140625" style="841"/>
  </cols>
  <sheetData>
    <row r="1" spans="1:11" ht="15.75" customHeight="1" x14ac:dyDescent="0.2">
      <c r="E1" s="2686" t="s">
        <v>1483</v>
      </c>
      <c r="F1" s="2686"/>
      <c r="G1" s="2686"/>
      <c r="H1" s="2686"/>
      <c r="I1" s="2686"/>
      <c r="J1" s="2686"/>
    </row>
    <row r="2" spans="1:11" ht="88.5" customHeight="1" x14ac:dyDescent="0.2">
      <c r="E2" s="2686" t="s">
        <v>90</v>
      </c>
      <c r="F2" s="2686"/>
      <c r="G2" s="2686"/>
      <c r="H2" s="2686"/>
      <c r="I2" s="2686"/>
      <c r="J2" s="2686"/>
    </row>
    <row r="3" spans="1:11" ht="63.75" customHeight="1" x14ac:dyDescent="0.25">
      <c r="A3" s="2763" t="s">
        <v>1464</v>
      </c>
      <c r="B3" s="2763"/>
      <c r="C3" s="2763"/>
      <c r="D3" s="2763"/>
      <c r="E3" s="2763"/>
      <c r="F3" s="2763"/>
      <c r="G3" s="2763"/>
      <c r="H3" s="2763"/>
      <c r="I3" s="2763"/>
      <c r="J3" s="2763"/>
      <c r="K3" s="1908"/>
    </row>
    <row r="4" spans="1:11" ht="8.25" customHeight="1" x14ac:dyDescent="0.2">
      <c r="A4" s="1910"/>
      <c r="B4" s="1910"/>
      <c r="C4" s="1910"/>
      <c r="D4" s="1910"/>
      <c r="E4" s="1910"/>
      <c r="F4" s="1910"/>
      <c r="G4" s="1910"/>
      <c r="H4" s="1910"/>
      <c r="I4" s="1910"/>
      <c r="J4" s="1910"/>
      <c r="K4" s="1911"/>
    </row>
    <row r="5" spans="1:11" ht="15.6" customHeight="1" x14ac:dyDescent="0.2">
      <c r="A5" s="2764" t="s">
        <v>1463</v>
      </c>
      <c r="B5" s="2764"/>
      <c r="C5" s="2764"/>
      <c r="D5" s="2764"/>
      <c r="E5" s="2764"/>
      <c r="F5" s="2764"/>
      <c r="G5" s="2764"/>
      <c r="H5" s="2764"/>
      <c r="I5" s="2764"/>
      <c r="J5" s="2764"/>
      <c r="K5" s="1909"/>
    </row>
    <row r="6" spans="1:11" ht="8.25" customHeight="1" x14ac:dyDescent="0.2">
      <c r="A6" s="1909"/>
      <c r="B6" s="1909"/>
      <c r="C6" s="1909"/>
      <c r="D6" s="1909"/>
      <c r="E6" s="1909"/>
      <c r="F6" s="1909"/>
      <c r="G6" s="1909"/>
      <c r="H6" s="1909"/>
      <c r="I6" s="1909"/>
      <c r="J6" s="1909"/>
      <c r="K6" s="1909"/>
    </row>
    <row r="7" spans="1:11" ht="19.5" customHeight="1" x14ac:dyDescent="0.2">
      <c r="A7" s="1910" t="s">
        <v>1462</v>
      </c>
      <c r="B7" s="1910"/>
      <c r="C7" s="1910"/>
      <c r="D7" s="2762"/>
      <c r="E7" s="2762"/>
      <c r="F7" s="2762"/>
      <c r="G7" s="2762"/>
      <c r="H7" s="2762"/>
      <c r="I7" s="2762"/>
      <c r="J7" s="2762"/>
      <c r="K7" s="842"/>
    </row>
    <row r="8" spans="1:11" ht="6" customHeight="1" x14ac:dyDescent="0.2">
      <c r="A8" s="1910"/>
      <c r="B8" s="1910"/>
      <c r="C8" s="1910"/>
      <c r="D8" s="1913"/>
      <c r="E8" s="1913"/>
      <c r="F8" s="1913"/>
      <c r="G8" s="1913"/>
      <c r="H8" s="1913"/>
      <c r="I8" s="1913"/>
      <c r="J8" s="1913"/>
      <c r="K8" s="842"/>
    </row>
    <row r="9" spans="1:11" ht="18" customHeight="1" x14ac:dyDescent="0.2">
      <c r="A9" s="2760" t="s">
        <v>1461</v>
      </c>
      <c r="B9" s="2761"/>
      <c r="C9" s="2761"/>
      <c r="D9" s="2761"/>
      <c r="E9" s="2762"/>
      <c r="F9" s="2762"/>
      <c r="G9" s="2762"/>
      <c r="H9" s="2762"/>
      <c r="I9" s="2762"/>
      <c r="J9" s="2762"/>
      <c r="K9" s="842"/>
    </row>
    <row r="10" spans="1:11" ht="6" customHeight="1" x14ac:dyDescent="0.2">
      <c r="A10" s="1910"/>
      <c r="B10" s="1910"/>
      <c r="C10" s="1910"/>
      <c r="D10" s="1913"/>
      <c r="E10" s="1913"/>
      <c r="F10" s="1913"/>
      <c r="G10" s="1913"/>
      <c r="H10" s="1913"/>
      <c r="I10" s="1913"/>
      <c r="J10" s="1913"/>
      <c r="K10" s="842"/>
    </row>
    <row r="11" spans="1:11" ht="29.1" customHeight="1" x14ac:dyDescent="0.2">
      <c r="A11" s="2765" t="s">
        <v>1460</v>
      </c>
      <c r="B11" s="2765"/>
      <c r="C11" s="2765"/>
      <c r="D11" s="2765"/>
      <c r="E11" s="2765"/>
      <c r="F11" s="2765"/>
      <c r="G11" s="2765"/>
      <c r="H11" s="2762"/>
      <c r="I11" s="2766"/>
      <c r="J11" s="2766"/>
      <c r="K11" s="842"/>
    </row>
    <row r="12" spans="1:11" ht="13.35" customHeight="1" x14ac:dyDescent="0.2">
      <c r="A12" s="1912"/>
      <c r="B12" s="1912"/>
      <c r="C12" s="1912"/>
      <c r="D12" s="1912"/>
      <c r="E12" s="1912"/>
      <c r="F12" s="1912"/>
      <c r="G12" s="1913"/>
      <c r="H12" s="1913"/>
      <c r="I12" s="1913"/>
      <c r="J12" s="1910"/>
      <c r="K12" s="842"/>
    </row>
    <row r="13" spans="1:11" ht="33.75" customHeight="1" x14ac:dyDescent="0.2">
      <c r="A13" s="2765" t="s">
        <v>1459</v>
      </c>
      <c r="B13" s="2765"/>
      <c r="C13" s="2765"/>
      <c r="D13" s="2762"/>
      <c r="E13" s="2767"/>
      <c r="F13" s="847"/>
      <c r="G13" s="2760" t="s">
        <v>1458</v>
      </c>
      <c r="H13" s="2760"/>
      <c r="I13" s="1910"/>
      <c r="J13" s="1910"/>
      <c r="K13" s="842"/>
    </row>
    <row r="14" spans="1:11" ht="19.350000000000001" customHeight="1" x14ac:dyDescent="0.2">
      <c r="A14" s="2765" t="s">
        <v>1457</v>
      </c>
      <c r="B14" s="2765"/>
      <c r="C14" s="2765"/>
      <c r="D14" s="2762"/>
      <c r="E14" s="2767"/>
      <c r="F14" s="847"/>
      <c r="G14" s="2760" t="s">
        <v>1455</v>
      </c>
      <c r="H14" s="2760"/>
      <c r="I14" s="1910"/>
      <c r="J14" s="1910"/>
      <c r="K14" s="842"/>
    </row>
    <row r="15" spans="1:11" ht="19.350000000000001" customHeight="1" x14ac:dyDescent="0.2">
      <c r="A15" s="2765" t="s">
        <v>1456</v>
      </c>
      <c r="B15" s="2765"/>
      <c r="C15" s="2765"/>
      <c r="D15" s="2762"/>
      <c r="E15" s="2767"/>
      <c r="F15" s="847"/>
      <c r="G15" s="2760" t="s">
        <v>1455</v>
      </c>
      <c r="H15" s="2760"/>
      <c r="I15" s="1910"/>
      <c r="J15" s="1910"/>
      <c r="K15" s="842"/>
    </row>
    <row r="16" spans="1:11" ht="11.1" customHeight="1" x14ac:dyDescent="0.2">
      <c r="A16" s="1912"/>
      <c r="B16" s="860"/>
      <c r="C16" s="1912"/>
      <c r="D16" s="1912"/>
      <c r="E16" s="1912"/>
      <c r="F16" s="1912"/>
      <c r="G16" s="1910"/>
      <c r="H16" s="1910"/>
      <c r="I16" s="1910"/>
      <c r="J16" s="1910"/>
      <c r="K16" s="842"/>
    </row>
    <row r="17" spans="1:11" ht="24" customHeight="1" x14ac:dyDescent="0.2">
      <c r="A17" s="2765" t="s">
        <v>1454</v>
      </c>
      <c r="B17" s="2765"/>
      <c r="C17" s="2765"/>
      <c r="D17" s="2762"/>
      <c r="E17" s="2762"/>
      <c r="F17" s="2762"/>
      <c r="G17" s="2762"/>
      <c r="H17" s="2762"/>
      <c r="I17" s="2762"/>
      <c r="J17" s="2762"/>
      <c r="K17" s="842"/>
    </row>
    <row r="18" spans="1:11" ht="8.1" customHeight="1" x14ac:dyDescent="0.2">
      <c r="A18" s="1912"/>
      <c r="B18" s="1912"/>
      <c r="C18" s="1912"/>
      <c r="D18" s="1913"/>
      <c r="E18" s="1913"/>
      <c r="F18" s="1913"/>
      <c r="G18" s="1913"/>
      <c r="H18" s="1913"/>
      <c r="I18" s="1913"/>
      <c r="J18" s="1913"/>
      <c r="K18" s="842"/>
    </row>
    <row r="19" spans="1:11" ht="15.75" x14ac:dyDescent="0.2">
      <c r="A19" s="2765" t="s">
        <v>1453</v>
      </c>
      <c r="B19" s="2765"/>
      <c r="C19" s="2765"/>
      <c r="D19" s="1910"/>
      <c r="E19" s="1910"/>
      <c r="F19" s="1910"/>
      <c r="G19" s="1910"/>
      <c r="H19" s="1910"/>
      <c r="I19" s="1910"/>
      <c r="J19" s="1910"/>
      <c r="K19" s="842"/>
    </row>
    <row r="20" spans="1:11" ht="15.75" x14ac:dyDescent="0.2">
      <c r="A20" s="1910"/>
      <c r="B20" s="848" t="s">
        <v>1452</v>
      </c>
      <c r="C20" s="859"/>
      <c r="D20" s="1910" t="s">
        <v>102</v>
      </c>
      <c r="E20" s="1910"/>
      <c r="F20" s="1910"/>
      <c r="G20" s="1910"/>
      <c r="H20" s="1910"/>
      <c r="I20" s="1910"/>
      <c r="J20" s="1910"/>
      <c r="K20" s="842"/>
    </row>
    <row r="21" spans="1:11" ht="15.75" x14ac:dyDescent="0.2">
      <c r="A21" s="1910"/>
      <c r="B21" s="848" t="s">
        <v>1451</v>
      </c>
      <c r="C21" s="858"/>
      <c r="D21" s="1910" t="s">
        <v>102</v>
      </c>
      <c r="E21" s="1910"/>
      <c r="F21" s="1910"/>
      <c r="G21" s="1910"/>
      <c r="H21" s="1910"/>
      <c r="I21" s="1910"/>
      <c r="J21" s="1910"/>
      <c r="K21" s="842"/>
    </row>
    <row r="22" spans="1:11" ht="15.6" customHeight="1" x14ac:dyDescent="0.2">
      <c r="A22" s="1910"/>
      <c r="B22" s="848" t="s">
        <v>1451</v>
      </c>
      <c r="C22" s="858"/>
      <c r="D22" s="1910" t="s">
        <v>102</v>
      </c>
      <c r="E22" s="1910"/>
      <c r="F22" s="1910"/>
      <c r="G22" s="1910"/>
      <c r="H22" s="1910"/>
      <c r="I22" s="1910"/>
      <c r="J22" s="1910"/>
      <c r="K22" s="842"/>
    </row>
    <row r="23" spans="1:11" ht="15.6" customHeight="1" x14ac:dyDescent="0.2">
      <c r="A23" s="1910"/>
      <c r="B23" s="848" t="s">
        <v>1451</v>
      </c>
      <c r="C23" s="858"/>
      <c r="D23" s="1910" t="s">
        <v>102</v>
      </c>
      <c r="E23" s="1910"/>
      <c r="F23" s="1910"/>
      <c r="G23" s="1910"/>
      <c r="H23" s="1910"/>
      <c r="I23" s="1910"/>
      <c r="J23" s="1910"/>
      <c r="K23" s="842"/>
    </row>
    <row r="24" spans="1:11" ht="9.75" customHeight="1" x14ac:dyDescent="0.2">
      <c r="A24" s="1910"/>
      <c r="B24" s="848"/>
      <c r="C24" s="1912"/>
      <c r="D24" s="1910"/>
      <c r="E24" s="1910"/>
      <c r="F24" s="1910"/>
      <c r="G24" s="1910"/>
      <c r="H24" s="1910"/>
      <c r="I24" s="1910"/>
      <c r="J24" s="1910"/>
      <c r="K24" s="842"/>
    </row>
    <row r="25" spans="1:11" ht="15.75" x14ac:dyDescent="0.2">
      <c r="A25" s="2765" t="s">
        <v>1450</v>
      </c>
      <c r="B25" s="2765"/>
      <c r="C25" s="2762"/>
      <c r="D25" s="2762"/>
      <c r="E25" s="2762"/>
      <c r="F25" s="2762"/>
      <c r="G25" s="2762"/>
      <c r="H25" s="2762"/>
      <c r="I25" s="2762"/>
      <c r="J25" s="2762"/>
      <c r="K25" s="842"/>
    </row>
    <row r="26" spans="1:11" ht="15.75" x14ac:dyDescent="0.2">
      <c r="A26" s="1912"/>
      <c r="B26" s="1912"/>
      <c r="C26" s="1913"/>
      <c r="D26" s="1913"/>
      <c r="E26" s="1913"/>
      <c r="F26" s="1913"/>
      <c r="G26" s="1913"/>
      <c r="H26" s="1913"/>
      <c r="I26" s="1913"/>
      <c r="J26" s="1913"/>
      <c r="K26" s="842"/>
    </row>
    <row r="27" spans="1:11" ht="15.75" x14ac:dyDescent="0.2">
      <c r="A27" s="2765" t="s">
        <v>1449</v>
      </c>
      <c r="B27" s="2765"/>
      <c r="C27" s="2765"/>
      <c r="D27" s="2762"/>
      <c r="E27" s="2762"/>
      <c r="F27" s="2762"/>
      <c r="G27" s="2762"/>
      <c r="H27" s="2762"/>
      <c r="I27" s="2762"/>
      <c r="J27" s="2762"/>
      <c r="K27" s="842"/>
    </row>
    <row r="28" spans="1:11" ht="16.350000000000001" customHeight="1" x14ac:dyDescent="0.2">
      <c r="A28" s="1912"/>
      <c r="B28" s="1912"/>
      <c r="C28" s="1912"/>
      <c r="D28" s="1913"/>
      <c r="E28" s="1913"/>
      <c r="F28" s="1913"/>
      <c r="G28" s="1913"/>
      <c r="H28" s="1913"/>
      <c r="I28" s="1913"/>
      <c r="J28" s="1913"/>
      <c r="K28" s="842"/>
    </row>
    <row r="29" spans="1:11" ht="15.75" x14ac:dyDescent="0.2">
      <c r="A29" s="2765" t="s">
        <v>1448</v>
      </c>
      <c r="B29" s="2765"/>
      <c r="C29" s="2765"/>
      <c r="D29" s="2762"/>
      <c r="E29" s="2762"/>
      <c r="F29" s="2762"/>
      <c r="G29" s="2762"/>
      <c r="H29" s="2762"/>
      <c r="I29" s="2762"/>
      <c r="J29" s="2762"/>
      <c r="K29" s="842"/>
    </row>
    <row r="30" spans="1:11" ht="11.1" customHeight="1" x14ac:dyDescent="0.2">
      <c r="A30" s="1912"/>
      <c r="B30" s="1912"/>
      <c r="C30" s="1912"/>
      <c r="D30" s="1913"/>
      <c r="E30" s="1913"/>
      <c r="F30" s="1913"/>
      <c r="G30" s="1913"/>
      <c r="H30" s="1913"/>
      <c r="I30" s="1913"/>
      <c r="J30" s="1913"/>
      <c r="K30" s="842"/>
    </row>
    <row r="31" spans="1:11" ht="15.75" customHeight="1" x14ac:dyDescent="0.2">
      <c r="A31" s="2772" t="s">
        <v>1447</v>
      </c>
      <c r="B31" s="2772"/>
      <c r="C31" s="2772"/>
      <c r="D31" s="2772"/>
      <c r="E31" s="2772"/>
      <c r="F31" s="2772"/>
      <c r="G31" s="2772"/>
      <c r="H31" s="856"/>
      <c r="I31" s="1910"/>
      <c r="J31" s="1910"/>
      <c r="K31" s="842"/>
    </row>
    <row r="32" spans="1:11" ht="8.1" customHeight="1" x14ac:dyDescent="0.2">
      <c r="A32" s="855"/>
      <c r="B32" s="855"/>
      <c r="C32" s="855"/>
      <c r="D32" s="855"/>
      <c r="E32" s="855"/>
      <c r="F32" s="855"/>
      <c r="G32" s="855"/>
      <c r="H32" s="1910"/>
      <c r="I32" s="1910"/>
      <c r="J32" s="1910"/>
      <c r="K32" s="842"/>
    </row>
    <row r="33" spans="1:11" ht="12.75" customHeight="1" x14ac:dyDescent="0.2">
      <c r="A33" s="2773" t="s">
        <v>1446</v>
      </c>
      <c r="B33" s="2774" t="s">
        <v>1445</v>
      </c>
      <c r="C33" s="2774"/>
      <c r="D33" s="2774"/>
      <c r="E33" s="2775" t="s">
        <v>1444</v>
      </c>
      <c r="F33" s="2776"/>
      <c r="G33" s="2777" t="s">
        <v>1443</v>
      </c>
      <c r="H33" s="2778"/>
      <c r="I33" s="2768" t="s">
        <v>1442</v>
      </c>
      <c r="J33" s="2769"/>
      <c r="K33" s="842"/>
    </row>
    <row r="34" spans="1:11" ht="42" customHeight="1" x14ac:dyDescent="0.2">
      <c r="A34" s="2773"/>
      <c r="B34" s="2774"/>
      <c r="C34" s="2774"/>
      <c r="D34" s="2774"/>
      <c r="E34" s="854" t="s">
        <v>1441</v>
      </c>
      <c r="F34" s="854" t="s">
        <v>1440</v>
      </c>
      <c r="G34" s="1914" t="s">
        <v>1439</v>
      </c>
      <c r="H34" s="1914" t="s">
        <v>1438</v>
      </c>
      <c r="I34" s="2770"/>
      <c r="J34" s="2771"/>
      <c r="K34" s="842"/>
    </row>
    <row r="35" spans="1:11" ht="15.75" x14ac:dyDescent="0.2">
      <c r="A35" s="852"/>
      <c r="B35" s="2779"/>
      <c r="C35" s="2779"/>
      <c r="D35" s="2779"/>
      <c r="E35" s="851"/>
      <c r="F35" s="851"/>
      <c r="G35" s="850"/>
      <c r="H35" s="849"/>
      <c r="I35" s="2780"/>
      <c r="J35" s="2781"/>
      <c r="K35" s="842"/>
    </row>
    <row r="36" spans="1:11" ht="15.75" x14ac:dyDescent="0.2">
      <c r="A36" s="852"/>
      <c r="B36" s="2779"/>
      <c r="C36" s="2779"/>
      <c r="D36" s="2779"/>
      <c r="E36" s="851"/>
      <c r="F36" s="851"/>
      <c r="G36" s="850"/>
      <c r="H36" s="849"/>
      <c r="I36" s="2780"/>
      <c r="J36" s="2781"/>
      <c r="K36" s="842"/>
    </row>
    <row r="37" spans="1:11" ht="15.75" x14ac:dyDescent="0.2">
      <c r="A37" s="852"/>
      <c r="B37" s="2779"/>
      <c r="C37" s="2779"/>
      <c r="D37" s="2779"/>
      <c r="E37" s="851"/>
      <c r="F37" s="851"/>
      <c r="G37" s="850"/>
      <c r="H37" s="849"/>
      <c r="I37" s="2780"/>
      <c r="J37" s="2781"/>
      <c r="K37" s="842"/>
    </row>
    <row r="38" spans="1:11" ht="15.75" x14ac:dyDescent="0.2">
      <c r="A38" s="848" t="s">
        <v>1437</v>
      </c>
      <c r="B38" s="2785"/>
      <c r="C38" s="2785"/>
      <c r="D38" s="2785"/>
      <c r="E38" s="2786"/>
      <c r="F38" s="847"/>
      <c r="G38" s="1910"/>
      <c r="H38" s="1910"/>
      <c r="I38" s="1910"/>
      <c r="J38" s="1910"/>
      <c r="K38" s="842"/>
    </row>
    <row r="39" spans="1:11" ht="24" customHeight="1" x14ac:dyDescent="0.2">
      <c r="A39" s="2764" t="s">
        <v>1436</v>
      </c>
      <c r="B39" s="2787"/>
      <c r="C39" s="2787"/>
      <c r="D39" s="2787"/>
      <c r="E39" s="2787"/>
      <c r="F39" s="2788"/>
      <c r="G39" s="2788"/>
      <c r="H39" s="2788"/>
      <c r="I39" s="2788"/>
      <c r="J39" s="2788"/>
      <c r="K39" s="842"/>
    </row>
    <row r="40" spans="1:11" ht="6.75" customHeight="1" x14ac:dyDescent="0.2">
      <c r="A40" s="1910"/>
      <c r="B40" s="1910"/>
      <c r="C40" s="1910"/>
      <c r="D40" s="1910"/>
      <c r="E40" s="1910"/>
      <c r="F40" s="1910"/>
      <c r="G40" s="1910"/>
      <c r="H40" s="1910"/>
      <c r="I40" s="1910"/>
      <c r="J40" s="1910"/>
      <c r="K40" s="842"/>
    </row>
    <row r="41" spans="1:11" ht="15.75" x14ac:dyDescent="0.2">
      <c r="A41" s="2765" t="s">
        <v>1435</v>
      </c>
      <c r="B41" s="2765"/>
      <c r="C41" s="2762"/>
      <c r="D41" s="2762"/>
      <c r="E41" s="2762"/>
      <c r="F41" s="2762"/>
      <c r="G41" s="2762"/>
      <c r="H41" s="2762"/>
      <c r="I41" s="2762"/>
      <c r="J41" s="2762"/>
      <c r="K41" s="842"/>
    </row>
    <row r="42" spans="1:11" ht="15.75" x14ac:dyDescent="0.2">
      <c r="A42" s="1912"/>
      <c r="B42" s="1912"/>
      <c r="C42" s="845"/>
      <c r="D42" s="845"/>
      <c r="E42" s="845"/>
      <c r="F42" s="845"/>
      <c r="G42" s="845"/>
      <c r="H42" s="845"/>
      <c r="I42" s="845"/>
      <c r="J42" s="845"/>
      <c r="K42" s="842"/>
    </row>
    <row r="43" spans="1:11" ht="26.25" customHeight="1" x14ac:dyDescent="0.2">
      <c r="A43" s="2789" t="s">
        <v>2698</v>
      </c>
      <c r="B43" s="2789"/>
      <c r="C43" s="2789"/>
      <c r="D43" s="2789"/>
      <c r="E43" s="2789"/>
      <c r="F43" s="2789"/>
      <c r="G43" s="2789"/>
      <c r="H43" s="2789"/>
      <c r="I43" s="1921"/>
      <c r="J43" s="1921"/>
      <c r="K43" s="842"/>
    </row>
    <row r="44" spans="1:11" ht="10.5" customHeight="1" x14ac:dyDescent="0.2">
      <c r="A44" s="1912"/>
      <c r="B44" s="1912"/>
      <c r="C44" s="845"/>
      <c r="D44" s="845"/>
      <c r="E44" s="845"/>
      <c r="F44" s="845"/>
      <c r="G44" s="845"/>
      <c r="H44" s="845"/>
      <c r="I44" s="845"/>
      <c r="J44" s="845"/>
      <c r="K44" s="842"/>
    </row>
    <row r="45" spans="1:11" ht="23.25" customHeight="1" x14ac:dyDescent="0.2">
      <c r="A45" s="2765" t="s">
        <v>2538</v>
      </c>
      <c r="B45" s="2765"/>
      <c r="C45" s="2765"/>
      <c r="D45" s="2790"/>
      <c r="E45" s="2762"/>
      <c r="F45" s="2762"/>
      <c r="G45" s="2762"/>
      <c r="H45" s="2762"/>
      <c r="I45" s="2762"/>
      <c r="J45" s="2762"/>
      <c r="K45" s="842"/>
    </row>
    <row r="46" spans="1:11" ht="14.25" customHeight="1" x14ac:dyDescent="0.2">
      <c r="A46" s="1910"/>
      <c r="B46" s="1910"/>
      <c r="C46" s="1910"/>
      <c r="D46" s="1910"/>
      <c r="E46" s="1910"/>
      <c r="F46" s="1910"/>
      <c r="G46" s="1910"/>
      <c r="H46" s="1910"/>
      <c r="I46" s="1910"/>
      <c r="J46" s="1910"/>
      <c r="K46" s="842"/>
    </row>
    <row r="47" spans="1:11" ht="64.5" customHeight="1" x14ac:dyDescent="0.2">
      <c r="A47" s="2765" t="s">
        <v>2539</v>
      </c>
      <c r="B47" s="2765"/>
      <c r="C47" s="2762" t="s">
        <v>1432</v>
      </c>
      <c r="D47" s="2762"/>
      <c r="E47" s="2762"/>
      <c r="F47" s="2762"/>
      <c r="G47" s="2762"/>
      <c r="H47" s="2762"/>
      <c r="I47" s="2762"/>
      <c r="J47" s="2762"/>
      <c r="K47" s="842"/>
    </row>
    <row r="48" spans="1:11" ht="18.75" customHeight="1" x14ac:dyDescent="0.2">
      <c r="A48" s="1912"/>
      <c r="B48" s="1912"/>
      <c r="K48" s="842"/>
    </row>
    <row r="49" spans="1:11" ht="20.45" customHeight="1" x14ac:dyDescent="0.2">
      <c r="A49" s="2791" t="s">
        <v>1431</v>
      </c>
      <c r="B49" s="2791"/>
      <c r="C49" s="2791"/>
      <c r="D49" s="1910"/>
      <c r="E49" s="1910"/>
      <c r="F49" s="1910"/>
      <c r="G49" s="1910"/>
      <c r="H49" s="1910"/>
      <c r="I49" s="1910"/>
      <c r="J49" s="1910"/>
      <c r="K49" s="842"/>
    </row>
    <row r="50" spans="1:11" ht="15.75" x14ac:dyDescent="0.2">
      <c r="A50" s="2782"/>
      <c r="B50" s="2782"/>
      <c r="C50" s="2782"/>
      <c r="D50" s="2783"/>
      <c r="E50" s="2783"/>
      <c r="F50" s="2783"/>
      <c r="G50" s="2783"/>
      <c r="H50" s="2784"/>
      <c r="I50" s="2784"/>
      <c r="J50" s="1910"/>
      <c r="K50" s="842"/>
    </row>
    <row r="51" spans="1:11" ht="6" customHeight="1" x14ac:dyDescent="0.2">
      <c r="A51" s="1910"/>
      <c r="B51" s="1910"/>
      <c r="C51" s="1910"/>
      <c r="D51" s="1910"/>
      <c r="E51" s="1910"/>
      <c r="F51" s="1910"/>
      <c r="G51" s="1910"/>
      <c r="H51" s="1910"/>
      <c r="I51" s="1910"/>
      <c r="J51" s="1910"/>
      <c r="K51" s="842"/>
    </row>
    <row r="52" spans="1:11" ht="15.75" x14ac:dyDescent="0.2">
      <c r="A52" s="2791" t="s">
        <v>1430</v>
      </c>
      <c r="B52" s="2791"/>
      <c r="C52" s="2791"/>
      <c r="D52" s="1910"/>
      <c r="E52" s="1910"/>
      <c r="F52" s="1910"/>
      <c r="G52" s="1910"/>
      <c r="H52" s="1910"/>
      <c r="I52" s="1910"/>
      <c r="J52" s="1910"/>
      <c r="K52" s="842"/>
    </row>
    <row r="53" spans="1:11" ht="13.5" customHeight="1" x14ac:dyDescent="0.2">
      <c r="A53" s="2782"/>
      <c r="B53" s="2782"/>
      <c r="C53" s="2782"/>
      <c r="D53" s="2783"/>
      <c r="E53" s="2783"/>
      <c r="F53" s="2783"/>
      <c r="G53" s="2783"/>
      <c r="H53" s="2784"/>
      <c r="I53" s="2784"/>
      <c r="J53" s="1910"/>
      <c r="K53" s="842"/>
    </row>
    <row r="54" spans="1:11" ht="1.5" customHeight="1" x14ac:dyDescent="0.2">
      <c r="A54" s="842"/>
      <c r="B54" s="842"/>
      <c r="C54" s="842"/>
      <c r="D54" s="842"/>
      <c r="E54" s="842"/>
      <c r="F54" s="842"/>
      <c r="G54" s="842"/>
      <c r="H54" s="842"/>
      <c r="I54" s="842"/>
      <c r="J54" s="842"/>
      <c r="K54" s="842"/>
    </row>
    <row r="55" spans="1:11" ht="26.1" customHeight="1" x14ac:dyDescent="0.2">
      <c r="A55" s="2791" t="s">
        <v>1429</v>
      </c>
      <c r="B55" s="2791"/>
      <c r="C55" s="2791"/>
      <c r="D55" s="842"/>
      <c r="E55" s="842"/>
      <c r="F55" s="842"/>
      <c r="G55" s="842"/>
      <c r="H55" s="842"/>
      <c r="I55" s="842"/>
      <c r="J55" s="842"/>
      <c r="K55" s="842"/>
    </row>
    <row r="56" spans="1:11" ht="17.25" customHeight="1" x14ac:dyDescent="0.2">
      <c r="A56" s="2782"/>
      <c r="B56" s="2782"/>
      <c r="C56" s="2782"/>
      <c r="D56" s="2783"/>
      <c r="E56" s="2783"/>
      <c r="F56" s="2783"/>
      <c r="G56" s="2783"/>
      <c r="H56" s="2784"/>
      <c r="I56" s="2784"/>
      <c r="J56" s="842"/>
      <c r="K56" s="842"/>
    </row>
    <row r="57" spans="1:11" ht="6.75" customHeight="1" x14ac:dyDescent="0.2">
      <c r="A57" s="842"/>
      <c r="B57" s="842"/>
      <c r="C57" s="842"/>
      <c r="D57" s="842"/>
      <c r="E57" s="842"/>
      <c r="F57" s="842"/>
      <c r="G57" s="842"/>
      <c r="H57" s="842"/>
      <c r="I57" s="842"/>
      <c r="J57" s="842"/>
      <c r="K57" s="842"/>
    </row>
    <row r="58" spans="1:11" x14ac:dyDescent="0.2">
      <c r="A58" s="842" t="s">
        <v>1428</v>
      </c>
      <c r="B58" s="2792"/>
      <c r="C58" s="2793"/>
      <c r="D58" s="842"/>
      <c r="E58" s="842"/>
      <c r="F58" s="842"/>
      <c r="G58" s="842"/>
      <c r="H58" s="842"/>
      <c r="I58" s="842"/>
      <c r="J58" s="842"/>
      <c r="K58" s="842"/>
    </row>
    <row r="59" spans="1:11" x14ac:dyDescent="0.2">
      <c r="A59" s="842"/>
      <c r="B59" s="842"/>
      <c r="C59" s="842"/>
      <c r="D59" s="842"/>
      <c r="E59" s="842"/>
      <c r="F59" s="842"/>
      <c r="G59" s="842"/>
      <c r="H59" s="842"/>
      <c r="I59" s="842"/>
      <c r="J59" s="842"/>
      <c r="K59" s="842"/>
    </row>
    <row r="60" spans="1:11" x14ac:dyDescent="0.2">
      <c r="A60" s="842"/>
      <c r="B60" s="842"/>
      <c r="C60" s="842"/>
      <c r="D60" s="842"/>
      <c r="E60" s="842"/>
      <c r="F60" s="842"/>
      <c r="G60" s="842"/>
      <c r="H60" s="842"/>
      <c r="I60" s="842"/>
      <c r="J60" s="842"/>
      <c r="K60" s="842"/>
    </row>
    <row r="61" spans="1:11" ht="15.75" x14ac:dyDescent="0.25">
      <c r="B61" s="1364" t="s">
        <v>412</v>
      </c>
      <c r="C61" s="352" t="s">
        <v>1485</v>
      </c>
    </row>
    <row r="62" spans="1:11" ht="15.75" x14ac:dyDescent="0.2">
      <c r="B62" s="352" t="s">
        <v>2699</v>
      </c>
    </row>
  </sheetData>
  <mergeCells count="62">
    <mergeCell ref="B58:C58"/>
    <mergeCell ref="A52:C52"/>
    <mergeCell ref="A53:C53"/>
    <mergeCell ref="D53:G53"/>
    <mergeCell ref="H53:I53"/>
    <mergeCell ref="A55:C55"/>
    <mergeCell ref="A56:C56"/>
    <mergeCell ref="D56:G56"/>
    <mergeCell ref="H56:I56"/>
    <mergeCell ref="A50:C50"/>
    <mergeCell ref="D50:G50"/>
    <mergeCell ref="H50:I50"/>
    <mergeCell ref="B38:E38"/>
    <mergeCell ref="A39:E39"/>
    <mergeCell ref="F39:J39"/>
    <mergeCell ref="A41:B41"/>
    <mergeCell ref="C41:J41"/>
    <mergeCell ref="A43:H43"/>
    <mergeCell ref="A45:D45"/>
    <mergeCell ref="E45:J45"/>
    <mergeCell ref="A47:B47"/>
    <mergeCell ref="C47:J47"/>
    <mergeCell ref="A49:C49"/>
    <mergeCell ref="B35:D35"/>
    <mergeCell ref="I35:J35"/>
    <mergeCell ref="B36:D36"/>
    <mergeCell ref="I36:J36"/>
    <mergeCell ref="B37:D37"/>
    <mergeCell ref="I37:J37"/>
    <mergeCell ref="I33:J34"/>
    <mergeCell ref="A25:B25"/>
    <mergeCell ref="C25:J25"/>
    <mergeCell ref="A27:C27"/>
    <mergeCell ref="D27:J27"/>
    <mergeCell ref="A29:C29"/>
    <mergeCell ref="D29:J29"/>
    <mergeCell ref="A31:G31"/>
    <mergeCell ref="A33:A34"/>
    <mergeCell ref="B33:D34"/>
    <mergeCell ref="E33:F33"/>
    <mergeCell ref="G33:H33"/>
    <mergeCell ref="A19:C19"/>
    <mergeCell ref="A11:G11"/>
    <mergeCell ref="H11:J11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7:C17"/>
    <mergeCell ref="D17:J17"/>
    <mergeCell ref="A9:D9"/>
    <mergeCell ref="E9:J9"/>
    <mergeCell ref="E1:J1"/>
    <mergeCell ref="E2:J2"/>
    <mergeCell ref="A3:J3"/>
    <mergeCell ref="A5:J5"/>
    <mergeCell ref="D7:J7"/>
  </mergeCells>
  <printOptions horizontalCentered="1"/>
  <pageMargins left="0.51181102362204722" right="0.19685039370078741" top="0.39370078740157483" bottom="0.39370078740157483" header="0.27559055118110237" footer="0.27559055118110237"/>
  <pageSetup paperSize="9" scale="7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59"/>
  <sheetViews>
    <sheetView topLeftCell="A25" workbookViewId="0">
      <selection activeCell="AB8" sqref="AB8:AB10"/>
    </sheetView>
  </sheetViews>
  <sheetFormatPr defaultColWidth="9.140625" defaultRowHeight="12.75" x14ac:dyDescent="0.2"/>
  <cols>
    <col min="1" max="1" width="7.28515625" style="841" customWidth="1"/>
    <col min="2" max="2" width="15.28515625" style="841" customWidth="1"/>
    <col min="3" max="3" width="20.28515625" style="841" customWidth="1"/>
    <col min="4" max="4" width="11.7109375" style="841" customWidth="1"/>
    <col min="5" max="5" width="11.28515625" style="841" customWidth="1"/>
    <col min="6" max="6" width="12.140625" style="841" customWidth="1"/>
    <col min="7" max="7" width="10.42578125" style="841" customWidth="1"/>
    <col min="8" max="8" width="11" style="841" customWidth="1"/>
    <col min="9" max="9" width="9.140625" style="841"/>
    <col min="10" max="10" width="13.42578125" style="841" customWidth="1"/>
    <col min="11" max="16384" width="9.140625" style="841"/>
  </cols>
  <sheetData>
    <row r="1" spans="1:11" ht="15.75" customHeight="1" x14ac:dyDescent="0.25">
      <c r="E1" s="2795" t="s">
        <v>1482</v>
      </c>
      <c r="F1" s="2795"/>
      <c r="G1" s="2795"/>
      <c r="H1" s="2795"/>
      <c r="I1" s="2795"/>
      <c r="J1" s="2795"/>
    </row>
    <row r="2" spans="1:11" ht="61.5" customHeight="1" x14ac:dyDescent="0.25">
      <c r="E2" s="2795" t="s">
        <v>90</v>
      </c>
      <c r="F2" s="2795"/>
      <c r="G2" s="2795"/>
      <c r="H2" s="2795"/>
      <c r="I2" s="2795"/>
      <c r="J2" s="2795"/>
    </row>
    <row r="3" spans="1:11" ht="70.5" customHeight="1" x14ac:dyDescent="0.25">
      <c r="A3" s="2763" t="s">
        <v>1465</v>
      </c>
      <c r="B3" s="2763"/>
      <c r="C3" s="2763"/>
      <c r="D3" s="2763"/>
      <c r="E3" s="2763"/>
      <c r="F3" s="2763"/>
      <c r="G3" s="2763"/>
      <c r="H3" s="2763"/>
      <c r="I3" s="2763"/>
      <c r="J3" s="2763"/>
      <c r="K3" s="862"/>
    </row>
    <row r="4" spans="1:11" ht="8.25" customHeight="1" x14ac:dyDescent="0.2">
      <c r="A4" s="843"/>
      <c r="B4" s="843"/>
      <c r="C4" s="843"/>
      <c r="D4" s="843"/>
      <c r="E4" s="843"/>
      <c r="F4" s="843"/>
      <c r="G4" s="843"/>
      <c r="H4" s="843"/>
      <c r="I4" s="843"/>
      <c r="J4" s="843"/>
      <c r="K4" s="861"/>
    </row>
    <row r="5" spans="1:11" ht="15.6" customHeight="1" x14ac:dyDescent="0.2">
      <c r="A5" s="2764" t="s">
        <v>1463</v>
      </c>
      <c r="B5" s="2764"/>
      <c r="C5" s="2764"/>
      <c r="D5" s="2764"/>
      <c r="E5" s="2764"/>
      <c r="F5" s="2764"/>
      <c r="G5" s="2764"/>
      <c r="H5" s="2764"/>
      <c r="I5" s="2764"/>
      <c r="J5" s="2764"/>
      <c r="K5" s="846"/>
    </row>
    <row r="6" spans="1:11" ht="8.25" customHeight="1" x14ac:dyDescent="0.2">
      <c r="A6" s="846"/>
      <c r="B6" s="846"/>
      <c r="C6" s="846"/>
      <c r="D6" s="846"/>
      <c r="E6" s="846"/>
      <c r="F6" s="846"/>
      <c r="G6" s="846"/>
      <c r="H6" s="846"/>
      <c r="I6" s="846"/>
      <c r="J6" s="846"/>
      <c r="K6" s="846"/>
    </row>
    <row r="7" spans="1:11" ht="19.5" customHeight="1" x14ac:dyDescent="0.2">
      <c r="A7" s="843" t="s">
        <v>1462</v>
      </c>
      <c r="B7" s="843"/>
      <c r="C7" s="843"/>
      <c r="D7" s="2762"/>
      <c r="E7" s="2762"/>
      <c r="F7" s="2762"/>
      <c r="G7" s="2762"/>
      <c r="H7" s="2762"/>
      <c r="I7" s="2762"/>
      <c r="J7" s="2762"/>
      <c r="K7" s="842"/>
    </row>
    <row r="8" spans="1:11" ht="6" customHeight="1" x14ac:dyDescent="0.2">
      <c r="A8" s="843"/>
      <c r="B8" s="843"/>
      <c r="C8" s="843"/>
      <c r="D8" s="857"/>
      <c r="E8" s="857"/>
      <c r="F8" s="857"/>
      <c r="G8" s="857"/>
      <c r="H8" s="857"/>
      <c r="I8" s="857"/>
      <c r="J8" s="857"/>
      <c r="K8" s="842"/>
    </row>
    <row r="9" spans="1:11" ht="18" customHeight="1" x14ac:dyDescent="0.2">
      <c r="A9" s="2760" t="s">
        <v>1461</v>
      </c>
      <c r="B9" s="2761"/>
      <c r="C9" s="2761"/>
      <c r="D9" s="2761"/>
      <c r="E9" s="2762"/>
      <c r="F9" s="2762"/>
      <c r="G9" s="2767"/>
      <c r="H9" s="2767"/>
      <c r="I9" s="2767"/>
      <c r="J9" s="2767"/>
      <c r="K9" s="842"/>
    </row>
    <row r="10" spans="1:11" ht="6" customHeight="1" x14ac:dyDescent="0.2">
      <c r="A10" s="843"/>
      <c r="B10" s="843"/>
      <c r="C10" s="843"/>
      <c r="D10" s="857"/>
      <c r="E10" s="857"/>
      <c r="F10" s="857"/>
      <c r="G10" s="857"/>
      <c r="H10" s="857"/>
      <c r="I10" s="857"/>
      <c r="J10" s="857"/>
      <c r="K10" s="842"/>
    </row>
    <row r="11" spans="1:11" ht="29.1" customHeight="1" x14ac:dyDescent="0.2">
      <c r="A11" s="2765" t="s">
        <v>1460</v>
      </c>
      <c r="B11" s="2765"/>
      <c r="C11" s="2765"/>
      <c r="D11" s="2765"/>
      <c r="E11" s="2790"/>
      <c r="F11" s="2790"/>
      <c r="G11" s="2790"/>
      <c r="H11" s="2762"/>
      <c r="I11" s="2766"/>
      <c r="J11" s="2766"/>
      <c r="K11" s="842"/>
    </row>
    <row r="12" spans="1:11" ht="13.35" customHeight="1" x14ac:dyDescent="0.2">
      <c r="A12" s="844"/>
      <c r="B12" s="844"/>
      <c r="C12" s="844"/>
      <c r="D12" s="844"/>
      <c r="E12" s="844"/>
      <c r="F12" s="844"/>
      <c r="G12" s="857"/>
      <c r="H12" s="857"/>
      <c r="I12" s="857"/>
      <c r="J12" s="843"/>
      <c r="K12" s="842"/>
    </row>
    <row r="13" spans="1:11" ht="33.75" customHeight="1" x14ac:dyDescent="0.2">
      <c r="A13" s="2765" t="s">
        <v>1459</v>
      </c>
      <c r="B13" s="2765"/>
      <c r="C13" s="2765"/>
      <c r="D13" s="2762"/>
      <c r="E13" s="2767"/>
      <c r="F13" s="847"/>
      <c r="G13" s="2760" t="s">
        <v>1458</v>
      </c>
      <c r="H13" s="2760"/>
      <c r="I13" s="843"/>
      <c r="J13" s="843"/>
      <c r="K13" s="842"/>
    </row>
    <row r="14" spans="1:11" ht="19.350000000000001" customHeight="1" x14ac:dyDescent="0.2">
      <c r="A14" s="2765" t="s">
        <v>1457</v>
      </c>
      <c r="B14" s="2765"/>
      <c r="C14" s="2765"/>
      <c r="D14" s="2762"/>
      <c r="E14" s="2767"/>
      <c r="F14" s="847"/>
      <c r="G14" s="2760" t="s">
        <v>1455</v>
      </c>
      <c r="H14" s="2760"/>
      <c r="I14" s="843"/>
      <c r="J14" s="843"/>
      <c r="K14" s="842"/>
    </row>
    <row r="15" spans="1:11" ht="19.350000000000001" customHeight="1" x14ac:dyDescent="0.2">
      <c r="A15" s="2765" t="s">
        <v>1456</v>
      </c>
      <c r="B15" s="2765"/>
      <c r="C15" s="2765"/>
      <c r="D15" s="2762"/>
      <c r="E15" s="2767"/>
      <c r="F15" s="847"/>
      <c r="G15" s="2760" t="s">
        <v>1455</v>
      </c>
      <c r="H15" s="2760"/>
      <c r="I15" s="843"/>
      <c r="J15" s="843"/>
      <c r="K15" s="842"/>
    </row>
    <row r="16" spans="1:11" ht="11.1" customHeight="1" x14ac:dyDescent="0.2">
      <c r="A16" s="844"/>
      <c r="B16" s="860"/>
      <c r="C16" s="844"/>
      <c r="D16" s="844"/>
      <c r="E16" s="844"/>
      <c r="F16" s="844"/>
      <c r="G16" s="843"/>
      <c r="H16" s="843"/>
      <c r="I16" s="843"/>
      <c r="J16" s="843"/>
      <c r="K16" s="842"/>
    </row>
    <row r="17" spans="1:11" ht="24" customHeight="1" x14ac:dyDescent="0.2">
      <c r="A17" s="2765" t="s">
        <v>1454</v>
      </c>
      <c r="B17" s="2765"/>
      <c r="C17" s="2765"/>
      <c r="D17" s="2762"/>
      <c r="E17" s="2762"/>
      <c r="F17" s="2762"/>
      <c r="G17" s="2762"/>
      <c r="H17" s="2762"/>
      <c r="I17" s="2762"/>
      <c r="J17" s="2762"/>
      <c r="K17" s="842"/>
    </row>
    <row r="18" spans="1:11" ht="8.1" customHeight="1" x14ac:dyDescent="0.2">
      <c r="A18" s="844"/>
      <c r="B18" s="844"/>
      <c r="C18" s="844"/>
      <c r="D18" s="857"/>
      <c r="E18" s="857"/>
      <c r="F18" s="857"/>
      <c r="G18" s="857"/>
      <c r="H18" s="857"/>
      <c r="I18" s="857"/>
      <c r="J18" s="857"/>
      <c r="K18" s="842"/>
    </row>
    <row r="19" spans="1:11" ht="15.75" x14ac:dyDescent="0.2">
      <c r="A19" s="2765" t="s">
        <v>1453</v>
      </c>
      <c r="B19" s="2765"/>
      <c r="C19" s="2765"/>
      <c r="D19" s="843"/>
      <c r="E19" s="843"/>
      <c r="F19" s="843"/>
      <c r="G19" s="843"/>
      <c r="H19" s="843"/>
      <c r="I19" s="843"/>
      <c r="J19" s="843"/>
      <c r="K19" s="842"/>
    </row>
    <row r="20" spans="1:11" ht="15.75" x14ac:dyDescent="0.2">
      <c r="A20" s="843"/>
      <c r="B20" s="848" t="s">
        <v>1452</v>
      </c>
      <c r="C20" s="859"/>
      <c r="D20" s="843" t="s">
        <v>102</v>
      </c>
      <c r="E20" s="843"/>
      <c r="F20" s="843"/>
      <c r="G20" s="843"/>
      <c r="H20" s="843"/>
      <c r="I20" s="843"/>
      <c r="J20" s="843"/>
      <c r="K20" s="842"/>
    </row>
    <row r="21" spans="1:11" ht="15.75" x14ac:dyDescent="0.2">
      <c r="A21" s="843"/>
      <c r="B21" s="848" t="s">
        <v>1451</v>
      </c>
      <c r="C21" s="858"/>
      <c r="D21" s="843" t="s">
        <v>102</v>
      </c>
      <c r="E21" s="843"/>
      <c r="F21" s="843"/>
      <c r="G21" s="843"/>
      <c r="H21" s="843"/>
      <c r="I21" s="843"/>
      <c r="J21" s="843"/>
      <c r="K21" s="842"/>
    </row>
    <row r="22" spans="1:11" ht="15.6" customHeight="1" x14ac:dyDescent="0.2">
      <c r="A22" s="843"/>
      <c r="B22" s="848" t="s">
        <v>1451</v>
      </c>
      <c r="C22" s="858"/>
      <c r="D22" s="843" t="s">
        <v>102</v>
      </c>
      <c r="E22" s="843"/>
      <c r="F22" s="843"/>
      <c r="G22" s="843"/>
      <c r="H22" s="843"/>
      <c r="I22" s="843"/>
      <c r="J22" s="843"/>
      <c r="K22" s="842"/>
    </row>
    <row r="23" spans="1:11" ht="15.6" customHeight="1" x14ac:dyDescent="0.2">
      <c r="A23" s="843"/>
      <c r="B23" s="848" t="s">
        <v>1451</v>
      </c>
      <c r="C23" s="858"/>
      <c r="D23" s="843" t="s">
        <v>102</v>
      </c>
      <c r="E23" s="843"/>
      <c r="F23" s="843"/>
      <c r="G23" s="843"/>
      <c r="H23" s="843"/>
      <c r="I23" s="843"/>
      <c r="J23" s="843"/>
      <c r="K23" s="842"/>
    </row>
    <row r="24" spans="1:11" ht="9.75" customHeight="1" x14ac:dyDescent="0.2">
      <c r="A24" s="843"/>
      <c r="B24" s="848"/>
      <c r="C24" s="844"/>
      <c r="D24" s="843"/>
      <c r="E24" s="843"/>
      <c r="F24" s="843"/>
      <c r="G24" s="843"/>
      <c r="H24" s="843"/>
      <c r="I24" s="843"/>
      <c r="J24" s="843"/>
      <c r="K24" s="842"/>
    </row>
    <row r="25" spans="1:11" ht="15.75" x14ac:dyDescent="0.2">
      <c r="A25" s="2765" t="s">
        <v>1450</v>
      </c>
      <c r="B25" s="2765"/>
      <c r="C25" s="2762"/>
      <c r="D25" s="2762"/>
      <c r="E25" s="2762"/>
      <c r="F25" s="2762"/>
      <c r="G25" s="2762"/>
      <c r="H25" s="2762"/>
      <c r="I25" s="2762"/>
      <c r="J25" s="2762"/>
      <c r="K25" s="842"/>
    </row>
    <row r="26" spans="1:11" ht="15.75" x14ac:dyDescent="0.2">
      <c r="A26" s="844"/>
      <c r="B26" s="844"/>
      <c r="C26" s="857"/>
      <c r="D26" s="857"/>
      <c r="E26" s="857"/>
      <c r="F26" s="857"/>
      <c r="G26" s="857"/>
      <c r="H26" s="857"/>
      <c r="I26" s="857"/>
      <c r="J26" s="857"/>
      <c r="K26" s="842"/>
    </row>
    <row r="27" spans="1:11" ht="15.75" x14ac:dyDescent="0.2">
      <c r="A27" s="2765" t="s">
        <v>1449</v>
      </c>
      <c r="B27" s="2765"/>
      <c r="C27" s="2765"/>
      <c r="D27" s="2762"/>
      <c r="E27" s="2762"/>
      <c r="F27" s="2762"/>
      <c r="G27" s="2762"/>
      <c r="H27" s="2762"/>
      <c r="I27" s="2762"/>
      <c r="J27" s="2762"/>
      <c r="K27" s="842"/>
    </row>
    <row r="28" spans="1:11" ht="16.350000000000001" customHeight="1" x14ac:dyDescent="0.2">
      <c r="A28" s="844"/>
      <c r="B28" s="844"/>
      <c r="C28" s="844"/>
      <c r="D28" s="857"/>
      <c r="E28" s="857"/>
      <c r="F28" s="857"/>
      <c r="G28" s="857"/>
      <c r="H28" s="857"/>
      <c r="I28" s="857"/>
      <c r="J28" s="857"/>
      <c r="K28" s="842"/>
    </row>
    <row r="29" spans="1:11" ht="15.75" x14ac:dyDescent="0.2">
      <c r="A29" s="2765" t="s">
        <v>1448</v>
      </c>
      <c r="B29" s="2765"/>
      <c r="C29" s="2765"/>
      <c r="D29" s="2762"/>
      <c r="E29" s="2762"/>
      <c r="F29" s="2762"/>
      <c r="G29" s="2762"/>
      <c r="H29" s="2762"/>
      <c r="I29" s="2762"/>
      <c r="J29" s="2762"/>
      <c r="K29" s="842"/>
    </row>
    <row r="30" spans="1:11" ht="11.1" customHeight="1" x14ac:dyDescent="0.2">
      <c r="A30" s="844"/>
      <c r="B30" s="844"/>
      <c r="C30" s="844"/>
      <c r="D30" s="857"/>
      <c r="E30" s="857"/>
      <c r="F30" s="857"/>
      <c r="G30" s="857"/>
      <c r="H30" s="857"/>
      <c r="I30" s="857"/>
      <c r="J30" s="857"/>
      <c r="K30" s="842"/>
    </row>
    <row r="31" spans="1:11" ht="15.75" x14ac:dyDescent="0.2">
      <c r="A31" s="2772" t="s">
        <v>1447</v>
      </c>
      <c r="B31" s="2772"/>
      <c r="C31" s="2772"/>
      <c r="D31" s="2772"/>
      <c r="E31" s="2772"/>
      <c r="F31" s="2772"/>
      <c r="G31" s="2772"/>
      <c r="H31" s="856"/>
      <c r="I31" s="843"/>
      <c r="J31" s="843"/>
      <c r="K31" s="842"/>
    </row>
    <row r="32" spans="1:11" ht="8.1" customHeight="1" x14ac:dyDescent="0.2">
      <c r="A32" s="855"/>
      <c r="B32" s="855"/>
      <c r="C32" s="855"/>
      <c r="D32" s="855"/>
      <c r="E32" s="855"/>
      <c r="F32" s="855"/>
      <c r="G32" s="855"/>
      <c r="H32" s="843"/>
      <c r="I32" s="843"/>
      <c r="J32" s="843"/>
      <c r="K32" s="842"/>
    </row>
    <row r="33" spans="1:11" ht="12.75" customHeight="1" x14ac:dyDescent="0.2">
      <c r="A33" s="2773" t="s">
        <v>1446</v>
      </c>
      <c r="B33" s="2774" t="s">
        <v>1445</v>
      </c>
      <c r="C33" s="2774"/>
      <c r="D33" s="2774"/>
      <c r="E33" s="2775" t="s">
        <v>1466</v>
      </c>
      <c r="F33" s="2776"/>
      <c r="G33" s="2777" t="s">
        <v>1443</v>
      </c>
      <c r="H33" s="2778"/>
      <c r="I33" s="2768" t="s">
        <v>1442</v>
      </c>
      <c r="J33" s="2769"/>
      <c r="K33" s="842"/>
    </row>
    <row r="34" spans="1:11" ht="39" customHeight="1" x14ac:dyDescent="0.2">
      <c r="A34" s="2773"/>
      <c r="B34" s="2774"/>
      <c r="C34" s="2774"/>
      <c r="D34" s="2774"/>
      <c r="E34" s="854" t="s">
        <v>1441</v>
      </c>
      <c r="F34" s="854" t="s">
        <v>1440</v>
      </c>
      <c r="G34" s="853" t="s">
        <v>1467</v>
      </c>
      <c r="H34" s="853" t="s">
        <v>1438</v>
      </c>
      <c r="I34" s="2770"/>
      <c r="J34" s="2771"/>
      <c r="K34" s="842"/>
    </row>
    <row r="35" spans="1:11" ht="15.75" x14ac:dyDescent="0.2">
      <c r="A35" s="852"/>
      <c r="B35" s="2779"/>
      <c r="C35" s="2779"/>
      <c r="D35" s="2779"/>
      <c r="E35" s="851"/>
      <c r="F35" s="851"/>
      <c r="G35" s="850"/>
      <c r="H35" s="849"/>
      <c r="I35" s="2780"/>
      <c r="J35" s="2781"/>
      <c r="K35" s="842"/>
    </row>
    <row r="36" spans="1:11" ht="15.75" x14ac:dyDescent="0.2">
      <c r="A36" s="852"/>
      <c r="B36" s="2779"/>
      <c r="C36" s="2779"/>
      <c r="D36" s="2779"/>
      <c r="E36" s="851"/>
      <c r="F36" s="851"/>
      <c r="G36" s="850"/>
      <c r="H36" s="849"/>
      <c r="I36" s="2780"/>
      <c r="J36" s="2781"/>
      <c r="K36" s="842"/>
    </row>
    <row r="37" spans="1:11" ht="15.75" x14ac:dyDescent="0.2">
      <c r="A37" s="852"/>
      <c r="B37" s="2779"/>
      <c r="C37" s="2779"/>
      <c r="D37" s="2779"/>
      <c r="E37" s="851"/>
      <c r="F37" s="851"/>
      <c r="G37" s="850"/>
      <c r="H37" s="849"/>
      <c r="I37" s="2780"/>
      <c r="J37" s="2781"/>
      <c r="K37" s="842"/>
    </row>
    <row r="38" spans="1:11" ht="15.75" x14ac:dyDescent="0.2">
      <c r="A38" s="848" t="s">
        <v>1437</v>
      </c>
      <c r="B38" s="2785"/>
      <c r="C38" s="2785"/>
      <c r="D38" s="2785"/>
      <c r="E38" s="2786"/>
      <c r="F38" s="847"/>
      <c r="G38" s="843"/>
      <c r="H38" s="843"/>
      <c r="I38" s="843"/>
      <c r="J38" s="843"/>
      <c r="K38" s="842"/>
    </row>
    <row r="39" spans="1:11" ht="12" customHeight="1" x14ac:dyDescent="0.2">
      <c r="A39" s="843"/>
      <c r="B39" s="843"/>
      <c r="C39" s="843"/>
      <c r="D39" s="843"/>
      <c r="E39" s="843"/>
      <c r="F39" s="843"/>
      <c r="G39" s="843"/>
      <c r="H39" s="843"/>
      <c r="I39" s="843"/>
      <c r="J39" s="843"/>
      <c r="K39" s="842"/>
    </row>
    <row r="40" spans="1:11" ht="15.75" x14ac:dyDescent="0.2">
      <c r="A40" s="2765" t="s">
        <v>1435</v>
      </c>
      <c r="B40" s="2765"/>
      <c r="C40" s="2762"/>
      <c r="D40" s="2762"/>
      <c r="E40" s="2762"/>
      <c r="F40" s="2762"/>
      <c r="G40" s="2762"/>
      <c r="H40" s="2762"/>
      <c r="I40" s="2762"/>
      <c r="J40" s="2762"/>
      <c r="K40" s="842"/>
    </row>
    <row r="41" spans="1:11" ht="15.75" x14ac:dyDescent="0.2">
      <c r="A41" s="844"/>
      <c r="B41" s="844"/>
      <c r="C41" s="845"/>
      <c r="D41" s="845"/>
      <c r="E41" s="845"/>
      <c r="F41" s="845"/>
      <c r="G41" s="845"/>
      <c r="H41" s="845"/>
      <c r="I41" s="845"/>
      <c r="J41" s="845"/>
      <c r="K41" s="842"/>
    </row>
    <row r="42" spans="1:11" ht="23.25" customHeight="1" x14ac:dyDescent="0.2">
      <c r="A42" s="2765" t="s">
        <v>1434</v>
      </c>
      <c r="B42" s="2765"/>
      <c r="C42" s="2765"/>
      <c r="D42" s="2790"/>
      <c r="E42" s="2766"/>
      <c r="F42" s="2766"/>
      <c r="G42" s="2766"/>
      <c r="H42" s="2766"/>
      <c r="I42" s="2766"/>
      <c r="J42" s="2766"/>
      <c r="K42" s="842"/>
    </row>
    <row r="43" spans="1:11" ht="8.25" customHeight="1" x14ac:dyDescent="0.2">
      <c r="A43" s="843"/>
      <c r="B43" s="843"/>
      <c r="C43" s="843"/>
      <c r="D43" s="843"/>
      <c r="E43" s="843"/>
      <c r="F43" s="843"/>
      <c r="G43" s="843"/>
      <c r="H43" s="843"/>
      <c r="I43" s="843"/>
      <c r="J43" s="843"/>
      <c r="K43" s="842"/>
    </row>
    <row r="44" spans="1:11" ht="64.5" customHeight="1" x14ac:dyDescent="0.2">
      <c r="A44" s="2765" t="s">
        <v>1433</v>
      </c>
      <c r="B44" s="2765"/>
      <c r="C44" s="2762" t="s">
        <v>1468</v>
      </c>
      <c r="D44" s="2762"/>
      <c r="E44" s="2762"/>
      <c r="F44" s="2762"/>
      <c r="G44" s="2762"/>
      <c r="H44" s="2762"/>
      <c r="I44" s="2762"/>
      <c r="J44" s="2762"/>
      <c r="K44" s="842"/>
    </row>
    <row r="45" spans="1:11" ht="7.5" customHeight="1" x14ac:dyDescent="0.2">
      <c r="A45" s="844"/>
      <c r="B45" s="844"/>
      <c r="K45" s="842"/>
    </row>
    <row r="46" spans="1:11" ht="20.45" customHeight="1" x14ac:dyDescent="0.2">
      <c r="A46" s="2791" t="s">
        <v>1431</v>
      </c>
      <c r="B46" s="2791"/>
      <c r="C46" s="2791"/>
      <c r="D46" s="843"/>
      <c r="E46" s="843"/>
      <c r="F46" s="843"/>
      <c r="G46" s="843"/>
      <c r="H46" s="843"/>
      <c r="I46" s="843"/>
      <c r="J46" s="843"/>
      <c r="K46" s="842"/>
    </row>
    <row r="47" spans="1:11" ht="15.75" x14ac:dyDescent="0.2">
      <c r="A47" s="2782"/>
      <c r="B47" s="2782"/>
      <c r="C47" s="2782"/>
      <c r="D47" s="2783"/>
      <c r="E47" s="2783"/>
      <c r="F47" s="2783"/>
      <c r="G47" s="2783"/>
      <c r="H47" s="2784"/>
      <c r="I47" s="2784"/>
      <c r="J47" s="843"/>
      <c r="K47" s="842"/>
    </row>
    <row r="48" spans="1:11" ht="6" customHeight="1" x14ac:dyDescent="0.2">
      <c r="A48" s="843"/>
      <c r="B48" s="843"/>
      <c r="C48" s="843"/>
      <c r="D48" s="843"/>
      <c r="E48" s="843"/>
      <c r="F48" s="843"/>
      <c r="G48" s="843"/>
      <c r="H48" s="843"/>
      <c r="I48" s="843"/>
      <c r="J48" s="843"/>
      <c r="K48" s="842"/>
    </row>
    <row r="49" spans="1:11" ht="15.75" x14ac:dyDescent="0.2">
      <c r="A49" s="2791" t="s">
        <v>1430</v>
      </c>
      <c r="B49" s="2791"/>
      <c r="C49" s="2791"/>
      <c r="D49" s="843"/>
      <c r="E49" s="843"/>
      <c r="F49" s="843"/>
      <c r="G49" s="843"/>
      <c r="H49" s="843"/>
      <c r="I49" s="843"/>
      <c r="J49" s="843"/>
      <c r="K49" s="842"/>
    </row>
    <row r="50" spans="1:11" ht="13.5" customHeight="1" x14ac:dyDescent="0.2">
      <c r="A50" s="2782"/>
      <c r="B50" s="2782"/>
      <c r="C50" s="2782"/>
      <c r="D50" s="2783"/>
      <c r="E50" s="2783"/>
      <c r="F50" s="2783"/>
      <c r="G50" s="2783"/>
      <c r="H50" s="2784"/>
      <c r="I50" s="2784"/>
      <c r="J50" s="843"/>
      <c r="K50" s="842"/>
    </row>
    <row r="51" spans="1:11" ht="7.5" customHeight="1" x14ac:dyDescent="0.2">
      <c r="A51" s="842"/>
      <c r="B51" s="842"/>
      <c r="C51" s="842"/>
      <c r="D51" s="842"/>
      <c r="E51" s="842"/>
      <c r="F51" s="842"/>
      <c r="G51" s="842"/>
      <c r="H51" s="842"/>
      <c r="I51" s="842"/>
      <c r="J51" s="842"/>
      <c r="K51" s="842"/>
    </row>
    <row r="52" spans="1:11" ht="26.1" customHeight="1" x14ac:dyDescent="0.2">
      <c r="A52" s="2791" t="s">
        <v>1429</v>
      </c>
      <c r="B52" s="2791"/>
      <c r="C52" s="2791"/>
      <c r="D52" s="842"/>
      <c r="E52" s="842"/>
      <c r="F52" s="842"/>
      <c r="G52" s="842"/>
      <c r="H52" s="842"/>
      <c r="I52" s="842"/>
      <c r="J52" s="842"/>
      <c r="K52" s="842"/>
    </row>
    <row r="53" spans="1:11" ht="17.25" customHeight="1" x14ac:dyDescent="0.2">
      <c r="A53" s="2782"/>
      <c r="B53" s="2782"/>
      <c r="C53" s="2782"/>
      <c r="D53" s="2783"/>
      <c r="E53" s="2783"/>
      <c r="F53" s="2783"/>
      <c r="G53" s="2783"/>
      <c r="H53" s="2784"/>
      <c r="I53" s="2784"/>
      <c r="J53" s="842"/>
      <c r="K53" s="842"/>
    </row>
    <row r="54" spans="1:11" ht="6.75" customHeight="1" x14ac:dyDescent="0.2">
      <c r="A54" s="842"/>
      <c r="B54" s="842"/>
      <c r="C54" s="842"/>
      <c r="D54" s="842"/>
      <c r="E54" s="842"/>
      <c r="F54" s="842"/>
      <c r="G54" s="842"/>
      <c r="H54" s="842"/>
      <c r="I54" s="842"/>
      <c r="J54" s="842"/>
      <c r="K54" s="842"/>
    </row>
    <row r="55" spans="1:11" x14ac:dyDescent="0.2">
      <c r="A55" s="842" t="s">
        <v>1428</v>
      </c>
      <c r="B55" s="2792"/>
      <c r="C55" s="2793"/>
      <c r="D55" s="842"/>
      <c r="E55" s="842"/>
      <c r="F55" s="842"/>
      <c r="G55" s="842"/>
      <c r="H55" s="842"/>
      <c r="I55" s="842"/>
      <c r="J55" s="842"/>
      <c r="K55" s="842"/>
    </row>
    <row r="56" spans="1:11" x14ac:dyDescent="0.2">
      <c r="A56" s="842"/>
      <c r="B56" s="842"/>
      <c r="C56" s="842"/>
      <c r="D56" s="842"/>
      <c r="E56" s="842"/>
      <c r="F56" s="842"/>
      <c r="G56" s="842"/>
      <c r="H56" s="842"/>
      <c r="I56" s="842"/>
      <c r="J56" s="842"/>
      <c r="K56" s="842"/>
    </row>
    <row r="57" spans="1:11" x14ac:dyDescent="0.2">
      <c r="A57" s="842"/>
      <c r="B57" s="842"/>
      <c r="C57" s="842"/>
      <c r="D57" s="842"/>
      <c r="E57" s="842"/>
      <c r="F57" s="842"/>
      <c r="G57" s="842"/>
      <c r="H57" s="842"/>
      <c r="I57" s="842"/>
      <c r="J57" s="842"/>
      <c r="K57" s="842"/>
    </row>
    <row r="58" spans="1:11" ht="44.45" customHeight="1" x14ac:dyDescent="0.2">
      <c r="A58" s="352" t="s">
        <v>412</v>
      </c>
      <c r="B58" s="2794" t="s">
        <v>1485</v>
      </c>
      <c r="C58" s="2794"/>
      <c r="D58" s="2794"/>
      <c r="E58" s="2794"/>
      <c r="F58" s="2794"/>
      <c r="G58" s="2794"/>
      <c r="H58" s="2794"/>
      <c r="I58" s="2794"/>
      <c r="J58" s="2794"/>
    </row>
    <row r="59" spans="1:11" ht="35.25" customHeight="1" x14ac:dyDescent="0.2"/>
  </sheetData>
  <mergeCells count="60">
    <mergeCell ref="B58:J58"/>
    <mergeCell ref="E1:J1"/>
    <mergeCell ref="E2:J2"/>
    <mergeCell ref="A3:J3"/>
    <mergeCell ref="A5:J5"/>
    <mergeCell ref="D7:J7"/>
    <mergeCell ref="A9:D9"/>
    <mergeCell ref="E9:J9"/>
    <mergeCell ref="A11:G11"/>
    <mergeCell ref="H11:J11"/>
    <mergeCell ref="A19:C19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7:C17"/>
    <mergeCell ref="D17:J17"/>
    <mergeCell ref="I33:J34"/>
    <mergeCell ref="A25:B25"/>
    <mergeCell ref="C25:J25"/>
    <mergeCell ref="A27:C27"/>
    <mergeCell ref="D27:J27"/>
    <mergeCell ref="A29:C29"/>
    <mergeCell ref="D29:J29"/>
    <mergeCell ref="A31:G31"/>
    <mergeCell ref="A33:A34"/>
    <mergeCell ref="B33:D34"/>
    <mergeCell ref="E33:F33"/>
    <mergeCell ref="G33:H33"/>
    <mergeCell ref="B35:D35"/>
    <mergeCell ref="I35:J35"/>
    <mergeCell ref="B36:D36"/>
    <mergeCell ref="I36:J36"/>
    <mergeCell ref="B37:D37"/>
    <mergeCell ref="I37:J37"/>
    <mergeCell ref="A50:C50"/>
    <mergeCell ref="D50:G50"/>
    <mergeCell ref="H50:I50"/>
    <mergeCell ref="B38:E38"/>
    <mergeCell ref="A40:B40"/>
    <mergeCell ref="C40:J40"/>
    <mergeCell ref="A42:D42"/>
    <mergeCell ref="E42:J42"/>
    <mergeCell ref="A44:B44"/>
    <mergeCell ref="C44:J44"/>
    <mergeCell ref="A46:C46"/>
    <mergeCell ref="A47:C47"/>
    <mergeCell ref="D47:G47"/>
    <mergeCell ref="H47:I47"/>
    <mergeCell ref="A49:C49"/>
    <mergeCell ref="A52:C52"/>
    <mergeCell ref="A53:C53"/>
    <mergeCell ref="D53:G53"/>
    <mergeCell ref="H53:I53"/>
    <mergeCell ref="B55:C55"/>
  </mergeCells>
  <printOptions horizontalCentered="1"/>
  <pageMargins left="0.31496062992125984" right="0.19685039370078741" top="0.39370078740157483" bottom="0.39370078740157483" header="0.27559055118110237" footer="0.27559055118110237"/>
  <pageSetup paperSize="9" scale="81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I25"/>
  <sheetViews>
    <sheetView view="pageBreakPreview" zoomScale="60" zoomScaleNormal="60" workbookViewId="0">
      <selection activeCell="A24" sqref="A24"/>
    </sheetView>
  </sheetViews>
  <sheetFormatPr defaultColWidth="8.7109375" defaultRowHeight="15.75" outlineLevelCol="2" x14ac:dyDescent="0.25"/>
  <cols>
    <col min="1" max="3" width="8.7109375" style="1366" customWidth="1" outlineLevel="2"/>
    <col min="4" max="4" width="13.42578125" style="1366" customWidth="1" outlineLevel="2"/>
    <col min="5" max="5" width="14.7109375" style="1366" customWidth="1" outlineLevel="2"/>
    <col min="6" max="6" width="17.85546875" style="1366" customWidth="1" outlineLevel="2"/>
    <col min="7" max="7" width="12.7109375" style="1366" customWidth="1" outlineLevel="2"/>
    <col min="8" max="9" width="13.140625" style="1366" customWidth="1" outlineLevel="2"/>
    <col min="10" max="10" width="12.7109375" style="1366" customWidth="1" outlineLevel="2"/>
    <col min="11" max="11" width="10.7109375" style="1366" customWidth="1" outlineLevel="2"/>
    <col min="12" max="14" width="15.28515625" style="1366" customWidth="1" outlineLevel="2"/>
    <col min="15" max="15" width="10.42578125" style="1366" customWidth="1" outlineLevel="2"/>
    <col min="16" max="16" width="8.7109375" style="1366" customWidth="1" outlineLevel="2"/>
    <col min="17" max="17" width="11.42578125" style="1366" customWidth="1" outlineLevel="2"/>
    <col min="18" max="18" width="21" style="1366" customWidth="1" outlineLevel="2"/>
    <col min="19" max="19" width="21.7109375" style="1366" customWidth="1"/>
    <col min="20" max="20" width="22" style="1366" customWidth="1"/>
    <col min="21" max="21" width="21.42578125" style="1366" customWidth="1"/>
    <col min="22" max="22" width="12" style="1366" customWidth="1"/>
    <col min="23" max="23" width="17.28515625" style="1366" customWidth="1"/>
    <col min="24" max="24" width="13.7109375" style="1366" customWidth="1"/>
    <col min="25" max="25" width="19.42578125" style="1366" customWidth="1"/>
    <col min="26" max="26" width="12.140625" style="1366" customWidth="1" outlineLevel="2"/>
    <col min="27" max="27" width="16.42578125" style="1366" customWidth="1"/>
    <col min="28" max="28" width="20.140625" style="1366" customWidth="1"/>
    <col min="29" max="29" width="17.28515625" style="1366" customWidth="1"/>
    <col min="30" max="30" width="16.42578125" style="1366" customWidth="1"/>
    <col min="31" max="31" width="17" style="1366" customWidth="1"/>
    <col min="32" max="32" width="17.7109375" style="1366" customWidth="1"/>
    <col min="33" max="33" width="20" style="1366" customWidth="1"/>
    <col min="34" max="34" width="12.28515625" style="1366" customWidth="1"/>
    <col min="35" max="35" width="11.85546875" style="1366" customWidth="1"/>
    <col min="36" max="36" width="9.140625" style="1366" customWidth="1"/>
    <col min="37" max="37" width="10.85546875" style="1366" customWidth="1"/>
    <col min="38" max="38" width="7" style="1366" customWidth="1"/>
    <col min="39" max="39" width="9.140625" style="1366" customWidth="1"/>
    <col min="40" max="40" width="5" style="1366" customWidth="1"/>
    <col min="41" max="41" width="7.42578125" style="1366" customWidth="1"/>
    <col min="42" max="42" width="6.42578125" style="1366" customWidth="1"/>
    <col min="43" max="43" width="7.7109375" style="1366" customWidth="1"/>
    <col min="44" max="44" width="10.28515625" style="1366" customWidth="1"/>
    <col min="45" max="45" width="9.28515625" style="1366" customWidth="1"/>
    <col min="46" max="46" width="8.140625" style="1366" customWidth="1"/>
    <col min="47" max="47" width="9.140625" style="1366" customWidth="1"/>
    <col min="48" max="48" width="7.140625" style="1366" customWidth="1"/>
    <col min="49" max="51" width="8.7109375" style="1366"/>
    <col min="52" max="53" width="21.42578125" style="1366" customWidth="1"/>
    <col min="54" max="54" width="12.85546875" style="1366" customWidth="1"/>
    <col min="55" max="55" width="11.42578125" style="1366" customWidth="1"/>
    <col min="56" max="56" width="17.42578125" style="1366" customWidth="1"/>
    <col min="57" max="57" width="16.85546875" style="1366" customWidth="1"/>
    <col min="58" max="58" width="14.140625" style="1366" customWidth="1"/>
    <col min="59" max="59" width="11.7109375" style="1366" customWidth="1"/>
    <col min="60" max="60" width="18" style="1366" customWidth="1"/>
    <col min="61" max="61" width="12.7109375" style="1366" customWidth="1"/>
    <col min="62" max="62" width="17.28515625" style="1366" customWidth="1"/>
    <col min="63" max="63" width="16.42578125" style="1366" customWidth="1"/>
    <col min="64" max="64" width="12" style="1366" customWidth="1"/>
    <col min="65" max="65" width="15.7109375" style="1366" customWidth="1"/>
    <col min="66" max="66" width="22.42578125" style="1366" customWidth="1"/>
    <col min="67" max="67" width="17.42578125" style="1366" customWidth="1"/>
    <col min="68" max="68" width="15.85546875" style="1366" customWidth="1"/>
    <col min="69" max="69" width="14.7109375" style="1366" customWidth="1"/>
    <col min="70" max="70" width="13.7109375" style="1366" customWidth="1"/>
    <col min="71" max="71" width="14.28515625" style="1366" customWidth="1"/>
    <col min="72" max="72" width="13.85546875" style="1366" customWidth="1"/>
    <col min="73" max="73" width="16" style="1366" customWidth="1"/>
    <col min="74" max="74" width="14.7109375" style="1366" customWidth="1"/>
    <col min="75" max="75" width="15.140625" style="1366" customWidth="1"/>
    <col min="76" max="76" width="13" style="1366" customWidth="1"/>
    <col min="77" max="77" width="14.7109375" style="1366" customWidth="1"/>
    <col min="78" max="78" width="14.140625" style="1366" customWidth="1"/>
    <col min="79" max="79" width="12.28515625" style="1366" customWidth="1"/>
    <col min="80" max="87" width="11.7109375" style="1366" customWidth="1"/>
    <col min="88" max="16384" width="8.7109375" style="1366"/>
  </cols>
  <sheetData>
    <row r="1" spans="1:87" ht="21" customHeight="1" x14ac:dyDescent="0.25">
      <c r="A1" s="249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Y1" s="249"/>
      <c r="Z1" s="249"/>
      <c r="AA1" s="249"/>
      <c r="AB1" s="249"/>
      <c r="AC1" s="249"/>
      <c r="AD1" s="640"/>
      <c r="AF1" s="249"/>
      <c r="AH1" s="640"/>
      <c r="AW1" s="546"/>
      <c r="AX1" s="546"/>
      <c r="AY1" s="546"/>
      <c r="AZ1" s="2319"/>
      <c r="BA1" s="2319"/>
      <c r="BI1" s="2733" t="s">
        <v>1711</v>
      </c>
      <c r="BJ1" s="2733"/>
      <c r="BK1" s="2733"/>
      <c r="BL1" s="2733"/>
      <c r="BM1" s="2733"/>
      <c r="BN1" s="2733"/>
    </row>
    <row r="2" spans="1:87" ht="66" customHeight="1" x14ac:dyDescent="0.25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Y2" s="249"/>
      <c r="Z2" s="249"/>
      <c r="AA2" s="249"/>
      <c r="AB2" s="249"/>
      <c r="AC2" s="249"/>
      <c r="AD2" s="249"/>
      <c r="AF2" s="249"/>
      <c r="AH2" s="249"/>
      <c r="AW2" s="546"/>
      <c r="AX2" s="546"/>
      <c r="AY2" s="546"/>
      <c r="AZ2" s="2319"/>
      <c r="BA2" s="2319"/>
      <c r="BI2" s="2733" t="s">
        <v>90</v>
      </c>
      <c r="BJ2" s="2733"/>
      <c r="BK2" s="2733"/>
      <c r="BL2" s="2733"/>
      <c r="BM2" s="2733"/>
      <c r="BN2" s="2733"/>
    </row>
    <row r="3" spans="1:87" ht="18.75" x14ac:dyDescent="0.3">
      <c r="A3" s="1435"/>
      <c r="B3" s="1435"/>
      <c r="C3" s="1435"/>
      <c r="D3" s="1435"/>
      <c r="E3" s="1435"/>
      <c r="F3" s="1435"/>
      <c r="G3" s="1435"/>
      <c r="H3" s="1435"/>
      <c r="I3" s="1435"/>
      <c r="J3" s="1435"/>
      <c r="K3" s="1435"/>
      <c r="L3" s="1435"/>
      <c r="M3" s="1435"/>
      <c r="N3" s="1435"/>
      <c r="O3" s="1435"/>
      <c r="P3" s="1434"/>
      <c r="Q3" s="1434"/>
      <c r="R3" s="1434"/>
      <c r="Y3" s="1434"/>
      <c r="Z3" s="1434"/>
      <c r="AA3" s="1434"/>
      <c r="AB3" s="1434"/>
      <c r="AC3" s="1434"/>
      <c r="AD3" s="2320" t="s">
        <v>2410</v>
      </c>
      <c r="AE3" s="2320"/>
      <c r="AF3" s="2316"/>
      <c r="AG3" s="2316"/>
      <c r="AH3" s="1434"/>
      <c r="AI3" s="2320"/>
      <c r="AJ3" s="2320"/>
      <c r="AK3" s="2320"/>
      <c r="AL3" s="2320"/>
      <c r="AM3" s="2320"/>
      <c r="AN3" s="2320"/>
      <c r="AO3" s="2320"/>
      <c r="AP3" s="2320"/>
      <c r="AQ3" s="2320"/>
      <c r="AR3" s="2320"/>
      <c r="AS3" s="2320"/>
      <c r="AT3" s="2320"/>
      <c r="AU3" s="2320"/>
      <c r="AV3" s="2320"/>
      <c r="AW3" s="2316"/>
      <c r="AX3" s="2316"/>
      <c r="AY3" s="2316"/>
      <c r="AZ3" s="2316"/>
      <c r="BA3" s="2316"/>
      <c r="BB3" s="2316"/>
    </row>
    <row r="4" spans="1:87" ht="19.5" thickBot="1" x14ac:dyDescent="0.35">
      <c r="A4" s="1435"/>
      <c r="B4" s="1435"/>
      <c r="C4" s="1435"/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Y4" s="1435"/>
      <c r="Z4" s="1435"/>
      <c r="AA4" s="1435"/>
      <c r="AB4" s="1435"/>
      <c r="AC4" s="1435"/>
      <c r="AD4" s="777"/>
      <c r="AE4" s="2321"/>
      <c r="AF4" s="1435"/>
      <c r="AG4" s="1435"/>
      <c r="AI4" s="2321"/>
      <c r="AJ4" s="2321"/>
      <c r="AK4" s="2321"/>
      <c r="AL4" s="2321"/>
      <c r="AM4" s="2321"/>
      <c r="AN4" s="2321"/>
      <c r="AO4" s="2321"/>
      <c r="AP4" s="2321"/>
      <c r="AQ4" s="2321"/>
      <c r="AR4" s="2321"/>
      <c r="AS4" s="2321"/>
      <c r="AT4" s="2321"/>
      <c r="AU4" s="2321"/>
      <c r="AV4" s="2321"/>
      <c r="AW4" s="1435"/>
      <c r="AX4" s="1435"/>
      <c r="AY4" s="1435"/>
      <c r="AZ4" s="1435"/>
      <c r="BA4" s="1435"/>
      <c r="BB4" s="1435"/>
    </row>
    <row r="5" spans="1:87" ht="19.5" thickBot="1" x14ac:dyDescent="0.35">
      <c r="A5" s="1435"/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2317"/>
      <c r="Q5" s="2317"/>
      <c r="R5" s="2317"/>
      <c r="Y5" s="2317"/>
      <c r="Z5" s="2317"/>
      <c r="AD5" s="777"/>
      <c r="AE5" s="2324"/>
      <c r="AF5" s="1435"/>
      <c r="AG5" s="1435"/>
      <c r="AH5" s="2320" t="s">
        <v>97</v>
      </c>
      <c r="AI5" s="2321"/>
      <c r="AJ5" s="2321"/>
      <c r="AK5" s="2321"/>
      <c r="AL5" s="2321"/>
      <c r="AM5" s="2321"/>
      <c r="AN5" s="2321"/>
      <c r="AO5" s="2321"/>
      <c r="AP5" s="2321"/>
      <c r="AQ5" s="2321"/>
      <c r="AR5" s="2321"/>
      <c r="AS5" s="2321"/>
      <c r="AT5" s="2321"/>
      <c r="AU5" s="2321"/>
      <c r="AV5" s="2321"/>
      <c r="AW5" s="1435"/>
      <c r="AX5" s="1435"/>
      <c r="AY5" s="1435"/>
      <c r="AZ5" s="1435"/>
      <c r="BA5" s="1435"/>
      <c r="BB5" s="1435"/>
    </row>
    <row r="6" spans="1:87" ht="18.75" x14ac:dyDescent="0.3">
      <c r="A6" s="1435"/>
      <c r="B6" s="1435"/>
      <c r="C6" s="1435"/>
      <c r="D6" s="1435"/>
      <c r="E6" s="1435"/>
      <c r="F6" s="1435"/>
      <c r="G6" s="1435"/>
      <c r="H6" s="1435"/>
      <c r="I6" s="1435"/>
      <c r="J6" s="1435"/>
      <c r="K6" s="1435"/>
      <c r="L6" s="1435"/>
      <c r="M6" s="1435"/>
      <c r="N6" s="1435"/>
      <c r="O6" s="1435"/>
      <c r="P6" s="2317"/>
      <c r="Q6" s="2317"/>
      <c r="R6" s="2317"/>
      <c r="Y6" s="2317"/>
      <c r="Z6" s="2317"/>
      <c r="AB6" s="2306" t="s">
        <v>464</v>
      </c>
      <c r="AD6" s="2306"/>
      <c r="AE6" s="2306"/>
      <c r="AF6" s="2306"/>
      <c r="AG6" s="2306"/>
      <c r="AH6" s="2306"/>
      <c r="AI6" s="2306"/>
      <c r="AJ6" s="2306"/>
      <c r="AK6" s="2306"/>
      <c r="AL6" s="2306"/>
      <c r="AM6" s="2306"/>
      <c r="AN6" s="2306"/>
      <c r="AO6" s="2306"/>
      <c r="AP6" s="2306"/>
      <c r="AQ6" s="2306"/>
      <c r="AR6" s="2306"/>
      <c r="AS6" s="2306"/>
      <c r="AT6" s="2306"/>
      <c r="AU6" s="2306"/>
      <c r="AV6" s="2306"/>
      <c r="AW6" s="2306"/>
      <c r="AX6" s="2306"/>
      <c r="AY6" s="2306"/>
      <c r="AZ6" s="2306"/>
      <c r="BA6" s="2306"/>
      <c r="BB6" s="1435"/>
    </row>
    <row r="7" spans="1:87" ht="16.5" thickBot="1" x14ac:dyDescent="0.3">
      <c r="A7" s="249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Y7" s="249"/>
      <c r="Z7" s="249"/>
      <c r="AA7" s="249"/>
      <c r="AB7" s="249"/>
      <c r="AC7" s="249"/>
      <c r="AD7" s="249"/>
      <c r="AE7" s="249"/>
      <c r="AF7" s="127"/>
      <c r="AG7" s="127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X7" s="127"/>
      <c r="AY7" s="127" t="s">
        <v>102</v>
      </c>
      <c r="AZ7" s="127"/>
      <c r="BA7" s="127"/>
      <c r="BB7" s="127"/>
    </row>
    <row r="8" spans="1:87" s="2075" customFormat="1" ht="98.45" customHeight="1" thickBot="1" x14ac:dyDescent="0.3">
      <c r="A8" s="2735" t="s">
        <v>454</v>
      </c>
      <c r="B8" s="2723" t="s">
        <v>1046</v>
      </c>
      <c r="C8" s="2723" t="s">
        <v>442</v>
      </c>
      <c r="D8" s="2325" t="s">
        <v>1047</v>
      </c>
      <c r="E8" s="2325" t="s">
        <v>1049</v>
      </c>
      <c r="F8" s="2325" t="s">
        <v>1726</v>
      </c>
      <c r="G8" s="2325" t="s">
        <v>1318</v>
      </c>
      <c r="H8" s="2325" t="s">
        <v>1053</v>
      </c>
      <c r="I8" s="2325" t="s">
        <v>1113</v>
      </c>
      <c r="J8" s="2325" t="s">
        <v>1108</v>
      </c>
      <c r="K8" s="2325" t="s">
        <v>1388</v>
      </c>
      <c r="L8" s="2325" t="s">
        <v>1054</v>
      </c>
      <c r="M8" s="2325" t="s">
        <v>1319</v>
      </c>
      <c r="N8" s="2723" t="s">
        <v>453</v>
      </c>
      <c r="O8" s="2723" t="s">
        <v>322</v>
      </c>
      <c r="P8" s="2723" t="s">
        <v>356</v>
      </c>
      <c r="Q8" s="2723" t="s">
        <v>351</v>
      </c>
      <c r="R8" s="2723" t="s">
        <v>1979</v>
      </c>
      <c r="S8" s="2723" t="s">
        <v>1978</v>
      </c>
      <c r="T8" s="2723" t="s">
        <v>1977</v>
      </c>
      <c r="U8" s="2723" t="s">
        <v>1940</v>
      </c>
      <c r="V8" s="2723" t="s">
        <v>1926</v>
      </c>
      <c r="W8" s="2723" t="s">
        <v>2541</v>
      </c>
      <c r="X8" s="2723" t="s">
        <v>1980</v>
      </c>
      <c r="Y8" s="2723" t="s">
        <v>358</v>
      </c>
      <c r="Z8" s="2723" t="s">
        <v>1212</v>
      </c>
      <c r="AA8" s="2723" t="s">
        <v>448</v>
      </c>
      <c r="AB8" s="2723" t="s">
        <v>1509</v>
      </c>
      <c r="AC8" s="2723" t="s">
        <v>1942</v>
      </c>
      <c r="AD8" s="2728" t="s">
        <v>445</v>
      </c>
      <c r="AE8" s="2728" t="s">
        <v>450</v>
      </c>
      <c r="AF8" s="2721" t="s">
        <v>1420</v>
      </c>
      <c r="AG8" s="2722"/>
      <c r="AH8" s="2728" t="s">
        <v>444</v>
      </c>
      <c r="AI8" s="2730" t="s">
        <v>1426</v>
      </c>
      <c r="AJ8" s="2715" t="s">
        <v>451</v>
      </c>
      <c r="AK8" s="2716"/>
      <c r="AL8" s="2716"/>
      <c r="AM8" s="2716"/>
      <c r="AN8" s="2716"/>
      <c r="AO8" s="2716"/>
      <c r="AP8" s="2716"/>
      <c r="AQ8" s="2716"/>
      <c r="AR8" s="2716"/>
      <c r="AS8" s="2716"/>
      <c r="AT8" s="2716"/>
      <c r="AU8" s="2716"/>
      <c r="AV8" s="2716"/>
      <c r="AW8" s="2809" t="s">
        <v>397</v>
      </c>
      <c r="AX8" s="2810"/>
      <c r="AY8" s="2811"/>
      <c r="AZ8" s="2699" t="s">
        <v>446</v>
      </c>
      <c r="BA8" s="2699" t="s">
        <v>1925</v>
      </c>
      <c r="BB8" s="2699" t="s">
        <v>407</v>
      </c>
      <c r="BC8" s="2699" t="s">
        <v>408</v>
      </c>
      <c r="BD8" s="2699" t="s">
        <v>403</v>
      </c>
      <c r="BE8" s="2702" t="s">
        <v>126</v>
      </c>
      <c r="BF8" s="2800" t="s">
        <v>1700</v>
      </c>
      <c r="BG8" s="2800" t="s">
        <v>1701</v>
      </c>
      <c r="BH8" s="2800"/>
      <c r="BI8" s="2800"/>
      <c r="BJ8" s="2803" t="s">
        <v>1702</v>
      </c>
      <c r="BK8" s="2804"/>
      <c r="BL8" s="2804"/>
      <c r="BM8" s="2804"/>
      <c r="BN8" s="2804"/>
      <c r="BO8" s="2805" t="s">
        <v>1927</v>
      </c>
      <c r="BP8" s="2806"/>
      <c r="BQ8" s="2806"/>
      <c r="BR8" s="2806"/>
      <c r="BS8" s="2806"/>
      <c r="BT8" s="2806"/>
      <c r="BU8" s="2806"/>
      <c r="BV8" s="2806"/>
      <c r="BW8" s="2806"/>
      <c r="BX8" s="2806"/>
      <c r="BY8" s="2806"/>
      <c r="BZ8" s="2806"/>
      <c r="CA8" s="2806"/>
      <c r="CB8" s="2806"/>
      <c r="CC8" s="2806"/>
      <c r="CD8" s="2806"/>
      <c r="CE8" s="2806"/>
      <c r="CF8" s="2806"/>
      <c r="CG8" s="2806"/>
      <c r="CH8" s="2806"/>
      <c r="CI8" s="2807"/>
    </row>
    <row r="9" spans="1:87" s="2075" customFormat="1" ht="39" customHeight="1" thickBot="1" x14ac:dyDescent="0.3">
      <c r="A9" s="2736"/>
      <c r="B9" s="2724"/>
      <c r="C9" s="2724"/>
      <c r="D9" s="2326"/>
      <c r="E9" s="2326"/>
      <c r="F9" s="2326"/>
      <c r="G9" s="2326"/>
      <c r="H9" s="2326"/>
      <c r="I9" s="2326"/>
      <c r="J9" s="2326"/>
      <c r="K9" s="2326"/>
      <c r="L9" s="2326"/>
      <c r="M9" s="2326"/>
      <c r="N9" s="2724"/>
      <c r="O9" s="2724"/>
      <c r="P9" s="2724"/>
      <c r="Q9" s="2724"/>
      <c r="R9" s="2724"/>
      <c r="S9" s="2724"/>
      <c r="T9" s="2724"/>
      <c r="U9" s="2724"/>
      <c r="V9" s="2724"/>
      <c r="W9" s="2724"/>
      <c r="X9" s="2724"/>
      <c r="Y9" s="2724"/>
      <c r="Z9" s="2724"/>
      <c r="AA9" s="2724"/>
      <c r="AB9" s="2724"/>
      <c r="AC9" s="2724"/>
      <c r="AD9" s="2729"/>
      <c r="AE9" s="2729"/>
      <c r="AF9" s="2808" t="s">
        <v>1422</v>
      </c>
      <c r="AG9" s="2808" t="s">
        <v>1421</v>
      </c>
      <c r="AH9" s="2729"/>
      <c r="AI9" s="2731"/>
      <c r="AJ9" s="2708" t="s">
        <v>1765</v>
      </c>
      <c r="AK9" s="2709"/>
      <c r="AL9" s="2710"/>
      <c r="AM9" s="2708" t="s">
        <v>1766</v>
      </c>
      <c r="AN9" s="2709"/>
      <c r="AO9" s="2710"/>
      <c r="AP9" s="2708" t="s">
        <v>1767</v>
      </c>
      <c r="AQ9" s="2709"/>
      <c r="AR9" s="2710"/>
      <c r="AS9" s="2708" t="s">
        <v>1768</v>
      </c>
      <c r="AT9" s="2709"/>
      <c r="AU9" s="2710"/>
      <c r="AV9" s="2711" t="s">
        <v>127</v>
      </c>
      <c r="AW9" s="2699" t="s">
        <v>344</v>
      </c>
      <c r="AX9" s="2699" t="s">
        <v>345</v>
      </c>
      <c r="AY9" s="2699" t="s">
        <v>343</v>
      </c>
      <c r="AZ9" s="2700"/>
      <c r="BA9" s="2700"/>
      <c r="BB9" s="2700"/>
      <c r="BC9" s="2700"/>
      <c r="BD9" s="2700"/>
      <c r="BE9" s="2703"/>
      <c r="BF9" s="2801"/>
      <c r="BG9" s="2798" t="s">
        <v>1703</v>
      </c>
      <c r="BH9" s="2798" t="s">
        <v>1727</v>
      </c>
      <c r="BI9" s="2798" t="s">
        <v>1704</v>
      </c>
      <c r="BJ9" s="2796" t="s">
        <v>1705</v>
      </c>
      <c r="BK9" s="2796" t="s">
        <v>1728</v>
      </c>
      <c r="BL9" s="2796" t="s">
        <v>1706</v>
      </c>
      <c r="BM9" s="2796" t="s">
        <v>1707</v>
      </c>
      <c r="BN9" s="2796" t="s">
        <v>1708</v>
      </c>
      <c r="BO9" s="2366"/>
      <c r="BP9" s="2367"/>
      <c r="BQ9" s="2367"/>
      <c r="BR9" s="2367"/>
      <c r="BS9" s="2367"/>
      <c r="BT9" s="2367"/>
      <c r="BU9" s="2367"/>
      <c r="BV9" s="2367"/>
      <c r="BW9" s="2367"/>
      <c r="BX9" s="2367"/>
      <c r="BY9" s="2367"/>
      <c r="BZ9" s="2367"/>
      <c r="CA9" s="2367"/>
      <c r="CB9" s="2367"/>
      <c r="CC9" s="2367"/>
      <c r="CD9" s="2367"/>
      <c r="CE9" s="2367"/>
      <c r="CF9" s="2367"/>
      <c r="CG9" s="2367"/>
      <c r="CH9" s="2367"/>
      <c r="CI9" s="2368"/>
    </row>
    <row r="10" spans="1:87" s="2075" customFormat="1" ht="54" customHeight="1" thickBot="1" x14ac:dyDescent="0.3">
      <c r="A10" s="2737"/>
      <c r="B10" s="2725"/>
      <c r="C10" s="2725"/>
      <c r="D10" s="2327" t="s">
        <v>1048</v>
      </c>
      <c r="E10" s="2327" t="s">
        <v>1050</v>
      </c>
      <c r="F10" s="2328" t="s">
        <v>1052</v>
      </c>
      <c r="G10" s="2328" t="s">
        <v>1057</v>
      </c>
      <c r="H10" s="2328" t="s">
        <v>1058</v>
      </c>
      <c r="I10" s="2328" t="s">
        <v>1110</v>
      </c>
      <c r="J10" s="2327" t="s">
        <v>1112</v>
      </c>
      <c r="K10" s="2327" t="s">
        <v>1055</v>
      </c>
      <c r="L10" s="2327" t="s">
        <v>1059</v>
      </c>
      <c r="M10" s="2327" t="s">
        <v>1056</v>
      </c>
      <c r="N10" s="2725"/>
      <c r="O10" s="2725"/>
      <c r="P10" s="2725"/>
      <c r="Q10" s="2725"/>
      <c r="R10" s="2725"/>
      <c r="S10" s="2725"/>
      <c r="T10" s="2725"/>
      <c r="U10" s="2725"/>
      <c r="V10" s="2725"/>
      <c r="W10" s="2725"/>
      <c r="X10" s="2725"/>
      <c r="Y10" s="2725"/>
      <c r="Z10" s="2725"/>
      <c r="AA10" s="2725"/>
      <c r="AB10" s="2725"/>
      <c r="AC10" s="2725"/>
      <c r="AD10" s="2727"/>
      <c r="AE10" s="2727"/>
      <c r="AF10" s="2808"/>
      <c r="AG10" s="2808"/>
      <c r="AH10" s="2727"/>
      <c r="AI10" s="2732"/>
      <c r="AJ10" s="2329" t="s">
        <v>2056</v>
      </c>
      <c r="AK10" s="2329" t="s">
        <v>2057</v>
      </c>
      <c r="AL10" s="2329" t="s">
        <v>2058</v>
      </c>
      <c r="AM10" s="2329" t="s">
        <v>2059</v>
      </c>
      <c r="AN10" s="2329" t="s">
        <v>2060</v>
      </c>
      <c r="AO10" s="2329" t="s">
        <v>2061</v>
      </c>
      <c r="AP10" s="2329" t="s">
        <v>2062</v>
      </c>
      <c r="AQ10" s="2329" t="s">
        <v>2063</v>
      </c>
      <c r="AR10" s="2329" t="s">
        <v>2064</v>
      </c>
      <c r="AS10" s="2329" t="s">
        <v>2065</v>
      </c>
      <c r="AT10" s="2329" t="s">
        <v>2066</v>
      </c>
      <c r="AU10" s="2329" t="s">
        <v>2067</v>
      </c>
      <c r="AV10" s="2712"/>
      <c r="AW10" s="2701"/>
      <c r="AX10" s="2701"/>
      <c r="AY10" s="2701"/>
      <c r="AZ10" s="2701"/>
      <c r="BA10" s="2701"/>
      <c r="BB10" s="2701"/>
      <c r="BC10" s="2701"/>
      <c r="BD10" s="2701"/>
      <c r="BE10" s="2704"/>
      <c r="BF10" s="2802"/>
      <c r="BG10" s="2799"/>
      <c r="BH10" s="2799"/>
      <c r="BI10" s="2799"/>
      <c r="BJ10" s="2797"/>
      <c r="BK10" s="2797"/>
      <c r="BL10" s="2797"/>
      <c r="BM10" s="2797"/>
      <c r="BN10" s="2797"/>
      <c r="BO10" s="2369" t="s">
        <v>2305</v>
      </c>
      <c r="BP10" s="2370" t="s">
        <v>2306</v>
      </c>
      <c r="BQ10" s="2370" t="s">
        <v>2307</v>
      </c>
      <c r="BR10" s="2370" t="s">
        <v>2308</v>
      </c>
      <c r="BS10" s="2370" t="s">
        <v>2309</v>
      </c>
      <c r="BT10" s="2370" t="s">
        <v>2310</v>
      </c>
      <c r="BU10" s="2370" t="s">
        <v>2311</v>
      </c>
      <c r="BV10" s="2370" t="s">
        <v>2312</v>
      </c>
      <c r="BW10" s="2370" t="s">
        <v>2313</v>
      </c>
      <c r="BX10" s="2370" t="s">
        <v>2314</v>
      </c>
      <c r="BY10" s="2370" t="s">
        <v>2315</v>
      </c>
      <c r="BZ10" s="2370" t="s">
        <v>2316</v>
      </c>
      <c r="CA10" s="2370" t="s">
        <v>2317</v>
      </c>
      <c r="CB10" s="2371" t="s">
        <v>2318</v>
      </c>
      <c r="CC10" s="2371" t="s">
        <v>2319</v>
      </c>
      <c r="CD10" s="2371" t="s">
        <v>2319</v>
      </c>
      <c r="CE10" s="2371" t="s">
        <v>2319</v>
      </c>
      <c r="CF10" s="2371" t="s">
        <v>2319</v>
      </c>
      <c r="CG10" s="2371" t="s">
        <v>2319</v>
      </c>
      <c r="CH10" s="2371" t="s">
        <v>2319</v>
      </c>
      <c r="CI10" s="2372" t="s">
        <v>2320</v>
      </c>
    </row>
    <row r="11" spans="1:87" ht="16.5" thickBot="1" x14ac:dyDescent="0.3">
      <c r="A11" s="554">
        <v>1</v>
      </c>
      <c r="B11" s="1385" t="s">
        <v>412</v>
      </c>
      <c r="C11" s="1385" t="s">
        <v>412</v>
      </c>
      <c r="D11" s="1385" t="s">
        <v>412</v>
      </c>
      <c r="E11" s="1385" t="s">
        <v>412</v>
      </c>
      <c r="F11" s="1385" t="s">
        <v>412</v>
      </c>
      <c r="G11" s="1385" t="s">
        <v>412</v>
      </c>
      <c r="H11" s="1385" t="s">
        <v>412</v>
      </c>
      <c r="I11" s="1385" t="s">
        <v>412</v>
      </c>
      <c r="J11" s="1385" t="s">
        <v>412</v>
      </c>
      <c r="K11" s="1385" t="s">
        <v>412</v>
      </c>
      <c r="L11" s="1370" t="s">
        <v>412</v>
      </c>
      <c r="M11" s="1370" t="s">
        <v>412</v>
      </c>
      <c r="N11" s="1370" t="s">
        <v>412</v>
      </c>
      <c r="O11" s="1370" t="s">
        <v>412</v>
      </c>
      <c r="P11" s="1370" t="s">
        <v>412</v>
      </c>
      <c r="Q11" s="1370" t="s">
        <v>412</v>
      </c>
      <c r="R11" s="1370" t="s">
        <v>412</v>
      </c>
      <c r="S11" s="1385" t="s">
        <v>412</v>
      </c>
      <c r="T11" s="1385" t="s">
        <v>412</v>
      </c>
      <c r="U11" s="1385" t="s">
        <v>412</v>
      </c>
      <c r="V11" s="1385" t="s">
        <v>412</v>
      </c>
      <c r="W11" s="1385" t="s">
        <v>412</v>
      </c>
      <c r="X11" s="1385" t="s">
        <v>412</v>
      </c>
      <c r="Y11" s="1385">
        <v>2</v>
      </c>
      <c r="Z11" s="1370" t="s">
        <v>412</v>
      </c>
      <c r="AA11" s="1385">
        <v>3</v>
      </c>
      <c r="AB11" s="1385">
        <v>4</v>
      </c>
      <c r="AC11" s="1385">
        <v>5</v>
      </c>
      <c r="AD11" s="1385">
        <v>6</v>
      </c>
      <c r="AE11" s="1385">
        <v>7</v>
      </c>
      <c r="AF11" s="2330">
        <v>8</v>
      </c>
      <c r="AG11" s="2330">
        <v>9</v>
      </c>
      <c r="AH11" s="1385">
        <v>10</v>
      </c>
      <c r="AI11" s="1385">
        <v>11</v>
      </c>
      <c r="AJ11" s="1385">
        <v>12</v>
      </c>
      <c r="AK11" s="1385">
        <v>13</v>
      </c>
      <c r="AL11" s="1385">
        <v>14</v>
      </c>
      <c r="AM11" s="1385">
        <v>15</v>
      </c>
      <c r="AN11" s="1385">
        <v>16</v>
      </c>
      <c r="AO11" s="1385">
        <v>17</v>
      </c>
      <c r="AP11" s="1385">
        <v>18</v>
      </c>
      <c r="AQ11" s="1385">
        <v>19</v>
      </c>
      <c r="AR11" s="1385">
        <v>20</v>
      </c>
      <c r="AS11" s="1385">
        <v>21</v>
      </c>
      <c r="AT11" s="1385">
        <v>22</v>
      </c>
      <c r="AU11" s="1385">
        <v>23</v>
      </c>
      <c r="AV11" s="1385">
        <v>24</v>
      </c>
      <c r="AW11" s="1385">
        <v>25</v>
      </c>
      <c r="AX11" s="1385">
        <v>26</v>
      </c>
      <c r="AY11" s="1385">
        <v>27</v>
      </c>
      <c r="AZ11" s="1385">
        <v>28</v>
      </c>
      <c r="BA11" s="1385">
        <v>29</v>
      </c>
      <c r="BB11" s="1385">
        <v>30</v>
      </c>
      <c r="BC11" s="1385">
        <v>31</v>
      </c>
      <c r="BD11" s="1385">
        <v>32</v>
      </c>
      <c r="BE11" s="1385">
        <v>33</v>
      </c>
      <c r="BF11" s="1385">
        <v>34</v>
      </c>
      <c r="BG11" s="1385">
        <v>35</v>
      </c>
      <c r="BH11" s="1385">
        <v>36</v>
      </c>
      <c r="BI11" s="1385">
        <v>37</v>
      </c>
      <c r="BJ11" s="2330">
        <v>38</v>
      </c>
      <c r="BK11" s="2330">
        <v>39</v>
      </c>
      <c r="BL11" s="2330">
        <v>40</v>
      </c>
      <c r="BM11" s="2330">
        <v>41</v>
      </c>
      <c r="BN11" s="2373">
        <v>42</v>
      </c>
      <c r="BO11" s="554" t="s">
        <v>412</v>
      </c>
      <c r="BP11" s="1385" t="s">
        <v>412</v>
      </c>
      <c r="BQ11" s="1385" t="s">
        <v>412</v>
      </c>
      <c r="BR11" s="1385" t="s">
        <v>412</v>
      </c>
      <c r="BS11" s="1385" t="s">
        <v>412</v>
      </c>
      <c r="BT11" s="1385" t="s">
        <v>412</v>
      </c>
      <c r="BU11" s="1385" t="s">
        <v>412</v>
      </c>
      <c r="BV11" s="1385" t="s">
        <v>412</v>
      </c>
      <c r="BW11" s="1385" t="s">
        <v>412</v>
      </c>
      <c r="BX11" s="1385" t="s">
        <v>412</v>
      </c>
      <c r="BY11" s="1385" t="s">
        <v>412</v>
      </c>
      <c r="BZ11" s="1385" t="s">
        <v>412</v>
      </c>
      <c r="CA11" s="1385" t="s">
        <v>412</v>
      </c>
      <c r="CB11" s="1385" t="s">
        <v>412</v>
      </c>
      <c r="CC11" s="1385" t="s">
        <v>412</v>
      </c>
      <c r="CD11" s="1385" t="s">
        <v>412</v>
      </c>
      <c r="CE11" s="1385" t="s">
        <v>412</v>
      </c>
      <c r="CF11" s="1385" t="s">
        <v>412</v>
      </c>
      <c r="CG11" s="1385" t="s">
        <v>412</v>
      </c>
      <c r="CH11" s="1385" t="s">
        <v>412</v>
      </c>
      <c r="CI11" s="2331" t="s">
        <v>412</v>
      </c>
    </row>
    <row r="12" spans="1:87" ht="30" customHeight="1" thickTop="1" thickBot="1" x14ac:dyDescent="0.3">
      <c r="A12" s="2374"/>
      <c r="B12" s="1412"/>
      <c r="C12" s="1412"/>
      <c r="D12" s="560"/>
      <c r="E12" s="560"/>
      <c r="F12" s="560"/>
      <c r="G12" s="560"/>
      <c r="H12" s="560"/>
      <c r="I12" s="560"/>
      <c r="J12" s="560"/>
      <c r="K12" s="560"/>
      <c r="L12" s="1384"/>
      <c r="M12" s="1384"/>
      <c r="N12" s="1384"/>
      <c r="O12" s="1384"/>
      <c r="P12" s="1384"/>
      <c r="Q12" s="1384"/>
      <c r="R12" s="2333" t="s">
        <v>1469</v>
      </c>
      <c r="S12" s="2334" t="s">
        <v>1997</v>
      </c>
      <c r="T12" s="2334" t="s">
        <v>1469</v>
      </c>
      <c r="U12" s="2334" t="s">
        <v>1970</v>
      </c>
      <c r="V12" s="1412"/>
      <c r="W12" s="1412"/>
      <c r="X12" s="1412"/>
      <c r="Y12" s="560"/>
      <c r="Z12" s="1384"/>
      <c r="AA12" s="560"/>
      <c r="AB12" s="560"/>
      <c r="AC12" s="560"/>
      <c r="AD12" s="560"/>
      <c r="AE12" s="560"/>
      <c r="AF12" s="560"/>
      <c r="AG12" s="560"/>
      <c r="AH12" s="560"/>
      <c r="AI12" s="560"/>
      <c r="AJ12" s="560"/>
      <c r="AK12" s="560"/>
      <c r="AL12" s="560"/>
      <c r="AM12" s="560"/>
      <c r="AN12" s="560"/>
      <c r="AO12" s="560"/>
      <c r="AP12" s="560"/>
      <c r="AQ12" s="560"/>
      <c r="AR12" s="560"/>
      <c r="AS12" s="560"/>
      <c r="AT12" s="560"/>
      <c r="AU12" s="560"/>
      <c r="AV12" s="560"/>
      <c r="AW12" s="560"/>
      <c r="AX12" s="560"/>
      <c r="AY12" s="560"/>
      <c r="AZ12" s="560"/>
      <c r="BA12" s="560"/>
      <c r="BB12" s="560"/>
      <c r="BC12" s="560"/>
      <c r="BD12" s="560"/>
      <c r="BE12" s="560"/>
      <c r="BF12" s="560"/>
      <c r="BG12" s="560"/>
      <c r="BH12" s="560"/>
      <c r="BI12" s="560"/>
      <c r="BJ12" s="560"/>
      <c r="BK12" s="560"/>
      <c r="BL12" s="560"/>
      <c r="BM12" s="560"/>
      <c r="BN12" s="2375"/>
      <c r="BO12" s="2376"/>
      <c r="BP12" s="1412"/>
      <c r="BQ12" s="1412"/>
      <c r="BR12" s="1412"/>
      <c r="BS12" s="1412"/>
      <c r="BT12" s="1412"/>
      <c r="BU12" s="1412"/>
      <c r="BV12" s="1412"/>
      <c r="BW12" s="1412"/>
      <c r="BX12" s="1412"/>
      <c r="BY12" s="1412"/>
      <c r="BZ12" s="1412"/>
      <c r="CA12" s="1412"/>
      <c r="CB12" s="1412"/>
      <c r="CC12" s="1412"/>
      <c r="CD12" s="1412"/>
      <c r="CE12" s="1412"/>
      <c r="CF12" s="1412"/>
      <c r="CG12" s="1412"/>
      <c r="CH12" s="1412"/>
      <c r="CI12" s="2377"/>
    </row>
    <row r="13" spans="1:87" ht="33" thickTop="1" thickBot="1" x14ac:dyDescent="0.3">
      <c r="A13" s="2378" t="s">
        <v>1928</v>
      </c>
      <c r="B13" s="2339"/>
      <c r="C13" s="2339" t="s">
        <v>1930</v>
      </c>
      <c r="D13" s="2338"/>
      <c r="E13" s="2338"/>
      <c r="F13" s="2338"/>
      <c r="G13" s="2338"/>
      <c r="H13" s="2338"/>
      <c r="I13" s="2338"/>
      <c r="J13" s="2338"/>
      <c r="K13" s="2338"/>
      <c r="L13" s="2338"/>
      <c r="M13" s="2338"/>
      <c r="N13" s="2338"/>
      <c r="O13" s="2338"/>
      <c r="P13" s="2338"/>
      <c r="Q13" s="2338"/>
      <c r="R13" s="2333" t="s">
        <v>1776</v>
      </c>
      <c r="S13" s="2339" t="s">
        <v>1930</v>
      </c>
      <c r="T13" s="2339" t="s">
        <v>1930</v>
      </c>
      <c r="U13" s="2339" t="s">
        <v>1930</v>
      </c>
      <c r="V13" s="2339" t="s">
        <v>1930</v>
      </c>
      <c r="W13" s="2339"/>
      <c r="X13" s="2339"/>
      <c r="Y13" s="2338"/>
      <c r="Z13" s="2338"/>
      <c r="AA13" s="2338"/>
      <c r="AB13" s="2338"/>
      <c r="AC13" s="2338"/>
      <c r="AD13" s="43"/>
      <c r="AE13" s="2340"/>
      <c r="AF13" s="129"/>
      <c r="AG13" s="129"/>
      <c r="AH13" s="2338"/>
      <c r="AI13" s="2340"/>
      <c r="AJ13" s="2340"/>
      <c r="AK13" s="2340"/>
      <c r="AL13" s="2340"/>
      <c r="AM13" s="2340"/>
      <c r="AN13" s="2340"/>
      <c r="AO13" s="2340"/>
      <c r="AP13" s="2340"/>
      <c r="AQ13" s="2340"/>
      <c r="AR13" s="2340"/>
      <c r="AS13" s="2340"/>
      <c r="AT13" s="2340"/>
      <c r="AU13" s="2340"/>
      <c r="AV13" s="2340"/>
      <c r="AW13" s="129"/>
      <c r="AX13" s="129"/>
      <c r="AY13" s="129"/>
      <c r="AZ13" s="129"/>
      <c r="BA13" s="129"/>
      <c r="BB13" s="129"/>
      <c r="BC13" s="129"/>
      <c r="BD13" s="129"/>
      <c r="BE13" s="129"/>
      <c r="BF13" s="254"/>
      <c r="BG13" s="254"/>
      <c r="BH13" s="254"/>
      <c r="BI13" s="254"/>
      <c r="BJ13" s="254"/>
      <c r="BK13" s="254"/>
      <c r="BL13" s="254"/>
      <c r="BM13" s="254"/>
      <c r="BN13" s="2379"/>
      <c r="BO13" s="2380"/>
      <c r="BP13" s="2335"/>
      <c r="BQ13" s="2335"/>
      <c r="BR13" s="2335"/>
      <c r="BS13" s="2335"/>
      <c r="BT13" s="2335"/>
      <c r="BU13" s="2335"/>
      <c r="BV13" s="2335"/>
      <c r="BW13" s="2335"/>
      <c r="BX13" s="2335"/>
      <c r="BY13" s="2335"/>
      <c r="BZ13" s="2335"/>
      <c r="CA13" s="2335"/>
      <c r="CB13" s="2335"/>
      <c r="CC13" s="2335"/>
      <c r="CD13" s="2335"/>
      <c r="CE13" s="2335"/>
      <c r="CF13" s="2335"/>
      <c r="CG13" s="2335"/>
      <c r="CH13" s="2335"/>
      <c r="CI13" s="2381"/>
    </row>
    <row r="14" spans="1:87" ht="33" thickTop="1" thickBot="1" x14ac:dyDescent="0.3">
      <c r="A14" s="2382"/>
      <c r="B14" s="2339"/>
      <c r="C14" s="2339"/>
      <c r="D14" s="2338"/>
      <c r="E14" s="2338"/>
      <c r="F14" s="2338"/>
      <c r="G14" s="2338"/>
      <c r="H14" s="2338"/>
      <c r="I14" s="2338"/>
      <c r="J14" s="2338"/>
      <c r="K14" s="2338"/>
      <c r="L14" s="2338"/>
      <c r="M14" s="2338"/>
      <c r="N14" s="2338"/>
      <c r="O14" s="2338"/>
      <c r="P14" s="2338"/>
      <c r="Q14" s="2338"/>
      <c r="R14" s="2333" t="s">
        <v>1776</v>
      </c>
      <c r="S14" s="2334" t="s">
        <v>1469</v>
      </c>
      <c r="T14" s="2334" t="s">
        <v>1469</v>
      </c>
      <c r="U14" s="2334" t="s">
        <v>1469</v>
      </c>
      <c r="V14" s="2339"/>
      <c r="W14" s="2339"/>
      <c r="X14" s="2339"/>
      <c r="Y14" s="2338"/>
      <c r="Z14" s="2338"/>
      <c r="AA14" s="2338"/>
      <c r="AB14" s="2338"/>
      <c r="AC14" s="2338"/>
      <c r="AD14" s="43"/>
      <c r="AE14" s="2340"/>
      <c r="AF14" s="129"/>
      <c r="AG14" s="129"/>
      <c r="AH14" s="2338"/>
      <c r="AI14" s="2340"/>
      <c r="AJ14" s="2340"/>
      <c r="AK14" s="2340"/>
      <c r="AL14" s="2340"/>
      <c r="AM14" s="2340"/>
      <c r="AN14" s="2340"/>
      <c r="AO14" s="2340"/>
      <c r="AP14" s="2340"/>
      <c r="AQ14" s="2340"/>
      <c r="AR14" s="2340"/>
      <c r="AS14" s="2340"/>
      <c r="AT14" s="2340"/>
      <c r="AU14" s="2340"/>
      <c r="AV14" s="2340"/>
      <c r="AW14" s="129"/>
      <c r="AX14" s="129"/>
      <c r="AY14" s="129"/>
      <c r="AZ14" s="129"/>
      <c r="BA14" s="129"/>
      <c r="BB14" s="129"/>
      <c r="BC14" s="129"/>
      <c r="BD14" s="129"/>
      <c r="BE14" s="129"/>
      <c r="BF14" s="254"/>
      <c r="BG14" s="254"/>
      <c r="BH14" s="254"/>
      <c r="BI14" s="254"/>
      <c r="BJ14" s="254"/>
      <c r="BK14" s="254"/>
      <c r="BL14" s="254"/>
      <c r="BM14" s="254"/>
      <c r="BN14" s="2379"/>
      <c r="BO14" s="232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2383"/>
    </row>
    <row r="15" spans="1:87" ht="33" thickTop="1" thickBot="1" x14ac:dyDescent="0.3">
      <c r="A15" s="2378" t="s">
        <v>1929</v>
      </c>
      <c r="B15" s="2339"/>
      <c r="C15" s="2339" t="s">
        <v>1931</v>
      </c>
      <c r="D15" s="1361"/>
      <c r="E15" s="1361"/>
      <c r="F15" s="1361"/>
      <c r="G15" s="1361"/>
      <c r="H15" s="1361"/>
      <c r="I15" s="1361"/>
      <c r="J15" s="1361"/>
      <c r="K15" s="1361"/>
      <c r="L15" s="1361"/>
      <c r="M15" s="1361"/>
      <c r="N15" s="1361"/>
      <c r="O15" s="1361"/>
      <c r="P15" s="1361"/>
      <c r="Q15" s="1361"/>
      <c r="R15" s="2333" t="s">
        <v>1783</v>
      </c>
      <c r="S15" s="2339" t="s">
        <v>1931</v>
      </c>
      <c r="T15" s="2339" t="s">
        <v>1931</v>
      </c>
      <c r="U15" s="2339" t="s">
        <v>1931</v>
      </c>
      <c r="V15" s="2339" t="s">
        <v>1931</v>
      </c>
      <c r="W15" s="2339"/>
      <c r="X15" s="2339"/>
      <c r="Y15" s="1361"/>
      <c r="Z15" s="1361"/>
      <c r="AA15" s="1361"/>
      <c r="AB15" s="1361"/>
      <c r="AC15" s="1361"/>
      <c r="AD15" s="1361"/>
      <c r="AE15" s="1361"/>
      <c r="AF15" s="1361"/>
      <c r="AG15" s="1361"/>
      <c r="AH15" s="1361"/>
      <c r="AI15" s="1361"/>
      <c r="AJ15" s="1361"/>
      <c r="AK15" s="1361"/>
      <c r="AL15" s="1361"/>
      <c r="AM15" s="1361"/>
      <c r="AN15" s="1361"/>
      <c r="AO15" s="1361"/>
      <c r="AP15" s="1361"/>
      <c r="AQ15" s="1361"/>
      <c r="AR15" s="1361"/>
      <c r="AS15" s="1361"/>
      <c r="AT15" s="1361"/>
      <c r="AU15" s="1361"/>
      <c r="AV15" s="1361"/>
      <c r="AW15" s="1361"/>
      <c r="AX15" s="1361"/>
      <c r="AY15" s="1361"/>
      <c r="AZ15" s="1361"/>
      <c r="BA15" s="1361"/>
      <c r="BB15" s="1361"/>
      <c r="BC15" s="1361"/>
      <c r="BD15" s="1361"/>
      <c r="BE15" s="1361"/>
      <c r="BF15" s="254"/>
      <c r="BG15" s="254"/>
      <c r="BH15" s="254"/>
      <c r="BI15" s="254"/>
      <c r="BJ15" s="254"/>
      <c r="BK15" s="254"/>
      <c r="BL15" s="254"/>
      <c r="BM15" s="254"/>
      <c r="BN15" s="2379"/>
      <c r="BO15" s="2342"/>
      <c r="BP15" s="1361"/>
      <c r="BQ15" s="1361"/>
      <c r="BR15" s="1361"/>
      <c r="BS15" s="1361"/>
      <c r="BT15" s="1361"/>
      <c r="BU15" s="1361"/>
      <c r="BV15" s="1361"/>
      <c r="BW15" s="1361"/>
      <c r="BX15" s="1361"/>
      <c r="BY15" s="1361"/>
      <c r="BZ15" s="1361"/>
      <c r="CA15" s="1361"/>
      <c r="CB15" s="1361"/>
      <c r="CC15" s="1361"/>
      <c r="CD15" s="1361"/>
      <c r="CE15" s="1361"/>
      <c r="CF15" s="1361"/>
      <c r="CG15" s="1361"/>
      <c r="CH15" s="1361"/>
      <c r="CI15" s="2384"/>
    </row>
    <row r="16" spans="1:87" ht="27" thickTop="1" thickBot="1" x14ac:dyDescent="0.3">
      <c r="A16" s="2342"/>
      <c r="B16" s="1361"/>
      <c r="C16" s="1361"/>
      <c r="D16" s="1361"/>
      <c r="E16" s="1361"/>
      <c r="F16" s="1361"/>
      <c r="G16" s="1361"/>
      <c r="H16" s="1361"/>
      <c r="I16" s="1361"/>
      <c r="J16" s="1361"/>
      <c r="K16" s="1361"/>
      <c r="L16" s="1361"/>
      <c r="M16" s="1361"/>
      <c r="N16" s="1361"/>
      <c r="O16" s="1361"/>
      <c r="P16" s="1361"/>
      <c r="Q16" s="1361"/>
      <c r="R16" s="2333"/>
      <c r="S16" s="2334" t="s">
        <v>1469</v>
      </c>
      <c r="T16" s="2334" t="s">
        <v>1469</v>
      </c>
      <c r="U16" s="2334" t="s">
        <v>1469</v>
      </c>
      <c r="V16" s="1361"/>
      <c r="W16" s="1361"/>
      <c r="X16" s="1361"/>
      <c r="Y16" s="1361"/>
      <c r="Z16" s="1361"/>
      <c r="AA16" s="1361"/>
      <c r="AB16" s="1361"/>
      <c r="AC16" s="1361"/>
      <c r="AD16" s="1361"/>
      <c r="AE16" s="1361"/>
      <c r="AF16" s="1361"/>
      <c r="AG16" s="1361"/>
      <c r="AH16" s="1361"/>
      <c r="AI16" s="1361"/>
      <c r="AJ16" s="1361"/>
      <c r="AK16" s="1361"/>
      <c r="AL16" s="1361"/>
      <c r="AM16" s="1361"/>
      <c r="AN16" s="1361"/>
      <c r="AO16" s="1361"/>
      <c r="AP16" s="1361"/>
      <c r="AQ16" s="1361"/>
      <c r="AR16" s="1361"/>
      <c r="AS16" s="1361"/>
      <c r="AT16" s="1361"/>
      <c r="AU16" s="1361"/>
      <c r="AV16" s="1361"/>
      <c r="AW16" s="1361"/>
      <c r="AX16" s="1361"/>
      <c r="AY16" s="1361"/>
      <c r="AZ16" s="1361"/>
      <c r="BA16" s="1361"/>
      <c r="BB16" s="1361"/>
      <c r="BC16" s="1361"/>
      <c r="BD16" s="1361"/>
      <c r="BE16" s="1361"/>
      <c r="BF16" s="254"/>
      <c r="BG16" s="254"/>
      <c r="BH16" s="254"/>
      <c r="BI16" s="254"/>
      <c r="BJ16" s="254"/>
      <c r="BK16" s="254"/>
      <c r="BL16" s="254"/>
      <c r="BM16" s="254"/>
      <c r="BN16" s="2379"/>
      <c r="BO16" s="2342"/>
      <c r="BP16" s="1361"/>
      <c r="BQ16" s="1361"/>
      <c r="BR16" s="1361"/>
      <c r="BS16" s="1361"/>
      <c r="BT16" s="1361"/>
      <c r="BU16" s="1361"/>
      <c r="BV16" s="1361"/>
      <c r="BW16" s="1361"/>
      <c r="BX16" s="1361"/>
      <c r="BY16" s="1361"/>
      <c r="BZ16" s="1361"/>
      <c r="CA16" s="1361"/>
      <c r="CB16" s="1361"/>
      <c r="CC16" s="1361"/>
      <c r="CD16" s="1361"/>
      <c r="CE16" s="1361"/>
      <c r="CF16" s="1361"/>
      <c r="CG16" s="1361"/>
      <c r="CH16" s="1361"/>
      <c r="CI16" s="2384"/>
    </row>
    <row r="17" spans="1:87" ht="27" thickTop="1" thickBot="1" x14ac:dyDescent="0.3">
      <c r="A17" s="2342"/>
      <c r="B17" s="1361"/>
      <c r="C17" s="1361"/>
      <c r="D17" s="1361"/>
      <c r="E17" s="1361"/>
      <c r="F17" s="1361"/>
      <c r="G17" s="1361"/>
      <c r="H17" s="1361"/>
      <c r="I17" s="1361"/>
      <c r="J17" s="1361"/>
      <c r="K17" s="1361"/>
      <c r="L17" s="1361"/>
      <c r="M17" s="1361"/>
      <c r="N17" s="1361"/>
      <c r="O17" s="1361"/>
      <c r="P17" s="1361"/>
      <c r="Q17" s="1361"/>
      <c r="R17" s="2333"/>
      <c r="S17" s="2334" t="s">
        <v>1469</v>
      </c>
      <c r="T17" s="2334" t="s">
        <v>1469</v>
      </c>
      <c r="U17" s="2334" t="s">
        <v>1469</v>
      </c>
      <c r="V17" s="1361"/>
      <c r="W17" s="1361"/>
      <c r="X17" s="1361"/>
      <c r="Y17" s="1361"/>
      <c r="Z17" s="1361"/>
      <c r="AA17" s="1361"/>
      <c r="AB17" s="1361"/>
      <c r="AC17" s="1361"/>
      <c r="AD17" s="1361"/>
      <c r="AE17" s="1361"/>
      <c r="AF17" s="1361"/>
      <c r="AG17" s="1361"/>
      <c r="AH17" s="1361"/>
      <c r="AI17" s="1361"/>
      <c r="AJ17" s="1361"/>
      <c r="AK17" s="1361"/>
      <c r="AL17" s="1361"/>
      <c r="AM17" s="1361"/>
      <c r="AN17" s="1361"/>
      <c r="AO17" s="1361"/>
      <c r="AP17" s="1361"/>
      <c r="AQ17" s="1361"/>
      <c r="AR17" s="1361"/>
      <c r="AS17" s="1361"/>
      <c r="AT17" s="1361"/>
      <c r="AU17" s="1361"/>
      <c r="AV17" s="1361"/>
      <c r="AW17" s="1361"/>
      <c r="AX17" s="1361"/>
      <c r="AY17" s="1361"/>
      <c r="AZ17" s="1361"/>
      <c r="BA17" s="1361"/>
      <c r="BB17" s="1361"/>
      <c r="BC17" s="1361"/>
      <c r="BD17" s="1361"/>
      <c r="BE17" s="1361"/>
      <c r="BF17" s="254"/>
      <c r="BG17" s="254"/>
      <c r="BH17" s="254"/>
      <c r="BI17" s="254"/>
      <c r="BJ17" s="254"/>
      <c r="BK17" s="254"/>
      <c r="BL17" s="254"/>
      <c r="BM17" s="254"/>
      <c r="BN17" s="2379"/>
      <c r="BO17" s="2342"/>
      <c r="BP17" s="1361"/>
      <c r="BQ17" s="1361"/>
      <c r="BR17" s="1361"/>
      <c r="BS17" s="1361"/>
      <c r="BT17" s="1361"/>
      <c r="BU17" s="1361"/>
      <c r="BV17" s="1361"/>
      <c r="BW17" s="1361"/>
      <c r="BX17" s="1361"/>
      <c r="BY17" s="1361"/>
      <c r="BZ17" s="1361"/>
      <c r="CA17" s="1361"/>
      <c r="CB17" s="1361"/>
      <c r="CC17" s="1361"/>
      <c r="CD17" s="1361"/>
      <c r="CE17" s="1361"/>
      <c r="CF17" s="1361"/>
      <c r="CG17" s="1361"/>
      <c r="CH17" s="1361"/>
      <c r="CI17" s="2384"/>
    </row>
    <row r="18" spans="1:87" ht="27" thickTop="1" thickBot="1" x14ac:dyDescent="0.3">
      <c r="A18" s="2342"/>
      <c r="B18" s="1361"/>
      <c r="C18" s="1361"/>
      <c r="D18" s="1361"/>
      <c r="E18" s="1361"/>
      <c r="F18" s="1361"/>
      <c r="G18" s="1361"/>
      <c r="H18" s="1361"/>
      <c r="I18" s="1361"/>
      <c r="J18" s="1361"/>
      <c r="K18" s="1361"/>
      <c r="L18" s="1361"/>
      <c r="M18" s="1361"/>
      <c r="N18" s="1361"/>
      <c r="O18" s="1361"/>
      <c r="P18" s="1361"/>
      <c r="Q18" s="1361"/>
      <c r="R18" s="2333"/>
      <c r="S18" s="2334" t="s">
        <v>1469</v>
      </c>
      <c r="T18" s="2334" t="s">
        <v>1469</v>
      </c>
      <c r="U18" s="2334" t="s">
        <v>1469</v>
      </c>
      <c r="V18" s="1361"/>
      <c r="W18" s="1361"/>
      <c r="X18" s="1361"/>
      <c r="Y18" s="1361"/>
      <c r="Z18" s="1361"/>
      <c r="AA18" s="1361"/>
      <c r="AB18" s="1361"/>
      <c r="AC18" s="1361"/>
      <c r="AD18" s="1361"/>
      <c r="AE18" s="1361"/>
      <c r="AF18" s="1361"/>
      <c r="AG18" s="1361"/>
      <c r="AH18" s="1361"/>
      <c r="AI18" s="1361"/>
      <c r="AJ18" s="1361"/>
      <c r="AK18" s="1361"/>
      <c r="AL18" s="1361"/>
      <c r="AM18" s="1361"/>
      <c r="AN18" s="1361"/>
      <c r="AO18" s="1361"/>
      <c r="AP18" s="1361"/>
      <c r="AQ18" s="1361"/>
      <c r="AR18" s="1361"/>
      <c r="AS18" s="1361"/>
      <c r="AT18" s="1361"/>
      <c r="AU18" s="1361"/>
      <c r="AV18" s="1361"/>
      <c r="AW18" s="1361"/>
      <c r="AX18" s="1361"/>
      <c r="AY18" s="1361"/>
      <c r="AZ18" s="1361"/>
      <c r="BA18" s="1361"/>
      <c r="BB18" s="1361"/>
      <c r="BC18" s="1361"/>
      <c r="BD18" s="1361"/>
      <c r="BE18" s="1361"/>
      <c r="BF18" s="254"/>
      <c r="BG18" s="254"/>
      <c r="BH18" s="254"/>
      <c r="BI18" s="254"/>
      <c r="BJ18" s="254"/>
      <c r="BK18" s="254"/>
      <c r="BL18" s="254"/>
      <c r="BM18" s="254"/>
      <c r="BN18" s="2379"/>
      <c r="BO18" s="2342"/>
      <c r="BP18" s="1361"/>
      <c r="BQ18" s="1361"/>
      <c r="BR18" s="1361"/>
      <c r="BS18" s="1361"/>
      <c r="BT18" s="1361"/>
      <c r="BU18" s="1361"/>
      <c r="BV18" s="1361"/>
      <c r="BW18" s="1361"/>
      <c r="BX18" s="1361"/>
      <c r="BY18" s="1361"/>
      <c r="BZ18" s="1361"/>
      <c r="CA18" s="1361"/>
      <c r="CB18" s="1361"/>
      <c r="CC18" s="1361"/>
      <c r="CD18" s="1361"/>
      <c r="CE18" s="1361"/>
      <c r="CF18" s="1361"/>
      <c r="CG18" s="1361"/>
      <c r="CH18" s="1361"/>
      <c r="CI18" s="2384"/>
    </row>
    <row r="19" spans="1:87" ht="27" thickTop="1" thickBot="1" x14ac:dyDescent="0.3">
      <c r="A19" s="2344"/>
      <c r="B19" s="1391"/>
      <c r="C19" s="1391"/>
      <c r="D19" s="1391"/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  <c r="O19" s="1391"/>
      <c r="P19" s="2313"/>
      <c r="Q19" s="2313"/>
      <c r="R19" s="2333"/>
      <c r="S19" s="2385" t="s">
        <v>1469</v>
      </c>
      <c r="T19" s="2385" t="s">
        <v>1469</v>
      </c>
      <c r="U19" s="2385" t="s">
        <v>1469</v>
      </c>
      <c r="V19" s="1362"/>
      <c r="W19" s="1362"/>
      <c r="X19" s="1362"/>
      <c r="Y19" s="2313"/>
      <c r="Z19" s="2313"/>
      <c r="AA19" s="2313"/>
      <c r="AB19" s="2313"/>
      <c r="AC19" s="2313"/>
      <c r="AD19" s="1362"/>
      <c r="AE19" s="1362"/>
      <c r="AF19" s="1362"/>
      <c r="AG19" s="1362"/>
      <c r="AH19" s="1362"/>
      <c r="AI19" s="1362"/>
      <c r="AJ19" s="1362"/>
      <c r="AK19" s="1362"/>
      <c r="AL19" s="1362"/>
      <c r="AM19" s="1362"/>
      <c r="AN19" s="1362"/>
      <c r="AO19" s="1362"/>
      <c r="AP19" s="1362"/>
      <c r="AQ19" s="1362"/>
      <c r="AR19" s="1362"/>
      <c r="AS19" s="1362"/>
      <c r="AT19" s="1362"/>
      <c r="AU19" s="1362"/>
      <c r="AV19" s="1362"/>
      <c r="AW19" s="1362"/>
      <c r="AX19" s="1362"/>
      <c r="AY19" s="1362"/>
      <c r="AZ19" s="1362"/>
      <c r="BA19" s="1362"/>
      <c r="BB19" s="1362"/>
      <c r="BC19" s="1362"/>
      <c r="BD19" s="1362"/>
      <c r="BE19" s="1362"/>
      <c r="BF19" s="2386"/>
      <c r="BG19" s="2386"/>
      <c r="BH19" s="2386"/>
      <c r="BI19" s="2386"/>
      <c r="BJ19" s="2386"/>
      <c r="BK19" s="2386"/>
      <c r="BL19" s="2386"/>
      <c r="BM19" s="2386"/>
      <c r="BN19" s="2387"/>
      <c r="BO19" s="2388"/>
      <c r="BP19" s="1362"/>
      <c r="BQ19" s="1362"/>
      <c r="BR19" s="1362"/>
      <c r="BS19" s="1362"/>
      <c r="BT19" s="1362"/>
      <c r="BU19" s="1362"/>
      <c r="BV19" s="1362"/>
      <c r="BW19" s="1362"/>
      <c r="BX19" s="1362"/>
      <c r="BY19" s="1362"/>
      <c r="BZ19" s="1362"/>
      <c r="CA19" s="1362"/>
      <c r="CB19" s="1362"/>
      <c r="CC19" s="1362"/>
      <c r="CD19" s="1362"/>
      <c r="CE19" s="1362"/>
      <c r="CF19" s="1362"/>
      <c r="CG19" s="1362"/>
      <c r="CH19" s="1362"/>
      <c r="CI19" s="2389"/>
    </row>
    <row r="20" spans="1:87" x14ac:dyDescent="0.25">
      <c r="A20" s="1435"/>
      <c r="B20" s="1435"/>
      <c r="C20" s="1435"/>
      <c r="D20" s="1435"/>
      <c r="E20" s="1435"/>
      <c r="F20" s="1435"/>
      <c r="G20" s="1435"/>
      <c r="H20" s="1435"/>
      <c r="I20" s="1435"/>
      <c r="J20" s="1435"/>
      <c r="K20" s="1435"/>
      <c r="L20" s="1435"/>
      <c r="M20" s="1435"/>
      <c r="N20" s="1435"/>
      <c r="O20" s="1435"/>
      <c r="P20" s="1435"/>
      <c r="Q20" s="1435"/>
      <c r="R20" s="1435"/>
      <c r="Y20" s="1435"/>
      <c r="Z20" s="1435"/>
      <c r="AA20" s="1435"/>
      <c r="AB20" s="1435"/>
      <c r="AC20" s="1435"/>
      <c r="AD20" s="1435"/>
      <c r="AE20" s="1435"/>
      <c r="AF20" s="1435"/>
      <c r="AG20" s="1435"/>
      <c r="AH20" s="1435"/>
      <c r="AI20" s="1435"/>
      <c r="AJ20" s="1435"/>
      <c r="AK20" s="1435"/>
      <c r="AL20" s="1435"/>
      <c r="AM20" s="1435"/>
      <c r="AN20" s="1435"/>
      <c r="AO20" s="1435"/>
      <c r="AP20" s="1435"/>
      <c r="AQ20" s="1435"/>
      <c r="AR20" s="1435"/>
      <c r="AS20" s="1435"/>
      <c r="AT20" s="1435"/>
      <c r="AU20" s="1435"/>
      <c r="AV20" s="1435"/>
      <c r="AW20" s="1435"/>
      <c r="AX20" s="1435"/>
      <c r="AY20" s="1435"/>
      <c r="AZ20" s="1435"/>
      <c r="BA20" s="1435"/>
      <c r="BB20" s="1435"/>
    </row>
    <row r="21" spans="1:87" x14ac:dyDescent="0.25">
      <c r="A21" s="1434" t="s">
        <v>416</v>
      </c>
      <c r="B21" s="1434"/>
      <c r="C21" s="1434"/>
      <c r="D21" s="1434"/>
      <c r="E21" s="1434"/>
      <c r="F21" s="1434"/>
      <c r="G21" s="1434"/>
      <c r="H21" s="1434"/>
      <c r="I21" s="1434"/>
      <c r="J21" s="1434"/>
      <c r="K21" s="1434"/>
      <c r="L21" s="1434"/>
      <c r="M21" s="1434"/>
      <c r="N21" s="1434"/>
      <c r="O21" s="1434"/>
      <c r="P21" s="1434"/>
      <c r="Q21" s="1434"/>
      <c r="R21" s="1434"/>
      <c r="Y21" s="1434"/>
      <c r="Z21" s="1434"/>
      <c r="AA21" s="1434"/>
      <c r="AB21" s="1434"/>
      <c r="AC21" s="1434"/>
      <c r="AD21" s="1434"/>
      <c r="AE21" s="1434"/>
      <c r="AF21" s="1434"/>
      <c r="AG21" s="1434"/>
      <c r="AH21" s="1434"/>
      <c r="AI21" s="1434"/>
      <c r="AJ21" s="1434"/>
      <c r="AK21" s="1434"/>
      <c r="AL21" s="1434"/>
      <c r="AM21" s="1434"/>
      <c r="AN21" s="1434"/>
      <c r="AO21" s="1434"/>
      <c r="AP21" s="1434"/>
      <c r="AQ21" s="1434"/>
      <c r="AR21" s="1434"/>
      <c r="AS21" s="1434"/>
      <c r="AT21" s="1434"/>
      <c r="AU21" s="1434"/>
      <c r="AV21" s="1434"/>
      <c r="AW21" s="1434"/>
      <c r="AX21" s="1434"/>
      <c r="AY21" s="1434"/>
      <c r="AZ21" s="1434"/>
      <c r="BA21" s="1434"/>
      <c r="BB21" s="1434"/>
    </row>
    <row r="22" spans="1:87" x14ac:dyDescent="0.25">
      <c r="A22" s="1434" t="s">
        <v>2094</v>
      </c>
      <c r="B22" s="1434"/>
      <c r="C22" s="1434"/>
      <c r="D22" s="1434"/>
      <c r="E22" s="1434"/>
      <c r="F22" s="1434"/>
      <c r="G22" s="1434"/>
      <c r="H22" s="1434"/>
      <c r="I22" s="1434"/>
      <c r="J22" s="1434"/>
      <c r="K22" s="1434"/>
      <c r="L22" s="1434"/>
      <c r="M22" s="1434"/>
      <c r="N22" s="1434"/>
      <c r="O22" s="1434"/>
      <c r="P22" s="1434"/>
      <c r="Q22" s="1434"/>
      <c r="R22" s="1434"/>
      <c r="Y22" s="1434"/>
      <c r="Z22" s="1434"/>
      <c r="AA22" s="1434"/>
      <c r="AB22" s="1434"/>
      <c r="AC22" s="1434"/>
      <c r="AD22" s="1434"/>
      <c r="AE22" s="1434"/>
      <c r="AF22" s="1434"/>
      <c r="AG22" s="1434"/>
      <c r="AH22" s="1434"/>
      <c r="AI22" s="1434"/>
      <c r="AJ22" s="1434"/>
      <c r="AK22" s="1434"/>
      <c r="AL22" s="1434"/>
      <c r="AM22" s="1434"/>
      <c r="AN22" s="1434"/>
      <c r="AO22" s="1434"/>
      <c r="AP22" s="1434"/>
      <c r="AQ22" s="1434"/>
      <c r="AR22" s="1434"/>
      <c r="AS22" s="1434"/>
      <c r="AT22" s="1434"/>
      <c r="AU22" s="1434"/>
      <c r="AV22" s="1434"/>
      <c r="AW22" s="1434"/>
      <c r="AX22" s="1434"/>
      <c r="AY22" s="1434"/>
      <c r="AZ22" s="1434"/>
      <c r="BA22" s="1434"/>
      <c r="BB22" s="1434"/>
    </row>
    <row r="23" spans="1:87" x14ac:dyDescent="0.25">
      <c r="A23" s="1434" t="s">
        <v>2095</v>
      </c>
      <c r="B23" s="1434"/>
      <c r="C23" s="1434"/>
      <c r="D23" s="1434"/>
      <c r="E23" s="1434"/>
      <c r="F23" s="1434"/>
      <c r="G23" s="1434"/>
      <c r="H23" s="1434"/>
      <c r="I23" s="1434"/>
      <c r="J23" s="1434"/>
      <c r="K23" s="1434"/>
      <c r="L23" s="1434"/>
      <c r="M23" s="1434"/>
      <c r="N23" s="1434"/>
      <c r="O23" s="1434"/>
      <c r="P23" s="1434"/>
      <c r="Q23" s="1434"/>
      <c r="R23" s="1434"/>
      <c r="Y23" s="1434"/>
      <c r="Z23" s="1434"/>
      <c r="AA23" s="1434"/>
      <c r="AB23" s="1434"/>
      <c r="AC23" s="1434"/>
      <c r="AD23" s="1434"/>
      <c r="AE23" s="1434"/>
      <c r="AF23" s="1434"/>
      <c r="AG23" s="1434"/>
      <c r="AH23" s="1434"/>
      <c r="AI23" s="1434"/>
      <c r="AJ23" s="1434"/>
      <c r="AK23" s="1434"/>
      <c r="AL23" s="1434"/>
      <c r="AM23" s="1434"/>
      <c r="AN23" s="1434"/>
      <c r="AO23" s="1434"/>
      <c r="AP23" s="1434"/>
      <c r="AQ23" s="1434"/>
      <c r="AR23" s="1434"/>
      <c r="AS23" s="1434"/>
      <c r="AT23" s="1434"/>
      <c r="AU23" s="1434"/>
      <c r="AV23" s="1434"/>
      <c r="AW23" s="1434"/>
      <c r="AX23" s="1434"/>
      <c r="AY23" s="1434"/>
      <c r="AZ23" s="1434"/>
      <c r="BA23" s="1434"/>
      <c r="BB23" s="1434"/>
    </row>
    <row r="24" spans="1:87" x14ac:dyDescent="0.25">
      <c r="A24" s="1941" t="s">
        <v>2674</v>
      </c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0"/>
      <c r="P24" s="1435"/>
      <c r="Q24" s="1435"/>
      <c r="R24" s="1435"/>
      <c r="Y24" s="1435"/>
      <c r="Z24" s="1435"/>
      <c r="AA24" s="1435"/>
      <c r="AB24" s="1435"/>
      <c r="AC24" s="1435"/>
      <c r="AD24" s="1435"/>
      <c r="AE24" s="1435"/>
      <c r="AF24" s="1435"/>
      <c r="AG24" s="1435"/>
      <c r="AH24" s="1435"/>
      <c r="AI24" s="1435"/>
      <c r="AJ24" s="1435"/>
      <c r="AK24" s="1435"/>
      <c r="AL24" s="1435"/>
      <c r="AM24" s="1435"/>
      <c r="AN24" s="1435"/>
      <c r="AO24" s="1435"/>
      <c r="AP24" s="1435"/>
      <c r="AQ24" s="1435"/>
      <c r="AR24" s="1435"/>
      <c r="AS24" s="1435"/>
      <c r="AT24" s="1435"/>
      <c r="AU24" s="1435"/>
      <c r="AV24" s="1435"/>
      <c r="AW24" s="1435"/>
      <c r="AX24" s="1435"/>
      <c r="AY24" s="1435"/>
      <c r="AZ24" s="1435"/>
      <c r="BA24" s="1435"/>
      <c r="BB24" s="1435"/>
    </row>
    <row r="25" spans="1:87" x14ac:dyDescent="0.25">
      <c r="A25" s="290"/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49"/>
      <c r="Q25" s="249"/>
      <c r="R25" s="249"/>
      <c r="Y25" s="249"/>
      <c r="Z25" s="249"/>
      <c r="AA25" s="1435"/>
      <c r="AB25" s="249"/>
      <c r="AC25" s="1435" t="s">
        <v>271</v>
      </c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</row>
  </sheetData>
  <mergeCells count="56">
    <mergeCell ref="BI1:BN1"/>
    <mergeCell ref="BI2:BN2"/>
    <mergeCell ref="A8:A10"/>
    <mergeCell ref="B8:B10"/>
    <mergeCell ref="C8:C10"/>
    <mergeCell ref="N8:N10"/>
    <mergeCell ref="O8:O10"/>
    <mergeCell ref="P8:P10"/>
    <mergeCell ref="Q8:Q10"/>
    <mergeCell ref="R8:R10"/>
    <mergeCell ref="AD8:AD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W8:AY8"/>
    <mergeCell ref="AV9:AV10"/>
    <mergeCell ref="AW9:AW10"/>
    <mergeCell ref="AX9:AX10"/>
    <mergeCell ref="AY9:AY10"/>
    <mergeCell ref="AE8:AE10"/>
    <mergeCell ref="AF8:AG8"/>
    <mergeCell ref="AH8:AH10"/>
    <mergeCell ref="AI8:AI10"/>
    <mergeCell ref="AJ8:AV8"/>
    <mergeCell ref="BF8:BF10"/>
    <mergeCell ref="BG8:BI8"/>
    <mergeCell ref="BJ8:BN8"/>
    <mergeCell ref="BO8:CI8"/>
    <mergeCell ref="AF9:AF10"/>
    <mergeCell ref="AG9:AG10"/>
    <mergeCell ref="AJ9:AL9"/>
    <mergeCell ref="AM9:AO9"/>
    <mergeCell ref="AP9:AR9"/>
    <mergeCell ref="AS9:AU9"/>
    <mergeCell ref="AZ8:AZ10"/>
    <mergeCell ref="BA8:BA10"/>
    <mergeCell ref="BB8:BB10"/>
    <mergeCell ref="BC8:BC10"/>
    <mergeCell ref="BD8:BD10"/>
    <mergeCell ref="BE8:BE10"/>
    <mergeCell ref="BM9:BM10"/>
    <mergeCell ref="BN9:BN10"/>
    <mergeCell ref="BG9:BG10"/>
    <mergeCell ref="BH9:BH10"/>
    <mergeCell ref="BI9:BI10"/>
    <mergeCell ref="BJ9:BJ10"/>
    <mergeCell ref="BK9:BK10"/>
    <mergeCell ref="BL9:BL10"/>
  </mergeCells>
  <dataValidations count="4">
    <dataValidation type="list" allowBlank="1" showInputMessage="1" showErrorMessage="1" sqref="U14 U16:U19" xr:uid="{00000000-0002-0000-0800-000000000000}">
      <formula1>$A$2:$A$133</formula1>
    </dataValidation>
    <dataValidation type="list" allowBlank="1" showInputMessage="1" showErrorMessage="1" sqref="T14 T16:T19" xr:uid="{00000000-0002-0000-0800-000001000000}">
      <formula1>$B$2:$B$31</formula1>
    </dataValidation>
    <dataValidation type="list" allowBlank="1" showInputMessage="1" showErrorMessage="1" sqref="S14 S16:S19" xr:uid="{00000000-0002-0000-0800-000002000000}">
      <formula1>$E$2:$E$17</formula1>
    </dataValidation>
    <dataValidation type="list" allowBlank="1" showInputMessage="1" showErrorMessage="1" sqref="S12:U12 R12:R19" xr:uid="{00000000-0002-0000-0800-000003000000}"/>
  </dataValidations>
  <pageMargins left="0.70866141732283505" right="0.70866141732283505" top="0.74803149606299202" bottom="0.74803149606299202" header="0.31496062992126" footer="0.31496062992126"/>
  <pageSetup paperSize="8" scale="1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D33"/>
  <sheetViews>
    <sheetView view="pageBreakPreview" topLeftCell="A10" zoomScale="73" zoomScaleNormal="84" zoomScaleSheetLayoutView="73" workbookViewId="0">
      <selection activeCell="A24" sqref="A24:AI24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86" t="s">
        <v>2542</v>
      </c>
      <c r="Z1" s="2686"/>
      <c r="AA1" s="2686"/>
      <c r="AB1" s="2686"/>
      <c r="AC1" s="2686"/>
      <c r="AD1" s="2686"/>
      <c r="AE1" s="2686"/>
      <c r="AF1" s="2686"/>
      <c r="AG1" s="2686"/>
      <c r="AH1" s="2686"/>
      <c r="AI1" s="2686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733" t="s">
        <v>90</v>
      </c>
      <c r="Z2" s="2733"/>
      <c r="AA2" s="2733"/>
      <c r="AB2" s="2733"/>
      <c r="AC2" s="2747"/>
      <c r="AD2" s="2747"/>
      <c r="AE2" s="2747"/>
      <c r="AF2" s="2747"/>
      <c r="AG2" s="2747"/>
      <c r="AH2" s="2747"/>
      <c r="AI2" s="2747"/>
      <c r="AJ2" s="2352"/>
      <c r="AK2" s="2352"/>
      <c r="AL2" s="2352"/>
    </row>
    <row r="3" spans="1:44" ht="30.75" customHeight="1" x14ac:dyDescent="0.25">
      <c r="A3" s="2748" t="s">
        <v>2543</v>
      </c>
      <c r="B3" s="2748"/>
      <c r="C3" s="2748"/>
      <c r="D3" s="2748"/>
      <c r="E3" s="2748"/>
      <c r="F3" s="2748"/>
      <c r="G3" s="2748"/>
      <c r="H3" s="2748"/>
      <c r="I3" s="2748"/>
      <c r="J3" s="2748"/>
      <c r="K3" s="2748"/>
      <c r="L3" s="2748"/>
      <c r="M3" s="2748"/>
      <c r="N3" s="2748"/>
      <c r="O3" s="2748"/>
      <c r="P3" s="2748"/>
      <c r="Q3" s="2748"/>
      <c r="R3" s="2748"/>
      <c r="S3" s="2748"/>
      <c r="T3" s="2748"/>
      <c r="U3" s="2748"/>
      <c r="V3" s="2748"/>
      <c r="W3" s="2748"/>
      <c r="X3" s="2748"/>
      <c r="Y3" s="2748"/>
      <c r="Z3" s="2748"/>
      <c r="AA3" s="2748"/>
      <c r="AB3" s="2748"/>
      <c r="AC3" s="2748"/>
      <c r="AD3" s="2748"/>
      <c r="AE3" s="2748"/>
      <c r="AF3" s="2748"/>
      <c r="AG3" s="2748"/>
      <c r="AH3" s="2748"/>
      <c r="AI3" s="2748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50" t="s">
        <v>2661</v>
      </c>
      <c r="J5" s="2751"/>
      <c r="K5" s="2751"/>
      <c r="L5" s="2751"/>
      <c r="M5" s="2751"/>
      <c r="N5" s="2752"/>
      <c r="O5" s="2742" t="s">
        <v>397</v>
      </c>
      <c r="P5" s="2743"/>
      <c r="Q5" s="2743"/>
      <c r="R5" s="2743"/>
      <c r="S5" s="2743"/>
      <c r="T5" s="2743"/>
      <c r="U5" s="2743"/>
      <c r="V5" s="2743"/>
      <c r="W5" s="2743"/>
      <c r="X5" s="2743"/>
      <c r="Y5" s="2743"/>
      <c r="Z5" s="2743"/>
      <c r="AA5" s="2743"/>
      <c r="AB5" s="2743"/>
      <c r="AC5" s="2743"/>
      <c r="AD5" s="2743"/>
      <c r="AE5" s="2743"/>
      <c r="AF5" s="2743"/>
      <c r="AG5" s="2743"/>
      <c r="AH5" s="2743"/>
      <c r="AI5" s="2744"/>
    </row>
    <row r="6" spans="1:44" ht="31.5" customHeight="1" x14ac:dyDescent="0.25">
      <c r="A6" s="2749"/>
      <c r="B6" s="2354"/>
      <c r="C6" s="2749"/>
      <c r="D6" s="2749"/>
      <c r="E6" s="2749"/>
      <c r="F6" s="2749"/>
      <c r="G6" s="2749"/>
      <c r="H6" s="2749"/>
      <c r="I6" s="2753"/>
      <c r="J6" s="2754"/>
      <c r="K6" s="2754"/>
      <c r="L6" s="2754"/>
      <c r="M6" s="2754"/>
      <c r="N6" s="2755"/>
      <c r="O6" s="2756" t="s">
        <v>344</v>
      </c>
      <c r="P6" s="2757"/>
      <c r="Q6" s="2757"/>
      <c r="R6" s="2757"/>
      <c r="S6" s="2757"/>
      <c r="T6" s="2757"/>
      <c r="U6" s="2758"/>
      <c r="V6" s="2756" t="s">
        <v>345</v>
      </c>
      <c r="W6" s="2757"/>
      <c r="X6" s="2757"/>
      <c r="Y6" s="2757"/>
      <c r="Z6" s="2757"/>
      <c r="AA6" s="2757"/>
      <c r="AB6" s="2758"/>
      <c r="AC6" s="2742" t="s">
        <v>343</v>
      </c>
      <c r="AD6" s="2743"/>
      <c r="AE6" s="2743"/>
      <c r="AF6" s="2743"/>
      <c r="AG6" s="2743"/>
      <c r="AH6" s="2743"/>
      <c r="AI6" s="2744"/>
    </row>
    <row r="7" spans="1:44" ht="31.5" customHeight="1" x14ac:dyDescent="0.25">
      <c r="A7" s="2749"/>
      <c r="B7" s="2354"/>
      <c r="C7" s="2749"/>
      <c r="D7" s="2749"/>
      <c r="E7" s="2749"/>
      <c r="F7" s="2749"/>
      <c r="G7" s="2749"/>
      <c r="H7" s="2749"/>
      <c r="I7" s="2756" t="s">
        <v>2525</v>
      </c>
      <c r="J7" s="2757"/>
      <c r="K7" s="2757"/>
      <c r="L7" s="2757"/>
      <c r="M7" s="2757"/>
      <c r="N7" s="2758"/>
      <c r="O7" s="2750" t="s">
        <v>127</v>
      </c>
      <c r="P7" s="2759" t="s">
        <v>2525</v>
      </c>
      <c r="Q7" s="2759"/>
      <c r="R7" s="2759"/>
      <c r="S7" s="2759"/>
      <c r="T7" s="2759"/>
      <c r="U7" s="2759"/>
      <c r="V7" s="2740" t="s">
        <v>127</v>
      </c>
      <c r="W7" s="2743" t="s">
        <v>2525</v>
      </c>
      <c r="X7" s="2743"/>
      <c r="Y7" s="2743"/>
      <c r="Z7" s="2743"/>
      <c r="AA7" s="2743"/>
      <c r="AB7" s="2743"/>
      <c r="AC7" s="2740" t="s">
        <v>127</v>
      </c>
      <c r="AD7" s="2742" t="s">
        <v>2525</v>
      </c>
      <c r="AE7" s="2743"/>
      <c r="AF7" s="2743"/>
      <c r="AG7" s="2743"/>
      <c r="AH7" s="2743"/>
      <c r="AI7" s="2744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53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5" t="s">
        <v>2537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2745"/>
      <c r="U22" s="2745"/>
      <c r="V22" s="2745"/>
      <c r="W22" s="2745"/>
      <c r="X22" s="2745"/>
      <c r="Y22" s="2745"/>
      <c r="Z22" s="2745"/>
      <c r="AA22" s="2745"/>
      <c r="AB22" s="2745"/>
      <c r="AC22" s="2745"/>
      <c r="AD22" s="2745"/>
      <c r="AE22" s="2745"/>
      <c r="AF22" s="2745"/>
      <c r="AG22" s="2745"/>
      <c r="AH22" s="2745"/>
      <c r="AI22" s="2745"/>
    </row>
    <row r="23" spans="1:56" ht="20.25" customHeight="1" x14ac:dyDescent="0.25">
      <c r="A23" s="2746" t="s">
        <v>2664</v>
      </c>
      <c r="B23" s="2746"/>
      <c r="C23" s="2746"/>
      <c r="D23" s="2746"/>
      <c r="E23" s="2746"/>
      <c r="F23" s="2746"/>
      <c r="G23" s="2746"/>
      <c r="H23" s="2746"/>
      <c r="I23" s="2746"/>
      <c r="J23" s="2746"/>
      <c r="K23" s="2746"/>
      <c r="L23" s="2746"/>
      <c r="M23" s="2746"/>
      <c r="N23" s="2746"/>
      <c r="O23" s="2746"/>
      <c r="P23" s="2746"/>
      <c r="Q23" s="2746"/>
      <c r="R23" s="2746"/>
      <c r="S23" s="2746"/>
      <c r="T23" s="2746"/>
      <c r="U23" s="2746"/>
      <c r="V23" s="2746"/>
      <c r="W23" s="2746"/>
      <c r="X23" s="2746"/>
      <c r="Y23" s="2746"/>
      <c r="Z23" s="2746"/>
      <c r="AA23" s="2746"/>
      <c r="AB23" s="2746"/>
      <c r="AC23" s="2746"/>
      <c r="AD23" s="2746"/>
      <c r="AE23" s="2746"/>
      <c r="AF23" s="2746"/>
      <c r="AG23" s="2746"/>
      <c r="AH23" s="2746"/>
      <c r="AI23" s="2746"/>
    </row>
    <row r="24" spans="1:56" ht="45.75" customHeight="1" x14ac:dyDescent="0.25">
      <c r="A24" s="2738" t="s">
        <v>2676</v>
      </c>
      <c r="B24" s="2746"/>
      <c r="C24" s="2746"/>
      <c r="D24" s="2746"/>
      <c r="E24" s="2746"/>
      <c r="F24" s="2746"/>
      <c r="G24" s="2746"/>
      <c r="H24" s="2746"/>
      <c r="I24" s="2746"/>
      <c r="J24" s="2746"/>
      <c r="K24" s="2746"/>
      <c r="L24" s="2746"/>
      <c r="M24" s="2746"/>
      <c r="N24" s="2746"/>
      <c r="O24" s="2746"/>
      <c r="P24" s="2746"/>
      <c r="Q24" s="2746"/>
      <c r="R24" s="2746"/>
      <c r="S24" s="2746"/>
      <c r="T24" s="2746"/>
      <c r="U24" s="2746"/>
      <c r="V24" s="2746"/>
      <c r="W24" s="2746"/>
      <c r="X24" s="2746"/>
      <c r="Y24" s="2746"/>
      <c r="Z24" s="2746"/>
      <c r="AA24" s="2746"/>
      <c r="AB24" s="2746"/>
      <c r="AC24" s="2746"/>
      <c r="AD24" s="2746"/>
      <c r="AE24" s="2746"/>
      <c r="AF24" s="2746"/>
      <c r="AG24" s="2746"/>
      <c r="AH24" s="2746"/>
      <c r="AI24" s="274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46" t="s">
        <v>2667</v>
      </c>
      <c r="B26" s="2746"/>
      <c r="C26" s="2746"/>
      <c r="D26" s="2746"/>
      <c r="E26" s="2746"/>
      <c r="F26" s="2746"/>
      <c r="G26" s="2746"/>
      <c r="H26" s="2746"/>
      <c r="I26" s="2746"/>
      <c r="J26" s="2746"/>
      <c r="K26" s="2746"/>
      <c r="L26" s="2746"/>
      <c r="M26" s="2746"/>
      <c r="N26" s="2746"/>
      <c r="O26" s="2746"/>
      <c r="P26" s="2746"/>
      <c r="Q26" s="2746"/>
      <c r="R26" s="2746"/>
      <c r="S26" s="2746"/>
      <c r="T26" s="2746"/>
      <c r="U26" s="2746"/>
      <c r="V26" s="2746"/>
      <c r="W26" s="2746"/>
      <c r="X26" s="2746"/>
      <c r="Y26" s="2746"/>
      <c r="Z26" s="2746"/>
      <c r="AA26" s="2746"/>
      <c r="AB26" s="2746"/>
      <c r="AC26" s="2746"/>
      <c r="AD26" s="2746"/>
      <c r="AE26" s="2746"/>
      <c r="AF26" s="2746"/>
      <c r="AG26" s="2746"/>
      <c r="AH26" s="2746"/>
      <c r="AI26" s="2746"/>
    </row>
    <row r="27" spans="1:56" ht="39.950000000000003" customHeight="1" x14ac:dyDescent="0.25">
      <c r="A27" s="2738" t="s">
        <v>2668</v>
      </c>
      <c r="B27" s="2738"/>
      <c r="C27" s="2738"/>
      <c r="D27" s="2738"/>
      <c r="E27" s="2738"/>
      <c r="F27" s="2738"/>
      <c r="G27" s="2738"/>
      <c r="H27" s="2738"/>
      <c r="I27" s="2738"/>
      <c r="J27" s="2738"/>
      <c r="K27" s="2738"/>
      <c r="L27" s="2738"/>
      <c r="M27" s="2738"/>
      <c r="N27" s="2738"/>
      <c r="O27" s="2738"/>
      <c r="P27" s="2738"/>
      <c r="Q27" s="2738"/>
      <c r="R27" s="2738"/>
      <c r="S27" s="2738"/>
      <c r="T27" s="2738"/>
      <c r="U27" s="2738"/>
      <c r="V27" s="2738"/>
      <c r="W27" s="2738"/>
      <c r="X27" s="2738"/>
      <c r="Y27" s="2738"/>
      <c r="Z27" s="2738"/>
      <c r="AA27" s="2738"/>
      <c r="AB27" s="2738"/>
      <c r="AC27" s="2738"/>
      <c r="AD27" s="2738"/>
      <c r="AE27" s="2738"/>
      <c r="AF27" s="2738"/>
      <c r="AG27" s="2738"/>
      <c r="AH27" s="2738"/>
      <c r="AI27" s="2738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39" t="s">
        <v>2670</v>
      </c>
      <c r="B29" s="2739"/>
      <c r="C29" s="2739"/>
      <c r="D29" s="2739"/>
      <c r="E29" s="2739"/>
      <c r="F29" s="2739"/>
      <c r="G29" s="2739"/>
      <c r="H29" s="2739"/>
      <c r="I29" s="2739"/>
      <c r="J29" s="2739"/>
      <c r="K29" s="2739"/>
      <c r="L29" s="2739"/>
      <c r="M29" s="2739"/>
      <c r="N29" s="2739"/>
      <c r="O29" s="2739"/>
      <c r="P29" s="2739"/>
      <c r="Q29" s="2739"/>
      <c r="R29" s="2739"/>
      <c r="S29" s="2739"/>
      <c r="T29" s="2739"/>
      <c r="U29" s="2739"/>
      <c r="V29" s="2739"/>
      <c r="W29" s="2739"/>
      <c r="X29" s="2739"/>
      <c r="Y29" s="2739"/>
      <c r="Z29" s="2739"/>
      <c r="AA29" s="2739"/>
      <c r="AB29" s="2739"/>
      <c r="AC29" s="2739"/>
      <c r="AD29" s="2739"/>
      <c r="AE29" s="2739"/>
      <c r="AF29" s="2739"/>
      <c r="AG29" s="2739"/>
      <c r="AH29" s="2739"/>
      <c r="AI29" s="2739"/>
    </row>
    <row r="30" spans="1:56" ht="36.950000000000003" customHeight="1" x14ac:dyDescent="0.25">
      <c r="A30" s="2738" t="s">
        <v>2671</v>
      </c>
      <c r="B30" s="2738"/>
      <c r="C30" s="2738"/>
      <c r="D30" s="2738"/>
      <c r="E30" s="2738"/>
      <c r="F30" s="2738"/>
      <c r="G30" s="2738"/>
      <c r="H30" s="2738"/>
      <c r="I30" s="2738"/>
      <c r="J30" s="2738"/>
      <c r="K30" s="2738"/>
      <c r="L30" s="2738"/>
      <c r="M30" s="2738"/>
      <c r="N30" s="2738"/>
      <c r="O30" s="2738"/>
      <c r="P30" s="2738"/>
      <c r="Q30" s="2738"/>
      <c r="R30" s="2738"/>
      <c r="S30" s="2738"/>
      <c r="T30" s="2738"/>
      <c r="U30" s="2738"/>
      <c r="V30" s="2738"/>
      <c r="W30" s="2738"/>
      <c r="X30" s="2738"/>
      <c r="Y30" s="2738"/>
      <c r="Z30" s="2738"/>
      <c r="AA30" s="2738"/>
      <c r="AB30" s="2738"/>
      <c r="AC30" s="2738"/>
      <c r="AD30" s="2738"/>
      <c r="AE30" s="2738"/>
      <c r="AF30" s="2738"/>
      <c r="AG30" s="2738"/>
      <c r="AH30" s="2738"/>
      <c r="AI30" s="2738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38" t="s">
        <v>2672</v>
      </c>
      <c r="B31" s="2738"/>
      <c r="C31" s="2738"/>
      <c r="D31" s="2738"/>
      <c r="E31" s="2738"/>
      <c r="F31" s="2738"/>
      <c r="G31" s="2738"/>
      <c r="H31" s="2738"/>
      <c r="I31" s="2738"/>
      <c r="J31" s="2738"/>
      <c r="K31" s="2738"/>
      <c r="L31" s="2738"/>
      <c r="M31" s="2738"/>
      <c r="N31" s="2738"/>
      <c r="O31" s="2738"/>
      <c r="P31" s="2738"/>
      <c r="Q31" s="2738"/>
      <c r="R31" s="2738"/>
      <c r="S31" s="2738"/>
      <c r="T31" s="2738"/>
      <c r="U31" s="2738"/>
      <c r="V31" s="2738"/>
      <c r="W31" s="2738"/>
      <c r="X31" s="2738"/>
      <c r="Y31" s="2738"/>
      <c r="Z31" s="2738"/>
      <c r="AA31" s="2738"/>
      <c r="AB31" s="2738"/>
      <c r="AC31" s="2738"/>
      <c r="AD31" s="2738"/>
      <c r="AE31" s="2738"/>
      <c r="AF31" s="2738"/>
      <c r="AG31" s="2738"/>
      <c r="AH31" s="2738"/>
      <c r="AI31" s="2738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38" t="s">
        <v>2673</v>
      </c>
      <c r="B32" s="2738"/>
      <c r="C32" s="2738"/>
      <c r="D32" s="2738"/>
      <c r="E32" s="2738"/>
      <c r="F32" s="2738"/>
      <c r="G32" s="2738"/>
      <c r="H32" s="2738"/>
      <c r="I32" s="2738"/>
      <c r="J32" s="2738"/>
      <c r="K32" s="2738"/>
      <c r="L32" s="2738"/>
      <c r="M32" s="2738"/>
      <c r="N32" s="2738"/>
      <c r="O32" s="2738"/>
      <c r="P32" s="2738"/>
      <c r="Q32" s="2738"/>
      <c r="R32" s="2738"/>
      <c r="S32" s="2738"/>
      <c r="T32" s="2738"/>
      <c r="U32" s="2738"/>
      <c r="V32" s="2738"/>
      <c r="W32" s="2738"/>
      <c r="X32" s="2738"/>
      <c r="Y32" s="2738"/>
      <c r="Z32" s="2738"/>
      <c r="AA32" s="2738"/>
      <c r="AB32" s="2738"/>
      <c r="AC32" s="2738"/>
      <c r="AD32" s="2738"/>
      <c r="AE32" s="2738"/>
      <c r="AF32" s="2738"/>
      <c r="AG32" s="2738"/>
      <c r="AH32" s="2738"/>
      <c r="AI32" s="2738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7:AI27"/>
    <mergeCell ref="A29:AI29"/>
    <mergeCell ref="A30:AI30"/>
    <mergeCell ref="A31:AI31"/>
    <mergeCell ref="A32:AI32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34"/>
  <sheetViews>
    <sheetView topLeftCell="A16" workbookViewId="0">
      <selection activeCell="E20" sqref="E20"/>
    </sheetView>
  </sheetViews>
  <sheetFormatPr defaultRowHeight="15" x14ac:dyDescent="0.25"/>
  <cols>
    <col min="2" max="2" width="33.140625" style="1050" customWidth="1"/>
    <col min="4" max="4" width="106.140625" customWidth="1"/>
    <col min="5" max="5" width="15.5703125" customWidth="1"/>
    <col min="6" max="6" width="9.140625" customWidth="1"/>
  </cols>
  <sheetData>
    <row r="1" spans="2:5" s="1417" customFormat="1" x14ac:dyDescent="0.25">
      <c r="B1" s="1050"/>
    </row>
    <row r="2" spans="2:5" s="1417" customFormat="1" ht="18.75" x14ac:dyDescent="0.3">
      <c r="B2" s="2813" t="s">
        <v>2593</v>
      </c>
      <c r="C2" s="2814"/>
      <c r="D2" s="2814"/>
      <c r="E2" s="2814"/>
    </row>
    <row r="3" spans="2:5" s="1417" customFormat="1" x14ac:dyDescent="0.25">
      <c r="B3" s="1050"/>
    </row>
    <row r="4" spans="2:5" s="1460" customFormat="1" x14ac:dyDescent="0.25">
      <c r="B4" s="2015" t="s">
        <v>2581</v>
      </c>
      <c r="D4" s="2812" t="s">
        <v>1981</v>
      </c>
      <c r="E4" s="2812"/>
    </row>
    <row r="5" spans="2:5" x14ac:dyDescent="0.25">
      <c r="B5" s="832" t="s">
        <v>1943</v>
      </c>
      <c r="D5" s="1047" t="s">
        <v>1982</v>
      </c>
      <c r="E5" s="1051" t="s">
        <v>1998</v>
      </c>
    </row>
    <row r="6" spans="2:5" ht="30" x14ac:dyDescent="0.25">
      <c r="B6" s="832" t="s">
        <v>1944</v>
      </c>
      <c r="D6" s="1047" t="s">
        <v>1983</v>
      </c>
      <c r="E6" s="1051" t="s">
        <v>1953</v>
      </c>
    </row>
    <row r="7" spans="2:5" x14ac:dyDescent="0.25">
      <c r="B7" s="832" t="s">
        <v>1945</v>
      </c>
      <c r="D7" s="1047" t="s">
        <v>1984</v>
      </c>
      <c r="E7" s="1051" t="s">
        <v>1954</v>
      </c>
    </row>
    <row r="8" spans="2:5" x14ac:dyDescent="0.25">
      <c r="B8" s="832" t="s">
        <v>1946</v>
      </c>
      <c r="D8" s="1047" t="s">
        <v>1985</v>
      </c>
      <c r="E8" s="1051" t="s">
        <v>1999</v>
      </c>
    </row>
    <row r="9" spans="2:5" x14ac:dyDescent="0.25">
      <c r="B9" s="832" t="s">
        <v>580</v>
      </c>
      <c r="D9" s="1047" t="s">
        <v>1986</v>
      </c>
      <c r="E9" s="1051" t="s">
        <v>1950</v>
      </c>
    </row>
    <row r="10" spans="2:5" x14ac:dyDescent="0.25">
      <c r="B10" s="832" t="s">
        <v>1947</v>
      </c>
      <c r="D10" s="1047" t="s">
        <v>1987</v>
      </c>
      <c r="E10" s="1051" t="s">
        <v>2000</v>
      </c>
    </row>
    <row r="11" spans="2:5" x14ac:dyDescent="0.25">
      <c r="B11" s="832" t="s">
        <v>1948</v>
      </c>
      <c r="D11" s="1047" t="s">
        <v>1988</v>
      </c>
      <c r="E11" s="1051" t="s">
        <v>2001</v>
      </c>
    </row>
    <row r="12" spans="2:5" ht="30" x14ac:dyDescent="0.25">
      <c r="B12" s="832" t="s">
        <v>1949</v>
      </c>
      <c r="D12" s="1047" t="s">
        <v>1989</v>
      </c>
      <c r="E12" s="1051" t="s">
        <v>1955</v>
      </c>
    </row>
    <row r="13" spans="2:5" x14ac:dyDescent="0.25">
      <c r="B13" s="832" t="s">
        <v>579</v>
      </c>
      <c r="D13" s="1047" t="s">
        <v>1990</v>
      </c>
      <c r="E13" s="1051" t="s">
        <v>1949</v>
      </c>
    </row>
    <row r="14" spans="2:5" x14ac:dyDescent="0.25">
      <c r="B14" s="832" t="s">
        <v>1415</v>
      </c>
      <c r="D14" s="1047" t="s">
        <v>1991</v>
      </c>
      <c r="E14" s="1051" t="s">
        <v>1415</v>
      </c>
    </row>
    <row r="15" spans="2:5" x14ac:dyDescent="0.25">
      <c r="B15" s="832" t="s">
        <v>1950</v>
      </c>
      <c r="D15" s="1047" t="s">
        <v>1992</v>
      </c>
      <c r="E15" s="1051" t="s">
        <v>2002</v>
      </c>
    </row>
    <row r="16" spans="2:5" x14ac:dyDescent="0.25">
      <c r="B16" s="832" t="s">
        <v>1951</v>
      </c>
      <c r="D16" s="1047" t="s">
        <v>1993</v>
      </c>
      <c r="E16" s="1051" t="s">
        <v>1956</v>
      </c>
    </row>
    <row r="17" spans="2:10" x14ac:dyDescent="0.25">
      <c r="B17" s="832" t="s">
        <v>1952</v>
      </c>
      <c r="D17" s="1047" t="s">
        <v>1994</v>
      </c>
      <c r="E17" s="1051" t="s">
        <v>1964</v>
      </c>
    </row>
    <row r="18" spans="2:10" x14ac:dyDescent="0.25">
      <c r="B18" s="832" t="s">
        <v>1953</v>
      </c>
      <c r="D18" s="1047" t="s">
        <v>1995</v>
      </c>
      <c r="E18" s="1051" t="s">
        <v>1961</v>
      </c>
    </row>
    <row r="19" spans="2:10" x14ac:dyDescent="0.25">
      <c r="B19" s="832" t="s">
        <v>1954</v>
      </c>
      <c r="D19" s="1047" t="s">
        <v>1996</v>
      </c>
      <c r="E19" s="1051" t="s">
        <v>1997</v>
      </c>
    </row>
    <row r="20" spans="2:10" x14ac:dyDescent="0.25">
      <c r="B20" s="832" t="s">
        <v>1955</v>
      </c>
    </row>
    <row r="21" spans="2:10" x14ac:dyDescent="0.25">
      <c r="B21" s="832" t="s">
        <v>1956</v>
      </c>
    </row>
    <row r="22" spans="2:10" x14ac:dyDescent="0.25">
      <c r="B22" s="832" t="s">
        <v>1957</v>
      </c>
    </row>
    <row r="23" spans="2:10" x14ac:dyDescent="0.25">
      <c r="B23" s="832" t="s">
        <v>1958</v>
      </c>
    </row>
    <row r="24" spans="2:10" x14ac:dyDescent="0.25">
      <c r="B24" s="832" t="s">
        <v>1959</v>
      </c>
    </row>
    <row r="25" spans="2:10" x14ac:dyDescent="0.25">
      <c r="B25" s="832" t="s">
        <v>1960</v>
      </c>
    </row>
    <row r="26" spans="2:10" x14ac:dyDescent="0.25">
      <c r="B26" s="832" t="s">
        <v>1961</v>
      </c>
    </row>
    <row r="27" spans="2:10" x14ac:dyDescent="0.25">
      <c r="B27" s="832" t="s">
        <v>1962</v>
      </c>
    </row>
    <row r="28" spans="2:10" x14ac:dyDescent="0.25">
      <c r="B28" s="832" t="s">
        <v>1963</v>
      </c>
    </row>
    <row r="29" spans="2:10" ht="30" x14ac:dyDescent="0.25">
      <c r="B29" s="832" t="s">
        <v>1964</v>
      </c>
      <c r="D29" s="2014" t="s">
        <v>2003</v>
      </c>
      <c r="E29" s="1052"/>
      <c r="F29" s="1052"/>
      <c r="G29" s="1052"/>
      <c r="H29" s="1052"/>
      <c r="I29" s="1052"/>
      <c r="J29" s="729"/>
    </row>
    <row r="30" spans="2:10" x14ac:dyDescent="0.25">
      <c r="B30" s="1048" t="s">
        <v>1965</v>
      </c>
    </row>
    <row r="31" spans="2:10" ht="30" x14ac:dyDescent="0.25">
      <c r="B31" s="1048" t="s">
        <v>1966</v>
      </c>
    </row>
    <row r="32" spans="2:10" ht="30" x14ac:dyDescent="0.25">
      <c r="B32" s="1048" t="s">
        <v>1967</v>
      </c>
    </row>
    <row r="33" spans="2:2" x14ac:dyDescent="0.25">
      <c r="B33" s="1048" t="s">
        <v>1968</v>
      </c>
    </row>
    <row r="34" spans="2:2" x14ac:dyDescent="0.25">
      <c r="B34" s="1049" t="s">
        <v>1969</v>
      </c>
    </row>
  </sheetData>
  <mergeCells count="2">
    <mergeCell ref="D4:E4"/>
    <mergeCell ref="B2:E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I18"/>
  <sheetViews>
    <sheetView topLeftCell="A4" workbookViewId="0"/>
  </sheetViews>
  <sheetFormatPr defaultColWidth="9.140625" defaultRowHeight="15" outlineLevelCol="1" x14ac:dyDescent="0.25"/>
  <cols>
    <col min="1" max="3" width="9.140625" style="1050"/>
    <col min="4" max="4" width="11.140625" style="1050" customWidth="1"/>
    <col min="5" max="5" width="14.7109375" style="1050" customWidth="1"/>
    <col min="6" max="6" width="30" style="1050" customWidth="1"/>
    <col min="7" max="7" width="15" style="1050" customWidth="1" outlineLevel="1"/>
    <col min="8" max="8" width="15.140625" style="1050" customWidth="1" outlineLevel="1"/>
    <col min="9" max="9" width="12" style="1050" customWidth="1" outlineLevel="1"/>
    <col min="10" max="10" width="13" style="1050" customWidth="1" outlineLevel="1"/>
    <col min="11" max="11" width="16.28515625" style="1050" customWidth="1"/>
    <col min="12" max="12" width="13.5703125" style="1050" customWidth="1" outlineLevel="1"/>
    <col min="13" max="14" width="16.28515625" style="1050" customWidth="1" outlineLevel="1"/>
    <col min="15" max="17" width="16.28515625" style="1050" customWidth="1"/>
    <col min="18" max="20" width="16.28515625" style="1050" customWidth="1" outlineLevel="1"/>
    <col min="21" max="21" width="16.28515625" style="1050" customWidth="1"/>
    <col min="22" max="23" width="16.28515625" style="1050" customWidth="1" outlineLevel="1"/>
    <col min="24" max="24" width="15.28515625" style="1050" customWidth="1"/>
    <col min="25" max="25" width="18.85546875" style="1050" customWidth="1"/>
    <col min="26" max="31" width="9.140625" style="1050"/>
    <col min="32" max="32" width="27.7109375" style="1050" customWidth="1"/>
    <col min="33" max="36" width="9.140625" style="1050"/>
    <col min="37" max="37" width="16.140625" style="1050" customWidth="1"/>
    <col min="38" max="38" width="16.5703125" style="1050" customWidth="1"/>
    <col min="39" max="41" width="9.140625" style="1050"/>
    <col min="42" max="42" width="13" style="1050" customWidth="1"/>
    <col min="43" max="45" width="9.140625" style="1050"/>
    <col min="46" max="46" width="15.140625" style="1050" customWidth="1"/>
    <col min="47" max="49" width="9.140625" style="1050"/>
    <col min="50" max="50" width="16.28515625" style="1050" customWidth="1"/>
    <col min="51" max="53" width="9.140625" style="1050"/>
    <col min="54" max="54" width="13.140625" style="1050" customWidth="1"/>
    <col min="55" max="57" width="9.140625" style="1050"/>
    <col min="58" max="58" width="14.140625" style="1050" customWidth="1"/>
    <col min="59" max="60" width="9.140625" style="1050"/>
    <col min="61" max="61" width="12.42578125" style="1050" customWidth="1"/>
    <col min="62" max="67" width="9.140625" style="1050"/>
    <col min="68" max="68" width="23.140625" style="1050" customWidth="1"/>
    <col min="69" max="71" width="9.140625" style="1050"/>
    <col min="72" max="72" width="23.7109375" style="1050" customWidth="1"/>
    <col min="73" max="74" width="9.140625" style="1050"/>
    <col min="75" max="75" width="12.42578125" style="1050" customWidth="1"/>
    <col min="76" max="76" width="19.5703125" style="1050" customWidth="1"/>
    <col min="77" max="78" width="9.140625" style="1050"/>
    <col min="79" max="79" width="12.42578125" style="1050" customWidth="1"/>
    <col min="80" max="80" width="15.140625" style="1050" customWidth="1"/>
    <col min="81" max="81" width="13.42578125" style="1050" customWidth="1"/>
    <col min="82" max="84" width="9.140625" style="1050"/>
    <col min="85" max="85" width="13.42578125" style="1050" customWidth="1"/>
    <col min="86" max="88" width="9.140625" style="1050"/>
    <col min="89" max="89" width="20.7109375" style="1050" customWidth="1"/>
    <col min="90" max="92" width="9.140625" style="1050"/>
    <col min="93" max="101" width="25.28515625" style="1050" customWidth="1"/>
    <col min="102" max="103" width="9.140625" style="1050"/>
    <col min="104" max="104" width="11.42578125" style="1050" customWidth="1"/>
    <col min="105" max="105" width="21" style="1050" customWidth="1"/>
    <col min="106" max="107" width="9.140625" style="1050"/>
    <col min="108" max="108" width="14.42578125" style="1050" customWidth="1"/>
    <col min="109" max="111" width="9.140625" style="1050"/>
    <col min="112" max="112" width="26" style="1050" customWidth="1"/>
    <col min="113" max="115" width="9.140625" style="1050"/>
    <col min="116" max="116" width="16" style="1050" customWidth="1"/>
    <col min="117" max="119" width="9.140625" style="1050"/>
    <col min="120" max="120" width="22" style="1050" customWidth="1"/>
    <col min="121" max="123" width="9.140625" style="1050"/>
    <col min="124" max="124" width="23.85546875" style="1050" customWidth="1"/>
    <col min="125" max="127" width="9.140625" style="1050"/>
    <col min="128" max="128" width="15.28515625" style="1050" customWidth="1"/>
    <col min="129" max="132" width="9.140625" style="1050"/>
    <col min="133" max="133" width="17.28515625" style="1050" customWidth="1"/>
    <col min="134" max="139" width="9.140625" style="1050"/>
    <col min="140" max="16384" width="9.140625" style="1417"/>
  </cols>
  <sheetData>
    <row r="2" spans="1:139" ht="15.75" customHeight="1" x14ac:dyDescent="0.25">
      <c r="AV2" s="2686" t="s">
        <v>1486</v>
      </c>
      <c r="AW2" s="2686"/>
      <c r="AX2" s="2686"/>
      <c r="AY2" s="2686"/>
      <c r="AZ2" s="2686"/>
      <c r="BA2" s="2686"/>
      <c r="BB2" s="2686"/>
      <c r="BC2" s="2686"/>
      <c r="BD2" s="2686"/>
    </row>
    <row r="3" spans="1:139" ht="52.5" customHeight="1" x14ac:dyDescent="0.25">
      <c r="AV3" s="2686" t="s">
        <v>90</v>
      </c>
      <c r="AW3" s="2686"/>
      <c r="AX3" s="2686"/>
      <c r="AY3" s="2686"/>
      <c r="AZ3" s="2686"/>
      <c r="BA3" s="2686"/>
      <c r="BB3" s="2686"/>
      <c r="BC3" s="2686"/>
      <c r="BD3" s="2686"/>
    </row>
    <row r="4" spans="1:139" s="1460" customFormat="1" ht="41.25" customHeight="1" x14ac:dyDescent="0.25">
      <c r="A4" s="1052"/>
      <c r="B4" s="1052"/>
      <c r="C4" s="1052"/>
      <c r="D4" s="1052"/>
      <c r="E4" s="1052"/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  <c r="Z4" s="1052"/>
      <c r="AA4" s="1052"/>
      <c r="AB4" s="1052"/>
      <c r="AC4" s="1052"/>
      <c r="AD4" s="1052"/>
      <c r="AE4" s="1052"/>
      <c r="AF4" s="1052"/>
      <c r="AG4" s="1052"/>
      <c r="AH4" s="1052"/>
      <c r="AI4" s="1052"/>
      <c r="AJ4" s="1052"/>
      <c r="AK4" s="2848" t="s">
        <v>2168</v>
      </c>
      <c r="AL4" s="2848"/>
      <c r="AM4" s="2848"/>
      <c r="AN4" s="2848"/>
      <c r="AO4" s="2848"/>
      <c r="AP4" s="2848"/>
      <c r="AQ4" s="2848"/>
      <c r="AR4" s="2848"/>
      <c r="AS4" s="2848"/>
      <c r="AT4" s="2848"/>
      <c r="AU4" s="2848"/>
      <c r="AV4" s="2848"/>
      <c r="AW4" s="2848"/>
      <c r="AX4" s="2034"/>
      <c r="AY4" s="2034"/>
      <c r="AZ4" s="2034"/>
      <c r="BA4" s="2034"/>
      <c r="BB4" s="2034"/>
      <c r="BC4" s="2034"/>
      <c r="BD4" s="1052"/>
      <c r="BE4" s="1052"/>
      <c r="BF4" s="1052"/>
      <c r="BG4" s="1052"/>
      <c r="BH4" s="1052"/>
      <c r="BI4" s="1052"/>
      <c r="BJ4" s="1052"/>
      <c r="BK4" s="1052"/>
      <c r="BL4" s="1052"/>
      <c r="BM4" s="1052"/>
      <c r="BN4" s="1052"/>
      <c r="BO4" s="1052"/>
      <c r="BP4" s="1052"/>
      <c r="BQ4" s="1052"/>
      <c r="BR4" s="1052"/>
      <c r="BS4" s="1052"/>
      <c r="BT4" s="1052"/>
      <c r="BU4" s="1052"/>
      <c r="BV4" s="1052"/>
      <c r="BW4" s="1052"/>
      <c r="BX4" s="1052"/>
      <c r="BY4" s="1052"/>
      <c r="BZ4" s="1052"/>
      <c r="CA4" s="1052"/>
      <c r="CB4" s="1052"/>
      <c r="CC4" s="1052"/>
      <c r="CD4" s="1052"/>
      <c r="CE4" s="1052"/>
      <c r="CF4" s="1052"/>
      <c r="CG4" s="1052"/>
      <c r="CH4" s="1052"/>
      <c r="CI4" s="1052"/>
      <c r="CJ4" s="1052"/>
      <c r="CK4" s="1052"/>
      <c r="CL4" s="1052"/>
      <c r="CM4" s="1052"/>
      <c r="CN4" s="1052"/>
      <c r="CO4" s="1052"/>
      <c r="CP4" s="1052"/>
      <c r="CQ4" s="1052"/>
      <c r="CR4" s="1052"/>
      <c r="CS4" s="1052"/>
      <c r="CT4" s="1052"/>
      <c r="CU4" s="1052"/>
      <c r="CV4" s="1052"/>
      <c r="CW4" s="1052"/>
      <c r="CX4" s="1052"/>
      <c r="CY4" s="1052"/>
      <c r="CZ4" s="1052"/>
      <c r="DA4" s="1052"/>
      <c r="DB4" s="1052"/>
      <c r="DC4" s="1052"/>
      <c r="DD4" s="1052"/>
      <c r="DE4" s="1052"/>
      <c r="DF4" s="1052"/>
      <c r="DG4" s="1052"/>
      <c r="DH4" s="1052"/>
      <c r="DI4" s="1052"/>
      <c r="DJ4" s="1052"/>
      <c r="DK4" s="1052"/>
      <c r="DL4" s="1052"/>
      <c r="DM4" s="1052"/>
      <c r="DN4" s="1052"/>
      <c r="DO4" s="1052"/>
      <c r="DP4" s="1052"/>
      <c r="DQ4" s="1052"/>
      <c r="DR4" s="1052"/>
      <c r="DS4" s="1052"/>
      <c r="DT4" s="1052"/>
      <c r="DU4" s="1052"/>
      <c r="DV4" s="1052"/>
      <c r="DW4" s="1052"/>
      <c r="DX4" s="1052"/>
      <c r="DY4" s="1052"/>
      <c r="DZ4" s="1052"/>
      <c r="EA4" s="1052"/>
      <c r="EB4" s="1052"/>
      <c r="EC4" s="1052"/>
      <c r="ED4" s="1052"/>
      <c r="EE4" s="1052"/>
      <c r="EF4" s="1052"/>
      <c r="EG4" s="1052"/>
      <c r="EH4" s="1052"/>
      <c r="EI4" s="1052"/>
    </row>
    <row r="5" spans="1:139" s="1460" customFormat="1" ht="28.5" customHeight="1" thickBot="1" x14ac:dyDescent="0.3">
      <c r="A5" s="1052"/>
      <c r="B5" s="1052"/>
      <c r="C5" s="1052"/>
      <c r="D5" s="1052"/>
      <c r="E5" s="1052"/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  <c r="AI5" s="1052"/>
      <c r="AJ5" s="1052"/>
      <c r="AK5" s="2035"/>
      <c r="AL5" s="2036"/>
      <c r="AM5" s="2036"/>
      <c r="AN5" s="2036"/>
      <c r="AO5" s="2036"/>
      <c r="AP5" s="2036"/>
      <c r="AQ5" s="2036"/>
      <c r="AR5" s="2036"/>
      <c r="AS5" s="2037"/>
      <c r="AT5" s="2036"/>
      <c r="AU5" s="2036"/>
      <c r="AV5" s="2035"/>
      <c r="AW5" s="2035"/>
      <c r="AX5" s="2035"/>
      <c r="AY5" s="2035"/>
      <c r="AZ5" s="2035"/>
      <c r="BA5" s="2035"/>
      <c r="BB5" s="2035"/>
      <c r="BC5" s="2035"/>
      <c r="BD5" s="1052"/>
      <c r="BE5" s="1052"/>
      <c r="BF5" s="1052"/>
      <c r="BG5" s="1052"/>
      <c r="BH5" s="1052"/>
      <c r="BI5" s="1052"/>
      <c r="BJ5" s="1052"/>
      <c r="BK5" s="1052"/>
      <c r="BL5" s="1052"/>
      <c r="BM5" s="1052"/>
      <c r="BN5" s="1052"/>
      <c r="BO5" s="1052"/>
      <c r="BP5" s="1052"/>
      <c r="BQ5" s="1052"/>
      <c r="BR5" s="1052"/>
      <c r="BS5" s="1052"/>
      <c r="BT5" s="1052"/>
      <c r="BU5" s="1052"/>
      <c r="BV5" s="1052"/>
      <c r="BW5" s="1052"/>
      <c r="BX5" s="1052"/>
      <c r="BY5" s="1052"/>
      <c r="BZ5" s="1052"/>
      <c r="CA5" s="1052"/>
      <c r="CB5" s="1052"/>
      <c r="CC5" s="1052"/>
      <c r="CD5" s="1052"/>
      <c r="CE5" s="1052"/>
      <c r="CF5" s="1052"/>
      <c r="CG5" s="1052"/>
      <c r="CH5" s="1052"/>
      <c r="CI5" s="1052"/>
      <c r="CJ5" s="1052"/>
      <c r="CK5" s="1052"/>
      <c r="CL5" s="1052"/>
      <c r="CM5" s="1052"/>
      <c r="CN5" s="1052"/>
      <c r="CO5" s="1052"/>
      <c r="CP5" s="1052"/>
      <c r="CQ5" s="1052"/>
      <c r="CR5" s="1052"/>
      <c r="CS5" s="1052"/>
      <c r="CT5" s="1052"/>
      <c r="CU5" s="1052"/>
      <c r="CV5" s="1052"/>
      <c r="CW5" s="1052"/>
      <c r="CX5" s="1052"/>
      <c r="CY5" s="1052"/>
      <c r="CZ5" s="1052"/>
      <c r="DA5" s="1052"/>
      <c r="DB5" s="2063"/>
      <c r="DC5" s="1052"/>
      <c r="DD5" s="1052"/>
      <c r="DE5" s="1052"/>
      <c r="DF5" s="1052"/>
      <c r="DG5" s="1052"/>
      <c r="DH5" s="1052"/>
      <c r="DI5" s="1052"/>
      <c r="DJ5" s="1052"/>
      <c r="DK5" s="1052"/>
      <c r="DL5" s="1052"/>
      <c r="DM5" s="1052"/>
      <c r="DN5" s="1052"/>
      <c r="DO5" s="1052"/>
      <c r="DP5" s="1052"/>
      <c r="DQ5" s="1052"/>
      <c r="DR5" s="1052"/>
      <c r="DS5" s="1052"/>
      <c r="DT5" s="1052"/>
      <c r="DU5" s="1052"/>
      <c r="DV5" s="1052"/>
      <c r="DW5" s="1052"/>
      <c r="DX5" s="1052"/>
      <c r="DY5" s="1052"/>
      <c r="DZ5" s="1052"/>
      <c r="EA5" s="1052"/>
      <c r="EB5" s="1052"/>
      <c r="EC5" s="1052"/>
      <c r="ED5" s="1052"/>
      <c r="EE5" s="1052"/>
      <c r="EF5" s="1052"/>
      <c r="EG5" s="1052"/>
      <c r="EH5" s="1052"/>
      <c r="EI5" s="1052"/>
    </row>
    <row r="6" spans="1:139" s="1460" customFormat="1" ht="32.25" customHeight="1" thickBot="1" x14ac:dyDescent="0.3">
      <c r="A6" s="1052"/>
      <c r="B6" s="1052"/>
      <c r="C6" s="1052"/>
      <c r="D6" s="1052"/>
      <c r="E6" s="1052"/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  <c r="Q6" s="1052"/>
      <c r="R6" s="1052"/>
      <c r="S6" s="1052"/>
      <c r="T6" s="1052"/>
      <c r="U6" s="1052"/>
      <c r="V6" s="1052"/>
      <c r="W6" s="1052"/>
      <c r="X6" s="1052"/>
      <c r="Y6" s="1052"/>
      <c r="Z6" s="1052"/>
      <c r="AA6" s="1052"/>
      <c r="AB6" s="1052"/>
      <c r="AC6" s="1052"/>
      <c r="AD6" s="1052"/>
      <c r="AE6" s="1052"/>
      <c r="AF6" s="1052"/>
      <c r="AG6" s="1052"/>
      <c r="AH6" s="1052"/>
      <c r="AI6" s="1052"/>
      <c r="AJ6" s="2038" t="s">
        <v>97</v>
      </c>
      <c r="AK6" s="1052"/>
      <c r="AL6" s="2039"/>
      <c r="AM6" s="1052"/>
      <c r="AN6" s="2039"/>
      <c r="AO6" s="2040"/>
      <c r="AP6" s="2036"/>
      <c r="AQ6" s="2036"/>
      <c r="AR6" s="2036"/>
      <c r="AS6" s="2036"/>
      <c r="AT6" s="2036"/>
      <c r="AU6" s="2036"/>
      <c r="AV6" s="2041" t="s">
        <v>86</v>
      </c>
      <c r="AW6" s="2035"/>
      <c r="AX6" s="2035"/>
      <c r="AY6" s="2035"/>
      <c r="AZ6" s="2035"/>
      <c r="BA6" s="2035"/>
      <c r="BB6" s="2035"/>
      <c r="BC6" s="2035"/>
      <c r="BD6" s="1052"/>
      <c r="BE6" s="1052"/>
      <c r="BF6" s="1052"/>
      <c r="BG6" s="1052"/>
      <c r="BH6" s="1052"/>
      <c r="BI6" s="1052"/>
      <c r="BJ6" s="1052"/>
      <c r="BK6" s="1052"/>
      <c r="BL6" s="1052"/>
      <c r="BM6" s="1052"/>
      <c r="BN6" s="1052"/>
      <c r="BO6" s="1052"/>
      <c r="BP6" s="2062"/>
      <c r="BQ6" s="1052"/>
      <c r="BR6" s="1052"/>
      <c r="BS6" s="1052"/>
      <c r="BT6" s="2062"/>
      <c r="BU6" s="1052"/>
      <c r="BV6" s="1052"/>
      <c r="BW6" s="1052"/>
      <c r="BX6" s="1052"/>
      <c r="BY6" s="1052"/>
      <c r="BZ6" s="1052"/>
      <c r="CA6" s="1052"/>
      <c r="CB6" s="1052"/>
      <c r="CC6" s="1052"/>
      <c r="CD6" s="1052"/>
      <c r="CE6" s="1052"/>
      <c r="CF6" s="1052"/>
      <c r="CG6" s="1052"/>
      <c r="CH6" s="1052"/>
      <c r="CI6" s="1052"/>
      <c r="CJ6" s="1052"/>
      <c r="CK6" s="1052"/>
      <c r="CL6" s="1052"/>
      <c r="CM6" s="1052"/>
      <c r="CN6" s="1052"/>
      <c r="CO6" s="1052"/>
      <c r="CP6" s="1052"/>
      <c r="CQ6" s="1052"/>
      <c r="CR6" s="1052"/>
      <c r="CS6" s="1052"/>
      <c r="CT6" s="1052"/>
      <c r="CU6" s="1052"/>
      <c r="CV6" s="1052"/>
      <c r="CW6" s="1052"/>
      <c r="CX6" s="1052"/>
      <c r="CY6" s="1052"/>
      <c r="CZ6" s="1052"/>
      <c r="DA6" s="1052"/>
      <c r="DB6" s="2062"/>
      <c r="DC6" s="1052"/>
      <c r="DD6" s="1052"/>
      <c r="DE6" s="1052"/>
      <c r="DF6" s="1052"/>
      <c r="DG6" s="1052"/>
      <c r="DH6" s="1052"/>
      <c r="DI6" s="1052"/>
      <c r="DJ6" s="1052"/>
      <c r="DK6" s="1052"/>
      <c r="DL6" s="1052"/>
      <c r="DM6" s="1052"/>
      <c r="DN6" s="1052"/>
      <c r="DO6" s="1052"/>
      <c r="DP6" s="1052"/>
      <c r="DQ6" s="1052"/>
      <c r="DR6" s="1052"/>
      <c r="DS6" s="1052"/>
      <c r="DT6" s="1052"/>
      <c r="DU6" s="1052"/>
      <c r="DV6" s="1052"/>
      <c r="DW6" s="1052"/>
      <c r="DX6" s="1052"/>
      <c r="DY6" s="1052"/>
      <c r="DZ6" s="1052"/>
      <c r="EA6" s="1052"/>
      <c r="EB6" s="1052"/>
      <c r="EC6" s="1052"/>
      <c r="ED6" s="1052"/>
      <c r="EE6" s="1052"/>
      <c r="EF6" s="1052"/>
      <c r="EG6" s="1052"/>
      <c r="EH6" s="1052"/>
      <c r="EI6" s="1052"/>
    </row>
    <row r="7" spans="1:139" s="1460" customFormat="1" ht="30" customHeight="1" x14ac:dyDescent="0.25">
      <c r="A7" s="1052"/>
      <c r="B7" s="1052"/>
      <c r="C7" s="1052"/>
      <c r="D7" s="1052"/>
      <c r="E7" s="1052"/>
      <c r="F7" s="1052"/>
      <c r="G7" s="1052"/>
      <c r="H7" s="1052"/>
      <c r="I7" s="1052"/>
      <c r="J7" s="1052"/>
      <c r="K7" s="1052"/>
      <c r="L7" s="1052"/>
      <c r="M7" s="1052"/>
      <c r="N7" s="1052"/>
      <c r="O7" s="1052"/>
      <c r="P7" s="1052"/>
      <c r="Q7" s="1052"/>
      <c r="R7" s="1052"/>
      <c r="S7" s="1052"/>
      <c r="T7" s="1052"/>
      <c r="U7" s="1052"/>
      <c r="V7" s="1052"/>
      <c r="W7" s="1052"/>
      <c r="X7" s="1052"/>
      <c r="Y7" s="1052"/>
      <c r="Z7" s="1052"/>
      <c r="AA7" s="1052"/>
      <c r="AB7" s="1052"/>
      <c r="AC7" s="1052"/>
      <c r="AD7" s="1052"/>
      <c r="AE7" s="1052"/>
      <c r="AF7" s="1052"/>
      <c r="AG7" s="1052"/>
      <c r="AH7" s="2042"/>
      <c r="AI7" s="2042"/>
      <c r="AJ7" s="2042"/>
      <c r="AK7" s="2042"/>
      <c r="AL7" s="2042"/>
      <c r="AM7" s="2042"/>
      <c r="AN7" s="2042"/>
      <c r="AO7" s="2042"/>
      <c r="AP7" s="2042"/>
      <c r="AQ7" s="2042"/>
      <c r="AR7" s="2042"/>
      <c r="AS7" s="2042"/>
      <c r="AT7" s="2042"/>
      <c r="AU7" s="2042"/>
      <c r="AV7" s="2042"/>
      <c r="AW7" s="2042"/>
      <c r="AX7" s="2042"/>
      <c r="AY7" s="2042"/>
      <c r="AZ7" s="2042"/>
      <c r="BA7" s="1052"/>
      <c r="BB7" s="1052"/>
      <c r="BC7" s="1052"/>
      <c r="BD7" s="1052"/>
      <c r="BE7" s="1052"/>
      <c r="BF7" s="1052"/>
      <c r="BG7" s="1052"/>
      <c r="BH7" s="1052"/>
      <c r="BI7" s="1052"/>
      <c r="BJ7" s="1052"/>
      <c r="BK7" s="1052"/>
      <c r="BL7" s="1052"/>
      <c r="BM7" s="1052"/>
      <c r="BN7" s="1052"/>
      <c r="BO7" s="1052"/>
      <c r="BP7" s="1052"/>
      <c r="BQ7" s="1052"/>
      <c r="BR7" s="1052"/>
      <c r="BS7" s="1052"/>
      <c r="BT7" s="1052"/>
      <c r="BU7" s="1052"/>
      <c r="BV7" s="1052"/>
      <c r="BW7" s="1052"/>
      <c r="BX7" s="1052"/>
      <c r="BY7" s="1052"/>
      <c r="BZ7" s="1052"/>
      <c r="CA7" s="1052"/>
      <c r="CB7" s="1052"/>
      <c r="CC7" s="1052"/>
      <c r="CD7" s="1052"/>
      <c r="CE7" s="1052"/>
      <c r="CF7" s="1052"/>
      <c r="CG7" s="1052"/>
      <c r="CH7" s="1052"/>
      <c r="CI7" s="1052"/>
      <c r="CJ7" s="1052"/>
      <c r="CK7" s="1052"/>
      <c r="CL7" s="1052"/>
      <c r="CM7" s="1052"/>
      <c r="CN7" s="1052"/>
      <c r="CO7" s="1052"/>
      <c r="CP7" s="1052"/>
      <c r="CQ7" s="1052"/>
      <c r="CR7" s="1052"/>
      <c r="CS7" s="1052"/>
      <c r="CT7" s="1052"/>
      <c r="CU7" s="1052"/>
      <c r="CV7" s="1052"/>
      <c r="CW7" s="1052"/>
      <c r="CX7" s="1052"/>
      <c r="CY7" s="1052"/>
      <c r="CZ7" s="1052"/>
      <c r="DA7" s="1052"/>
      <c r="DB7" s="1052"/>
      <c r="DC7" s="1052"/>
      <c r="DD7" s="1052"/>
      <c r="DE7" s="1052"/>
      <c r="DF7" s="1052"/>
      <c r="DG7" s="1052"/>
      <c r="DH7" s="1052"/>
      <c r="DI7" s="1052"/>
      <c r="DJ7" s="1052"/>
      <c r="DK7" s="1052"/>
      <c r="DL7" s="1052"/>
      <c r="DM7" s="1052"/>
      <c r="DN7" s="1052"/>
      <c r="DO7" s="1052"/>
      <c r="DP7" s="1052"/>
      <c r="DQ7" s="1052"/>
      <c r="DR7" s="1052"/>
      <c r="DS7" s="1052"/>
      <c r="DT7" s="1052"/>
      <c r="DU7" s="1052"/>
      <c r="DV7" s="1052"/>
      <c r="DW7" s="1052"/>
      <c r="DX7" s="1052"/>
      <c r="DY7" s="1052"/>
      <c r="DZ7" s="1052"/>
      <c r="EA7" s="1052"/>
      <c r="EB7" s="1052"/>
      <c r="EC7" s="1052"/>
      <c r="ED7" s="1052"/>
      <c r="EE7" s="1052"/>
      <c r="EF7" s="1052"/>
      <c r="EG7" s="1052"/>
      <c r="EH7" s="1052"/>
      <c r="EI7" s="1052"/>
    </row>
    <row r="8" spans="1:139" s="1460" customFormat="1" ht="20.25" customHeight="1" x14ac:dyDescent="0.25">
      <c r="A8" s="2833" t="s">
        <v>1484</v>
      </c>
      <c r="B8" s="2833" t="s">
        <v>1864</v>
      </c>
      <c r="C8" s="2833" t="s">
        <v>1317</v>
      </c>
      <c r="D8" s="2833" t="s">
        <v>351</v>
      </c>
      <c r="E8" s="2833" t="s">
        <v>403</v>
      </c>
      <c r="F8" s="2833" t="s">
        <v>400</v>
      </c>
      <c r="G8" s="2842" t="s">
        <v>1865</v>
      </c>
      <c r="H8" s="2842" t="s">
        <v>1866</v>
      </c>
      <c r="I8" s="2842" t="s">
        <v>1867</v>
      </c>
      <c r="J8" s="2842" t="s">
        <v>401</v>
      </c>
      <c r="K8" s="2833" t="s">
        <v>1773</v>
      </c>
      <c r="L8" s="2842" t="s">
        <v>1868</v>
      </c>
      <c r="M8" s="2842" t="s">
        <v>1869</v>
      </c>
      <c r="N8" s="2842"/>
      <c r="O8" s="2843" t="s">
        <v>402</v>
      </c>
      <c r="P8" s="2844" t="s">
        <v>460</v>
      </c>
      <c r="Q8" s="2843" t="s">
        <v>2118</v>
      </c>
      <c r="R8" s="2844" t="s">
        <v>397</v>
      </c>
      <c r="S8" s="2844"/>
      <c r="T8" s="2844"/>
      <c r="U8" s="2829" t="s">
        <v>739</v>
      </c>
      <c r="V8" s="2829" t="s">
        <v>740</v>
      </c>
      <c r="W8" s="2845" t="s">
        <v>1870</v>
      </c>
      <c r="X8" s="2846" t="s">
        <v>1481</v>
      </c>
      <c r="Y8" s="2846"/>
      <c r="Z8" s="2839" t="s">
        <v>1480</v>
      </c>
      <c r="AA8" s="2839"/>
      <c r="AB8" s="2839"/>
      <c r="AC8" s="2839"/>
      <c r="AD8" s="2839"/>
      <c r="AE8" s="2839"/>
      <c r="AF8" s="2839"/>
      <c r="AG8" s="2839"/>
      <c r="AH8" s="2839"/>
      <c r="AI8" s="2839"/>
      <c r="AJ8" s="2839"/>
      <c r="AK8" s="2839"/>
      <c r="AL8" s="2839"/>
      <c r="AM8" s="2840" t="s">
        <v>1479</v>
      </c>
      <c r="AN8" s="2840"/>
      <c r="AO8" s="2840"/>
      <c r="AP8" s="2840"/>
      <c r="AQ8" s="2840"/>
      <c r="AR8" s="2840"/>
      <c r="AS8" s="2840"/>
      <c r="AT8" s="2840"/>
      <c r="AU8" s="2840"/>
      <c r="AV8" s="2840"/>
      <c r="AW8" s="2840"/>
      <c r="AX8" s="2840"/>
      <c r="AY8" s="2840"/>
      <c r="AZ8" s="2840"/>
      <c r="BA8" s="2840"/>
      <c r="BB8" s="2840"/>
      <c r="BC8" s="2840"/>
      <c r="BD8" s="2840"/>
      <c r="BE8" s="2840"/>
      <c r="BF8" s="2840"/>
      <c r="BG8" s="2840"/>
      <c r="BH8" s="2840"/>
      <c r="BI8" s="2840"/>
      <c r="BJ8" s="2840"/>
      <c r="BK8" s="2840"/>
      <c r="BL8" s="2840"/>
      <c r="BM8" s="2840"/>
      <c r="BN8" s="2840"/>
      <c r="BO8" s="2840"/>
      <c r="BP8" s="2840"/>
      <c r="BQ8" s="2841" t="s">
        <v>2171</v>
      </c>
      <c r="BR8" s="2841"/>
      <c r="BS8" s="2841"/>
      <c r="BT8" s="2841"/>
      <c r="BU8" s="2841"/>
      <c r="BV8" s="2841"/>
      <c r="BW8" s="2841"/>
      <c r="BX8" s="2841"/>
      <c r="BY8" s="2841"/>
      <c r="BZ8" s="2841"/>
      <c r="CA8" s="2841"/>
      <c r="CB8" s="2841"/>
      <c r="CC8" s="2841"/>
      <c r="CD8" s="2841"/>
      <c r="CE8" s="2841"/>
      <c r="CF8" s="2841"/>
      <c r="CG8" s="2841"/>
      <c r="CH8" s="2841"/>
      <c r="CI8" s="2841"/>
      <c r="CJ8" s="2841"/>
      <c r="CK8" s="2841"/>
      <c r="CL8" s="2841"/>
      <c r="CM8" s="2841"/>
      <c r="CN8" s="2841"/>
      <c r="CO8" s="2841"/>
      <c r="CP8" s="2841"/>
      <c r="CQ8" s="2841"/>
      <c r="CR8" s="2841"/>
      <c r="CS8" s="2841"/>
      <c r="CT8" s="2841"/>
      <c r="CU8" s="2841"/>
      <c r="CV8" s="2841"/>
      <c r="CW8" s="2841"/>
      <c r="CX8" s="2841"/>
      <c r="CY8" s="2841"/>
      <c r="CZ8" s="2841"/>
      <c r="DA8" s="2841"/>
      <c r="DB8" s="2841"/>
      <c r="DC8" s="2841"/>
      <c r="DD8" s="2841"/>
      <c r="DE8" s="2841"/>
      <c r="DF8" s="2841"/>
      <c r="DG8" s="2841"/>
      <c r="DH8" s="2841"/>
      <c r="DI8" s="2841"/>
      <c r="DJ8" s="2841"/>
      <c r="DK8" s="2841"/>
      <c r="DL8" s="2841"/>
      <c r="DM8" s="2841"/>
      <c r="DN8" s="2841"/>
      <c r="DO8" s="2841"/>
      <c r="DP8" s="2841"/>
      <c r="DQ8" s="2841"/>
      <c r="DR8" s="2841"/>
      <c r="DS8" s="2841"/>
      <c r="DT8" s="2841"/>
      <c r="DU8" s="2841"/>
      <c r="DV8" s="2841"/>
      <c r="DW8" s="2841"/>
      <c r="DX8" s="2841"/>
      <c r="DY8" s="2841"/>
      <c r="DZ8" s="2841"/>
      <c r="EA8" s="2841"/>
      <c r="EB8" s="2841"/>
      <c r="EC8" s="2841"/>
      <c r="ED8" s="2829" t="s">
        <v>1105</v>
      </c>
      <c r="EE8" s="2829" t="s">
        <v>1900</v>
      </c>
      <c r="EF8" s="2833" t="s">
        <v>740</v>
      </c>
      <c r="EG8" s="2829" t="s">
        <v>1901</v>
      </c>
      <c r="EH8" s="2836" t="s">
        <v>1488</v>
      </c>
      <c r="EI8" s="2829" t="s">
        <v>1902</v>
      </c>
    </row>
    <row r="9" spans="1:139" s="1460" customFormat="1" ht="136.5" customHeight="1" x14ac:dyDescent="0.25">
      <c r="A9" s="2834"/>
      <c r="B9" s="2834"/>
      <c r="C9" s="2834"/>
      <c r="D9" s="2834"/>
      <c r="E9" s="2834"/>
      <c r="F9" s="2834"/>
      <c r="G9" s="2842"/>
      <c r="H9" s="2842"/>
      <c r="I9" s="2842"/>
      <c r="J9" s="2842"/>
      <c r="K9" s="2834"/>
      <c r="L9" s="2842"/>
      <c r="M9" s="2842"/>
      <c r="N9" s="2842"/>
      <c r="O9" s="2843"/>
      <c r="P9" s="2844"/>
      <c r="Q9" s="2843"/>
      <c r="R9" s="2844"/>
      <c r="S9" s="2844"/>
      <c r="T9" s="2844"/>
      <c r="U9" s="2829"/>
      <c r="V9" s="2829"/>
      <c r="W9" s="2845"/>
      <c r="X9" s="2829" t="s">
        <v>1478</v>
      </c>
      <c r="Y9" s="2846" t="s">
        <v>2596</v>
      </c>
      <c r="Z9" s="2821" t="s">
        <v>2098</v>
      </c>
      <c r="AA9" s="2821"/>
      <c r="AB9" s="2821"/>
      <c r="AC9" s="2821" t="s">
        <v>2099</v>
      </c>
      <c r="AD9" s="2821"/>
      <c r="AE9" s="2821"/>
      <c r="AF9" s="2815" t="s">
        <v>2101</v>
      </c>
      <c r="AG9" s="2815" t="s">
        <v>2102</v>
      </c>
      <c r="AH9" s="2815"/>
      <c r="AI9" s="2815" t="s">
        <v>2103</v>
      </c>
      <c r="AJ9" s="2815"/>
      <c r="AK9" s="2815"/>
      <c r="AL9" s="2827" t="s">
        <v>1477</v>
      </c>
      <c r="AM9" s="2815" t="s">
        <v>1874</v>
      </c>
      <c r="AN9" s="2815"/>
      <c r="AO9" s="2815"/>
      <c r="AP9" s="2816" t="s">
        <v>1475</v>
      </c>
      <c r="AQ9" s="2815" t="s">
        <v>1875</v>
      </c>
      <c r="AR9" s="2815"/>
      <c r="AS9" s="2815"/>
      <c r="AT9" s="2816" t="s">
        <v>1876</v>
      </c>
      <c r="AU9" s="2815" t="s">
        <v>1877</v>
      </c>
      <c r="AV9" s="2815"/>
      <c r="AW9" s="2815"/>
      <c r="AX9" s="2816" t="s">
        <v>1878</v>
      </c>
      <c r="AY9" s="2815" t="s">
        <v>1879</v>
      </c>
      <c r="AZ9" s="2815"/>
      <c r="BA9" s="2815"/>
      <c r="BB9" s="2815" t="s">
        <v>1876</v>
      </c>
      <c r="BC9" s="2815" t="s">
        <v>1880</v>
      </c>
      <c r="BD9" s="2815"/>
      <c r="BE9" s="2815"/>
      <c r="BF9" s="2816" t="s">
        <v>1876</v>
      </c>
      <c r="BG9" s="2815" t="s">
        <v>1881</v>
      </c>
      <c r="BH9" s="2815"/>
      <c r="BI9" s="2815"/>
      <c r="BJ9" s="2815" t="s">
        <v>1882</v>
      </c>
      <c r="BK9" s="2815"/>
      <c r="BL9" s="2827" t="s">
        <v>1476</v>
      </c>
      <c r="BM9" s="2815" t="s">
        <v>1883</v>
      </c>
      <c r="BN9" s="2815"/>
      <c r="BO9" s="2815"/>
      <c r="BP9" s="2829" t="s">
        <v>2602</v>
      </c>
      <c r="BQ9" s="2816" t="s">
        <v>2109</v>
      </c>
      <c r="BR9" s="2816"/>
      <c r="BS9" s="2816"/>
      <c r="BT9" s="2829" t="s">
        <v>2603</v>
      </c>
      <c r="BU9" s="2830" t="s">
        <v>2110</v>
      </c>
      <c r="BV9" s="2831"/>
      <c r="BW9" s="2832"/>
      <c r="BX9" s="2815" t="s">
        <v>1887</v>
      </c>
      <c r="BY9" s="2816" t="s">
        <v>1884</v>
      </c>
      <c r="BZ9" s="2816"/>
      <c r="CA9" s="2816"/>
      <c r="CB9" s="2816" t="s">
        <v>1475</v>
      </c>
      <c r="CC9" s="2816" t="s">
        <v>1885</v>
      </c>
      <c r="CD9" s="2815" t="s">
        <v>1886</v>
      </c>
      <c r="CE9" s="2815"/>
      <c r="CF9" s="2815"/>
      <c r="CG9" s="2815" t="s">
        <v>2597</v>
      </c>
      <c r="CH9" s="2815" t="s">
        <v>1888</v>
      </c>
      <c r="CI9" s="2815"/>
      <c r="CJ9" s="2815"/>
      <c r="CK9" s="2815" t="s">
        <v>1889</v>
      </c>
      <c r="CL9" s="2815" t="s">
        <v>1890</v>
      </c>
      <c r="CM9" s="2815"/>
      <c r="CN9" s="2815"/>
      <c r="CO9" s="2816" t="s">
        <v>1891</v>
      </c>
      <c r="CP9" s="2822" t="s">
        <v>2112</v>
      </c>
      <c r="CQ9" s="2821" t="s">
        <v>2113</v>
      </c>
      <c r="CR9" s="2821"/>
      <c r="CS9" s="2821"/>
      <c r="CT9" s="2016" t="s">
        <v>1887</v>
      </c>
      <c r="CU9" s="2824" t="s">
        <v>2114</v>
      </c>
      <c r="CV9" s="2825"/>
      <c r="CW9" s="2826"/>
      <c r="CX9" s="2816" t="s">
        <v>1892</v>
      </c>
      <c r="CY9" s="2816"/>
      <c r="CZ9" s="2816"/>
      <c r="DA9" s="2816" t="s">
        <v>1887</v>
      </c>
      <c r="DB9" s="2816" t="s">
        <v>1893</v>
      </c>
      <c r="DC9" s="2816"/>
      <c r="DD9" s="2816"/>
      <c r="DE9" s="2816" t="s">
        <v>1894</v>
      </c>
      <c r="DF9" s="2816"/>
      <c r="DG9" s="2816"/>
      <c r="DH9" s="2816" t="s">
        <v>1887</v>
      </c>
      <c r="DI9" s="2821" t="s">
        <v>2594</v>
      </c>
      <c r="DJ9" s="2821"/>
      <c r="DK9" s="2821"/>
      <c r="DL9" s="2816" t="s">
        <v>1889</v>
      </c>
      <c r="DM9" s="2816" t="s">
        <v>1487</v>
      </c>
      <c r="DN9" s="2816"/>
      <c r="DO9" s="2816"/>
      <c r="DP9" s="2816" t="s">
        <v>1887</v>
      </c>
      <c r="DQ9" s="2815" t="s">
        <v>2595</v>
      </c>
      <c r="DR9" s="2815"/>
      <c r="DS9" s="2815"/>
      <c r="DT9" s="2816" t="s">
        <v>1895</v>
      </c>
      <c r="DU9" s="2815" t="s">
        <v>1896</v>
      </c>
      <c r="DV9" s="2815"/>
      <c r="DW9" s="2815"/>
      <c r="DX9" s="2816" t="s">
        <v>1897</v>
      </c>
      <c r="DY9" s="2815" t="s">
        <v>1898</v>
      </c>
      <c r="DZ9" s="2815"/>
      <c r="EA9" s="2815"/>
      <c r="EB9" s="2817" t="s">
        <v>1899</v>
      </c>
      <c r="EC9" s="2818"/>
      <c r="ED9" s="2829"/>
      <c r="EE9" s="2829"/>
      <c r="EF9" s="2834"/>
      <c r="EG9" s="2829"/>
      <c r="EH9" s="2837"/>
      <c r="EI9" s="2829"/>
    </row>
    <row r="10" spans="1:139" s="1460" customFormat="1" ht="72" customHeight="1" x14ac:dyDescent="0.25">
      <c r="A10" s="2835"/>
      <c r="B10" s="2835"/>
      <c r="C10" s="2835"/>
      <c r="D10" s="2835"/>
      <c r="E10" s="2835"/>
      <c r="F10" s="2835"/>
      <c r="G10" s="2842"/>
      <c r="H10" s="2842"/>
      <c r="I10" s="2842"/>
      <c r="J10" s="2842"/>
      <c r="K10" s="2835"/>
      <c r="L10" s="2842"/>
      <c r="M10" s="1661" t="s">
        <v>1871</v>
      </c>
      <c r="N10" s="1661" t="s">
        <v>1872</v>
      </c>
      <c r="O10" s="2843"/>
      <c r="P10" s="2844"/>
      <c r="Q10" s="2843"/>
      <c r="R10" s="2018" t="s">
        <v>2119</v>
      </c>
      <c r="S10" s="2018" t="s">
        <v>2119</v>
      </c>
      <c r="T10" s="2018" t="s">
        <v>1873</v>
      </c>
      <c r="U10" s="2829"/>
      <c r="V10" s="2829"/>
      <c r="W10" s="2845"/>
      <c r="X10" s="2847"/>
      <c r="Y10" s="2849"/>
      <c r="Z10" s="2019" t="s">
        <v>154</v>
      </c>
      <c r="AA10" s="2019" t="s">
        <v>1470</v>
      </c>
      <c r="AB10" s="2019" t="s">
        <v>280</v>
      </c>
      <c r="AC10" s="2019" t="s">
        <v>2100</v>
      </c>
      <c r="AD10" s="2019" t="s">
        <v>1470</v>
      </c>
      <c r="AE10" s="2019" t="s">
        <v>280</v>
      </c>
      <c r="AF10" s="2815"/>
      <c r="AG10" s="2017" t="s">
        <v>1474</v>
      </c>
      <c r="AH10" s="2020" t="s">
        <v>1473</v>
      </c>
      <c r="AI10" s="2017" t="s">
        <v>2104</v>
      </c>
      <c r="AJ10" s="2017" t="s">
        <v>1470</v>
      </c>
      <c r="AK10" s="2017" t="s">
        <v>280</v>
      </c>
      <c r="AL10" s="2828"/>
      <c r="AM10" s="2017" t="s">
        <v>2105</v>
      </c>
      <c r="AN10" s="2017" t="s">
        <v>1470</v>
      </c>
      <c r="AO10" s="2017" t="s">
        <v>280</v>
      </c>
      <c r="AP10" s="2816"/>
      <c r="AQ10" s="2017" t="s">
        <v>2106</v>
      </c>
      <c r="AR10" s="2017" t="s">
        <v>1470</v>
      </c>
      <c r="AS10" s="2017" t="s">
        <v>280</v>
      </c>
      <c r="AT10" s="2816"/>
      <c r="AU10" s="2017" t="s">
        <v>154</v>
      </c>
      <c r="AV10" s="2017" t="s">
        <v>1470</v>
      </c>
      <c r="AW10" s="2017" t="s">
        <v>280</v>
      </c>
      <c r="AX10" s="2816"/>
      <c r="AY10" s="2017" t="s">
        <v>2107</v>
      </c>
      <c r="AZ10" s="2017" t="s">
        <v>1470</v>
      </c>
      <c r="BA10" s="2017" t="s">
        <v>280</v>
      </c>
      <c r="BB10" s="2815"/>
      <c r="BC10" s="2017" t="s">
        <v>2104</v>
      </c>
      <c r="BD10" s="2017" t="s">
        <v>1470</v>
      </c>
      <c r="BE10" s="2017" t="s">
        <v>280</v>
      </c>
      <c r="BF10" s="2816"/>
      <c r="BG10" s="2017" t="s">
        <v>2104</v>
      </c>
      <c r="BH10" s="2017" t="s">
        <v>1470</v>
      </c>
      <c r="BI10" s="2017" t="s">
        <v>280</v>
      </c>
      <c r="BJ10" s="2017" t="s">
        <v>1472</v>
      </c>
      <c r="BK10" s="2017" t="s">
        <v>1471</v>
      </c>
      <c r="BL10" s="2828"/>
      <c r="BM10" s="2017" t="s">
        <v>2104</v>
      </c>
      <c r="BN10" s="2017" t="s">
        <v>1470</v>
      </c>
      <c r="BO10" s="2017" t="s">
        <v>280</v>
      </c>
      <c r="BP10" s="2829"/>
      <c r="BQ10" s="2017" t="s">
        <v>2108</v>
      </c>
      <c r="BR10" s="2017" t="s">
        <v>1470</v>
      </c>
      <c r="BS10" s="2017" t="s">
        <v>280</v>
      </c>
      <c r="BT10" s="2829"/>
      <c r="BU10" s="2017" t="s">
        <v>2111</v>
      </c>
      <c r="BV10" s="2017" t="s">
        <v>1470</v>
      </c>
      <c r="BW10" s="2017" t="s">
        <v>280</v>
      </c>
      <c r="BX10" s="2815"/>
      <c r="BY10" s="2017" t="s">
        <v>2106</v>
      </c>
      <c r="BZ10" s="2017" t="s">
        <v>1470</v>
      </c>
      <c r="CA10" s="2017" t="s">
        <v>280</v>
      </c>
      <c r="CB10" s="2816"/>
      <c r="CC10" s="2816"/>
      <c r="CD10" s="2017" t="s">
        <v>2106</v>
      </c>
      <c r="CE10" s="2017" t="s">
        <v>1470</v>
      </c>
      <c r="CF10" s="2017" t="s">
        <v>280</v>
      </c>
      <c r="CG10" s="2815"/>
      <c r="CH10" s="2017" t="s">
        <v>2105</v>
      </c>
      <c r="CI10" s="2017" t="s">
        <v>1470</v>
      </c>
      <c r="CJ10" s="2017" t="s">
        <v>280</v>
      </c>
      <c r="CK10" s="2815"/>
      <c r="CL10" s="2017" t="s">
        <v>2105</v>
      </c>
      <c r="CM10" s="2017" t="s">
        <v>1470</v>
      </c>
      <c r="CN10" s="2017" t="s">
        <v>280</v>
      </c>
      <c r="CO10" s="2816"/>
      <c r="CP10" s="2823"/>
      <c r="CQ10" s="2017" t="s">
        <v>2115</v>
      </c>
      <c r="CR10" s="2017" t="s">
        <v>1470</v>
      </c>
      <c r="CS10" s="2017" t="s">
        <v>280</v>
      </c>
      <c r="CT10" s="1959"/>
      <c r="CU10" s="2017" t="s">
        <v>2116</v>
      </c>
      <c r="CV10" s="2017" t="s">
        <v>1470</v>
      </c>
      <c r="CW10" s="2017" t="s">
        <v>280</v>
      </c>
      <c r="CX10" s="2017" t="s">
        <v>2111</v>
      </c>
      <c r="CY10" s="2017" t="s">
        <v>1470</v>
      </c>
      <c r="CZ10" s="2017" t="s">
        <v>280</v>
      </c>
      <c r="DA10" s="2816"/>
      <c r="DB10" s="2068" t="s">
        <v>2607</v>
      </c>
      <c r="DC10" s="2017" t="s">
        <v>1470</v>
      </c>
      <c r="DD10" s="2017" t="s">
        <v>280</v>
      </c>
      <c r="DE10" s="2017" t="s">
        <v>2105</v>
      </c>
      <c r="DF10" s="2017" t="s">
        <v>1470</v>
      </c>
      <c r="DG10" s="2017" t="s">
        <v>280</v>
      </c>
      <c r="DH10" s="2816"/>
      <c r="DI10" s="2017" t="s">
        <v>154</v>
      </c>
      <c r="DJ10" s="2017" t="s">
        <v>1470</v>
      </c>
      <c r="DK10" s="2017" t="s">
        <v>280</v>
      </c>
      <c r="DL10" s="2816"/>
      <c r="DM10" s="2017" t="s">
        <v>2117</v>
      </c>
      <c r="DN10" s="2017" t="s">
        <v>1470</v>
      </c>
      <c r="DO10" s="2017" t="s">
        <v>280</v>
      </c>
      <c r="DP10" s="2816"/>
      <c r="DQ10" s="2017" t="s">
        <v>2104</v>
      </c>
      <c r="DR10" s="2017" t="s">
        <v>1470</v>
      </c>
      <c r="DS10" s="2017" t="s">
        <v>280</v>
      </c>
      <c r="DT10" s="2816"/>
      <c r="DU10" s="2017" t="s">
        <v>2106</v>
      </c>
      <c r="DV10" s="2017" t="s">
        <v>1470</v>
      </c>
      <c r="DW10" s="2017" t="s">
        <v>280</v>
      </c>
      <c r="DX10" s="2816"/>
      <c r="DY10" s="2017" t="s">
        <v>2104</v>
      </c>
      <c r="DZ10" s="2017" t="s">
        <v>1470</v>
      </c>
      <c r="EA10" s="2017" t="s">
        <v>280</v>
      </c>
      <c r="EB10" s="2819"/>
      <c r="EC10" s="2820"/>
      <c r="ED10" s="2829"/>
      <c r="EE10" s="2829"/>
      <c r="EF10" s="2835"/>
      <c r="EG10" s="2829"/>
      <c r="EH10" s="2838"/>
      <c r="EI10" s="2829"/>
    </row>
    <row r="11" spans="1:139" s="1460" customFormat="1" ht="15.75" x14ac:dyDescent="0.25">
      <c r="A11" s="291">
        <v>1</v>
      </c>
      <c r="B11" s="291" t="s">
        <v>412</v>
      </c>
      <c r="C11" s="291" t="s">
        <v>412</v>
      </c>
      <c r="D11" s="291" t="s">
        <v>412</v>
      </c>
      <c r="E11" s="291" t="s">
        <v>412</v>
      </c>
      <c r="F11" s="291">
        <v>2</v>
      </c>
      <c r="G11" s="291" t="s">
        <v>412</v>
      </c>
      <c r="H11" s="291" t="s">
        <v>412</v>
      </c>
      <c r="I11" s="291" t="s">
        <v>412</v>
      </c>
      <c r="J11" s="291" t="s">
        <v>412</v>
      </c>
      <c r="K11" s="291">
        <v>3</v>
      </c>
      <c r="L11" s="291" t="s">
        <v>412</v>
      </c>
      <c r="M11" s="291" t="s">
        <v>412</v>
      </c>
      <c r="N11" s="291" t="s">
        <v>412</v>
      </c>
      <c r="O11" s="291" t="s">
        <v>412</v>
      </c>
      <c r="P11" s="291" t="s">
        <v>412</v>
      </c>
      <c r="Q11" s="291" t="s">
        <v>412</v>
      </c>
      <c r="R11" s="291" t="s">
        <v>412</v>
      </c>
      <c r="S11" s="291" t="s">
        <v>412</v>
      </c>
      <c r="T11" s="291" t="s">
        <v>412</v>
      </c>
      <c r="U11" s="291" t="s">
        <v>412</v>
      </c>
      <c r="V11" s="291" t="s">
        <v>412</v>
      </c>
      <c r="W11" s="291" t="s">
        <v>412</v>
      </c>
      <c r="X11" s="291">
        <v>4</v>
      </c>
      <c r="Y11" s="291">
        <v>5</v>
      </c>
      <c r="Z11" s="291">
        <v>6</v>
      </c>
      <c r="AA11" s="291">
        <v>7</v>
      </c>
      <c r="AB11" s="291">
        <v>8</v>
      </c>
      <c r="AC11" s="291">
        <v>9</v>
      </c>
      <c r="AD11" s="291">
        <v>10</v>
      </c>
      <c r="AE11" s="291">
        <v>11</v>
      </c>
      <c r="AF11" s="291">
        <v>12</v>
      </c>
      <c r="AG11" s="291">
        <v>13</v>
      </c>
      <c r="AH11" s="291">
        <v>14</v>
      </c>
      <c r="AI11" s="291">
        <v>15</v>
      </c>
      <c r="AJ11" s="291">
        <v>16</v>
      </c>
      <c r="AK11" s="291">
        <v>17</v>
      </c>
      <c r="AL11" s="291">
        <v>18</v>
      </c>
      <c r="AM11" s="291">
        <v>19</v>
      </c>
      <c r="AN11" s="291">
        <v>20</v>
      </c>
      <c r="AO11" s="291">
        <v>21</v>
      </c>
      <c r="AP11" s="291">
        <v>22</v>
      </c>
      <c r="AQ11" s="291">
        <v>23</v>
      </c>
      <c r="AR11" s="291">
        <v>24</v>
      </c>
      <c r="AS11" s="291">
        <v>25</v>
      </c>
      <c r="AT11" s="291">
        <v>26</v>
      </c>
      <c r="AU11" s="291">
        <v>27</v>
      </c>
      <c r="AV11" s="291">
        <v>28</v>
      </c>
      <c r="AW11" s="291">
        <v>29</v>
      </c>
      <c r="AX11" s="291">
        <v>30</v>
      </c>
      <c r="AY11" s="291">
        <v>31</v>
      </c>
      <c r="AZ11" s="291">
        <v>32</v>
      </c>
      <c r="BA11" s="291">
        <v>33</v>
      </c>
      <c r="BB11" s="291">
        <v>34</v>
      </c>
      <c r="BC11" s="291">
        <v>35</v>
      </c>
      <c r="BD11" s="291">
        <v>36</v>
      </c>
      <c r="BE11" s="291">
        <v>37</v>
      </c>
      <c r="BF11" s="291">
        <v>38</v>
      </c>
      <c r="BG11" s="291">
        <v>39</v>
      </c>
      <c r="BH11" s="291">
        <v>40</v>
      </c>
      <c r="BI11" s="291">
        <v>41</v>
      </c>
      <c r="BJ11" s="291">
        <v>42</v>
      </c>
      <c r="BK11" s="291">
        <v>43</v>
      </c>
      <c r="BL11" s="291">
        <v>44</v>
      </c>
      <c r="BM11" s="291">
        <v>45</v>
      </c>
      <c r="BN11" s="291">
        <v>46</v>
      </c>
      <c r="BO11" s="291">
        <v>47</v>
      </c>
      <c r="BP11" s="291">
        <v>48</v>
      </c>
      <c r="BQ11" s="291">
        <v>49</v>
      </c>
      <c r="BR11" s="291">
        <v>50</v>
      </c>
      <c r="BS11" s="291">
        <v>51</v>
      </c>
      <c r="BT11" s="291">
        <v>52</v>
      </c>
      <c r="BU11" s="291">
        <v>53</v>
      </c>
      <c r="BV11" s="291">
        <v>54</v>
      </c>
      <c r="BW11" s="291">
        <v>55</v>
      </c>
      <c r="BX11" s="291">
        <v>56</v>
      </c>
      <c r="BY11" s="291">
        <v>57</v>
      </c>
      <c r="BZ11" s="291">
        <v>58</v>
      </c>
      <c r="CA11" s="291">
        <v>59</v>
      </c>
      <c r="CB11" s="291">
        <v>60</v>
      </c>
      <c r="CC11" s="291">
        <v>61</v>
      </c>
      <c r="CD11" s="291">
        <v>62</v>
      </c>
      <c r="CE11" s="291">
        <v>63</v>
      </c>
      <c r="CF11" s="291">
        <v>64</v>
      </c>
      <c r="CG11" s="291">
        <v>65</v>
      </c>
      <c r="CH11" s="291">
        <v>66</v>
      </c>
      <c r="CI11" s="291">
        <v>67</v>
      </c>
      <c r="CJ11" s="291">
        <v>68</v>
      </c>
      <c r="CK11" s="291">
        <v>69</v>
      </c>
      <c r="CL11" s="291">
        <v>70</v>
      </c>
      <c r="CM11" s="291">
        <v>71</v>
      </c>
      <c r="CN11" s="291">
        <v>72</v>
      </c>
      <c r="CO11" s="291">
        <v>73</v>
      </c>
      <c r="CP11" s="291">
        <v>74</v>
      </c>
      <c r="CQ11" s="291">
        <v>75</v>
      </c>
      <c r="CR11" s="291">
        <v>76</v>
      </c>
      <c r="CS11" s="291">
        <v>77</v>
      </c>
      <c r="CT11" s="291">
        <v>78</v>
      </c>
      <c r="CU11" s="291">
        <v>79</v>
      </c>
      <c r="CV11" s="291">
        <v>80</v>
      </c>
      <c r="CW11" s="291">
        <v>81</v>
      </c>
      <c r="CX11" s="291">
        <v>82</v>
      </c>
      <c r="CY11" s="291">
        <v>83</v>
      </c>
      <c r="CZ11" s="291">
        <v>84</v>
      </c>
      <c r="DA11" s="291">
        <v>85</v>
      </c>
      <c r="DB11" s="291">
        <v>86</v>
      </c>
      <c r="DC11" s="291">
        <v>87</v>
      </c>
      <c r="DD11" s="291">
        <v>88</v>
      </c>
      <c r="DE11" s="291">
        <v>89</v>
      </c>
      <c r="DF11" s="291">
        <v>90</v>
      </c>
      <c r="DG11" s="291">
        <v>91</v>
      </c>
      <c r="DH11" s="291">
        <v>92</v>
      </c>
      <c r="DI11" s="291">
        <v>93</v>
      </c>
      <c r="DJ11" s="291">
        <v>94</v>
      </c>
      <c r="DK11" s="291">
        <v>95</v>
      </c>
      <c r="DL11" s="291">
        <v>96</v>
      </c>
      <c r="DM11" s="291">
        <v>97</v>
      </c>
      <c r="DN11" s="291">
        <v>98</v>
      </c>
      <c r="DO11" s="291">
        <v>99</v>
      </c>
      <c r="DP11" s="291">
        <v>100</v>
      </c>
      <c r="DQ11" s="291">
        <v>101</v>
      </c>
      <c r="DR11" s="291">
        <v>102</v>
      </c>
      <c r="DS11" s="291">
        <v>103</v>
      </c>
      <c r="DT11" s="291">
        <v>104</v>
      </c>
      <c r="DU11" s="291">
        <v>105</v>
      </c>
      <c r="DV11" s="291">
        <v>106</v>
      </c>
      <c r="DW11" s="291">
        <v>107</v>
      </c>
      <c r="DX11" s="291">
        <v>108</v>
      </c>
      <c r="DY11" s="291">
        <v>109</v>
      </c>
      <c r="DZ11" s="291">
        <v>110</v>
      </c>
      <c r="EA11" s="291">
        <v>111</v>
      </c>
      <c r="EB11" s="291">
        <v>112</v>
      </c>
      <c r="EC11" s="291">
        <v>113</v>
      </c>
      <c r="ED11" s="291">
        <v>114</v>
      </c>
      <c r="EE11" s="291">
        <v>115</v>
      </c>
      <c r="EF11" s="291">
        <v>116</v>
      </c>
      <c r="EG11" s="291">
        <v>117</v>
      </c>
      <c r="EH11" s="291">
        <v>118</v>
      </c>
      <c r="EI11" s="291">
        <v>119</v>
      </c>
    </row>
    <row r="12" spans="1:139" s="1460" customFormat="1" ht="15.75" x14ac:dyDescent="0.25">
      <c r="A12" s="2021" t="s">
        <v>1928</v>
      </c>
      <c r="B12" s="2022"/>
      <c r="C12" s="2022" t="s">
        <v>1930</v>
      </c>
      <c r="D12" s="2022"/>
      <c r="E12" s="2022"/>
      <c r="F12" s="2023"/>
      <c r="G12" s="2023"/>
      <c r="H12" s="2023"/>
      <c r="I12" s="2023"/>
      <c r="J12" s="2023"/>
      <c r="K12" s="2023"/>
      <c r="L12" s="2023"/>
      <c r="M12" s="2023"/>
      <c r="N12" s="2023"/>
      <c r="O12" s="2023"/>
      <c r="P12" s="2023"/>
      <c r="Q12" s="2023"/>
      <c r="R12" s="2023"/>
      <c r="S12" s="2023"/>
      <c r="T12" s="2023"/>
      <c r="U12" s="2023"/>
      <c r="V12" s="2023"/>
      <c r="W12" s="2023"/>
      <c r="X12" s="2023"/>
      <c r="Y12" s="2024"/>
      <c r="Z12" s="2025"/>
      <c r="AA12" s="2025"/>
      <c r="AB12" s="2025"/>
      <c r="AC12" s="2025"/>
      <c r="AD12" s="2025"/>
      <c r="AE12" s="2025"/>
      <c r="AF12" s="2025"/>
      <c r="AG12" s="2025"/>
      <c r="AH12" s="2025"/>
      <c r="AI12" s="2043"/>
      <c r="AJ12" s="2043"/>
      <c r="AK12" s="2043"/>
      <c r="AL12" s="2043"/>
      <c r="AM12" s="2043"/>
      <c r="AN12" s="2043"/>
      <c r="AO12" s="2043"/>
      <c r="AP12" s="2043"/>
      <c r="AQ12" s="2043"/>
      <c r="AR12" s="2043"/>
      <c r="AS12" s="2043"/>
      <c r="AT12" s="2043"/>
      <c r="AU12" s="2043"/>
      <c r="AV12" s="2043"/>
      <c r="AW12" s="2043"/>
      <c r="AX12" s="2043"/>
      <c r="AY12" s="2043"/>
      <c r="AZ12" s="2043"/>
      <c r="BA12" s="2043"/>
      <c r="BB12" s="2043"/>
      <c r="BC12" s="2043"/>
      <c r="BD12" s="2043"/>
      <c r="BE12" s="2043"/>
      <c r="BF12" s="2043"/>
      <c r="BG12" s="2043"/>
      <c r="BH12" s="2043"/>
      <c r="BI12" s="2043"/>
      <c r="BJ12" s="2043"/>
      <c r="BK12" s="2043"/>
      <c r="BL12" s="2043"/>
      <c r="BM12" s="2043"/>
      <c r="BN12" s="2043"/>
      <c r="BO12" s="2043"/>
      <c r="BP12" s="293"/>
      <c r="BQ12" s="293"/>
      <c r="BR12" s="293"/>
      <c r="BS12" s="293"/>
      <c r="BT12" s="293"/>
      <c r="BU12" s="293"/>
      <c r="BV12" s="293"/>
      <c r="BW12" s="293"/>
      <c r="BX12" s="293"/>
      <c r="BY12" s="293"/>
      <c r="BZ12" s="293"/>
      <c r="CA12" s="293"/>
      <c r="CB12" s="293"/>
      <c r="CC12" s="293"/>
      <c r="CD12" s="293"/>
      <c r="CE12" s="293"/>
      <c r="CF12" s="293"/>
      <c r="CG12" s="293"/>
      <c r="CH12" s="293"/>
      <c r="CI12" s="293"/>
      <c r="CJ12" s="293"/>
      <c r="CK12" s="293"/>
      <c r="CL12" s="293"/>
      <c r="CM12" s="293"/>
      <c r="CN12" s="293"/>
      <c r="CO12" s="293"/>
      <c r="CP12" s="293"/>
      <c r="CQ12" s="293"/>
      <c r="CR12" s="293"/>
      <c r="CS12" s="29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1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</row>
    <row r="13" spans="1:139" s="1460" customFormat="1" ht="15.75" x14ac:dyDescent="0.25">
      <c r="A13" s="2044"/>
      <c r="B13" s="2022"/>
      <c r="C13" s="2022"/>
      <c r="D13" s="2022"/>
      <c r="E13" s="2022"/>
      <c r="F13" s="2023"/>
      <c r="G13" s="2023"/>
      <c r="H13" s="2023"/>
      <c r="I13" s="2023"/>
      <c r="J13" s="2023"/>
      <c r="K13" s="2023"/>
      <c r="L13" s="2023"/>
      <c r="M13" s="2023"/>
      <c r="N13" s="2023"/>
      <c r="O13" s="2023"/>
      <c r="P13" s="2023"/>
      <c r="Q13" s="2023"/>
      <c r="R13" s="2023"/>
      <c r="S13" s="2023"/>
      <c r="T13" s="2023"/>
      <c r="U13" s="2023"/>
      <c r="V13" s="2023"/>
      <c r="W13" s="2023"/>
      <c r="X13" s="2026"/>
      <c r="Y13" s="2026"/>
      <c r="Z13" s="2027"/>
      <c r="AA13" s="2027"/>
      <c r="AB13" s="2027"/>
      <c r="AC13" s="2027"/>
      <c r="AD13" s="2027"/>
      <c r="AE13" s="2027"/>
      <c r="AF13" s="2027"/>
      <c r="AG13" s="2027"/>
      <c r="AH13" s="2027"/>
      <c r="AI13" s="2045"/>
      <c r="AJ13" s="2045"/>
      <c r="AK13" s="2045"/>
      <c r="AL13" s="2046"/>
      <c r="AM13" s="2045"/>
      <c r="AN13" s="2045"/>
      <c r="AO13" s="2045"/>
      <c r="AP13" s="2028"/>
      <c r="AQ13" s="2045"/>
      <c r="AR13" s="2045"/>
      <c r="AS13" s="2045"/>
      <c r="AT13" s="2046"/>
      <c r="AU13" s="2045"/>
      <c r="AV13" s="2045"/>
      <c r="AW13" s="2045"/>
      <c r="AX13" s="2046"/>
      <c r="AY13" s="2045"/>
      <c r="AZ13" s="2045"/>
      <c r="BA13" s="2045"/>
      <c r="BB13" s="2045"/>
      <c r="BC13" s="2047"/>
      <c r="BD13" s="2047"/>
      <c r="BE13" s="2047"/>
      <c r="BF13" s="2046"/>
      <c r="BG13" s="2045"/>
      <c r="BH13" s="2045"/>
      <c r="BI13" s="2045"/>
      <c r="BJ13" s="2045"/>
      <c r="BK13" s="2045"/>
      <c r="BL13" s="2045"/>
      <c r="BM13" s="2045"/>
      <c r="BN13" s="2045"/>
      <c r="BO13" s="2045"/>
      <c r="BP13" s="2045"/>
      <c r="BQ13" s="2045"/>
      <c r="BR13" s="2045"/>
      <c r="BS13" s="2045"/>
      <c r="BT13" s="2045"/>
      <c r="BU13" s="2046"/>
      <c r="BV13" s="2046"/>
      <c r="BW13" s="2046"/>
      <c r="BX13" s="2046"/>
      <c r="BY13" s="2046"/>
      <c r="BZ13" s="2046"/>
      <c r="CA13" s="2046"/>
      <c r="CB13" s="2046"/>
      <c r="CC13" s="2046"/>
      <c r="CD13" s="2045"/>
      <c r="CE13" s="2045"/>
      <c r="CF13" s="2045"/>
      <c r="CG13" s="2045"/>
      <c r="CH13" s="2045"/>
      <c r="CI13" s="2045"/>
      <c r="CJ13" s="2045"/>
      <c r="CK13" s="2045"/>
      <c r="CL13" s="2045"/>
      <c r="CM13" s="2045"/>
      <c r="CN13" s="2045"/>
      <c r="CO13" s="2046"/>
      <c r="CP13" s="2046"/>
      <c r="CQ13" s="2046"/>
      <c r="CR13" s="2046"/>
      <c r="CS13" s="2046"/>
      <c r="CT13" s="2046"/>
      <c r="CU13" s="2046"/>
      <c r="CV13" s="2046"/>
      <c r="CW13" s="2046"/>
      <c r="CX13" s="2046"/>
      <c r="CY13" s="2046"/>
      <c r="CZ13" s="2046"/>
      <c r="DA13" s="2046"/>
      <c r="DB13" s="2046"/>
      <c r="DC13" s="2046"/>
      <c r="DD13" s="2046"/>
      <c r="DE13" s="2046"/>
      <c r="DF13" s="2046"/>
      <c r="DG13" s="2046"/>
      <c r="DH13" s="2046"/>
      <c r="DI13" s="2045"/>
      <c r="DJ13" s="2045"/>
      <c r="DK13" s="2045"/>
      <c r="DL13" s="2046"/>
      <c r="DM13" s="2046"/>
      <c r="DN13" s="2046"/>
      <c r="DO13" s="2046"/>
      <c r="DP13" s="2046"/>
      <c r="DQ13" s="2047"/>
      <c r="DR13" s="2047"/>
      <c r="DS13" s="2047"/>
      <c r="DT13" s="2047"/>
      <c r="DU13" s="2045"/>
      <c r="DV13" s="2045"/>
      <c r="DW13" s="2045"/>
      <c r="DX13" s="2029"/>
      <c r="DY13" s="2045"/>
      <c r="DZ13" s="2045"/>
      <c r="EA13" s="2045"/>
      <c r="EB13" s="2045"/>
      <c r="EC13" s="2046"/>
      <c r="ED13" s="2046"/>
      <c r="EE13" s="2046"/>
      <c r="EF13" s="2046"/>
      <c r="EG13" s="2046"/>
      <c r="EH13" s="2046"/>
      <c r="EI13" s="2046"/>
    </row>
    <row r="14" spans="1:139" s="1460" customFormat="1" ht="15.75" x14ac:dyDescent="0.25">
      <c r="A14" s="2021" t="s">
        <v>1929</v>
      </c>
      <c r="B14" s="2022"/>
      <c r="C14" s="2022" t="s">
        <v>1931</v>
      </c>
      <c r="D14" s="2022"/>
      <c r="E14" s="2022"/>
      <c r="F14" s="2023"/>
      <c r="G14" s="2023"/>
      <c r="H14" s="2023"/>
      <c r="I14" s="2023"/>
      <c r="J14" s="2023"/>
      <c r="K14" s="2023"/>
      <c r="L14" s="2023"/>
      <c r="M14" s="2023"/>
      <c r="N14" s="2023"/>
      <c r="O14" s="2023"/>
      <c r="P14" s="2023"/>
      <c r="Q14" s="2023"/>
      <c r="R14" s="2023"/>
      <c r="S14" s="2023"/>
      <c r="T14" s="2023"/>
      <c r="U14" s="2023"/>
      <c r="V14" s="2023"/>
      <c r="W14" s="2023"/>
      <c r="X14" s="2026"/>
      <c r="Y14" s="311"/>
      <c r="Z14" s="2030"/>
      <c r="AA14" s="2030"/>
      <c r="AB14" s="2030"/>
      <c r="AC14" s="2030"/>
      <c r="AD14" s="2030"/>
      <c r="AE14" s="2030"/>
      <c r="AF14" s="2030"/>
      <c r="AG14" s="2030"/>
      <c r="AH14" s="2030"/>
      <c r="AI14" s="2031"/>
      <c r="AJ14" s="2031"/>
      <c r="AK14" s="2031"/>
      <c r="AL14" s="2028"/>
      <c r="AM14" s="2031"/>
      <c r="AN14" s="2031"/>
      <c r="AO14" s="2031"/>
      <c r="AP14" s="2028"/>
      <c r="AQ14" s="2031"/>
      <c r="AR14" s="2031"/>
      <c r="AS14" s="2031"/>
      <c r="AT14" s="2028"/>
      <c r="AU14" s="2031"/>
      <c r="AV14" s="2031"/>
      <c r="AW14" s="2031"/>
      <c r="AX14" s="2028"/>
      <c r="AY14" s="2031"/>
      <c r="AZ14" s="2031"/>
      <c r="BA14" s="2031"/>
      <c r="BB14" s="2031"/>
      <c r="BC14" s="2032"/>
      <c r="BD14" s="2032"/>
      <c r="BE14" s="2032"/>
      <c r="BF14" s="2028"/>
      <c r="BG14" s="2031"/>
      <c r="BH14" s="2031"/>
      <c r="BI14" s="2031"/>
      <c r="BJ14" s="2031"/>
      <c r="BK14" s="2031"/>
      <c r="BL14" s="2031"/>
      <c r="BM14" s="2032"/>
      <c r="BN14" s="2032"/>
      <c r="BO14" s="2032"/>
      <c r="BP14" s="2031"/>
      <c r="BQ14" s="2032"/>
      <c r="BR14" s="2032"/>
      <c r="BS14" s="2032"/>
      <c r="BT14" s="2031"/>
      <c r="BU14" s="2032"/>
      <c r="BV14" s="2032"/>
      <c r="BW14" s="2032"/>
      <c r="BX14" s="2028"/>
      <c r="BY14" s="2032"/>
      <c r="BZ14" s="2032"/>
      <c r="CA14" s="2032"/>
      <c r="CB14" s="2028"/>
      <c r="CC14" s="2028"/>
      <c r="CD14" s="2032"/>
      <c r="CE14" s="2032"/>
      <c r="CF14" s="2032"/>
      <c r="CG14" s="2031"/>
      <c r="CH14" s="2032"/>
      <c r="CI14" s="2032"/>
      <c r="CJ14" s="2032"/>
      <c r="CK14" s="2031"/>
      <c r="CL14" s="2032"/>
      <c r="CM14" s="2032"/>
      <c r="CN14" s="2032"/>
      <c r="CO14" s="2028"/>
      <c r="CP14" s="2028"/>
      <c r="CQ14" s="2028"/>
      <c r="CR14" s="2028"/>
      <c r="CS14" s="2028"/>
      <c r="CT14" s="2028"/>
      <c r="CU14" s="2028"/>
      <c r="CV14" s="2028"/>
      <c r="CW14" s="2028"/>
      <c r="CX14" s="2032"/>
      <c r="CY14" s="2032"/>
      <c r="CZ14" s="2032"/>
      <c r="DA14" s="2032"/>
      <c r="DB14" s="2032"/>
      <c r="DC14" s="2032"/>
      <c r="DD14" s="2032"/>
      <c r="DE14" s="2032"/>
      <c r="DF14" s="2032"/>
      <c r="DG14" s="2032"/>
      <c r="DH14" s="2031"/>
      <c r="DI14" s="2032"/>
      <c r="DJ14" s="2032"/>
      <c r="DK14" s="2032"/>
      <c r="DL14" s="2031"/>
      <c r="DM14" s="2032"/>
      <c r="DN14" s="2032"/>
      <c r="DO14" s="2032"/>
      <c r="DP14" s="2031"/>
      <c r="DQ14" s="2032"/>
      <c r="DR14" s="2032"/>
      <c r="DS14" s="2032"/>
      <c r="DT14" s="2031"/>
      <c r="DU14" s="2032"/>
      <c r="DV14" s="2032"/>
      <c r="DW14" s="2032"/>
      <c r="DX14" s="2029"/>
      <c r="DY14" s="2032"/>
      <c r="DZ14" s="2032"/>
      <c r="EA14" s="2032"/>
      <c r="EB14" s="2031"/>
      <c r="EC14" s="2048"/>
      <c r="ED14" s="2048"/>
      <c r="EE14" s="2048"/>
      <c r="EF14" s="2048"/>
      <c r="EG14" s="2048"/>
      <c r="EH14" s="2048"/>
      <c r="EI14" s="2048"/>
    </row>
    <row r="15" spans="1:139" s="1460" customFormat="1" ht="15.75" x14ac:dyDescent="0.25">
      <c r="A15" s="2023"/>
      <c r="B15" s="2023"/>
      <c r="C15" s="2023"/>
      <c r="D15" s="2023"/>
      <c r="E15" s="2023"/>
      <c r="F15" s="2023"/>
      <c r="G15" s="2023"/>
      <c r="H15" s="2023"/>
      <c r="I15" s="2023"/>
      <c r="J15" s="2023"/>
      <c r="K15" s="2023"/>
      <c r="L15" s="2023"/>
      <c r="M15" s="2023"/>
      <c r="N15" s="2023"/>
      <c r="O15" s="2023"/>
      <c r="P15" s="2023"/>
      <c r="Q15" s="2023"/>
      <c r="R15" s="2023"/>
      <c r="S15" s="2023"/>
      <c r="T15" s="2023"/>
      <c r="U15" s="2023"/>
      <c r="V15" s="2023"/>
      <c r="W15" s="2023"/>
      <c r="X15" s="2049"/>
      <c r="Y15" s="2028"/>
      <c r="Z15" s="2031"/>
      <c r="AA15" s="2031"/>
      <c r="AB15" s="2031"/>
      <c r="AC15" s="2031"/>
      <c r="AD15" s="2031"/>
      <c r="AE15" s="2031"/>
      <c r="AF15" s="2031"/>
      <c r="AG15" s="2031"/>
      <c r="AH15" s="2031"/>
      <c r="AI15" s="2031"/>
      <c r="AJ15" s="2031"/>
      <c r="AK15" s="2031"/>
      <c r="AL15" s="2028"/>
      <c r="AM15" s="2031"/>
      <c r="AN15" s="2031"/>
      <c r="AO15" s="2031"/>
      <c r="AP15" s="2031"/>
      <c r="AQ15" s="2031"/>
      <c r="AR15" s="2031"/>
      <c r="AS15" s="2033"/>
      <c r="AT15" s="2028"/>
      <c r="AU15" s="2031"/>
      <c r="AV15" s="2031"/>
      <c r="AW15" s="2031"/>
      <c r="AX15" s="2050"/>
      <c r="AY15" s="2032"/>
      <c r="AZ15" s="2032"/>
      <c r="BA15" s="2032"/>
      <c r="BB15" s="2032"/>
      <c r="BC15" s="2032"/>
      <c r="BD15" s="2032"/>
      <c r="BE15" s="2032"/>
      <c r="BF15" s="2050"/>
      <c r="BG15" s="2032"/>
      <c r="BH15" s="2032"/>
      <c r="BI15" s="2032"/>
      <c r="BJ15" s="2032"/>
      <c r="BK15" s="2032"/>
      <c r="BL15" s="2032"/>
      <c r="BM15" s="2032"/>
      <c r="BN15" s="2032"/>
      <c r="BO15" s="2032"/>
      <c r="BP15" s="2031"/>
      <c r="BQ15" s="2032"/>
      <c r="BR15" s="2032"/>
      <c r="BS15" s="2032"/>
      <c r="BT15" s="2031"/>
      <c r="BU15" s="2032"/>
      <c r="BV15" s="2032"/>
      <c r="BW15" s="2032"/>
      <c r="BX15" s="2028"/>
      <c r="BY15" s="2032"/>
      <c r="BZ15" s="2032"/>
      <c r="CA15" s="2032"/>
      <c r="CB15" s="2028"/>
      <c r="CC15" s="2028"/>
      <c r="CD15" s="2032"/>
      <c r="CE15" s="2032"/>
      <c r="CF15" s="2032"/>
      <c r="CG15" s="2031"/>
      <c r="CH15" s="2032"/>
      <c r="CI15" s="2032"/>
      <c r="CJ15" s="2032"/>
      <c r="CK15" s="2031"/>
      <c r="CL15" s="2032"/>
      <c r="CM15" s="2032"/>
      <c r="CN15" s="2032"/>
      <c r="CO15" s="2028"/>
      <c r="CP15" s="2028"/>
      <c r="CQ15" s="2028"/>
      <c r="CR15" s="2028"/>
      <c r="CS15" s="2028"/>
      <c r="CT15" s="2028"/>
      <c r="CU15" s="2028"/>
      <c r="CV15" s="2028"/>
      <c r="CW15" s="2028"/>
      <c r="CX15" s="2032"/>
      <c r="CY15" s="2032"/>
      <c r="CZ15" s="2032"/>
      <c r="DA15" s="2032"/>
      <c r="DB15" s="2032"/>
      <c r="DC15" s="2032"/>
      <c r="DD15" s="2032"/>
      <c r="DE15" s="2032"/>
      <c r="DF15" s="2032"/>
      <c r="DG15" s="2032"/>
      <c r="DH15" s="2028"/>
      <c r="DI15" s="2032"/>
      <c r="DJ15" s="2032"/>
      <c r="DK15" s="2032"/>
      <c r="DL15" s="2028"/>
      <c r="DM15" s="2032"/>
      <c r="DN15" s="2032"/>
      <c r="DO15" s="2032"/>
      <c r="DP15" s="2028"/>
      <c r="DQ15" s="2032"/>
      <c r="DR15" s="2032"/>
      <c r="DS15" s="2032"/>
      <c r="DT15" s="2031"/>
      <c r="DU15" s="2032"/>
      <c r="DV15" s="2032"/>
      <c r="DW15" s="2032"/>
      <c r="DX15" s="2029"/>
      <c r="DY15" s="2032"/>
      <c r="DZ15" s="2032"/>
      <c r="EA15" s="2032"/>
      <c r="EB15" s="2031"/>
      <c r="EC15" s="2048"/>
      <c r="ED15" s="2048"/>
      <c r="EE15" s="2048"/>
      <c r="EF15" s="2048"/>
      <c r="EG15" s="2048"/>
      <c r="EH15" s="2048"/>
      <c r="EI15" s="2048"/>
    </row>
    <row r="16" spans="1:139" s="1460" customFormat="1" x14ac:dyDescent="0.25">
      <c r="A16" s="1052"/>
      <c r="B16" s="1052"/>
      <c r="C16" s="1052"/>
      <c r="D16" s="1052"/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52"/>
      <c r="AJ16" s="1052"/>
      <c r="AK16" s="1052"/>
      <c r="AL16" s="1052"/>
      <c r="AM16" s="1052"/>
      <c r="AN16" s="1052"/>
      <c r="AO16" s="1052"/>
      <c r="AP16" s="1052"/>
      <c r="AQ16" s="1052"/>
      <c r="AR16" s="1052"/>
      <c r="AS16" s="1052"/>
      <c r="AT16" s="1052"/>
      <c r="AU16" s="1052"/>
      <c r="AV16" s="1052"/>
      <c r="AW16" s="1052"/>
      <c r="AX16" s="1052"/>
      <c r="AY16" s="1052"/>
      <c r="AZ16" s="1052"/>
      <c r="BA16" s="1052"/>
      <c r="BB16" s="1052"/>
      <c r="BC16" s="1052"/>
      <c r="BD16" s="1052"/>
      <c r="BE16" s="1052"/>
      <c r="BF16" s="1052"/>
      <c r="BG16" s="1052"/>
      <c r="BH16" s="1052"/>
      <c r="BI16" s="1052"/>
      <c r="BJ16" s="1052"/>
      <c r="BK16" s="1052"/>
      <c r="BL16" s="1052"/>
      <c r="BM16" s="1052"/>
      <c r="BN16" s="1052"/>
      <c r="BO16" s="1052"/>
      <c r="BP16" s="1052"/>
      <c r="BQ16" s="1052"/>
      <c r="BR16" s="1052"/>
      <c r="BS16" s="1052"/>
      <c r="BT16" s="1052"/>
      <c r="BU16" s="1052"/>
      <c r="BV16" s="1052"/>
      <c r="BW16" s="1052"/>
      <c r="BX16" s="1052"/>
      <c r="BY16" s="1052"/>
      <c r="BZ16" s="1052"/>
      <c r="CA16" s="1052"/>
      <c r="CB16" s="1052"/>
      <c r="CC16" s="1052"/>
      <c r="CD16" s="1052"/>
      <c r="CE16" s="1052"/>
      <c r="CF16" s="1052"/>
      <c r="CG16" s="1052"/>
      <c r="CH16" s="1052"/>
      <c r="CI16" s="1052"/>
      <c r="CJ16" s="1052"/>
      <c r="CK16" s="1052"/>
      <c r="CL16" s="1052"/>
      <c r="CM16" s="1052"/>
      <c r="CN16" s="1052"/>
      <c r="CO16" s="1052"/>
      <c r="CP16" s="1052"/>
      <c r="CQ16" s="1052"/>
      <c r="CR16" s="1052"/>
      <c r="CS16" s="1052"/>
      <c r="CT16" s="1052"/>
      <c r="CU16" s="1052"/>
      <c r="CV16" s="1052"/>
      <c r="CW16" s="1052"/>
      <c r="CX16" s="1052"/>
      <c r="CY16" s="1052"/>
      <c r="CZ16" s="1052"/>
      <c r="DA16" s="1052"/>
      <c r="DB16" s="1052"/>
      <c r="DC16" s="1052"/>
      <c r="DD16" s="1052"/>
      <c r="DE16" s="1052"/>
      <c r="DF16" s="1052"/>
      <c r="DG16" s="1052"/>
      <c r="DH16" s="1052"/>
      <c r="DI16" s="1052"/>
      <c r="DJ16" s="1052"/>
      <c r="DK16" s="1052"/>
      <c r="DL16" s="1052"/>
      <c r="DM16" s="1052"/>
      <c r="DN16" s="1052"/>
      <c r="DO16" s="1052"/>
      <c r="DP16" s="1052"/>
      <c r="DQ16" s="1052"/>
      <c r="DR16" s="1052"/>
      <c r="DS16" s="1052"/>
      <c r="DT16" s="1052"/>
      <c r="DU16" s="1052"/>
      <c r="DV16" s="1052"/>
      <c r="DW16" s="1052"/>
      <c r="DX16" s="1052"/>
      <c r="DY16" s="1052"/>
      <c r="DZ16" s="1052"/>
      <c r="EA16" s="1052"/>
      <c r="EB16" s="1052"/>
      <c r="EC16" s="1052"/>
      <c r="ED16" s="1052"/>
      <c r="EE16" s="1052"/>
      <c r="EF16" s="1052"/>
      <c r="EG16" s="1052"/>
      <c r="EH16" s="1052"/>
      <c r="EI16" s="1052"/>
    </row>
    <row r="17" spans="1:139" s="1460" customFormat="1" ht="26.25" x14ac:dyDescent="0.25">
      <c r="A17" s="1052"/>
      <c r="B17" s="1052"/>
      <c r="C17" s="1052"/>
      <c r="D17" s="1052"/>
      <c r="E17" s="1052"/>
      <c r="F17" s="1052"/>
      <c r="G17" s="1052"/>
      <c r="H17" s="1052"/>
      <c r="I17" s="1052"/>
      <c r="J17" s="1052"/>
      <c r="K17" s="2051" t="s">
        <v>412</v>
      </c>
      <c r="L17" s="2051"/>
      <c r="M17" s="2051"/>
      <c r="N17" s="2051"/>
      <c r="O17" s="2051"/>
      <c r="P17" s="2051"/>
      <c r="Q17" s="2051"/>
      <c r="R17" s="2051"/>
      <c r="S17" s="2051"/>
      <c r="T17" s="2051"/>
      <c r="U17" s="2051"/>
      <c r="V17" s="2051"/>
      <c r="W17" s="2051"/>
      <c r="X17" s="2052" t="s">
        <v>1507</v>
      </c>
      <c r="Y17" s="1052"/>
      <c r="Z17" s="1052"/>
      <c r="AA17" s="1052"/>
      <c r="AB17" s="1052"/>
      <c r="AC17" s="1052"/>
      <c r="AD17" s="1052"/>
      <c r="AE17" s="1052"/>
      <c r="AF17" s="1052"/>
      <c r="AG17" s="1052"/>
      <c r="AH17" s="1052"/>
      <c r="AI17" s="1052"/>
      <c r="AJ17" s="1052"/>
      <c r="AK17" s="1052"/>
      <c r="AL17" s="1052"/>
      <c r="AM17" s="1052"/>
      <c r="AN17" s="1052"/>
      <c r="AO17" s="1052"/>
      <c r="AP17" s="1052"/>
      <c r="AQ17" s="1052"/>
      <c r="AR17" s="1052"/>
      <c r="AS17" s="1052"/>
      <c r="AT17" s="1052"/>
      <c r="AU17" s="1052"/>
      <c r="AV17" s="1052"/>
      <c r="AW17" s="1052"/>
      <c r="AX17" s="1052"/>
      <c r="AY17" s="1052"/>
      <c r="AZ17" s="1052"/>
      <c r="BA17" s="1052"/>
      <c r="BB17" s="1052"/>
      <c r="BC17" s="1052"/>
      <c r="BD17" s="1052"/>
      <c r="BE17" s="1052"/>
      <c r="BF17" s="1052"/>
      <c r="BG17" s="1052"/>
      <c r="BH17" s="1052"/>
      <c r="BI17" s="1052"/>
      <c r="BJ17" s="1052"/>
      <c r="BK17" s="1052"/>
      <c r="BL17" s="1052"/>
      <c r="BM17" s="1052"/>
      <c r="BN17" s="1052"/>
      <c r="BO17" s="1052"/>
      <c r="BP17" s="1052"/>
      <c r="BQ17" s="1052"/>
      <c r="BR17" s="1052"/>
      <c r="BS17" s="1052"/>
      <c r="BT17" s="1052"/>
      <c r="BU17" s="1052"/>
      <c r="BV17" s="1052"/>
      <c r="BW17" s="1052"/>
      <c r="BX17" s="1052"/>
      <c r="BY17" s="1052"/>
      <c r="BZ17" s="1052"/>
      <c r="CA17" s="1052"/>
      <c r="CB17" s="1052"/>
      <c r="CC17" s="1052"/>
      <c r="CD17" s="1052"/>
      <c r="CE17" s="1052"/>
      <c r="CF17" s="1052"/>
      <c r="CG17" s="1052"/>
      <c r="CH17" s="1052"/>
      <c r="CI17" s="1052"/>
      <c r="CJ17" s="1052"/>
      <c r="CK17" s="1052"/>
      <c r="CL17" s="1052"/>
      <c r="CM17" s="1052"/>
      <c r="CN17" s="1052"/>
      <c r="CO17" s="1052"/>
      <c r="CP17" s="1052"/>
      <c r="CQ17" s="1052"/>
      <c r="CR17" s="1052"/>
      <c r="CS17" s="1052"/>
      <c r="CT17" s="1052"/>
      <c r="CU17" s="1052"/>
      <c r="CV17" s="1052"/>
      <c r="CW17" s="1052"/>
      <c r="CX17" s="1052"/>
      <c r="CY17" s="1052"/>
      <c r="CZ17" s="1052"/>
      <c r="DA17" s="1052"/>
      <c r="DB17" s="1052"/>
      <c r="DC17" s="1052"/>
      <c r="DD17" s="1052"/>
      <c r="DE17" s="1052"/>
      <c r="DF17" s="1052"/>
      <c r="DG17" s="1052"/>
      <c r="DH17" s="1052"/>
      <c r="DI17" s="1052"/>
      <c r="DJ17" s="1052"/>
      <c r="DK17" s="1052"/>
      <c r="DL17" s="1052"/>
      <c r="DM17" s="1052"/>
      <c r="DN17" s="1052"/>
      <c r="DO17" s="1052"/>
      <c r="DP17" s="1052"/>
      <c r="DQ17" s="1052"/>
      <c r="DR17" s="1052"/>
      <c r="DS17" s="1052"/>
      <c r="DT17" s="1052"/>
      <c r="DU17" s="1052"/>
      <c r="DV17" s="1052"/>
      <c r="DW17" s="1052"/>
      <c r="DX17" s="1052"/>
      <c r="DY17" s="1052"/>
      <c r="DZ17" s="1052"/>
      <c r="EA17" s="1052"/>
      <c r="EB17" s="1052"/>
      <c r="EC17" s="1052"/>
      <c r="ED17" s="1052"/>
      <c r="EE17" s="1052"/>
      <c r="EF17" s="1052"/>
      <c r="EG17" s="1052"/>
      <c r="EH17" s="1052"/>
      <c r="EI17" s="1052"/>
    </row>
    <row r="18" spans="1:139" s="1460" customFormat="1" x14ac:dyDescent="0.25">
      <c r="A18" s="1052"/>
      <c r="B18" s="1052"/>
      <c r="C18" s="1052"/>
      <c r="D18" s="1052"/>
      <c r="E18" s="1052"/>
      <c r="F18" s="1052"/>
      <c r="G18" s="1052"/>
      <c r="H18" s="1052"/>
      <c r="I18" s="1052"/>
      <c r="J18" s="1052"/>
      <c r="K18" s="1052"/>
      <c r="L18" s="1052"/>
      <c r="M18" s="1052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2"/>
      <c r="AJ18" s="1052"/>
      <c r="AK18" s="1052"/>
      <c r="AL18" s="1052"/>
      <c r="AM18" s="1052"/>
      <c r="AN18" s="1052"/>
      <c r="AO18" s="1052"/>
      <c r="AP18" s="1052"/>
      <c r="AQ18" s="1052"/>
      <c r="AR18" s="1052"/>
      <c r="AS18" s="1052"/>
      <c r="AT18" s="1052"/>
      <c r="AU18" s="1052"/>
      <c r="AV18" s="1052"/>
      <c r="AW18" s="1052"/>
      <c r="AX18" s="1052"/>
      <c r="AY18" s="1052"/>
      <c r="AZ18" s="1052"/>
      <c r="BA18" s="1052"/>
      <c r="BB18" s="1052"/>
      <c r="BC18" s="1052"/>
      <c r="BD18" s="1052"/>
      <c r="BE18" s="1052"/>
      <c r="BF18" s="1052"/>
      <c r="BG18" s="1052"/>
      <c r="BH18" s="1052"/>
      <c r="BI18" s="1052"/>
      <c r="BJ18" s="1052"/>
      <c r="BK18" s="1052"/>
      <c r="BL18" s="1052"/>
      <c r="BM18" s="1052"/>
      <c r="BN18" s="1052"/>
      <c r="BO18" s="1052"/>
      <c r="BP18" s="1052"/>
      <c r="BQ18" s="1052"/>
      <c r="BR18" s="1052"/>
      <c r="BS18" s="1052"/>
      <c r="BT18" s="1052"/>
      <c r="BU18" s="1052"/>
      <c r="BV18" s="1052"/>
      <c r="BW18" s="1052"/>
      <c r="BX18" s="1052"/>
      <c r="BY18" s="1052"/>
      <c r="BZ18" s="1052"/>
      <c r="CA18" s="1052"/>
      <c r="CB18" s="1052"/>
      <c r="CC18" s="1052"/>
      <c r="CD18" s="1052"/>
      <c r="CE18" s="1052"/>
      <c r="CF18" s="1052"/>
      <c r="CG18" s="1052"/>
      <c r="CH18" s="1052"/>
      <c r="CI18" s="1052"/>
      <c r="CJ18" s="1052"/>
      <c r="CK18" s="1052"/>
      <c r="CL18" s="1052"/>
      <c r="CM18" s="1052"/>
      <c r="CN18" s="1052"/>
      <c r="CO18" s="1052"/>
      <c r="CP18" s="1052"/>
      <c r="CQ18" s="1052"/>
      <c r="CR18" s="1052"/>
      <c r="CS18" s="1052"/>
      <c r="CT18" s="1052"/>
      <c r="CU18" s="1052"/>
      <c r="CV18" s="1052"/>
      <c r="CW18" s="1052"/>
      <c r="CX18" s="1052"/>
      <c r="CY18" s="1052"/>
      <c r="CZ18" s="1052"/>
      <c r="DA18" s="1052"/>
      <c r="DB18" s="1052"/>
      <c r="DC18" s="1052"/>
      <c r="DD18" s="1052"/>
      <c r="DE18" s="1052"/>
      <c r="DF18" s="1052"/>
      <c r="DG18" s="1052"/>
      <c r="DH18" s="1052"/>
      <c r="DI18" s="1052"/>
      <c r="DJ18" s="1052"/>
      <c r="DK18" s="1052"/>
      <c r="DL18" s="1052"/>
      <c r="DM18" s="1052"/>
      <c r="DN18" s="1052"/>
      <c r="DO18" s="1052"/>
      <c r="DP18" s="1052"/>
      <c r="DQ18" s="1052"/>
      <c r="DR18" s="1052"/>
      <c r="DS18" s="1052"/>
      <c r="DT18" s="1052"/>
      <c r="DU18" s="1052"/>
      <c r="DV18" s="1052"/>
      <c r="DW18" s="1052"/>
      <c r="DX18" s="1052"/>
      <c r="DY18" s="1052"/>
      <c r="DZ18" s="1052"/>
      <c r="EA18" s="1052"/>
      <c r="EB18" s="1052"/>
      <c r="EC18" s="1052"/>
      <c r="ED18" s="1052"/>
      <c r="EE18" s="1052"/>
      <c r="EF18" s="1052"/>
      <c r="EG18" s="1052"/>
      <c r="EH18" s="1052"/>
      <c r="EI18" s="1052"/>
    </row>
  </sheetData>
  <mergeCells count="87">
    <mergeCell ref="AV3:BD3"/>
    <mergeCell ref="AK4:AW4"/>
    <mergeCell ref="A8:A10"/>
    <mergeCell ref="B8:B10"/>
    <mergeCell ref="C8:C10"/>
    <mergeCell ref="D8:D10"/>
    <mergeCell ref="E8:E10"/>
    <mergeCell ref="F8:F10"/>
    <mergeCell ref="G8:G10"/>
    <mergeCell ref="Y9:Y10"/>
    <mergeCell ref="AX9:AX10"/>
    <mergeCell ref="AY9:BA9"/>
    <mergeCell ref="BB9:BB10"/>
    <mergeCell ref="BC9:BE9"/>
    <mergeCell ref="AV2:BD2"/>
    <mergeCell ref="V8:V10"/>
    <mergeCell ref="H8:H10"/>
    <mergeCell ref="I8:I10"/>
    <mergeCell ref="J8:J10"/>
    <mergeCell ref="K8:K10"/>
    <mergeCell ref="L8:L10"/>
    <mergeCell ref="M8:N9"/>
    <mergeCell ref="O8:O10"/>
    <mergeCell ref="P8:P10"/>
    <mergeCell ref="Q8:Q10"/>
    <mergeCell ref="R8:T9"/>
    <mergeCell ref="U8:U10"/>
    <mergeCell ref="W8:W10"/>
    <mergeCell ref="X8:Y8"/>
    <mergeCell ref="X9:X10"/>
    <mergeCell ref="ED8:ED10"/>
    <mergeCell ref="AF9:AF10"/>
    <mergeCell ref="AG9:AH9"/>
    <mergeCell ref="AI9:AK9"/>
    <mergeCell ref="AL9:AL10"/>
    <mergeCell ref="Z8:AL8"/>
    <mergeCell ref="AM8:BP8"/>
    <mergeCell ref="BQ8:EC8"/>
    <mergeCell ref="Z9:AB9"/>
    <mergeCell ref="AC9:AE9"/>
    <mergeCell ref="BJ9:BK9"/>
    <mergeCell ref="AM9:AO9"/>
    <mergeCell ref="AP9:AP10"/>
    <mergeCell ref="AQ9:AS9"/>
    <mergeCell ref="AT9:AT10"/>
    <mergeCell ref="AU9:AW9"/>
    <mergeCell ref="EE8:EE10"/>
    <mergeCell ref="EF8:EF10"/>
    <mergeCell ref="EG8:EG10"/>
    <mergeCell ref="EH8:EH10"/>
    <mergeCell ref="EI8:EI10"/>
    <mergeCell ref="BF9:BF10"/>
    <mergeCell ref="BG9:BI9"/>
    <mergeCell ref="CG9:CG10"/>
    <mergeCell ref="BL9:BL10"/>
    <mergeCell ref="BM9:BO9"/>
    <mergeCell ref="BP9:BP10"/>
    <mergeCell ref="BQ9:BS9"/>
    <mergeCell ref="BT9:BT10"/>
    <mergeCell ref="BU9:BW9"/>
    <mergeCell ref="BX9:BX10"/>
    <mergeCell ref="BY9:CA9"/>
    <mergeCell ref="CB9:CB10"/>
    <mergeCell ref="CC9:CC10"/>
    <mergeCell ref="CD9:CF9"/>
    <mergeCell ref="DH9:DH10"/>
    <mergeCell ref="CH9:CJ9"/>
    <mergeCell ref="CK9:CK10"/>
    <mergeCell ref="CL9:CN9"/>
    <mergeCell ref="CO9:CO10"/>
    <mergeCell ref="CP9:CP10"/>
    <mergeCell ref="CQ9:CS9"/>
    <mergeCell ref="CU9:CW9"/>
    <mergeCell ref="CX9:CZ9"/>
    <mergeCell ref="DA9:DA10"/>
    <mergeCell ref="DB9:DD9"/>
    <mergeCell ref="DE9:DG9"/>
    <mergeCell ref="DU9:DW9"/>
    <mergeCell ref="DX9:DX10"/>
    <mergeCell ref="DY9:EA9"/>
    <mergeCell ref="EB9:EC10"/>
    <mergeCell ref="DI9:DK9"/>
    <mergeCell ref="DL9:DL10"/>
    <mergeCell ref="DM9:DO9"/>
    <mergeCell ref="DP9:DP10"/>
    <mergeCell ref="DQ9:DS9"/>
    <mergeCell ref="DT9:DT10"/>
  </mergeCells>
  <printOptions horizontalCentered="1" verticalCentered="1"/>
  <pageMargins left="0.31496062992125984" right="0.31496062992125984" top="0.15748031496062992" bottom="0.35433070866141736" header="0.31496062992125984" footer="0.31496062992125984"/>
  <pageSetup paperSize="9" scale="10" orientation="landscape" r:id="rId1"/>
  <colBreaks count="1" manualBreakCount="1">
    <brk id="103" max="17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K18"/>
  <sheetViews>
    <sheetView topLeftCell="AP1" zoomScale="55" zoomScaleNormal="55" workbookViewId="0"/>
  </sheetViews>
  <sheetFormatPr defaultColWidth="9.140625" defaultRowHeight="15" outlineLevelCol="1" x14ac:dyDescent="0.25"/>
  <cols>
    <col min="1" max="4" width="9.140625" style="1417"/>
    <col min="5" max="5" width="14.7109375" style="1417" customWidth="1"/>
    <col min="6" max="6" width="30" style="1417" customWidth="1"/>
    <col min="7" max="7" width="15" style="1417" hidden="1" customWidth="1" outlineLevel="1"/>
    <col min="8" max="8" width="15.140625" style="1417" hidden="1" customWidth="1" outlineLevel="1"/>
    <col min="9" max="9" width="12" style="1417" hidden="1" customWidth="1" outlineLevel="1"/>
    <col min="10" max="10" width="13" style="1417" hidden="1" customWidth="1" outlineLevel="1"/>
    <col min="11" max="11" width="16.28515625" style="1417" customWidth="1" collapsed="1"/>
    <col min="12" max="12" width="13.5703125" style="1417" hidden="1" customWidth="1" outlineLevel="1"/>
    <col min="13" max="14" width="16.28515625" style="1417" hidden="1" customWidth="1" outlineLevel="1"/>
    <col min="15" max="15" width="16.28515625" style="1417" customWidth="1" collapsed="1"/>
    <col min="16" max="17" width="16.28515625" style="1417" customWidth="1"/>
    <col min="18" max="20" width="16.28515625" style="1417" hidden="1" customWidth="1" outlineLevel="1"/>
    <col min="21" max="21" width="16.28515625" style="1417" customWidth="1" collapsed="1"/>
    <col min="22" max="23" width="16.28515625" style="1417" hidden="1" customWidth="1" outlineLevel="1"/>
    <col min="24" max="24" width="15.28515625" style="1486" customWidth="1" collapsed="1"/>
    <col min="25" max="25" width="13.7109375" style="1486" customWidth="1"/>
    <col min="26" max="26" width="13.5703125" style="1486" customWidth="1"/>
    <col min="27" max="27" width="13.7109375" style="1486" customWidth="1"/>
    <col min="28" max="28" width="14.5703125" style="1486" customWidth="1"/>
    <col min="29" max="31" width="13.140625" style="1486" customWidth="1"/>
    <col min="32" max="32" width="17.5703125" style="1486" customWidth="1"/>
    <col min="33" max="35" width="12.42578125" style="1486" customWidth="1"/>
    <col min="36" max="36" width="16" style="1486" customWidth="1"/>
    <col min="37" max="39" width="13.140625" style="1486" customWidth="1"/>
    <col min="40" max="40" width="14.85546875" style="1486" customWidth="1"/>
    <col min="41" max="43" width="12.140625" style="1486" customWidth="1"/>
    <col min="44" max="46" width="9.140625" style="1486"/>
    <col min="47" max="47" width="15.140625" style="1486" customWidth="1"/>
    <col min="48" max="48" width="12.28515625" style="1486" customWidth="1"/>
    <col min="49" max="50" width="9.140625" style="1486"/>
    <col min="51" max="51" width="16.28515625" style="1486" customWidth="1"/>
    <col min="52" max="52" width="18.7109375" style="1486" customWidth="1"/>
    <col min="53" max="55" width="13.5703125" style="1486" customWidth="1"/>
    <col min="56" max="56" width="18.28515625" style="1486" customWidth="1"/>
    <col min="57" max="59" width="15.7109375" style="1486" customWidth="1"/>
    <col min="60" max="60" width="19.7109375" style="1486" customWidth="1"/>
    <col min="61" max="61" width="9.140625" style="1486"/>
    <col min="62" max="62" width="12.42578125" style="1486" customWidth="1"/>
    <col min="63" max="63" width="9.140625" style="1486"/>
    <col min="64" max="64" width="16.28515625" style="1486" customWidth="1"/>
    <col min="65" max="67" width="9.140625" style="1486"/>
    <col min="68" max="68" width="17.42578125" style="1486" customWidth="1"/>
    <col min="69" max="69" width="13.85546875" style="1486" customWidth="1"/>
    <col min="70" max="71" width="9.140625" style="1486"/>
    <col min="72" max="72" width="17.42578125" style="1486" customWidth="1"/>
    <col min="73" max="73" width="11.7109375" style="1486" customWidth="1"/>
    <col min="74" max="75" width="9.140625" style="1486"/>
    <col min="76" max="76" width="22.28515625" style="1486" customWidth="1"/>
    <col min="77" max="79" width="11.140625" style="1486" customWidth="1"/>
    <col min="80" max="80" width="17" style="1486" customWidth="1"/>
    <col min="81" max="83" width="10" style="1486" customWidth="1"/>
    <col min="84" max="84" width="16.7109375" style="1486" customWidth="1"/>
    <col min="85" max="87" width="10.85546875" style="1486" customWidth="1"/>
    <col min="88" max="88" width="20.7109375" style="1486" customWidth="1"/>
    <col min="89" max="89" width="16" style="1486" customWidth="1"/>
    <col min="90" max="92" width="10.7109375" style="1486" customWidth="1"/>
    <col min="93" max="93" width="24.7109375" style="1486" customWidth="1"/>
    <col min="94" max="96" width="14.140625" style="1486" customWidth="1"/>
    <col min="97" max="97" width="15.42578125" style="1486" customWidth="1"/>
    <col min="98" max="100" width="12.5703125" style="1486" customWidth="1"/>
    <col min="101" max="101" width="14" style="1486" customWidth="1"/>
    <col min="102" max="108" width="11.7109375" style="1486" customWidth="1"/>
    <col min="109" max="109" width="14.42578125" style="1486" customWidth="1"/>
    <col min="110" max="110" width="14" style="1417" customWidth="1"/>
    <col min="111" max="16384" width="9.140625" style="1417"/>
  </cols>
  <sheetData>
    <row r="2" spans="1:115" s="1460" customFormat="1" ht="15.75" customHeight="1" x14ac:dyDescent="0.25">
      <c r="X2" s="1949"/>
      <c r="Y2" s="1949"/>
      <c r="Z2" s="1949"/>
      <c r="AA2" s="1949"/>
      <c r="AB2" s="1949"/>
      <c r="AC2" s="1949"/>
      <c r="AD2" s="1949"/>
      <c r="AE2" s="1949"/>
      <c r="AF2" s="1949"/>
      <c r="AG2" s="1949"/>
      <c r="AH2" s="1949"/>
      <c r="AI2" s="1949"/>
      <c r="AJ2" s="1949"/>
      <c r="AK2" s="1949"/>
      <c r="AL2" s="1949"/>
      <c r="AM2" s="1949"/>
      <c r="AN2" s="1949"/>
      <c r="AO2" s="1949"/>
      <c r="AP2" s="1949"/>
      <c r="AQ2" s="1949"/>
      <c r="AR2" s="1949"/>
      <c r="AS2" s="1949"/>
      <c r="AT2" s="1949"/>
      <c r="AU2" s="1949"/>
      <c r="AV2" s="1949"/>
      <c r="AW2" s="1487" t="s">
        <v>1486</v>
      </c>
      <c r="AX2" s="1488"/>
      <c r="AY2" s="1488"/>
      <c r="AZ2" s="1488"/>
      <c r="BA2" s="1488"/>
      <c r="BB2" s="1488"/>
      <c r="BC2" s="1488"/>
      <c r="BD2" s="1488"/>
      <c r="BE2" s="1949"/>
      <c r="BF2" s="1949"/>
      <c r="BG2" s="1949"/>
      <c r="BH2" s="1949"/>
      <c r="BI2" s="1949"/>
      <c r="BJ2" s="1949"/>
      <c r="BK2" s="1949"/>
      <c r="BL2" s="1949"/>
      <c r="BM2" s="1949"/>
      <c r="BN2" s="1949"/>
      <c r="BO2" s="1949"/>
      <c r="BP2" s="1949"/>
      <c r="BQ2" s="1949"/>
      <c r="BR2" s="1949"/>
      <c r="BS2" s="1949"/>
      <c r="BT2" s="1949"/>
      <c r="BU2" s="1949"/>
      <c r="BV2" s="1949"/>
      <c r="BW2" s="1949"/>
      <c r="BX2" s="1949"/>
      <c r="BY2" s="1949"/>
      <c r="BZ2" s="1949"/>
      <c r="CA2" s="1949"/>
      <c r="CB2" s="1949"/>
      <c r="CC2" s="1949"/>
      <c r="CD2" s="1949"/>
      <c r="CE2" s="1949"/>
      <c r="CF2" s="1949"/>
      <c r="CG2" s="1949"/>
      <c r="CH2" s="1949"/>
      <c r="CI2" s="1949"/>
      <c r="CJ2" s="1949"/>
      <c r="CK2" s="1949"/>
      <c r="CL2" s="1949"/>
      <c r="CM2" s="1949"/>
      <c r="CN2" s="1949"/>
      <c r="CO2" s="1949"/>
      <c r="CP2" s="1949"/>
      <c r="CQ2" s="1949"/>
      <c r="CR2" s="1949"/>
      <c r="CS2" s="1949"/>
      <c r="CT2" s="1949"/>
      <c r="CU2" s="1949"/>
      <c r="CV2" s="1949"/>
      <c r="CW2" s="1949"/>
      <c r="CX2" s="1949"/>
      <c r="CY2" s="1949"/>
      <c r="CZ2" s="1949"/>
      <c r="DA2" s="1949"/>
      <c r="DB2" s="1949"/>
      <c r="DC2" s="1949"/>
      <c r="DD2" s="1949"/>
      <c r="DE2" s="1949"/>
    </row>
    <row r="3" spans="1:115" s="1460" customFormat="1" ht="30" customHeight="1" x14ac:dyDescent="0.25">
      <c r="X3" s="1949"/>
      <c r="Y3" s="1949"/>
      <c r="Z3" s="1949"/>
      <c r="AA3" s="1949"/>
      <c r="AB3" s="1949"/>
      <c r="AC3" s="1949"/>
      <c r="AD3" s="1949"/>
      <c r="AE3" s="1949"/>
      <c r="AF3" s="1949"/>
      <c r="AG3" s="1949"/>
      <c r="AH3" s="1949"/>
      <c r="AI3" s="1949"/>
      <c r="AJ3" s="1949"/>
      <c r="AK3" s="1949"/>
      <c r="AL3" s="1949"/>
      <c r="AM3" s="1949"/>
      <c r="AN3" s="1949"/>
      <c r="AO3" s="1949"/>
      <c r="AP3" s="1949"/>
      <c r="AQ3" s="1949"/>
      <c r="AR3" s="1949"/>
      <c r="AS3" s="1949"/>
      <c r="AT3" s="1949"/>
      <c r="AU3" s="1949"/>
      <c r="AV3" s="1949"/>
      <c r="AW3" s="1487" t="s">
        <v>2122</v>
      </c>
      <c r="AX3" s="1488"/>
      <c r="AY3" s="1488"/>
      <c r="AZ3" s="1488"/>
      <c r="BA3" s="1488"/>
      <c r="BB3" s="1488"/>
      <c r="BC3" s="1488"/>
      <c r="BD3" s="1488"/>
      <c r="BE3" s="1488"/>
      <c r="BF3" s="1949"/>
      <c r="BG3" s="1949"/>
      <c r="BH3" s="1949"/>
      <c r="BI3" s="1949"/>
      <c r="BJ3" s="1949"/>
      <c r="BK3" s="1949"/>
      <c r="BL3" s="1949"/>
      <c r="BM3" s="1949"/>
      <c r="BN3" s="1949"/>
      <c r="BO3" s="1949"/>
      <c r="BP3" s="1949"/>
      <c r="BQ3" s="1949"/>
      <c r="BR3" s="1949"/>
      <c r="BS3" s="1949"/>
      <c r="BT3" s="1949"/>
      <c r="BU3" s="1949"/>
      <c r="BV3" s="1949"/>
      <c r="BW3" s="1949"/>
      <c r="BX3" s="1949"/>
      <c r="BY3" s="1949"/>
      <c r="BZ3" s="1949"/>
      <c r="CA3" s="1949"/>
      <c r="CB3" s="1949"/>
      <c r="CC3" s="1949"/>
      <c r="CD3" s="1949"/>
      <c r="CE3" s="1949"/>
      <c r="CF3" s="1949"/>
      <c r="CG3" s="1949"/>
      <c r="CH3" s="1949"/>
      <c r="CI3" s="1949"/>
      <c r="CJ3" s="1949"/>
      <c r="CK3" s="1949"/>
      <c r="CL3" s="1949"/>
      <c r="CM3" s="1949"/>
      <c r="CN3" s="1949"/>
      <c r="CO3" s="1949"/>
      <c r="CP3" s="1949"/>
      <c r="CQ3" s="1949"/>
      <c r="CR3" s="1949"/>
      <c r="CS3" s="1949"/>
      <c r="CT3" s="1949"/>
      <c r="CU3" s="1949"/>
      <c r="CV3" s="1949"/>
      <c r="CW3" s="1949"/>
      <c r="CX3" s="1949"/>
      <c r="CY3" s="1949"/>
      <c r="CZ3" s="1949"/>
      <c r="DA3" s="1949"/>
      <c r="DB3" s="1949"/>
      <c r="DC3" s="1949"/>
      <c r="DD3" s="1949"/>
      <c r="DE3" s="1949"/>
    </row>
    <row r="4" spans="1:115" s="1460" customFormat="1" ht="41.25" customHeight="1" x14ac:dyDescent="0.25">
      <c r="X4" s="1949"/>
      <c r="Y4" s="1949"/>
      <c r="Z4" s="1949"/>
      <c r="AA4" s="1949"/>
      <c r="AB4" s="1949"/>
      <c r="AC4" s="1949"/>
      <c r="AD4" s="1949"/>
      <c r="AE4" s="1949"/>
      <c r="AF4" s="1949"/>
      <c r="AG4" s="1949"/>
      <c r="AH4" s="1949"/>
      <c r="AI4" s="1949"/>
      <c r="AJ4" s="1949"/>
      <c r="AK4" s="1949"/>
      <c r="AL4" s="1961" t="s">
        <v>2169</v>
      </c>
      <c r="AM4" s="1961"/>
      <c r="AN4" s="1961"/>
      <c r="AO4" s="1961"/>
      <c r="AP4" s="1961"/>
      <c r="AQ4" s="1961"/>
      <c r="AR4" s="1961"/>
      <c r="AS4" s="1961"/>
      <c r="AT4" s="1961"/>
      <c r="AU4" s="1961"/>
      <c r="AV4" s="1961"/>
      <c r="AW4" s="1961"/>
      <c r="AX4" s="1961"/>
      <c r="AY4" s="1962"/>
      <c r="AZ4" s="1962"/>
      <c r="BA4" s="1962"/>
      <c r="BB4" s="1962"/>
      <c r="BC4" s="1962"/>
      <c r="BD4" s="1962"/>
      <c r="BE4" s="1949"/>
      <c r="BF4" s="1949"/>
      <c r="BG4" s="1949"/>
      <c r="BH4" s="1949"/>
      <c r="BI4" s="1949"/>
      <c r="BJ4" s="1949"/>
      <c r="BK4" s="1949"/>
      <c r="BL4" s="1949"/>
      <c r="BM4" s="1949"/>
      <c r="BN4" s="1949"/>
      <c r="BO4" s="1949"/>
      <c r="BP4" s="1949"/>
      <c r="BQ4" s="1949"/>
      <c r="BR4" s="1949"/>
      <c r="BS4" s="1949"/>
      <c r="BT4" s="1949"/>
      <c r="BU4" s="1949"/>
      <c r="BV4" s="1949"/>
      <c r="BW4" s="1949"/>
      <c r="BX4" s="1949"/>
      <c r="BY4" s="1949"/>
      <c r="BZ4" s="1949"/>
      <c r="CA4" s="1949"/>
      <c r="CB4" s="1949"/>
      <c r="CC4" s="1949"/>
      <c r="CD4" s="1949"/>
      <c r="CE4" s="1949"/>
      <c r="CF4" s="1949"/>
      <c r="CG4" s="1949"/>
      <c r="CH4" s="1949"/>
      <c r="CI4" s="1949"/>
      <c r="CJ4" s="1949"/>
      <c r="CK4" s="1949"/>
      <c r="CL4" s="1949"/>
      <c r="CM4" s="1949"/>
      <c r="CN4" s="1949"/>
      <c r="CO4" s="1949"/>
      <c r="CP4" s="1949"/>
      <c r="CQ4" s="1949"/>
      <c r="CR4" s="1949"/>
      <c r="CS4" s="1949"/>
      <c r="CT4" s="1949"/>
      <c r="CU4" s="1949"/>
      <c r="CV4" s="1949"/>
      <c r="CW4" s="1949"/>
      <c r="CX4" s="1949"/>
      <c r="CY4" s="1949"/>
      <c r="CZ4" s="1949"/>
      <c r="DA4" s="1949"/>
      <c r="DB4" s="1949"/>
      <c r="DC4" s="1949"/>
      <c r="DD4" s="1949"/>
      <c r="DE4" s="1949"/>
    </row>
    <row r="5" spans="1:115" s="1460" customFormat="1" ht="28.5" customHeight="1" thickBot="1" x14ac:dyDescent="0.3">
      <c r="X5" s="1949"/>
      <c r="Y5" s="1949"/>
      <c r="Z5" s="1949"/>
      <c r="AA5" s="1949"/>
      <c r="AB5" s="1949"/>
      <c r="AC5" s="1949"/>
      <c r="AD5" s="1949"/>
      <c r="AE5" s="1949"/>
      <c r="AF5" s="1949"/>
      <c r="AG5" s="1949"/>
      <c r="AH5" s="1949"/>
      <c r="AI5" s="1949"/>
      <c r="AJ5" s="1949"/>
      <c r="AK5" s="1949"/>
      <c r="AL5" s="1963"/>
      <c r="AM5" s="1964"/>
      <c r="AN5" s="1964"/>
      <c r="AO5" s="1964"/>
      <c r="AP5" s="1964"/>
      <c r="AQ5" s="1964"/>
      <c r="AR5" s="1964"/>
      <c r="AS5" s="1964"/>
      <c r="AT5" s="1965"/>
      <c r="AU5" s="1964"/>
      <c r="AV5" s="1964"/>
      <c r="AW5" s="1963"/>
      <c r="AX5" s="1963"/>
      <c r="AY5" s="1963"/>
      <c r="AZ5" s="1963"/>
      <c r="BA5" s="1963"/>
      <c r="BB5" s="1963"/>
      <c r="BC5" s="1963"/>
      <c r="BD5" s="1963"/>
      <c r="BE5" s="1949"/>
      <c r="BF5" s="1949"/>
      <c r="BG5" s="1949"/>
      <c r="BH5" s="1949"/>
      <c r="BI5" s="1949"/>
      <c r="BJ5" s="1949"/>
      <c r="BK5" s="1949"/>
      <c r="BL5" s="1949"/>
      <c r="BM5" s="1949"/>
      <c r="BN5" s="1949"/>
      <c r="BO5" s="1949"/>
      <c r="BP5" s="1949"/>
      <c r="BQ5" s="1949"/>
      <c r="BR5" s="1949"/>
      <c r="BS5" s="1949"/>
      <c r="BT5" s="1949"/>
      <c r="BU5" s="1949"/>
      <c r="BV5" s="1949"/>
      <c r="BW5" s="1949"/>
      <c r="BX5" s="1949"/>
      <c r="BY5" s="1949"/>
      <c r="BZ5" s="1949"/>
      <c r="CA5" s="1949"/>
      <c r="CB5" s="1949"/>
      <c r="CC5" s="1949"/>
      <c r="CD5" s="1949"/>
      <c r="CE5" s="1949"/>
      <c r="CF5" s="1949"/>
      <c r="CG5" s="1949"/>
      <c r="CH5" s="1949"/>
      <c r="CI5" s="1949"/>
      <c r="CJ5" s="1949"/>
      <c r="CK5" s="1949"/>
      <c r="CL5" s="1949"/>
      <c r="CM5" s="1949"/>
      <c r="CN5" s="1949"/>
      <c r="CO5" s="1949"/>
      <c r="CP5" s="1949"/>
      <c r="CQ5" s="1949"/>
      <c r="CR5" s="1949"/>
      <c r="CS5" s="1949"/>
      <c r="CT5" s="1949"/>
      <c r="CU5" s="1949"/>
      <c r="CV5" s="1949"/>
      <c r="CW5" s="1949"/>
      <c r="CX5" s="1949"/>
      <c r="CY5" s="1949"/>
      <c r="CZ5" s="1949"/>
      <c r="DA5" s="1949"/>
      <c r="DB5" s="1949"/>
      <c r="DC5" s="1949"/>
      <c r="DD5" s="1949"/>
      <c r="DE5" s="1949"/>
    </row>
    <row r="6" spans="1:115" s="1460" customFormat="1" ht="32.25" customHeight="1" thickBot="1" x14ac:dyDescent="0.3">
      <c r="X6" s="1949"/>
      <c r="Y6" s="1949"/>
      <c r="Z6" s="1949"/>
      <c r="AA6" s="1949"/>
      <c r="AB6" s="1949"/>
      <c r="AC6" s="1949"/>
      <c r="AD6" s="1949"/>
      <c r="AE6" s="1949"/>
      <c r="AF6" s="1949"/>
      <c r="AG6" s="1949"/>
      <c r="AH6" s="1949"/>
      <c r="AI6" s="1949"/>
      <c r="AJ6" s="1949"/>
      <c r="AK6" s="1966" t="s">
        <v>97</v>
      </c>
      <c r="AL6" s="1949"/>
      <c r="AM6" s="1949"/>
      <c r="AN6" s="1949"/>
      <c r="AO6" s="1949"/>
      <c r="AP6" s="1967"/>
      <c r="AQ6" s="1964"/>
      <c r="AR6" s="1964"/>
      <c r="AS6" s="1964"/>
      <c r="AT6" s="1964"/>
      <c r="AU6" s="1964"/>
      <c r="AV6" s="1964"/>
      <c r="AW6" s="1968" t="s">
        <v>86</v>
      </c>
      <c r="AX6" s="1963"/>
      <c r="AY6" s="1963"/>
      <c r="AZ6" s="1963"/>
      <c r="BA6" s="1963"/>
      <c r="BB6" s="1963"/>
      <c r="BC6" s="1963"/>
      <c r="BD6" s="1963"/>
      <c r="BE6" s="1949"/>
      <c r="BF6" s="1949"/>
      <c r="BG6" s="1949"/>
      <c r="BH6" s="1949"/>
      <c r="BI6" s="1949"/>
      <c r="BJ6" s="1949"/>
      <c r="BK6" s="1949"/>
      <c r="BL6" s="1949"/>
      <c r="BM6" s="1949"/>
      <c r="BN6" s="1949"/>
      <c r="BO6" s="1949"/>
      <c r="BP6" s="1949"/>
      <c r="BQ6" s="1949"/>
      <c r="BR6" s="1949"/>
      <c r="BS6" s="1949"/>
      <c r="BT6" s="1949"/>
      <c r="BU6" s="1949"/>
      <c r="BV6" s="1949"/>
      <c r="BW6" s="1949"/>
      <c r="BX6" s="1949"/>
      <c r="BY6" s="1949"/>
      <c r="BZ6" s="1949"/>
      <c r="CA6" s="1949"/>
      <c r="CB6" s="1949"/>
      <c r="CC6" s="1949"/>
      <c r="CD6" s="1949"/>
      <c r="CE6" s="1949"/>
      <c r="CF6" s="1949"/>
      <c r="CG6" s="1949"/>
      <c r="CH6" s="1949"/>
      <c r="CI6" s="1949"/>
      <c r="CJ6" s="1949"/>
      <c r="CK6" s="1949"/>
      <c r="CL6" s="1949"/>
      <c r="CM6" s="1949"/>
      <c r="CN6" s="1949"/>
      <c r="CO6" s="1949"/>
      <c r="CP6" s="1949"/>
      <c r="CQ6" s="1949"/>
      <c r="CR6" s="1949"/>
      <c r="CS6" s="1949"/>
      <c r="CT6" s="1949"/>
      <c r="CU6" s="1949"/>
      <c r="CV6" s="1949"/>
      <c r="CW6" s="1949"/>
      <c r="CX6" s="1949"/>
      <c r="CY6" s="1949"/>
      <c r="CZ6" s="1949"/>
      <c r="DA6" s="1949"/>
      <c r="DB6" s="1949"/>
      <c r="DC6" s="1949"/>
      <c r="DD6" s="1949"/>
      <c r="DE6" s="1949"/>
    </row>
    <row r="7" spans="1:115" s="1460" customFormat="1" ht="30" customHeight="1" x14ac:dyDescent="0.25">
      <c r="X7" s="1949"/>
      <c r="Y7" s="1949"/>
      <c r="Z7" s="1949"/>
      <c r="AA7" s="1949"/>
      <c r="AB7" s="1949"/>
      <c r="AC7" s="1949"/>
      <c r="AD7" s="1949"/>
      <c r="AE7" s="1949"/>
      <c r="AF7" s="1949"/>
      <c r="AG7" s="1949"/>
      <c r="AH7" s="1949"/>
      <c r="AI7" s="1961"/>
      <c r="AJ7" s="1961"/>
      <c r="AK7" s="1961"/>
      <c r="AL7" s="1961"/>
      <c r="AM7" s="1961"/>
      <c r="AN7" s="1961"/>
      <c r="AO7" s="1961"/>
      <c r="AP7" s="1961"/>
      <c r="AQ7" s="1961"/>
      <c r="AR7" s="1961"/>
      <c r="AS7" s="1961"/>
      <c r="AT7" s="1961"/>
      <c r="AU7" s="1961"/>
      <c r="AV7" s="1961"/>
      <c r="AW7" s="1961"/>
      <c r="AX7" s="1961"/>
      <c r="AY7" s="1961"/>
      <c r="AZ7" s="1961"/>
      <c r="BA7" s="1961"/>
      <c r="BB7" s="1949"/>
      <c r="BC7" s="1949"/>
      <c r="BD7" s="1949"/>
      <c r="BE7" s="1949"/>
      <c r="BF7" s="1949"/>
      <c r="BG7" s="1949"/>
      <c r="BH7" s="1949"/>
      <c r="BI7" s="1949"/>
      <c r="BJ7" s="1949"/>
      <c r="BK7" s="1949"/>
      <c r="BL7" s="1949"/>
      <c r="BM7" s="1949"/>
      <c r="BN7" s="1949"/>
      <c r="BO7" s="1949"/>
      <c r="BP7" s="1949"/>
      <c r="BQ7" s="1949"/>
      <c r="BR7" s="1949"/>
      <c r="BS7" s="1949"/>
      <c r="BT7" s="1949"/>
      <c r="BU7" s="1949"/>
      <c r="BV7" s="1949"/>
      <c r="BW7" s="1949"/>
      <c r="BX7" s="1949"/>
      <c r="BY7" s="1949"/>
      <c r="BZ7" s="1949"/>
      <c r="CA7" s="1949"/>
      <c r="CB7" s="1949"/>
      <c r="CC7" s="1949"/>
      <c r="CD7" s="1949"/>
      <c r="CE7" s="1949"/>
      <c r="CF7" s="1949"/>
      <c r="CG7" s="1949"/>
      <c r="CH7" s="1949"/>
      <c r="CI7" s="1949"/>
      <c r="CJ7" s="1949"/>
      <c r="CK7" s="1949"/>
      <c r="CL7" s="1949"/>
      <c r="CM7" s="1949"/>
      <c r="CN7" s="1949"/>
      <c r="CO7" s="1949"/>
      <c r="CP7" s="1949"/>
      <c r="CQ7" s="1949"/>
      <c r="CR7" s="1949"/>
      <c r="CS7" s="1949"/>
      <c r="CT7" s="1949"/>
      <c r="CU7" s="1949"/>
      <c r="CV7" s="1949"/>
      <c r="CW7" s="1949"/>
      <c r="CX7" s="1949"/>
      <c r="CY7" s="1949"/>
      <c r="CZ7" s="1949"/>
      <c r="DA7" s="1949"/>
      <c r="DB7" s="1949"/>
      <c r="DC7" s="1949"/>
      <c r="DD7" s="1949"/>
      <c r="DE7" s="1949"/>
    </row>
    <row r="8" spans="1:115" s="1460" customFormat="1" ht="20.25" customHeight="1" x14ac:dyDescent="0.25">
      <c r="A8" s="2869" t="s">
        <v>1484</v>
      </c>
      <c r="B8" s="2869" t="s">
        <v>1864</v>
      </c>
      <c r="C8" s="2869" t="s">
        <v>1317</v>
      </c>
      <c r="D8" s="2869" t="s">
        <v>351</v>
      </c>
      <c r="E8" s="2869" t="s">
        <v>403</v>
      </c>
      <c r="F8" s="2869" t="s">
        <v>400</v>
      </c>
      <c r="G8" s="2882" t="s">
        <v>1865</v>
      </c>
      <c r="H8" s="2882" t="s">
        <v>1866</v>
      </c>
      <c r="I8" s="2882" t="s">
        <v>1867</v>
      </c>
      <c r="J8" s="2882" t="s">
        <v>401</v>
      </c>
      <c r="K8" s="2869" t="s">
        <v>1773</v>
      </c>
      <c r="L8" s="2882" t="s">
        <v>1868</v>
      </c>
      <c r="M8" s="2882" t="s">
        <v>1869</v>
      </c>
      <c r="N8" s="2882"/>
      <c r="O8" s="2883" t="s">
        <v>402</v>
      </c>
      <c r="P8" s="2881" t="s">
        <v>460</v>
      </c>
      <c r="Q8" s="2883" t="s">
        <v>2118</v>
      </c>
      <c r="R8" s="2881" t="s">
        <v>397</v>
      </c>
      <c r="S8" s="2881"/>
      <c r="T8" s="2881"/>
      <c r="U8" s="2864" t="s">
        <v>739</v>
      </c>
      <c r="V8" s="2864" t="s">
        <v>740</v>
      </c>
      <c r="W8" s="2875" t="s">
        <v>1870</v>
      </c>
      <c r="X8" s="1969" t="s">
        <v>1481</v>
      </c>
      <c r="Y8" s="2876" t="s">
        <v>2170</v>
      </c>
      <c r="Z8" s="2876"/>
      <c r="AA8" s="2876"/>
      <c r="AB8" s="2876"/>
      <c r="AC8" s="2876"/>
      <c r="AD8" s="2876"/>
      <c r="AE8" s="2876"/>
      <c r="AF8" s="2876"/>
      <c r="AG8" s="2876"/>
      <c r="AH8" s="2876"/>
      <c r="AI8" s="2876"/>
      <c r="AJ8" s="2876"/>
      <c r="AK8" s="2876"/>
      <c r="AL8" s="2876"/>
      <c r="AM8" s="2876"/>
      <c r="AN8" s="2876"/>
      <c r="AO8" s="2877" t="s">
        <v>1479</v>
      </c>
      <c r="AP8" s="2877"/>
      <c r="AQ8" s="2877"/>
      <c r="AR8" s="2877"/>
      <c r="AS8" s="2877"/>
      <c r="AT8" s="2877"/>
      <c r="AU8" s="2877"/>
      <c r="AV8" s="2877"/>
      <c r="AW8" s="2877"/>
      <c r="AX8" s="2877"/>
      <c r="AY8" s="2877"/>
      <c r="AZ8" s="2877"/>
      <c r="BA8" s="2877"/>
      <c r="BB8" s="2877"/>
      <c r="BC8" s="2877"/>
      <c r="BD8" s="2877"/>
      <c r="BE8" s="2877"/>
      <c r="BF8" s="2877"/>
      <c r="BG8" s="2877"/>
      <c r="BH8" s="2877"/>
      <c r="BI8" s="2877"/>
      <c r="BJ8" s="2877"/>
      <c r="BK8" s="2877"/>
      <c r="BL8" s="2877"/>
      <c r="BM8" s="2878" t="s">
        <v>2171</v>
      </c>
      <c r="BN8" s="2879"/>
      <c r="BO8" s="2879"/>
      <c r="BP8" s="2879"/>
      <c r="BQ8" s="2879"/>
      <c r="BR8" s="2879"/>
      <c r="BS8" s="2879"/>
      <c r="BT8" s="2879"/>
      <c r="BU8" s="2879"/>
      <c r="BV8" s="2879"/>
      <c r="BW8" s="2879"/>
      <c r="BX8" s="2879"/>
      <c r="BY8" s="2879"/>
      <c r="BZ8" s="2879"/>
      <c r="CA8" s="2879"/>
      <c r="CB8" s="2879"/>
      <c r="CC8" s="2879"/>
      <c r="CD8" s="2879"/>
      <c r="CE8" s="2879"/>
      <c r="CF8" s="2879"/>
      <c r="CG8" s="2879"/>
      <c r="CH8" s="2879"/>
      <c r="CI8" s="2879"/>
      <c r="CJ8" s="2879"/>
      <c r="CK8" s="2879"/>
      <c r="CL8" s="2879"/>
      <c r="CM8" s="2879"/>
      <c r="CN8" s="2879"/>
      <c r="CO8" s="2879"/>
      <c r="CP8" s="2879"/>
      <c r="CQ8" s="2879"/>
      <c r="CR8" s="2879"/>
      <c r="CS8" s="2879"/>
      <c r="CT8" s="2879"/>
      <c r="CU8" s="2879"/>
      <c r="CV8" s="2879"/>
      <c r="CW8" s="2879"/>
      <c r="CX8" s="2879"/>
      <c r="CY8" s="2879"/>
      <c r="CZ8" s="2879"/>
      <c r="DA8" s="2879"/>
      <c r="DB8" s="2879"/>
      <c r="DC8" s="2879"/>
      <c r="DD8" s="2879"/>
      <c r="DE8" s="2880"/>
      <c r="DF8" s="2864" t="s">
        <v>1105</v>
      </c>
      <c r="DG8" s="2864" t="s">
        <v>1900</v>
      </c>
      <c r="DH8" s="2869" t="s">
        <v>740</v>
      </c>
      <c r="DI8" s="2864" t="s">
        <v>1901</v>
      </c>
      <c r="DJ8" s="2872" t="s">
        <v>1488</v>
      </c>
      <c r="DK8" s="2864" t="s">
        <v>1902</v>
      </c>
    </row>
    <row r="9" spans="1:115" s="1460" customFormat="1" ht="156" customHeight="1" x14ac:dyDescent="0.25">
      <c r="A9" s="2870"/>
      <c r="B9" s="2870"/>
      <c r="C9" s="2870"/>
      <c r="D9" s="2870"/>
      <c r="E9" s="2870"/>
      <c r="F9" s="2870"/>
      <c r="G9" s="2882"/>
      <c r="H9" s="2882"/>
      <c r="I9" s="2882"/>
      <c r="J9" s="2882"/>
      <c r="K9" s="2870"/>
      <c r="L9" s="2882"/>
      <c r="M9" s="2882"/>
      <c r="N9" s="2882"/>
      <c r="O9" s="2883"/>
      <c r="P9" s="2881"/>
      <c r="Q9" s="2883"/>
      <c r="R9" s="2881"/>
      <c r="S9" s="2881"/>
      <c r="T9" s="2881"/>
      <c r="U9" s="2864"/>
      <c r="V9" s="2864"/>
      <c r="W9" s="2875"/>
      <c r="X9" s="2865" t="s">
        <v>2172</v>
      </c>
      <c r="Y9" s="2867" t="s">
        <v>2582</v>
      </c>
      <c r="Z9" s="2867"/>
      <c r="AA9" s="2867"/>
      <c r="AB9" s="2863" t="s">
        <v>2173</v>
      </c>
      <c r="AC9" s="2868" t="s">
        <v>2174</v>
      </c>
      <c r="AD9" s="2868"/>
      <c r="AE9" s="2868"/>
      <c r="AF9" s="2863" t="s">
        <v>2175</v>
      </c>
      <c r="AG9" s="2855" t="s">
        <v>2176</v>
      </c>
      <c r="AH9" s="2856"/>
      <c r="AI9" s="2857"/>
      <c r="AJ9" s="2863" t="s">
        <v>2177</v>
      </c>
      <c r="AK9" s="2868" t="s">
        <v>2178</v>
      </c>
      <c r="AL9" s="2868"/>
      <c r="AM9" s="2868"/>
      <c r="AN9" s="2863" t="s">
        <v>2173</v>
      </c>
      <c r="AO9" s="2867" t="s">
        <v>2583</v>
      </c>
      <c r="AP9" s="2867"/>
      <c r="AQ9" s="2867"/>
      <c r="AR9" s="2863" t="s">
        <v>2173</v>
      </c>
      <c r="AS9" s="2868" t="s">
        <v>2179</v>
      </c>
      <c r="AT9" s="2868"/>
      <c r="AU9" s="2868"/>
      <c r="AV9" s="2863" t="s">
        <v>2180</v>
      </c>
      <c r="AW9" s="2868" t="s">
        <v>2181</v>
      </c>
      <c r="AX9" s="2868"/>
      <c r="AY9" s="2868"/>
      <c r="AZ9" s="2863" t="s">
        <v>2182</v>
      </c>
      <c r="BA9" s="2867" t="s">
        <v>2183</v>
      </c>
      <c r="BB9" s="2867"/>
      <c r="BC9" s="2867"/>
      <c r="BD9" s="2867" t="s">
        <v>2184</v>
      </c>
      <c r="BE9" s="2867" t="s">
        <v>2185</v>
      </c>
      <c r="BF9" s="2867"/>
      <c r="BG9" s="2867"/>
      <c r="BH9" s="2881" t="s">
        <v>2186</v>
      </c>
      <c r="BI9" s="2868" t="s">
        <v>2187</v>
      </c>
      <c r="BJ9" s="2868"/>
      <c r="BK9" s="2868"/>
      <c r="BL9" s="2863" t="s">
        <v>2188</v>
      </c>
      <c r="BM9" s="2852" t="s">
        <v>2189</v>
      </c>
      <c r="BN9" s="2853"/>
      <c r="BO9" s="2854"/>
      <c r="BP9" s="2850" t="s">
        <v>2190</v>
      </c>
      <c r="BQ9" s="2852" t="s">
        <v>2110</v>
      </c>
      <c r="BR9" s="2853"/>
      <c r="BS9" s="2854"/>
      <c r="BT9" s="2858" t="s">
        <v>2191</v>
      </c>
      <c r="BU9" s="2852" t="s">
        <v>2192</v>
      </c>
      <c r="BV9" s="2853"/>
      <c r="BW9" s="2854"/>
      <c r="BX9" s="2850" t="s">
        <v>2193</v>
      </c>
      <c r="BY9" s="2855" t="s">
        <v>2194</v>
      </c>
      <c r="BZ9" s="2856"/>
      <c r="CA9" s="2857"/>
      <c r="CB9" s="2858" t="s">
        <v>2195</v>
      </c>
      <c r="CC9" s="2855" t="s">
        <v>2196</v>
      </c>
      <c r="CD9" s="2856"/>
      <c r="CE9" s="2857"/>
      <c r="CF9" s="2858" t="s">
        <v>2197</v>
      </c>
      <c r="CG9" s="2855" t="s">
        <v>2198</v>
      </c>
      <c r="CH9" s="2856"/>
      <c r="CI9" s="2857"/>
      <c r="CJ9" s="2850" t="s">
        <v>2199</v>
      </c>
      <c r="CK9" s="2850" t="s">
        <v>2112</v>
      </c>
      <c r="CL9" s="2860" t="s">
        <v>2200</v>
      </c>
      <c r="CM9" s="2861"/>
      <c r="CN9" s="2862"/>
      <c r="CO9" s="2850" t="s">
        <v>2201</v>
      </c>
      <c r="CP9" s="2860" t="s">
        <v>2202</v>
      </c>
      <c r="CQ9" s="2861"/>
      <c r="CR9" s="2862"/>
      <c r="CS9" s="2850" t="s">
        <v>2203</v>
      </c>
      <c r="CT9" s="2852" t="s">
        <v>2204</v>
      </c>
      <c r="CU9" s="2853"/>
      <c r="CV9" s="2854"/>
      <c r="CW9" s="2850" t="s">
        <v>2195</v>
      </c>
      <c r="CX9" s="2852" t="s">
        <v>2205</v>
      </c>
      <c r="CY9" s="2853"/>
      <c r="CZ9" s="2854"/>
      <c r="DA9" s="2850" t="s">
        <v>2206</v>
      </c>
      <c r="DB9" s="2852" t="s">
        <v>2207</v>
      </c>
      <c r="DC9" s="2853"/>
      <c r="DD9" s="2854"/>
      <c r="DE9" s="2850" t="s">
        <v>2195</v>
      </c>
      <c r="DF9" s="2864"/>
      <c r="DG9" s="2864"/>
      <c r="DH9" s="2870"/>
      <c r="DI9" s="2864"/>
      <c r="DJ9" s="2873"/>
      <c r="DK9" s="2864"/>
    </row>
    <row r="10" spans="1:115" s="1460" customFormat="1" ht="74.25" customHeight="1" x14ac:dyDescent="0.25">
      <c r="A10" s="2871"/>
      <c r="B10" s="2871"/>
      <c r="C10" s="2871"/>
      <c r="D10" s="2871"/>
      <c r="E10" s="2871"/>
      <c r="F10" s="2871"/>
      <c r="G10" s="2882"/>
      <c r="H10" s="2882"/>
      <c r="I10" s="2882"/>
      <c r="J10" s="2882"/>
      <c r="K10" s="2871"/>
      <c r="L10" s="2882"/>
      <c r="M10" s="1957" t="s">
        <v>1871</v>
      </c>
      <c r="N10" s="1957" t="s">
        <v>1872</v>
      </c>
      <c r="O10" s="2883"/>
      <c r="P10" s="2881"/>
      <c r="Q10" s="2883"/>
      <c r="R10" s="1958" t="s">
        <v>2119</v>
      </c>
      <c r="S10" s="1958" t="s">
        <v>2119</v>
      </c>
      <c r="T10" s="1958" t="s">
        <v>1873</v>
      </c>
      <c r="U10" s="2864"/>
      <c r="V10" s="2864"/>
      <c r="W10" s="2875"/>
      <c r="X10" s="2866"/>
      <c r="Y10" s="1970" t="s">
        <v>154</v>
      </c>
      <c r="Z10" s="1970" t="s">
        <v>1470</v>
      </c>
      <c r="AA10" s="1970" t="s">
        <v>280</v>
      </c>
      <c r="AB10" s="2863"/>
      <c r="AC10" s="1970" t="s">
        <v>154</v>
      </c>
      <c r="AD10" s="1970" t="s">
        <v>1470</v>
      </c>
      <c r="AE10" s="1970" t="s">
        <v>280</v>
      </c>
      <c r="AF10" s="2863"/>
      <c r="AG10" s="1970" t="s">
        <v>154</v>
      </c>
      <c r="AH10" s="1970" t="s">
        <v>1470</v>
      </c>
      <c r="AI10" s="1970" t="s">
        <v>280</v>
      </c>
      <c r="AJ10" s="2863"/>
      <c r="AK10" s="1970" t="s">
        <v>154</v>
      </c>
      <c r="AL10" s="1970" t="s">
        <v>1470</v>
      </c>
      <c r="AM10" s="1970" t="s">
        <v>280</v>
      </c>
      <c r="AN10" s="2863" t="s">
        <v>2173</v>
      </c>
      <c r="AO10" s="1970" t="s">
        <v>154</v>
      </c>
      <c r="AP10" s="1970" t="s">
        <v>1470</v>
      </c>
      <c r="AQ10" s="1970" t="s">
        <v>280</v>
      </c>
      <c r="AR10" s="2863"/>
      <c r="AS10" s="1970" t="s">
        <v>154</v>
      </c>
      <c r="AT10" s="1970" t="s">
        <v>1470</v>
      </c>
      <c r="AU10" s="1970" t="s">
        <v>280</v>
      </c>
      <c r="AV10" s="2863"/>
      <c r="AW10" s="1970" t="s">
        <v>154</v>
      </c>
      <c r="AX10" s="1970" t="s">
        <v>1470</v>
      </c>
      <c r="AY10" s="1970" t="s">
        <v>280</v>
      </c>
      <c r="AZ10" s="2863"/>
      <c r="BA10" s="1970" t="s">
        <v>154</v>
      </c>
      <c r="BB10" s="1971" t="s">
        <v>1470</v>
      </c>
      <c r="BC10" s="1971" t="s">
        <v>280</v>
      </c>
      <c r="BD10" s="2867"/>
      <c r="BE10" s="1970" t="s">
        <v>154</v>
      </c>
      <c r="BF10" s="1971" t="s">
        <v>1470</v>
      </c>
      <c r="BG10" s="1971" t="s">
        <v>280</v>
      </c>
      <c r="BH10" s="2881"/>
      <c r="BI10" s="1970" t="s">
        <v>154</v>
      </c>
      <c r="BJ10" s="1970" t="s">
        <v>1470</v>
      </c>
      <c r="BK10" s="1970" t="s">
        <v>280</v>
      </c>
      <c r="BL10" s="2863"/>
      <c r="BM10" s="1970" t="s">
        <v>154</v>
      </c>
      <c r="BN10" s="1970" t="s">
        <v>1470</v>
      </c>
      <c r="BO10" s="1970" t="s">
        <v>280</v>
      </c>
      <c r="BP10" s="2851"/>
      <c r="BQ10" s="1970" t="s">
        <v>154</v>
      </c>
      <c r="BR10" s="1970" t="s">
        <v>1470</v>
      </c>
      <c r="BS10" s="1970" t="s">
        <v>280</v>
      </c>
      <c r="BT10" s="2859"/>
      <c r="BU10" s="1970" t="s">
        <v>154</v>
      </c>
      <c r="BV10" s="1970" t="s">
        <v>1470</v>
      </c>
      <c r="BW10" s="1970" t="s">
        <v>280</v>
      </c>
      <c r="BX10" s="2851"/>
      <c r="BY10" s="1970" t="s">
        <v>154</v>
      </c>
      <c r="BZ10" s="1970" t="s">
        <v>1470</v>
      </c>
      <c r="CA10" s="1970" t="s">
        <v>280</v>
      </c>
      <c r="CB10" s="2859"/>
      <c r="CC10" s="1970" t="s">
        <v>154</v>
      </c>
      <c r="CD10" s="1970" t="s">
        <v>1470</v>
      </c>
      <c r="CE10" s="1970" t="s">
        <v>280</v>
      </c>
      <c r="CF10" s="2859"/>
      <c r="CG10" s="1970" t="s">
        <v>154</v>
      </c>
      <c r="CH10" s="1970" t="s">
        <v>1470</v>
      </c>
      <c r="CI10" s="1970" t="s">
        <v>280</v>
      </c>
      <c r="CJ10" s="2851"/>
      <c r="CK10" s="2851"/>
      <c r="CL10" s="1970" t="s">
        <v>154</v>
      </c>
      <c r="CM10" s="1970" t="s">
        <v>1470</v>
      </c>
      <c r="CN10" s="1970" t="s">
        <v>280</v>
      </c>
      <c r="CO10" s="2851"/>
      <c r="CP10" s="1970" t="s">
        <v>154</v>
      </c>
      <c r="CQ10" s="1970" t="s">
        <v>1470</v>
      </c>
      <c r="CR10" s="1970" t="s">
        <v>280</v>
      </c>
      <c r="CS10" s="2851"/>
      <c r="CT10" s="1970" t="s">
        <v>154</v>
      </c>
      <c r="CU10" s="1970" t="s">
        <v>1470</v>
      </c>
      <c r="CV10" s="1970" t="s">
        <v>280</v>
      </c>
      <c r="CW10" s="2851"/>
      <c r="CX10" s="1970" t="s">
        <v>154</v>
      </c>
      <c r="CY10" s="1970" t="s">
        <v>1470</v>
      </c>
      <c r="CZ10" s="1970" t="s">
        <v>280</v>
      </c>
      <c r="DA10" s="2851"/>
      <c r="DB10" s="1970" t="s">
        <v>154</v>
      </c>
      <c r="DC10" s="1970" t="s">
        <v>1470</v>
      </c>
      <c r="DD10" s="1970" t="s">
        <v>280</v>
      </c>
      <c r="DE10" s="2851"/>
      <c r="DF10" s="2864"/>
      <c r="DG10" s="2864"/>
      <c r="DH10" s="2871"/>
      <c r="DI10" s="2864"/>
      <c r="DJ10" s="2874"/>
      <c r="DK10" s="2864"/>
    </row>
    <row r="11" spans="1:115" s="1460" customFormat="1" x14ac:dyDescent="0.25">
      <c r="A11" s="1470">
        <v>1</v>
      </c>
      <c r="B11" s="1470" t="s">
        <v>412</v>
      </c>
      <c r="C11" s="1470" t="s">
        <v>412</v>
      </c>
      <c r="D11" s="1470" t="s">
        <v>412</v>
      </c>
      <c r="E11" s="1470" t="s">
        <v>412</v>
      </c>
      <c r="F11" s="1470">
        <v>2</v>
      </c>
      <c r="G11" s="1470" t="s">
        <v>412</v>
      </c>
      <c r="H11" s="1470" t="s">
        <v>412</v>
      </c>
      <c r="I11" s="1470" t="s">
        <v>412</v>
      </c>
      <c r="J11" s="1470" t="s">
        <v>412</v>
      </c>
      <c r="K11" s="1470">
        <v>3</v>
      </c>
      <c r="L11" s="1470" t="s">
        <v>412</v>
      </c>
      <c r="M11" s="1470" t="s">
        <v>412</v>
      </c>
      <c r="N11" s="1470" t="s">
        <v>412</v>
      </c>
      <c r="O11" s="1470" t="s">
        <v>412</v>
      </c>
      <c r="P11" s="1470" t="s">
        <v>412</v>
      </c>
      <c r="Q11" s="1470" t="s">
        <v>412</v>
      </c>
      <c r="R11" s="1470" t="s">
        <v>412</v>
      </c>
      <c r="S11" s="1470" t="s">
        <v>412</v>
      </c>
      <c r="T11" s="1470" t="s">
        <v>412</v>
      </c>
      <c r="U11" s="1470" t="s">
        <v>412</v>
      </c>
      <c r="V11" s="1470" t="s">
        <v>412</v>
      </c>
      <c r="W11" s="1470" t="s">
        <v>412</v>
      </c>
      <c r="X11" s="1489">
        <v>4</v>
      </c>
      <c r="Y11" s="1489">
        <v>5</v>
      </c>
      <c r="Z11" s="1489">
        <v>6</v>
      </c>
      <c r="AA11" s="1489">
        <v>7</v>
      </c>
      <c r="AB11" s="1489">
        <v>8</v>
      </c>
      <c r="AC11" s="1489">
        <v>9</v>
      </c>
      <c r="AD11" s="1489">
        <v>10</v>
      </c>
      <c r="AE11" s="1489">
        <v>11</v>
      </c>
      <c r="AF11" s="1489">
        <v>12</v>
      </c>
      <c r="AG11" s="1489">
        <v>13</v>
      </c>
      <c r="AH11" s="1489">
        <v>14</v>
      </c>
      <c r="AI11" s="1489">
        <v>15</v>
      </c>
      <c r="AJ11" s="1489">
        <v>16</v>
      </c>
      <c r="AK11" s="1489">
        <v>17</v>
      </c>
      <c r="AL11" s="1489">
        <v>18</v>
      </c>
      <c r="AM11" s="1489">
        <v>19</v>
      </c>
      <c r="AN11" s="1489">
        <v>20</v>
      </c>
      <c r="AO11" s="1489">
        <v>21</v>
      </c>
      <c r="AP11" s="1489">
        <v>22</v>
      </c>
      <c r="AQ11" s="1489">
        <v>23</v>
      </c>
      <c r="AR11" s="1489">
        <v>24</v>
      </c>
      <c r="AS11" s="1489">
        <v>25</v>
      </c>
      <c r="AT11" s="1489">
        <v>26</v>
      </c>
      <c r="AU11" s="1489">
        <v>27</v>
      </c>
      <c r="AV11" s="1489">
        <v>28</v>
      </c>
      <c r="AW11" s="1489">
        <v>29</v>
      </c>
      <c r="AX11" s="1489">
        <v>30</v>
      </c>
      <c r="AY11" s="1489">
        <v>31</v>
      </c>
      <c r="AZ11" s="1489">
        <v>32</v>
      </c>
      <c r="BA11" s="1489">
        <v>33</v>
      </c>
      <c r="BB11" s="1489">
        <v>34</v>
      </c>
      <c r="BC11" s="1489">
        <v>35</v>
      </c>
      <c r="BD11" s="1489">
        <v>36</v>
      </c>
      <c r="BE11" s="1489">
        <v>37</v>
      </c>
      <c r="BF11" s="1489">
        <v>38</v>
      </c>
      <c r="BG11" s="1489">
        <v>39</v>
      </c>
      <c r="BH11" s="1489">
        <v>44</v>
      </c>
      <c r="BI11" s="1489">
        <v>45</v>
      </c>
      <c r="BJ11" s="1489">
        <v>46</v>
      </c>
      <c r="BK11" s="1489">
        <v>47</v>
      </c>
      <c r="BL11" s="1489">
        <v>48</v>
      </c>
      <c r="BM11" s="1489">
        <v>49</v>
      </c>
      <c r="BN11" s="1489">
        <v>50</v>
      </c>
      <c r="BO11" s="1489">
        <v>51</v>
      </c>
      <c r="BP11" s="1489">
        <v>52</v>
      </c>
      <c r="BQ11" s="1489">
        <v>53</v>
      </c>
      <c r="BR11" s="1489">
        <v>54</v>
      </c>
      <c r="BS11" s="1489">
        <v>55</v>
      </c>
      <c r="BT11" s="1489">
        <v>56</v>
      </c>
      <c r="BU11" s="1489">
        <v>57</v>
      </c>
      <c r="BV11" s="1489">
        <v>58</v>
      </c>
      <c r="BW11" s="1489">
        <v>59</v>
      </c>
      <c r="BX11" s="1489">
        <v>60</v>
      </c>
      <c r="BY11" s="1489">
        <v>61</v>
      </c>
      <c r="BZ11" s="1489">
        <v>58</v>
      </c>
      <c r="CA11" s="1489">
        <v>59</v>
      </c>
      <c r="CB11" s="1489">
        <v>60</v>
      </c>
      <c r="CC11" s="1489">
        <v>61</v>
      </c>
      <c r="CD11" s="1489">
        <v>62</v>
      </c>
      <c r="CE11" s="1489">
        <v>63</v>
      </c>
      <c r="CF11" s="1489">
        <v>64</v>
      </c>
      <c r="CG11" s="1489">
        <v>65</v>
      </c>
      <c r="CH11" s="1489">
        <v>66</v>
      </c>
      <c r="CI11" s="1489">
        <v>67</v>
      </c>
      <c r="CJ11" s="1489">
        <v>68</v>
      </c>
      <c r="CK11" s="1489">
        <v>69</v>
      </c>
      <c r="CL11" s="1489">
        <v>70</v>
      </c>
      <c r="CM11" s="1489">
        <v>71</v>
      </c>
      <c r="CN11" s="1489">
        <v>72</v>
      </c>
      <c r="CO11" s="1489">
        <v>73</v>
      </c>
      <c r="CP11" s="1489">
        <v>74</v>
      </c>
      <c r="CQ11" s="1489">
        <v>75</v>
      </c>
      <c r="CR11" s="1489">
        <v>76</v>
      </c>
      <c r="CS11" s="1489">
        <v>77</v>
      </c>
      <c r="CT11" s="1489">
        <v>78</v>
      </c>
      <c r="CU11" s="1489">
        <v>79</v>
      </c>
      <c r="CV11" s="1489">
        <v>80</v>
      </c>
      <c r="CW11" s="1489">
        <v>81</v>
      </c>
      <c r="CX11" s="1489">
        <v>82</v>
      </c>
      <c r="CY11" s="1489">
        <v>83</v>
      </c>
      <c r="CZ11" s="1489">
        <v>84</v>
      </c>
      <c r="DA11" s="1489">
        <v>85</v>
      </c>
      <c r="DB11" s="1489">
        <v>86</v>
      </c>
      <c r="DC11" s="1489">
        <v>87</v>
      </c>
      <c r="DD11" s="1489">
        <v>88</v>
      </c>
      <c r="DE11" s="1489">
        <v>89</v>
      </c>
      <c r="DF11" s="1489">
        <v>90</v>
      </c>
      <c r="DG11" s="1489">
        <v>91</v>
      </c>
      <c r="DH11" s="1489">
        <v>92</v>
      </c>
      <c r="DI11" s="1489">
        <v>93</v>
      </c>
      <c r="DJ11" s="1489">
        <v>94</v>
      </c>
      <c r="DK11" s="1489">
        <v>95</v>
      </c>
    </row>
    <row r="12" spans="1:115" s="1460" customFormat="1" ht="27" x14ac:dyDescent="0.25">
      <c r="A12" s="1483"/>
      <c r="B12" s="1472"/>
      <c r="C12" s="1472"/>
      <c r="D12" s="1472"/>
      <c r="E12" s="1472"/>
      <c r="F12" s="1471"/>
      <c r="G12" s="1471"/>
      <c r="H12" s="1471"/>
      <c r="I12" s="1471"/>
      <c r="J12" s="1471"/>
      <c r="K12" s="1471"/>
      <c r="L12" s="1471"/>
      <c r="M12" s="1471"/>
      <c r="N12" s="1471"/>
      <c r="O12" s="1471"/>
      <c r="P12" s="1471"/>
      <c r="Q12" s="1471"/>
      <c r="R12" s="1471"/>
      <c r="S12" s="1471"/>
      <c r="T12" s="1471"/>
      <c r="U12" s="1471"/>
      <c r="V12" s="1471"/>
      <c r="W12" s="1471"/>
      <c r="X12" s="1490"/>
      <c r="Y12" s="1491"/>
      <c r="Z12" s="1492"/>
      <c r="AA12" s="1493"/>
      <c r="AB12" s="1493"/>
      <c r="AC12" s="1493"/>
      <c r="AD12" s="1493"/>
      <c r="AE12" s="1493"/>
      <c r="AF12" s="1493"/>
      <c r="AG12" s="1493"/>
      <c r="AH12" s="1493"/>
      <c r="AI12" s="1493"/>
      <c r="AJ12" s="1494"/>
      <c r="AK12" s="1494"/>
      <c r="AL12" s="1494"/>
      <c r="AM12" s="1494"/>
      <c r="AN12" s="1494"/>
      <c r="AO12" s="1494"/>
      <c r="AP12" s="1494"/>
      <c r="AQ12" s="1494"/>
      <c r="AR12" s="1494"/>
      <c r="AS12" s="1494"/>
      <c r="AT12" s="1494"/>
      <c r="AU12" s="1494"/>
      <c r="AV12" s="1494"/>
      <c r="AW12" s="1494"/>
      <c r="AX12" s="1494"/>
      <c r="AY12" s="1494"/>
      <c r="AZ12" s="1494"/>
      <c r="BA12" s="1494"/>
      <c r="BB12" s="1494"/>
      <c r="BC12" s="1494"/>
      <c r="BD12" s="1494"/>
      <c r="BE12" s="1494"/>
      <c r="BF12" s="1494"/>
      <c r="BG12" s="1494"/>
      <c r="BH12" s="1494"/>
      <c r="BI12" s="1494"/>
      <c r="BJ12" s="1494"/>
      <c r="BK12" s="1494"/>
      <c r="BL12" s="1494"/>
      <c r="BM12" s="1494"/>
      <c r="BN12" s="1494"/>
      <c r="BO12" s="1494"/>
      <c r="BP12" s="1494"/>
      <c r="BQ12" s="1495"/>
      <c r="BR12" s="1495"/>
      <c r="BS12" s="1495"/>
      <c r="BT12" s="1495"/>
      <c r="BU12" s="1495"/>
      <c r="BV12" s="1495"/>
      <c r="BW12" s="1495"/>
      <c r="BX12" s="1495"/>
      <c r="BY12" s="1495"/>
      <c r="BZ12" s="1495"/>
      <c r="CA12" s="1495"/>
      <c r="CB12" s="1495"/>
      <c r="CC12" s="1495"/>
      <c r="CD12" s="1495"/>
      <c r="CE12" s="1495"/>
      <c r="CF12" s="1495"/>
      <c r="CG12" s="1495"/>
      <c r="CH12" s="1495"/>
      <c r="CI12" s="1495"/>
      <c r="CJ12" s="1495"/>
      <c r="CK12" s="1495"/>
      <c r="CL12" s="1495"/>
      <c r="CM12" s="1495"/>
      <c r="CN12" s="1495"/>
      <c r="CO12" s="1495"/>
      <c r="CP12" s="1495"/>
      <c r="CQ12" s="1495"/>
      <c r="CR12" s="1495"/>
      <c r="CS12" s="1495"/>
      <c r="CT12" s="1495"/>
      <c r="CU12" s="1495"/>
      <c r="CV12" s="1495"/>
      <c r="CW12" s="1495"/>
      <c r="CX12" s="1495"/>
      <c r="CY12" s="1495"/>
      <c r="CZ12" s="1495"/>
      <c r="DA12" s="1495"/>
      <c r="DB12" s="1495"/>
      <c r="DC12" s="1495"/>
      <c r="DD12" s="1495"/>
      <c r="DE12" s="1495"/>
      <c r="DF12" s="1469"/>
      <c r="DG12" s="1469"/>
      <c r="DH12" s="1469"/>
      <c r="DI12" s="1469"/>
      <c r="DJ12" s="1469"/>
      <c r="DK12" s="1469"/>
    </row>
    <row r="13" spans="1:115" s="1460" customFormat="1" ht="20.25" x14ac:dyDescent="0.25">
      <c r="A13" s="1484"/>
      <c r="B13" s="1472"/>
      <c r="C13" s="1472"/>
      <c r="D13" s="1472"/>
      <c r="E13" s="1472"/>
      <c r="F13" s="1471"/>
      <c r="G13" s="1471"/>
      <c r="H13" s="1471"/>
      <c r="I13" s="1471"/>
      <c r="J13" s="1471"/>
      <c r="K13" s="1471"/>
      <c r="L13" s="1471"/>
      <c r="M13" s="1471"/>
      <c r="N13" s="1471"/>
      <c r="O13" s="1471"/>
      <c r="P13" s="1471"/>
      <c r="Q13" s="1471"/>
      <c r="R13" s="1471"/>
      <c r="S13" s="1471"/>
      <c r="T13" s="1471"/>
      <c r="U13" s="1471"/>
      <c r="V13" s="1471"/>
      <c r="W13" s="1471"/>
      <c r="X13" s="1496"/>
      <c r="Y13" s="1496"/>
      <c r="Z13" s="1496"/>
      <c r="AA13" s="1497"/>
      <c r="AB13" s="1497"/>
      <c r="AC13" s="1497"/>
      <c r="AD13" s="1497"/>
      <c r="AE13" s="1497"/>
      <c r="AF13" s="1497"/>
      <c r="AG13" s="1497"/>
      <c r="AH13" s="1497"/>
      <c r="AI13" s="1497"/>
      <c r="AJ13" s="1498"/>
      <c r="AK13" s="1498"/>
      <c r="AL13" s="1498"/>
      <c r="AM13" s="1499"/>
      <c r="AN13" s="1498"/>
      <c r="AO13" s="1498"/>
      <c r="AP13" s="1498"/>
      <c r="AQ13" s="1500"/>
      <c r="AR13" s="1498"/>
      <c r="AS13" s="1498"/>
      <c r="AT13" s="1498"/>
      <c r="AU13" s="1499"/>
      <c r="AV13" s="1498"/>
      <c r="AW13" s="1498"/>
      <c r="AX13" s="1498"/>
      <c r="AY13" s="1499"/>
      <c r="AZ13" s="1498"/>
      <c r="BA13" s="1498"/>
      <c r="BB13" s="1498"/>
      <c r="BC13" s="1498"/>
      <c r="BD13" s="1501"/>
      <c r="BE13" s="1501"/>
      <c r="BF13" s="1501"/>
      <c r="BG13" s="1499"/>
      <c r="BH13" s="1498"/>
      <c r="BI13" s="1498"/>
      <c r="BJ13" s="1498"/>
      <c r="BK13" s="1498"/>
      <c r="BL13" s="1498"/>
      <c r="BM13" s="1498"/>
      <c r="BN13" s="1498"/>
      <c r="BO13" s="1498"/>
      <c r="BP13" s="1498"/>
      <c r="BQ13" s="1498"/>
      <c r="BR13" s="1498"/>
      <c r="BS13" s="1498"/>
      <c r="BT13" s="1498"/>
      <c r="BU13" s="1498"/>
      <c r="BV13" s="1499"/>
      <c r="BW13" s="1499"/>
      <c r="BX13" s="1499"/>
      <c r="BY13" s="1499"/>
      <c r="BZ13" s="1499"/>
      <c r="CA13" s="1499"/>
      <c r="CB13" s="1499"/>
      <c r="CC13" s="1499"/>
      <c r="CD13" s="1499"/>
      <c r="CE13" s="1498"/>
      <c r="CF13" s="1498"/>
      <c r="CG13" s="1498"/>
      <c r="CH13" s="1498"/>
      <c r="CI13" s="1498"/>
      <c r="CJ13" s="1498"/>
      <c r="CK13" s="1498"/>
      <c r="CL13" s="1498"/>
      <c r="CM13" s="1498"/>
      <c r="CN13" s="1498"/>
      <c r="CO13" s="1498"/>
      <c r="CP13" s="1499"/>
      <c r="CQ13" s="1499"/>
      <c r="CR13" s="1499"/>
      <c r="CS13" s="1499"/>
      <c r="CT13" s="1499"/>
      <c r="CU13" s="1499"/>
      <c r="CV13" s="1499"/>
      <c r="CW13" s="1499"/>
      <c r="CX13" s="1499"/>
      <c r="CY13" s="1499"/>
      <c r="CZ13" s="1499"/>
      <c r="DA13" s="1499"/>
      <c r="DB13" s="1499"/>
      <c r="DC13" s="1499"/>
      <c r="DD13" s="1499"/>
      <c r="DE13" s="1499"/>
      <c r="DF13" s="1468"/>
      <c r="DG13" s="1468"/>
      <c r="DH13" s="1468"/>
      <c r="DI13" s="1468"/>
      <c r="DJ13" s="1468"/>
      <c r="DK13" s="1468"/>
    </row>
    <row r="14" spans="1:115" s="1460" customFormat="1" ht="27" x14ac:dyDescent="0.25">
      <c r="A14" s="1483"/>
      <c r="B14" s="1472"/>
      <c r="C14" s="1472"/>
      <c r="D14" s="1472"/>
      <c r="E14" s="1472"/>
      <c r="F14" s="1471"/>
      <c r="G14" s="1471"/>
      <c r="H14" s="1471"/>
      <c r="I14" s="1471"/>
      <c r="J14" s="1471"/>
      <c r="K14" s="1471"/>
      <c r="L14" s="1471"/>
      <c r="M14" s="1471"/>
      <c r="N14" s="1471"/>
      <c r="O14" s="1471"/>
      <c r="P14" s="1471"/>
      <c r="Q14" s="1471"/>
      <c r="R14" s="1471"/>
      <c r="S14" s="1471"/>
      <c r="T14" s="1471"/>
      <c r="U14" s="1471"/>
      <c r="V14" s="1471"/>
      <c r="W14" s="1471"/>
      <c r="X14" s="1496"/>
      <c r="Y14" s="1502"/>
      <c r="Z14" s="1502"/>
      <c r="AA14" s="1503"/>
      <c r="AB14" s="1503"/>
      <c r="AC14" s="1503"/>
      <c r="AD14" s="1503"/>
      <c r="AE14" s="1503"/>
      <c r="AF14" s="1503"/>
      <c r="AG14" s="1503"/>
      <c r="AH14" s="1503"/>
      <c r="AI14" s="1503"/>
      <c r="AJ14" s="1504"/>
      <c r="AK14" s="1504"/>
      <c r="AL14" s="1504"/>
      <c r="AM14" s="1500"/>
      <c r="AN14" s="1504"/>
      <c r="AO14" s="1504"/>
      <c r="AP14" s="1504"/>
      <c r="AQ14" s="1500"/>
      <c r="AR14" s="1504"/>
      <c r="AS14" s="1504"/>
      <c r="AT14" s="1504"/>
      <c r="AU14" s="1500"/>
      <c r="AV14" s="1504"/>
      <c r="AW14" s="1504"/>
      <c r="AX14" s="1504"/>
      <c r="AY14" s="1500"/>
      <c r="AZ14" s="1504"/>
      <c r="BA14" s="1504"/>
      <c r="BB14" s="1504"/>
      <c r="BC14" s="1504"/>
      <c r="BD14" s="1505"/>
      <c r="BE14" s="1505"/>
      <c r="BF14" s="1505"/>
      <c r="BG14" s="1500"/>
      <c r="BH14" s="1504"/>
      <c r="BI14" s="1504"/>
      <c r="BJ14" s="1504"/>
      <c r="BK14" s="1504"/>
      <c r="BL14" s="1504"/>
      <c r="BM14" s="1504"/>
      <c r="BN14" s="1505"/>
      <c r="BO14" s="1505"/>
      <c r="BP14" s="1505"/>
      <c r="BQ14" s="1504"/>
      <c r="BR14" s="1506"/>
      <c r="BS14" s="1506"/>
      <c r="BT14" s="1506"/>
      <c r="BU14" s="1504"/>
      <c r="BV14" s="1506"/>
      <c r="BW14" s="1506"/>
      <c r="BX14" s="1506"/>
      <c r="BY14" s="1500"/>
      <c r="BZ14" s="1506"/>
      <c r="CA14" s="1506"/>
      <c r="CB14" s="1506"/>
      <c r="CC14" s="1500"/>
      <c r="CD14" s="1500"/>
      <c r="CE14" s="1506"/>
      <c r="CF14" s="1506"/>
      <c r="CG14" s="1506"/>
      <c r="CH14" s="1504"/>
      <c r="CI14" s="1506"/>
      <c r="CJ14" s="1506"/>
      <c r="CK14" s="1506"/>
      <c r="CL14" s="1504"/>
      <c r="CM14" s="1506"/>
      <c r="CN14" s="1506"/>
      <c r="CO14" s="1506"/>
      <c r="CP14" s="1500"/>
      <c r="CQ14" s="1500"/>
      <c r="CR14" s="1500"/>
      <c r="CS14" s="1500"/>
      <c r="CT14" s="1500"/>
      <c r="CU14" s="1500"/>
      <c r="CV14" s="1500"/>
      <c r="CW14" s="1500"/>
      <c r="CX14" s="1500"/>
      <c r="CY14" s="1506"/>
      <c r="CZ14" s="1506"/>
      <c r="DA14" s="1506"/>
      <c r="DB14" s="1506"/>
      <c r="DC14" s="1506"/>
      <c r="DD14" s="1506"/>
      <c r="DE14" s="1506"/>
      <c r="DF14" s="1467"/>
      <c r="DG14" s="1467"/>
      <c r="DH14" s="1467"/>
      <c r="DI14" s="1467"/>
      <c r="DJ14" s="1467"/>
      <c r="DK14" s="1467"/>
    </row>
    <row r="15" spans="1:115" s="1460" customFormat="1" x14ac:dyDescent="0.25">
      <c r="A15" s="1471"/>
      <c r="B15" s="1471"/>
      <c r="C15" s="1471"/>
      <c r="D15" s="1471"/>
      <c r="E15" s="1471"/>
      <c r="F15" s="1471"/>
      <c r="G15" s="1471"/>
      <c r="H15" s="1471"/>
      <c r="I15" s="1471"/>
      <c r="J15" s="1471"/>
      <c r="K15" s="1471"/>
      <c r="L15" s="1471"/>
      <c r="M15" s="1471"/>
      <c r="N15" s="1471"/>
      <c r="O15" s="1471"/>
      <c r="P15" s="1471"/>
      <c r="Q15" s="1471"/>
      <c r="R15" s="1471"/>
      <c r="S15" s="1471"/>
      <c r="T15" s="1471"/>
      <c r="U15" s="1471"/>
      <c r="V15" s="1471"/>
      <c r="W15" s="1471"/>
      <c r="X15" s="1507"/>
      <c r="Y15" s="1508"/>
      <c r="Z15" s="1508"/>
      <c r="AA15" s="1509"/>
      <c r="AB15" s="1509"/>
      <c r="AC15" s="1509"/>
      <c r="AD15" s="1509"/>
      <c r="AE15" s="1509"/>
      <c r="AF15" s="1509"/>
      <c r="AG15" s="1509"/>
      <c r="AH15" s="1509"/>
      <c r="AI15" s="1509"/>
      <c r="AJ15" s="1509"/>
      <c r="AK15" s="1509"/>
      <c r="AL15" s="1509"/>
      <c r="AM15" s="1508"/>
      <c r="AN15" s="1509"/>
      <c r="AO15" s="1509"/>
      <c r="AP15" s="1509"/>
      <c r="AQ15" s="1509"/>
      <c r="AR15" s="1509"/>
      <c r="AS15" s="1509"/>
      <c r="AT15" s="1510"/>
      <c r="AU15" s="1508"/>
      <c r="AV15" s="1509"/>
      <c r="AW15" s="1509"/>
      <c r="AX15" s="1509"/>
      <c r="AY15" s="1511"/>
      <c r="AZ15" s="1506"/>
      <c r="BA15" s="1506"/>
      <c r="BB15" s="1506"/>
      <c r="BC15" s="1506"/>
      <c r="BD15" s="1505"/>
      <c r="BE15" s="1505"/>
      <c r="BF15" s="1505"/>
      <c r="BG15" s="1511"/>
      <c r="BH15" s="1506"/>
      <c r="BI15" s="1506"/>
      <c r="BJ15" s="1506"/>
      <c r="BK15" s="1506"/>
      <c r="BL15" s="1506"/>
      <c r="BM15" s="1506"/>
      <c r="BN15" s="1505"/>
      <c r="BO15" s="1505"/>
      <c r="BP15" s="1505"/>
      <c r="BQ15" s="1509"/>
      <c r="BR15" s="1506"/>
      <c r="BS15" s="1506"/>
      <c r="BT15" s="1506"/>
      <c r="BU15" s="1509"/>
      <c r="BV15" s="1506"/>
      <c r="BW15" s="1506"/>
      <c r="BX15" s="1506"/>
      <c r="BY15" s="1508"/>
      <c r="BZ15" s="1506"/>
      <c r="CA15" s="1506"/>
      <c r="CB15" s="1506"/>
      <c r="CC15" s="1508"/>
      <c r="CD15" s="1508"/>
      <c r="CE15" s="1506"/>
      <c r="CF15" s="1506"/>
      <c r="CG15" s="1506"/>
      <c r="CH15" s="1509"/>
      <c r="CI15" s="1506"/>
      <c r="CJ15" s="1506"/>
      <c r="CK15" s="1506"/>
      <c r="CL15" s="1509"/>
      <c r="CM15" s="1506"/>
      <c r="CN15" s="1506"/>
      <c r="CO15" s="1506"/>
      <c r="CP15" s="1508"/>
      <c r="CQ15" s="1508"/>
      <c r="CR15" s="1508"/>
      <c r="CS15" s="1508"/>
      <c r="CT15" s="1508"/>
      <c r="CU15" s="1508"/>
      <c r="CV15" s="1508"/>
      <c r="CW15" s="1508"/>
      <c r="CX15" s="1508"/>
      <c r="CY15" s="1506"/>
      <c r="CZ15" s="1506"/>
      <c r="DA15" s="1506"/>
      <c r="DB15" s="1506"/>
      <c r="DC15" s="1506"/>
      <c r="DD15" s="1506"/>
      <c r="DE15" s="1506"/>
      <c r="DF15" s="1467"/>
      <c r="DG15" s="1467"/>
      <c r="DH15" s="1467"/>
      <c r="DI15" s="1467"/>
      <c r="DJ15" s="1467"/>
      <c r="DK15" s="1467"/>
    </row>
    <row r="16" spans="1:115" s="1460" customFormat="1" x14ac:dyDescent="0.25">
      <c r="X16" s="1949"/>
      <c r="Y16" s="1949"/>
      <c r="Z16" s="1949"/>
      <c r="AA16" s="1949"/>
      <c r="AB16" s="1949"/>
      <c r="AC16" s="1949"/>
      <c r="AD16" s="1949"/>
      <c r="AE16" s="1949"/>
      <c r="AF16" s="1949"/>
      <c r="AG16" s="1949"/>
      <c r="AH16" s="1949"/>
      <c r="AI16" s="1949"/>
      <c r="AJ16" s="1949"/>
      <c r="AK16" s="1949"/>
      <c r="AL16" s="1949"/>
      <c r="AM16" s="1949"/>
      <c r="AN16" s="1949"/>
      <c r="AO16" s="1949"/>
      <c r="AP16" s="1949"/>
      <c r="AQ16" s="1949"/>
      <c r="AR16" s="1949"/>
      <c r="AS16" s="1949"/>
      <c r="AT16" s="1949"/>
      <c r="AU16" s="1949"/>
      <c r="AV16" s="1949"/>
      <c r="AW16" s="1949"/>
      <c r="AX16" s="1949"/>
      <c r="AY16" s="1949"/>
      <c r="AZ16" s="1949"/>
      <c r="BA16" s="1949"/>
      <c r="BB16" s="1949"/>
      <c r="BC16" s="1949"/>
      <c r="BD16" s="1949"/>
      <c r="BE16" s="1949"/>
      <c r="BF16" s="1949"/>
      <c r="BG16" s="1949"/>
      <c r="BH16" s="1949"/>
      <c r="BI16" s="1949"/>
      <c r="BJ16" s="1949"/>
      <c r="BK16" s="1949"/>
      <c r="BL16" s="1949"/>
      <c r="BM16" s="1949"/>
      <c r="BN16" s="1949"/>
      <c r="BO16" s="1949"/>
      <c r="BP16" s="1949"/>
      <c r="BQ16" s="1949"/>
      <c r="BR16" s="1949"/>
      <c r="BS16" s="1949"/>
      <c r="BT16" s="1949"/>
      <c r="BU16" s="1949"/>
      <c r="BV16" s="1949"/>
      <c r="BW16" s="1949"/>
      <c r="BX16" s="1949"/>
      <c r="BY16" s="1949"/>
      <c r="BZ16" s="1949"/>
      <c r="CA16" s="1949"/>
      <c r="CB16" s="1949"/>
      <c r="CC16" s="1949"/>
      <c r="CD16" s="1949"/>
      <c r="CE16" s="1949"/>
      <c r="CF16" s="1949"/>
      <c r="CG16" s="1949"/>
      <c r="CH16" s="1949"/>
      <c r="CI16" s="1949"/>
      <c r="CJ16" s="1949"/>
      <c r="CK16" s="1949"/>
      <c r="CL16" s="1949"/>
      <c r="CM16" s="1949"/>
      <c r="CN16" s="1949"/>
      <c r="CO16" s="1949"/>
      <c r="CP16" s="1949"/>
      <c r="CQ16" s="1949"/>
      <c r="CR16" s="1949"/>
      <c r="CS16" s="1949"/>
      <c r="CT16" s="1949"/>
      <c r="CU16" s="1949"/>
      <c r="CV16" s="1949"/>
      <c r="CW16" s="1949"/>
      <c r="CX16" s="1949"/>
      <c r="CY16" s="1949"/>
      <c r="CZ16" s="1949"/>
      <c r="DA16" s="1949"/>
      <c r="DB16" s="1949"/>
      <c r="DC16" s="1949"/>
      <c r="DD16" s="1949"/>
      <c r="DE16" s="1949"/>
    </row>
    <row r="17" spans="11:109" s="1460" customFormat="1" ht="26.25" x14ac:dyDescent="0.4">
      <c r="K17" s="1960" t="s">
        <v>412</v>
      </c>
      <c r="L17" s="1960"/>
      <c r="M17" s="1960"/>
      <c r="N17" s="1960"/>
      <c r="O17" s="1960"/>
      <c r="P17" s="1960"/>
      <c r="Q17" s="1960"/>
      <c r="R17" s="1960"/>
      <c r="S17" s="1960"/>
      <c r="T17" s="1960"/>
      <c r="U17" s="1960"/>
      <c r="V17" s="1960"/>
      <c r="W17" s="1960"/>
      <c r="X17" s="1972" t="s">
        <v>1507</v>
      </c>
      <c r="Y17" s="1949"/>
      <c r="Z17" s="1949"/>
      <c r="AA17" s="1949"/>
      <c r="AB17" s="1949"/>
      <c r="AC17" s="1949"/>
      <c r="AD17" s="1949"/>
      <c r="AE17" s="1949"/>
      <c r="AF17" s="1949"/>
      <c r="AG17" s="1949"/>
      <c r="AH17" s="1949"/>
      <c r="AI17" s="1949"/>
      <c r="AJ17" s="1949"/>
      <c r="AK17" s="1949"/>
      <c r="AL17" s="1949"/>
      <c r="AM17" s="1949"/>
      <c r="AN17" s="1949"/>
      <c r="AO17" s="1949"/>
      <c r="AP17" s="1949"/>
      <c r="AQ17" s="1949"/>
      <c r="AR17" s="1949"/>
      <c r="AS17" s="1949"/>
      <c r="AT17" s="1949"/>
      <c r="AU17" s="1949"/>
      <c r="AV17" s="1949"/>
      <c r="AW17" s="1949"/>
      <c r="AX17" s="1949"/>
      <c r="AY17" s="1949"/>
      <c r="AZ17" s="1949"/>
      <c r="BA17" s="1949"/>
      <c r="BB17" s="1949"/>
      <c r="BC17" s="1949"/>
      <c r="BD17" s="1949"/>
      <c r="BE17" s="1949"/>
      <c r="BF17" s="1949"/>
      <c r="BG17" s="1949"/>
      <c r="BH17" s="1949"/>
      <c r="BI17" s="1949"/>
      <c r="BJ17" s="1949"/>
      <c r="BK17" s="1949"/>
      <c r="BL17" s="1949"/>
      <c r="BM17" s="1949"/>
      <c r="BN17" s="1949"/>
      <c r="BO17" s="1949"/>
      <c r="BP17" s="1949"/>
      <c r="BQ17" s="1949"/>
      <c r="BR17" s="1949"/>
      <c r="BS17" s="1949"/>
      <c r="BT17" s="1949"/>
      <c r="BU17" s="1949"/>
      <c r="BV17" s="1949"/>
      <c r="BW17" s="1949"/>
      <c r="BX17" s="1949"/>
      <c r="BY17" s="1949"/>
      <c r="BZ17" s="1949"/>
      <c r="CA17" s="1949"/>
      <c r="CB17" s="1949"/>
      <c r="CC17" s="1949"/>
      <c r="CD17" s="1949"/>
      <c r="CE17" s="1949"/>
      <c r="CF17" s="1949"/>
      <c r="CG17" s="1949"/>
      <c r="CH17" s="1949"/>
      <c r="CI17" s="1949"/>
      <c r="CJ17" s="1949"/>
      <c r="CK17" s="1949"/>
      <c r="CL17" s="1949"/>
      <c r="CM17" s="1949"/>
      <c r="CN17" s="1949"/>
      <c r="CO17" s="1949"/>
      <c r="CP17" s="1949"/>
      <c r="CQ17" s="1949"/>
      <c r="CR17" s="1949"/>
      <c r="CS17" s="1949"/>
      <c r="CT17" s="1949"/>
      <c r="CU17" s="1949"/>
      <c r="CV17" s="1949"/>
      <c r="CW17" s="1949"/>
      <c r="CX17" s="1949"/>
      <c r="CY17" s="1949"/>
      <c r="CZ17" s="1949"/>
      <c r="DA17" s="1949"/>
      <c r="DB17" s="1949"/>
      <c r="DC17" s="1949"/>
      <c r="DD17" s="1949"/>
      <c r="DE17" s="1949"/>
    </row>
    <row r="18" spans="11:109" s="1460" customFormat="1" x14ac:dyDescent="0.25">
      <c r="X18" s="1949"/>
      <c r="Y18" s="1949"/>
      <c r="Z18" s="1949"/>
      <c r="AA18" s="1949"/>
      <c r="AB18" s="1949"/>
      <c r="AC18" s="1949"/>
      <c r="AD18" s="1949"/>
      <c r="AE18" s="1949"/>
      <c r="AF18" s="1949"/>
      <c r="AG18" s="1949"/>
      <c r="AH18" s="1949"/>
      <c r="AI18" s="1949"/>
      <c r="AJ18" s="1949"/>
      <c r="AK18" s="1949"/>
      <c r="AL18" s="1949"/>
      <c r="AM18" s="1949"/>
      <c r="AN18" s="1949"/>
      <c r="AO18" s="1949"/>
      <c r="AP18" s="1949"/>
      <c r="AQ18" s="1949"/>
      <c r="AR18" s="1949"/>
      <c r="AS18" s="1949"/>
      <c r="AT18" s="1949"/>
      <c r="AU18" s="1949"/>
      <c r="AV18" s="1949"/>
      <c r="AW18" s="1949"/>
      <c r="AX18" s="1949"/>
      <c r="AY18" s="1949"/>
      <c r="AZ18" s="1949"/>
      <c r="BA18" s="1949"/>
      <c r="BB18" s="1949"/>
      <c r="BC18" s="1949"/>
      <c r="BD18" s="1949"/>
      <c r="BE18" s="1949"/>
      <c r="BF18" s="1949"/>
      <c r="BG18" s="1949"/>
      <c r="BH18" s="1949"/>
      <c r="BI18" s="1949"/>
      <c r="BJ18" s="1949"/>
      <c r="BK18" s="1949"/>
      <c r="BL18" s="1949"/>
      <c r="BM18" s="1949"/>
      <c r="BN18" s="1949"/>
      <c r="BO18" s="1949"/>
      <c r="BP18" s="1949"/>
      <c r="BQ18" s="1949"/>
      <c r="BR18" s="1949"/>
      <c r="BS18" s="1949"/>
      <c r="BT18" s="1949"/>
      <c r="BU18" s="1949"/>
      <c r="BV18" s="1949"/>
      <c r="BW18" s="1949"/>
      <c r="BX18" s="1949"/>
      <c r="BY18" s="1949"/>
      <c r="BZ18" s="1949"/>
      <c r="CA18" s="1949"/>
      <c r="CB18" s="1949"/>
      <c r="CC18" s="1949"/>
      <c r="CD18" s="1949"/>
      <c r="CE18" s="1949"/>
      <c r="CF18" s="1949"/>
      <c r="CG18" s="1949"/>
      <c r="CH18" s="1949"/>
      <c r="CI18" s="1949"/>
      <c r="CJ18" s="1949"/>
      <c r="CK18" s="1949"/>
      <c r="CL18" s="1949"/>
      <c r="CM18" s="1949"/>
      <c r="CN18" s="1949"/>
      <c r="CO18" s="1949"/>
      <c r="CP18" s="1949"/>
      <c r="CQ18" s="1949"/>
      <c r="CR18" s="1949"/>
      <c r="CS18" s="1949"/>
      <c r="CT18" s="1949"/>
      <c r="CU18" s="1949"/>
      <c r="CV18" s="1949"/>
      <c r="CW18" s="1949"/>
      <c r="CX18" s="1949"/>
      <c r="CY18" s="1949"/>
      <c r="CZ18" s="1949"/>
      <c r="DA18" s="1949"/>
      <c r="DB18" s="1949"/>
      <c r="DC18" s="1949"/>
      <c r="DD18" s="1949"/>
      <c r="DE18" s="1949"/>
    </row>
  </sheetData>
  <mergeCells count="73">
    <mergeCell ref="F8:F10"/>
    <mergeCell ref="A8:A10"/>
    <mergeCell ref="B8:B10"/>
    <mergeCell ref="C8:C10"/>
    <mergeCell ref="D8:D10"/>
    <mergeCell ref="E8:E10"/>
    <mergeCell ref="U8:U10"/>
    <mergeCell ref="G8:G10"/>
    <mergeCell ref="H8:H10"/>
    <mergeCell ref="I8:I10"/>
    <mergeCell ref="J8:J10"/>
    <mergeCell ref="K8:K10"/>
    <mergeCell ref="L8:L10"/>
    <mergeCell ref="M8:N9"/>
    <mergeCell ref="O8:O10"/>
    <mergeCell ref="P8:P10"/>
    <mergeCell ref="Q8:Q10"/>
    <mergeCell ref="R8:T9"/>
    <mergeCell ref="V8:V10"/>
    <mergeCell ref="W8:W10"/>
    <mergeCell ref="Y8:AN8"/>
    <mergeCell ref="AO8:BL8"/>
    <mergeCell ref="BM8:DE8"/>
    <mergeCell ref="AG9:AI9"/>
    <mergeCell ref="AJ9:AJ10"/>
    <mergeCell ref="AK9:AM9"/>
    <mergeCell ref="AN9:AN10"/>
    <mergeCell ref="AW9:AY9"/>
    <mergeCell ref="BX9:BX10"/>
    <mergeCell ref="BA9:BC9"/>
    <mergeCell ref="BD9:BD10"/>
    <mergeCell ref="BE9:BG9"/>
    <mergeCell ref="BH9:BH10"/>
    <mergeCell ref="BI9:BK9"/>
    <mergeCell ref="DK8:DK10"/>
    <mergeCell ref="X9:X10"/>
    <mergeCell ref="Y9:AA9"/>
    <mergeCell ref="AB9:AB10"/>
    <mergeCell ref="AC9:AE9"/>
    <mergeCell ref="AF9:AF10"/>
    <mergeCell ref="DF8:DF10"/>
    <mergeCell ref="AZ9:AZ10"/>
    <mergeCell ref="DG8:DG10"/>
    <mergeCell ref="DH8:DH10"/>
    <mergeCell ref="DI8:DI10"/>
    <mergeCell ref="DJ8:DJ10"/>
    <mergeCell ref="AO9:AQ9"/>
    <mergeCell ref="AR9:AR10"/>
    <mergeCell ref="AS9:AU9"/>
    <mergeCell ref="AV9:AV10"/>
    <mergeCell ref="BL9:BL10"/>
    <mergeCell ref="BM9:BO9"/>
    <mergeCell ref="BP9:BP10"/>
    <mergeCell ref="BQ9:BS9"/>
    <mergeCell ref="BT9:BT10"/>
    <mergeCell ref="BU9:BW9"/>
    <mergeCell ref="CT9:CV9"/>
    <mergeCell ref="BY9:CA9"/>
    <mergeCell ref="CB9:CB10"/>
    <mergeCell ref="CC9:CE9"/>
    <mergeCell ref="CF9:CF10"/>
    <mergeCell ref="CG9:CI9"/>
    <mergeCell ref="CJ9:CJ10"/>
    <mergeCell ref="CK9:CK10"/>
    <mergeCell ref="CL9:CN9"/>
    <mergeCell ref="CO9:CO10"/>
    <mergeCell ref="CP9:CR9"/>
    <mergeCell ref="CS9:CS10"/>
    <mergeCell ref="CW9:CW10"/>
    <mergeCell ref="CX9:CZ9"/>
    <mergeCell ref="DA9:DA10"/>
    <mergeCell ref="DB9:DD9"/>
    <mergeCell ref="DE9:DE10"/>
  </mergeCells>
  <printOptions horizontalCentered="1" verticalCentered="1"/>
  <pageMargins left="0.31496062992125984" right="0.31496062992125984" top="0.15748031496062992" bottom="0.35433070866141736" header="0.31496062992125984" footer="0.31496062992125984"/>
  <pageSetup paperSize="9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31"/>
  <sheetViews>
    <sheetView zoomScale="57" zoomScaleNormal="57" workbookViewId="0">
      <selection activeCell="W30" sqref="W30"/>
    </sheetView>
  </sheetViews>
  <sheetFormatPr defaultColWidth="9.140625" defaultRowHeight="15.75" outlineLevelCol="1" x14ac:dyDescent="0.25"/>
  <cols>
    <col min="1" max="1" width="7.85546875" style="62" customWidth="1" outlineLevel="1"/>
    <col min="2" max="4" width="6.5703125" style="62" customWidth="1" outlineLevel="1"/>
    <col min="5" max="5" width="6.85546875" style="62" customWidth="1" outlineLevel="1"/>
    <col min="6" max="6" width="8.7109375" style="62" customWidth="1" outlineLevel="1"/>
    <col min="7" max="7" width="8.85546875" style="62" customWidth="1" outlineLevel="1"/>
    <col min="8" max="8" width="19.5703125" style="62" customWidth="1" outlineLevel="1"/>
    <col min="9" max="9" width="9" style="62" customWidth="1" outlineLevel="1"/>
    <col min="10" max="11" width="14.85546875" style="62" customWidth="1" outlineLevel="1"/>
    <col min="12" max="12" width="16" style="62" customWidth="1" outlineLevel="1"/>
    <col min="13" max="13" width="11.85546875" style="62" customWidth="1" outlineLevel="1"/>
    <col min="14" max="14" width="16.28515625" style="62" customWidth="1" outlineLevel="1"/>
    <col min="15" max="15" width="14.140625" style="62" customWidth="1" outlineLevel="1"/>
    <col min="16" max="16" width="11.140625" style="62" customWidth="1" outlineLevel="1"/>
    <col min="17" max="17" width="16" style="62" customWidth="1"/>
    <col min="18" max="18" width="19.42578125" style="62" customWidth="1"/>
    <col min="19" max="21" width="18.140625" style="62" customWidth="1"/>
    <col min="22" max="22" width="16.7109375" style="62" customWidth="1"/>
    <col min="23" max="24" width="14.7109375" style="62" customWidth="1"/>
    <col min="25" max="25" width="15.28515625" style="62" customWidth="1"/>
    <col min="26" max="26" width="15" style="62" customWidth="1"/>
    <col min="27" max="27" width="13.7109375" style="62" customWidth="1"/>
    <col min="28" max="28" width="13.42578125" style="62" customWidth="1"/>
    <col min="29" max="29" width="8.28515625" style="62" bestFit="1" customWidth="1"/>
    <col min="30" max="30" width="9.85546875" style="62" bestFit="1" customWidth="1"/>
    <col min="31" max="31" width="6" style="62" bestFit="1" customWidth="1"/>
    <col min="32" max="32" width="8.140625" style="62" bestFit="1" customWidth="1"/>
    <col min="33" max="33" width="5" style="62" bestFit="1" customWidth="1"/>
    <col min="34" max="35" width="6.42578125" style="62" bestFit="1" customWidth="1"/>
    <col min="36" max="36" width="7.7109375" style="62" bestFit="1" customWidth="1"/>
    <col min="37" max="37" width="11.28515625" style="62" customWidth="1" outlineLevel="1"/>
    <col min="38" max="38" width="12.42578125" style="62" customWidth="1" outlineLevel="1"/>
    <col min="39" max="40" width="11.28515625" style="62" customWidth="1" outlineLevel="1"/>
    <col min="41" max="41" width="11.28515625" style="62" customWidth="1"/>
    <col min="42" max="42" width="9.42578125" style="62" customWidth="1"/>
    <col min="43" max="43" width="11.28515625" style="62" customWidth="1"/>
    <col min="44" max="44" width="10.42578125" style="62" customWidth="1"/>
    <col min="45" max="45" width="15.85546875" style="181" customWidth="1"/>
    <col min="46" max="46" width="11.140625" style="181" customWidth="1" outlineLevel="1"/>
    <col min="47" max="47" width="10.85546875" style="181" customWidth="1" outlineLevel="1"/>
    <col min="48" max="48" width="14.140625" style="181" customWidth="1" outlineLevel="1"/>
    <col min="49" max="49" width="9.140625" style="181"/>
    <col min="50" max="50" width="13.85546875" style="181" customWidth="1"/>
    <col min="51" max="16384" width="9.140625" style="62"/>
  </cols>
  <sheetData>
    <row r="1" spans="1:59" ht="14.25" customHeight="1" x14ac:dyDescent="0.25"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906" t="s">
        <v>101</v>
      </c>
      <c r="AR1" s="2906"/>
      <c r="AS1" s="2906"/>
      <c r="AT1" s="2906"/>
      <c r="AU1" s="2906"/>
      <c r="AV1" s="2906"/>
      <c r="AW1" s="2906"/>
      <c r="AX1" s="2906"/>
      <c r="AY1" s="283"/>
      <c r="BA1" s="20"/>
      <c r="BB1" s="20"/>
      <c r="BC1" s="20"/>
      <c r="BE1" s="181"/>
      <c r="BF1" s="181"/>
      <c r="BG1" s="181"/>
    </row>
    <row r="2" spans="1:59" s="550" customFormat="1" ht="63" customHeight="1" x14ac:dyDescent="0.25">
      <c r="AQ2" s="2906" t="s">
        <v>92</v>
      </c>
      <c r="AR2" s="2906"/>
      <c r="AS2" s="2906"/>
      <c r="AT2" s="2906"/>
      <c r="AU2" s="2906"/>
      <c r="AV2" s="2906"/>
      <c r="AW2" s="2906"/>
      <c r="AX2" s="2906"/>
      <c r="AY2" s="1950"/>
      <c r="BA2" s="1922"/>
      <c r="BB2" s="1922"/>
      <c r="BC2" s="1922"/>
      <c r="BE2" s="255"/>
      <c r="BF2" s="255"/>
      <c r="BG2" s="255"/>
    </row>
    <row r="3" spans="1:59" s="550" customFormat="1" ht="18.75" customHeight="1" x14ac:dyDescent="0.25">
      <c r="S3" s="2914" t="s">
        <v>1719</v>
      </c>
      <c r="T3" s="2914"/>
      <c r="U3" s="2914"/>
      <c r="V3" s="2914"/>
      <c r="W3" s="2914"/>
      <c r="X3" s="2914"/>
      <c r="Y3" s="2914"/>
      <c r="Z3" s="2914"/>
      <c r="AA3" s="2914"/>
      <c r="AB3" s="2914"/>
      <c r="AC3" s="2914"/>
      <c r="AD3" s="2914"/>
      <c r="AE3" s="2914"/>
      <c r="AF3" s="2914"/>
      <c r="AG3" s="2914"/>
      <c r="AH3" s="2914"/>
      <c r="AI3" s="2914"/>
      <c r="AJ3" s="2914"/>
      <c r="AK3" s="2914"/>
      <c r="AL3" s="2914"/>
      <c r="AM3" s="2914"/>
      <c r="AN3" s="2914"/>
      <c r="AO3" s="2914"/>
      <c r="AP3" s="2914"/>
      <c r="AQ3" s="2914"/>
      <c r="AR3" s="2914"/>
      <c r="AS3" s="1924"/>
      <c r="AT3" s="1924"/>
      <c r="AU3" s="1924"/>
      <c r="AV3" s="1924"/>
      <c r="AW3" s="1924"/>
      <c r="AX3" s="1924"/>
      <c r="AY3" s="1950"/>
      <c r="BA3" s="1922"/>
      <c r="BB3" s="1922"/>
      <c r="BC3" s="1922"/>
      <c r="BE3" s="255"/>
      <c r="BF3" s="255"/>
      <c r="BG3" s="255"/>
    </row>
    <row r="4" spans="1:59" s="1729" customFormat="1" ht="18.75" customHeight="1" x14ac:dyDescent="0.3">
      <c r="P4" s="1951"/>
      <c r="Q4" s="1951"/>
      <c r="R4" s="1951"/>
      <c r="S4" s="2907" t="s">
        <v>1315</v>
      </c>
      <c r="T4" s="2907"/>
      <c r="U4" s="2907"/>
      <c r="V4" s="2907"/>
      <c r="W4" s="2907"/>
      <c r="X4" s="2907"/>
      <c r="Y4" s="2907"/>
      <c r="Z4" s="2907"/>
      <c r="AA4" s="2907"/>
      <c r="AB4" s="2907"/>
      <c r="AC4" s="2907"/>
      <c r="AD4" s="2907"/>
      <c r="AE4" s="2907"/>
      <c r="AF4" s="2907"/>
      <c r="AG4" s="2907"/>
      <c r="AH4" s="2907"/>
      <c r="AI4" s="2907"/>
      <c r="AJ4" s="2907"/>
      <c r="AK4" s="2907"/>
      <c r="AL4" s="2907"/>
      <c r="AM4" s="2907"/>
      <c r="AN4" s="2907"/>
      <c r="AO4" s="2907"/>
      <c r="AP4" s="2907"/>
      <c r="AQ4" s="2907"/>
      <c r="AR4" s="2907"/>
      <c r="AS4" s="1952"/>
      <c r="AT4" s="1952"/>
      <c r="AU4" s="1952"/>
      <c r="AV4" s="1952"/>
      <c r="AW4" s="255"/>
      <c r="AX4" s="255"/>
    </row>
    <row r="5" spans="1:59" s="1729" customFormat="1" ht="18.75" customHeight="1" x14ac:dyDescent="0.3">
      <c r="P5" s="1951"/>
      <c r="Q5" s="1951"/>
      <c r="R5" s="1951"/>
      <c r="S5" s="2907" t="s">
        <v>464</v>
      </c>
      <c r="T5" s="2907"/>
      <c r="U5" s="2907"/>
      <c r="V5" s="2907"/>
      <c r="W5" s="2907"/>
      <c r="X5" s="2907"/>
      <c r="Y5" s="2907"/>
      <c r="Z5" s="2907"/>
      <c r="AA5" s="2907"/>
      <c r="AB5" s="2907"/>
      <c r="AC5" s="2907"/>
      <c r="AD5" s="2907"/>
      <c r="AE5" s="2907"/>
      <c r="AF5" s="2907"/>
      <c r="AG5" s="2907"/>
      <c r="AH5" s="2907"/>
      <c r="AI5" s="2907"/>
      <c r="AJ5" s="2907"/>
      <c r="AK5" s="2907"/>
      <c r="AL5" s="2907"/>
      <c r="AM5" s="2907"/>
      <c r="AN5" s="2907"/>
      <c r="AO5" s="2907"/>
      <c r="AP5" s="2907"/>
      <c r="AQ5" s="2907"/>
      <c r="AR5" s="2907"/>
      <c r="AS5" s="550"/>
      <c r="AT5" s="550"/>
      <c r="AU5" s="550"/>
      <c r="AV5" s="550"/>
      <c r="AW5" s="255"/>
      <c r="AX5" s="255"/>
    </row>
    <row r="6" spans="1:59" s="550" customFormat="1" ht="16.5" thickBot="1" x14ac:dyDescent="0.3">
      <c r="AW6" s="255"/>
      <c r="AX6" s="1973" t="s">
        <v>102</v>
      </c>
    </row>
    <row r="7" spans="1:59" s="550" customFormat="1" ht="64.5" customHeight="1" thickBot="1" x14ac:dyDescent="0.3">
      <c r="A7" s="2915" t="s">
        <v>441</v>
      </c>
      <c r="B7" s="2890" t="s">
        <v>322</v>
      </c>
      <c r="C7" s="2890" t="s">
        <v>454</v>
      </c>
      <c r="D7" s="2890" t="s">
        <v>1046</v>
      </c>
      <c r="E7" s="2890" t="s">
        <v>443</v>
      </c>
      <c r="F7" s="2884" t="s">
        <v>1047</v>
      </c>
      <c r="G7" s="2884" t="s">
        <v>1049</v>
      </c>
      <c r="H7" s="2884" t="s">
        <v>1726</v>
      </c>
      <c r="I7" s="2884" t="s">
        <v>1318</v>
      </c>
      <c r="J7" s="2884" t="s">
        <v>1053</v>
      </c>
      <c r="K7" s="2884" t="s">
        <v>1113</v>
      </c>
      <c r="L7" s="2884" t="s">
        <v>1108</v>
      </c>
      <c r="M7" s="2884" t="s">
        <v>1388</v>
      </c>
      <c r="N7" s="2884" t="s">
        <v>1054</v>
      </c>
      <c r="O7" s="2884" t="s">
        <v>1319</v>
      </c>
      <c r="P7" s="2890" t="s">
        <v>356</v>
      </c>
      <c r="Q7" s="2890" t="s">
        <v>351</v>
      </c>
      <c r="R7" s="2890" t="s">
        <v>1212</v>
      </c>
      <c r="S7" s="2890" t="s">
        <v>358</v>
      </c>
      <c r="T7" s="2890" t="s">
        <v>462</v>
      </c>
      <c r="U7" s="2890" t="s">
        <v>448</v>
      </c>
      <c r="V7" s="2890" t="s">
        <v>452</v>
      </c>
      <c r="W7" s="2894" t="s">
        <v>444</v>
      </c>
      <c r="X7" s="2894" t="s">
        <v>445</v>
      </c>
      <c r="Y7" s="2894" t="s">
        <v>450</v>
      </c>
      <c r="Z7" s="2894" t="s">
        <v>458</v>
      </c>
      <c r="AA7" s="2908" t="s">
        <v>459</v>
      </c>
      <c r="AB7" s="2908" t="s">
        <v>460</v>
      </c>
      <c r="AC7" s="2898" t="s">
        <v>465</v>
      </c>
      <c r="AD7" s="2899"/>
      <c r="AE7" s="2899"/>
      <c r="AF7" s="2899"/>
      <c r="AG7" s="2899"/>
      <c r="AH7" s="2899"/>
      <c r="AI7" s="2899"/>
      <c r="AJ7" s="2899"/>
      <c r="AK7" s="2899"/>
      <c r="AL7" s="2899"/>
      <c r="AM7" s="2899"/>
      <c r="AN7" s="2899"/>
      <c r="AO7" s="2900"/>
      <c r="AP7" s="2886" t="s">
        <v>397</v>
      </c>
      <c r="AQ7" s="2886"/>
      <c r="AR7" s="2886"/>
      <c r="AS7" s="2887" t="s">
        <v>446</v>
      </c>
      <c r="AT7" s="2898" t="s">
        <v>1420</v>
      </c>
      <c r="AU7" s="2900"/>
      <c r="AV7" s="2887" t="s">
        <v>407</v>
      </c>
      <c r="AW7" s="2887" t="s">
        <v>408</v>
      </c>
      <c r="AX7" s="2911" t="s">
        <v>466</v>
      </c>
    </row>
    <row r="8" spans="1:59" s="550" customFormat="1" ht="39" customHeight="1" thickBot="1" x14ac:dyDescent="0.3">
      <c r="A8" s="2916"/>
      <c r="B8" s="2891"/>
      <c r="C8" s="2891"/>
      <c r="D8" s="2891"/>
      <c r="E8" s="2891"/>
      <c r="F8" s="2835"/>
      <c r="G8" s="2835"/>
      <c r="H8" s="2835"/>
      <c r="I8" s="2835"/>
      <c r="J8" s="2835"/>
      <c r="K8" s="2835"/>
      <c r="L8" s="2835"/>
      <c r="M8" s="2835"/>
      <c r="N8" s="2835"/>
      <c r="O8" s="2835"/>
      <c r="P8" s="2891"/>
      <c r="Q8" s="2891"/>
      <c r="R8" s="2891"/>
      <c r="S8" s="2891"/>
      <c r="T8" s="2891"/>
      <c r="U8" s="2891"/>
      <c r="V8" s="2891"/>
      <c r="W8" s="2895"/>
      <c r="X8" s="2895"/>
      <c r="Y8" s="2895"/>
      <c r="Z8" s="2895"/>
      <c r="AA8" s="2909"/>
      <c r="AB8" s="2909"/>
      <c r="AC8" s="2901" t="s">
        <v>1765</v>
      </c>
      <c r="AD8" s="2902"/>
      <c r="AE8" s="2903"/>
      <c r="AF8" s="2901" t="s">
        <v>1766</v>
      </c>
      <c r="AG8" s="2902"/>
      <c r="AH8" s="2903"/>
      <c r="AI8" s="2901" t="s">
        <v>1767</v>
      </c>
      <c r="AJ8" s="2902"/>
      <c r="AK8" s="2903"/>
      <c r="AL8" s="2901" t="s">
        <v>1768</v>
      </c>
      <c r="AM8" s="2902"/>
      <c r="AN8" s="2903"/>
      <c r="AO8" s="2904" t="s">
        <v>127</v>
      </c>
      <c r="AP8" s="1929"/>
      <c r="AQ8" s="1929"/>
      <c r="AR8" s="1929"/>
      <c r="AS8" s="2888"/>
      <c r="AT8" s="1974"/>
      <c r="AU8" s="1975"/>
      <c r="AV8" s="2888"/>
      <c r="AW8" s="2888"/>
      <c r="AX8" s="2912"/>
    </row>
    <row r="9" spans="1:59" s="550" customFormat="1" ht="38.25" customHeight="1" thickBot="1" x14ac:dyDescent="0.3">
      <c r="A9" s="2917"/>
      <c r="B9" s="2893"/>
      <c r="C9" s="2893"/>
      <c r="D9" s="2893"/>
      <c r="E9" s="2893"/>
      <c r="F9" s="1930" t="s">
        <v>1048</v>
      </c>
      <c r="G9" s="1930" t="s">
        <v>1050</v>
      </c>
      <c r="H9" s="1931" t="s">
        <v>1052</v>
      </c>
      <c r="I9" s="1931" t="s">
        <v>1057</v>
      </c>
      <c r="J9" s="1931" t="s">
        <v>1058</v>
      </c>
      <c r="K9" s="1931" t="s">
        <v>1110</v>
      </c>
      <c r="L9" s="1930" t="s">
        <v>1112</v>
      </c>
      <c r="M9" s="1930" t="s">
        <v>1055</v>
      </c>
      <c r="N9" s="1930" t="s">
        <v>1059</v>
      </c>
      <c r="O9" s="1930" t="s">
        <v>1056</v>
      </c>
      <c r="P9" s="2893"/>
      <c r="Q9" s="2893"/>
      <c r="R9" s="2893"/>
      <c r="S9" s="2893"/>
      <c r="T9" s="2893"/>
      <c r="U9" s="2892"/>
      <c r="V9" s="2893"/>
      <c r="W9" s="2896"/>
      <c r="X9" s="2896"/>
      <c r="Y9" s="2896"/>
      <c r="Z9" s="2896"/>
      <c r="AA9" s="2910"/>
      <c r="AB9" s="2910"/>
      <c r="AC9" s="1655" t="s">
        <v>2056</v>
      </c>
      <c r="AD9" s="1655" t="s">
        <v>2057</v>
      </c>
      <c r="AE9" s="1655" t="s">
        <v>2058</v>
      </c>
      <c r="AF9" s="1655" t="s">
        <v>2059</v>
      </c>
      <c r="AG9" s="1655" t="s">
        <v>2060</v>
      </c>
      <c r="AH9" s="1655" t="s">
        <v>2061</v>
      </c>
      <c r="AI9" s="1655" t="s">
        <v>2062</v>
      </c>
      <c r="AJ9" s="1655" t="s">
        <v>2063</v>
      </c>
      <c r="AK9" s="1655" t="s">
        <v>2064</v>
      </c>
      <c r="AL9" s="1655" t="s">
        <v>2065</v>
      </c>
      <c r="AM9" s="1655" t="s">
        <v>2066</v>
      </c>
      <c r="AN9" s="1655" t="s">
        <v>2067</v>
      </c>
      <c r="AO9" s="2905"/>
      <c r="AP9" s="1925" t="s">
        <v>344</v>
      </c>
      <c r="AQ9" s="1925" t="s">
        <v>345</v>
      </c>
      <c r="AR9" s="1925" t="s">
        <v>343</v>
      </c>
      <c r="AS9" s="2889"/>
      <c r="AT9" s="1923" t="s">
        <v>1422</v>
      </c>
      <c r="AU9" s="1923" t="s">
        <v>1421</v>
      </c>
      <c r="AV9" s="2889"/>
      <c r="AW9" s="2889"/>
      <c r="AX9" s="2913"/>
    </row>
    <row r="10" spans="1:59" s="550" customFormat="1" ht="14.25" customHeight="1" thickBot="1" x14ac:dyDescent="0.3">
      <c r="A10" s="1656" t="s">
        <v>412</v>
      </c>
      <c r="B10" s="663" t="s">
        <v>412</v>
      </c>
      <c r="C10" s="663" t="s">
        <v>412</v>
      </c>
      <c r="D10" s="663" t="s">
        <v>412</v>
      </c>
      <c r="E10" s="663" t="s">
        <v>412</v>
      </c>
      <c r="F10" s="663" t="s">
        <v>412</v>
      </c>
      <c r="G10" s="663" t="s">
        <v>412</v>
      </c>
      <c r="H10" s="663" t="s">
        <v>412</v>
      </c>
      <c r="I10" s="663" t="s">
        <v>412</v>
      </c>
      <c r="J10" s="663" t="s">
        <v>412</v>
      </c>
      <c r="K10" s="1942" t="s">
        <v>412</v>
      </c>
      <c r="L10" s="663" t="s">
        <v>412</v>
      </c>
      <c r="M10" s="663" t="s">
        <v>412</v>
      </c>
      <c r="N10" s="663" t="s">
        <v>412</v>
      </c>
      <c r="O10" s="663" t="s">
        <v>412</v>
      </c>
      <c r="P10" s="663" t="s">
        <v>412</v>
      </c>
      <c r="Q10" s="663">
        <v>1</v>
      </c>
      <c r="R10" s="663" t="s">
        <v>412</v>
      </c>
      <c r="S10" s="663">
        <v>2</v>
      </c>
      <c r="T10" s="663">
        <v>3</v>
      </c>
      <c r="U10" s="663">
        <v>4</v>
      </c>
      <c r="V10" s="663">
        <v>5</v>
      </c>
      <c r="W10" s="663">
        <v>6</v>
      </c>
      <c r="X10" s="663">
        <v>7</v>
      </c>
      <c r="Y10" s="663">
        <v>8</v>
      </c>
      <c r="Z10" s="663" t="s">
        <v>412</v>
      </c>
      <c r="AA10" s="663">
        <v>9</v>
      </c>
      <c r="AB10" s="663">
        <v>10</v>
      </c>
      <c r="AC10" s="662" t="s">
        <v>412</v>
      </c>
      <c r="AD10" s="662" t="s">
        <v>412</v>
      </c>
      <c r="AE10" s="662" t="s">
        <v>412</v>
      </c>
      <c r="AF10" s="662" t="s">
        <v>412</v>
      </c>
      <c r="AG10" s="662" t="s">
        <v>412</v>
      </c>
      <c r="AH10" s="662" t="s">
        <v>412</v>
      </c>
      <c r="AI10" s="662" t="s">
        <v>412</v>
      </c>
      <c r="AJ10" s="662" t="s">
        <v>412</v>
      </c>
      <c r="AK10" s="662" t="s">
        <v>412</v>
      </c>
      <c r="AL10" s="663" t="s">
        <v>412</v>
      </c>
      <c r="AM10" s="663" t="s">
        <v>412</v>
      </c>
      <c r="AN10" s="663" t="s">
        <v>412</v>
      </c>
      <c r="AO10" s="663">
        <v>11</v>
      </c>
      <c r="AP10" s="663">
        <v>12</v>
      </c>
      <c r="AQ10" s="663">
        <v>13</v>
      </c>
      <c r="AR10" s="663">
        <v>14</v>
      </c>
      <c r="AS10" s="663">
        <v>15</v>
      </c>
      <c r="AT10" s="663" t="s">
        <v>412</v>
      </c>
      <c r="AU10" s="663" t="s">
        <v>412</v>
      </c>
      <c r="AV10" s="663" t="s">
        <v>412</v>
      </c>
      <c r="AW10" s="663">
        <v>16</v>
      </c>
      <c r="AX10" s="1976">
        <v>17</v>
      </c>
    </row>
    <row r="11" spans="1:59" s="550" customFormat="1" ht="27.6" customHeight="1" x14ac:dyDescent="0.25">
      <c r="A11" s="1977"/>
      <c r="B11" s="664"/>
      <c r="C11" s="664"/>
      <c r="D11" s="664"/>
      <c r="E11" s="1978"/>
      <c r="F11" s="1979"/>
      <c r="G11" s="1979"/>
      <c r="H11" s="1979"/>
      <c r="I11" s="1979"/>
      <c r="J11" s="1979"/>
      <c r="K11" s="1979"/>
      <c r="L11" s="1979"/>
      <c r="M11" s="1979"/>
      <c r="N11" s="1979"/>
      <c r="O11" s="1979"/>
      <c r="P11" s="1980"/>
      <c r="Q11" s="2885" t="s">
        <v>467</v>
      </c>
      <c r="R11" s="2885"/>
      <c r="S11" s="2885"/>
      <c r="T11" s="2885"/>
      <c r="U11" s="2885"/>
      <c r="V11" s="2897"/>
      <c r="W11" s="664"/>
      <c r="X11" s="664"/>
      <c r="Y11" s="664"/>
      <c r="Z11" s="664"/>
      <c r="AA11" s="664"/>
      <c r="AB11" s="664"/>
      <c r="AC11" s="664"/>
      <c r="AD11" s="664"/>
      <c r="AE11" s="664"/>
      <c r="AF11" s="664"/>
      <c r="AG11" s="664"/>
      <c r="AH11" s="664"/>
      <c r="AI11" s="664"/>
      <c r="AJ11" s="664"/>
      <c r="AK11" s="664"/>
      <c r="AL11" s="664"/>
      <c r="AM11" s="664"/>
      <c r="AN11" s="664"/>
      <c r="AO11" s="664"/>
      <c r="AP11" s="664"/>
      <c r="AQ11" s="664"/>
      <c r="AR11" s="664"/>
      <c r="AS11" s="1943"/>
      <c r="AT11" s="1943"/>
      <c r="AU11" s="1943"/>
      <c r="AV11" s="1943"/>
      <c r="AW11" s="1943"/>
      <c r="AX11" s="1953"/>
    </row>
    <row r="12" spans="1:59" s="550" customFormat="1" ht="20.25" customHeight="1" x14ac:dyDescent="0.25">
      <c r="A12" s="1981"/>
      <c r="B12" s="1982"/>
      <c r="C12" s="1982"/>
      <c r="D12" s="1982"/>
      <c r="E12" s="1982"/>
      <c r="F12" s="1983"/>
      <c r="G12" s="1983"/>
      <c r="H12" s="1983"/>
      <c r="I12" s="1983"/>
      <c r="J12" s="1983"/>
      <c r="K12" s="1983"/>
      <c r="L12" s="1983"/>
      <c r="M12" s="1983"/>
      <c r="N12" s="1983"/>
      <c r="O12" s="1983"/>
      <c r="P12" s="1983"/>
      <c r="Q12" s="1393"/>
      <c r="R12" s="1393"/>
      <c r="S12" s="1393"/>
      <c r="T12" s="1393"/>
      <c r="U12" s="1393"/>
      <c r="V12" s="1393"/>
      <c r="W12" s="1393"/>
      <c r="X12" s="1393"/>
      <c r="Y12" s="1393"/>
      <c r="Z12" s="1393"/>
      <c r="AA12" s="1393"/>
      <c r="AB12" s="1393"/>
      <c r="AC12" s="1393"/>
      <c r="AD12" s="1393"/>
      <c r="AE12" s="1393"/>
      <c r="AF12" s="1393"/>
      <c r="AG12" s="1393"/>
      <c r="AH12" s="1393"/>
      <c r="AI12" s="1393"/>
      <c r="AJ12" s="1393"/>
      <c r="AK12" s="1393"/>
      <c r="AL12" s="1393"/>
      <c r="AM12" s="1393"/>
      <c r="AN12" s="1393"/>
      <c r="AO12" s="1393"/>
      <c r="AP12" s="1393"/>
      <c r="AQ12" s="1393"/>
      <c r="AR12" s="1393"/>
      <c r="AS12" s="1944"/>
      <c r="AT12" s="1944"/>
      <c r="AU12" s="1944"/>
      <c r="AV12" s="1944"/>
      <c r="AW12" s="1944"/>
      <c r="AX12" s="1954"/>
    </row>
    <row r="13" spans="1:59" s="550" customFormat="1" ht="15.75" customHeight="1" x14ac:dyDescent="0.25">
      <c r="A13" s="1945"/>
      <c r="B13" s="1393"/>
      <c r="C13" s="1393"/>
      <c r="D13" s="1393"/>
      <c r="E13" s="1984"/>
      <c r="F13" s="1985"/>
      <c r="G13" s="1985"/>
      <c r="H13" s="1985"/>
      <c r="I13" s="1985"/>
      <c r="J13" s="1985"/>
      <c r="K13" s="1985"/>
      <c r="L13" s="1985"/>
      <c r="M13" s="1985"/>
      <c r="N13" s="1985"/>
      <c r="O13" s="1985"/>
      <c r="P13" s="1984"/>
      <c r="Q13" s="2885" t="s">
        <v>468</v>
      </c>
      <c r="R13" s="2885"/>
      <c r="S13" s="2885"/>
      <c r="T13" s="2885"/>
      <c r="U13" s="2885"/>
      <c r="V13" s="1984"/>
      <c r="W13" s="1393"/>
      <c r="X13" s="1393"/>
      <c r="Y13" s="1393"/>
      <c r="Z13" s="1393"/>
      <c r="AA13" s="1393"/>
      <c r="AB13" s="1393"/>
      <c r="AC13" s="1393"/>
      <c r="AD13" s="1393"/>
      <c r="AE13" s="1393"/>
      <c r="AF13" s="1393"/>
      <c r="AG13" s="1393"/>
      <c r="AH13" s="1393"/>
      <c r="AI13" s="1393"/>
      <c r="AJ13" s="1393"/>
      <c r="AK13" s="1393"/>
      <c r="AL13" s="1393"/>
      <c r="AM13" s="1393"/>
      <c r="AN13" s="1393"/>
      <c r="AO13" s="1393"/>
      <c r="AP13" s="1393"/>
      <c r="AQ13" s="1393"/>
      <c r="AR13" s="1393"/>
      <c r="AS13" s="1393"/>
      <c r="AT13" s="1393"/>
      <c r="AU13" s="1393"/>
      <c r="AV13" s="1393"/>
      <c r="AW13" s="1393"/>
      <c r="AX13" s="1955"/>
    </row>
    <row r="14" spans="1:59" s="550" customFormat="1" ht="26.25" customHeight="1" x14ac:dyDescent="0.25">
      <c r="A14" s="1986"/>
      <c r="B14" s="1987"/>
      <c r="C14" s="1987"/>
      <c r="D14" s="1987"/>
      <c r="E14" s="1984"/>
      <c r="F14" s="1985"/>
      <c r="G14" s="1985"/>
      <c r="H14" s="1985"/>
      <c r="I14" s="1985"/>
      <c r="J14" s="1985"/>
      <c r="K14" s="1985"/>
      <c r="L14" s="1985"/>
      <c r="M14" s="1985"/>
      <c r="N14" s="1985"/>
      <c r="O14" s="1985"/>
      <c r="P14" s="1984"/>
      <c r="Q14" s="1984"/>
      <c r="R14" s="1984"/>
      <c r="S14" s="1988"/>
      <c r="T14" s="1988"/>
      <c r="U14" s="1984"/>
      <c r="V14" s="1984"/>
      <c r="W14" s="1393"/>
      <c r="X14" s="1393"/>
      <c r="Y14" s="1393"/>
      <c r="Z14" s="1393"/>
      <c r="AA14" s="1393"/>
      <c r="AB14" s="1393"/>
      <c r="AC14" s="1393"/>
      <c r="AD14" s="1393"/>
      <c r="AE14" s="1393"/>
      <c r="AF14" s="1393"/>
      <c r="AG14" s="1393"/>
      <c r="AH14" s="1393"/>
      <c r="AI14" s="1393"/>
      <c r="AJ14" s="1393"/>
      <c r="AK14" s="1393"/>
      <c r="AL14" s="1393"/>
      <c r="AM14" s="1393"/>
      <c r="AN14" s="1393"/>
      <c r="AO14" s="1393"/>
      <c r="AP14" s="1393"/>
      <c r="AQ14" s="1393"/>
      <c r="AR14" s="1393"/>
      <c r="AS14" s="1393"/>
      <c r="AT14" s="1393"/>
      <c r="AU14" s="1393"/>
      <c r="AV14" s="1393"/>
      <c r="AW14" s="1393"/>
      <c r="AX14" s="1955"/>
    </row>
    <row r="15" spans="1:59" s="550" customFormat="1" ht="26.25" customHeight="1" thickBot="1" x14ac:dyDescent="0.3">
      <c r="A15" s="1946"/>
      <c r="B15" s="1947"/>
      <c r="C15" s="1947"/>
      <c r="D15" s="1947"/>
      <c r="E15" s="1948"/>
      <c r="F15" s="1989"/>
      <c r="G15" s="1989"/>
      <c r="H15" s="1989"/>
      <c r="I15" s="1989"/>
      <c r="J15" s="1989"/>
      <c r="K15" s="1989"/>
      <c r="L15" s="1989"/>
      <c r="M15" s="1989"/>
      <c r="N15" s="1989"/>
      <c r="O15" s="1989"/>
      <c r="P15" s="1948"/>
      <c r="Q15" s="1948"/>
      <c r="R15" s="1948"/>
      <c r="S15" s="1990"/>
      <c r="T15" s="1990"/>
      <c r="U15" s="1948"/>
      <c r="V15" s="1948"/>
      <c r="W15" s="665"/>
      <c r="X15" s="665"/>
      <c r="Y15" s="665"/>
      <c r="Z15" s="665"/>
      <c r="AA15" s="665"/>
      <c r="AB15" s="665"/>
      <c r="AC15" s="665"/>
      <c r="AD15" s="665"/>
      <c r="AE15" s="665"/>
      <c r="AF15" s="665"/>
      <c r="AG15" s="665"/>
      <c r="AH15" s="665"/>
      <c r="AI15" s="665"/>
      <c r="AJ15" s="665"/>
      <c r="AK15" s="665"/>
      <c r="AL15" s="665"/>
      <c r="AM15" s="665"/>
      <c r="AN15" s="665"/>
      <c r="AO15" s="665"/>
      <c r="AP15" s="665"/>
      <c r="AQ15" s="665"/>
      <c r="AR15" s="665"/>
      <c r="AS15" s="665"/>
      <c r="AT15" s="665"/>
      <c r="AU15" s="665"/>
      <c r="AV15" s="665"/>
      <c r="AW15" s="665"/>
      <c r="AX15" s="1956"/>
    </row>
    <row r="16" spans="1:59" s="550" customFormat="1" x14ac:dyDescent="0.25">
      <c r="AS16" s="1941"/>
      <c r="AT16" s="1941"/>
      <c r="AU16" s="1941"/>
      <c r="AV16" s="1941"/>
      <c r="AW16" s="255"/>
      <c r="AX16" s="255"/>
    </row>
    <row r="17" spans="1:51" s="550" customFormat="1" x14ac:dyDescent="0.25">
      <c r="A17" s="550" t="s">
        <v>416</v>
      </c>
      <c r="Q17" s="1941"/>
      <c r="R17" s="1941"/>
      <c r="S17" s="1941" t="s">
        <v>469</v>
      </c>
      <c r="T17" s="1941"/>
      <c r="U17" s="1941"/>
      <c r="V17" s="1941"/>
      <c r="W17" s="1941"/>
      <c r="X17" s="1941"/>
      <c r="Y17" s="1941"/>
      <c r="Z17" s="1941"/>
      <c r="AA17" s="1941"/>
      <c r="AB17" s="1941"/>
      <c r="AC17" s="1941"/>
      <c r="AD17" s="1941"/>
      <c r="AE17" s="1941"/>
      <c r="AF17" s="1941"/>
      <c r="AG17" s="1941"/>
      <c r="AH17" s="1941"/>
      <c r="AI17" s="1941"/>
      <c r="AJ17" s="1941"/>
      <c r="AK17" s="1941"/>
      <c r="AL17" s="1941"/>
      <c r="AM17" s="1941"/>
      <c r="AN17" s="1941"/>
      <c r="AO17" s="1941"/>
      <c r="AP17" s="1941"/>
      <c r="AQ17" s="1941"/>
      <c r="AR17" s="1941"/>
      <c r="AS17" s="1941"/>
      <c r="AT17" s="1941"/>
      <c r="AU17" s="1941"/>
      <c r="AV17" s="1941"/>
      <c r="AW17" s="255"/>
      <c r="AX17" s="255"/>
      <c r="AY17" s="1941"/>
    </row>
    <row r="18" spans="1:51" s="550" customFormat="1" x14ac:dyDescent="0.25">
      <c r="A18" s="550" t="s">
        <v>417</v>
      </c>
      <c r="U18" s="1941"/>
      <c r="V18" s="1941"/>
      <c r="W18" s="1941"/>
      <c r="X18" s="1941"/>
      <c r="Y18" s="1941"/>
      <c r="Z18" s="1941"/>
      <c r="AA18" s="1941"/>
      <c r="AB18" s="1941"/>
      <c r="AC18" s="1941"/>
      <c r="AD18" s="1941"/>
      <c r="AE18" s="1941"/>
      <c r="AF18" s="1941"/>
      <c r="AG18" s="1941"/>
      <c r="AH18" s="1941"/>
      <c r="AI18" s="1941"/>
      <c r="AJ18" s="1941"/>
      <c r="AK18" s="1941"/>
      <c r="AL18" s="1941"/>
      <c r="AM18" s="1941"/>
      <c r="AN18" s="1941"/>
      <c r="AO18" s="1941"/>
      <c r="AP18" s="1941"/>
      <c r="AQ18" s="1941"/>
      <c r="AR18" s="1941"/>
      <c r="AS18" s="1941"/>
      <c r="AT18" s="1941"/>
      <c r="AU18" s="1941"/>
      <c r="AV18" s="1941"/>
      <c r="AW18" s="255"/>
      <c r="AX18" s="255"/>
      <c r="AY18" s="1941"/>
    </row>
    <row r="19" spans="1:51" s="550" customFormat="1" x14ac:dyDescent="0.25">
      <c r="A19" s="550" t="s">
        <v>418</v>
      </c>
      <c r="S19" s="550" t="s">
        <v>470</v>
      </c>
      <c r="U19" s="1941"/>
      <c r="V19" s="550" t="s">
        <v>1729</v>
      </c>
      <c r="W19" s="1941"/>
      <c r="X19" s="1941"/>
      <c r="Y19" s="1941"/>
      <c r="Z19" s="1941"/>
      <c r="AA19" s="1941"/>
      <c r="AB19" s="1941"/>
      <c r="AC19" s="1941"/>
      <c r="AD19" s="1941"/>
      <c r="AE19" s="1941"/>
      <c r="AF19" s="1941"/>
      <c r="AG19" s="1941"/>
      <c r="AH19" s="1941"/>
      <c r="AI19" s="1941"/>
      <c r="AJ19" s="1941"/>
      <c r="AK19" s="1941"/>
      <c r="AL19" s="1941"/>
      <c r="AM19" s="1941"/>
      <c r="AN19" s="1941"/>
      <c r="AO19" s="1941"/>
      <c r="AP19" s="1941"/>
      <c r="AQ19" s="1941"/>
      <c r="AR19" s="1941"/>
      <c r="AW19" s="255"/>
      <c r="AX19" s="255"/>
      <c r="AY19" s="1941"/>
    </row>
    <row r="20" spans="1:51" s="550" customFormat="1" x14ac:dyDescent="0.25">
      <c r="V20" s="550" t="s">
        <v>471</v>
      </c>
      <c r="AW20" s="255"/>
      <c r="AX20" s="255"/>
    </row>
    <row r="21" spans="1:51" s="550" customFormat="1" x14ac:dyDescent="0.25">
      <c r="U21" s="1991"/>
      <c r="V21" s="550" t="s">
        <v>472</v>
      </c>
      <c r="AS21" s="255"/>
      <c r="AT21" s="255"/>
      <c r="AU21" s="255"/>
      <c r="AV21" s="255"/>
      <c r="AW21" s="255"/>
      <c r="AX21" s="255"/>
    </row>
    <row r="22" spans="1:51" s="550" customFormat="1" x14ac:dyDescent="0.25">
      <c r="V22" s="550" t="s">
        <v>396</v>
      </c>
      <c r="AS22" s="255"/>
      <c r="AT22" s="255"/>
      <c r="AU22" s="255"/>
      <c r="AV22" s="255"/>
      <c r="AW22" s="255"/>
      <c r="AX22" s="255"/>
    </row>
    <row r="24" spans="1:51" x14ac:dyDescent="0.25">
      <c r="E24" s="48"/>
      <c r="T24" s="48"/>
      <c r="U24" s="48"/>
    </row>
    <row r="25" spans="1:51" x14ac:dyDescent="0.25">
      <c r="E25" s="88"/>
      <c r="T25" s="88"/>
      <c r="U25" s="88"/>
    </row>
    <row r="26" spans="1:51" x14ac:dyDescent="0.25">
      <c r="E26" s="88"/>
      <c r="T26" s="88"/>
      <c r="U26" s="88"/>
    </row>
    <row r="27" spans="1:51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 spans="1:51" x14ac:dyDescent="0.25"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 spans="1:51" x14ac:dyDescent="0.25"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 spans="1:51" x14ac:dyDescent="0.25"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 spans="1:51" x14ac:dyDescent="0.25"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</row>
  </sheetData>
  <mergeCells count="47">
    <mergeCell ref="A7:A9"/>
    <mergeCell ref="B7:B9"/>
    <mergeCell ref="E7:E9"/>
    <mergeCell ref="P7:P9"/>
    <mergeCell ref="Q7:Q9"/>
    <mergeCell ref="C7:C9"/>
    <mergeCell ref="D7:D9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Q1:AX1"/>
    <mergeCell ref="AQ2:AX2"/>
    <mergeCell ref="S4:AR4"/>
    <mergeCell ref="S5:AR5"/>
    <mergeCell ref="Z7:Z9"/>
    <mergeCell ref="AA7:AA9"/>
    <mergeCell ref="AB7:AB9"/>
    <mergeCell ref="V7:V9"/>
    <mergeCell ref="AV7:AV9"/>
    <mergeCell ref="X7:X9"/>
    <mergeCell ref="S7:S9"/>
    <mergeCell ref="T7:T9"/>
    <mergeCell ref="AX7:AX9"/>
    <mergeCell ref="AW7:AW9"/>
    <mergeCell ref="AT7:AU7"/>
    <mergeCell ref="S3:AR3"/>
    <mergeCell ref="O7:O8"/>
    <mergeCell ref="Q13:U13"/>
    <mergeCell ref="AP7:AR7"/>
    <mergeCell ref="AS7:AS9"/>
    <mergeCell ref="U7:U9"/>
    <mergeCell ref="R7:R9"/>
    <mergeCell ref="Y7:Y9"/>
    <mergeCell ref="W7:W9"/>
    <mergeCell ref="Q11:V11"/>
    <mergeCell ref="AC7:AO7"/>
    <mergeCell ref="AC8:AE8"/>
    <mergeCell ref="AF8:AH8"/>
    <mergeCell ref="AI8:AK8"/>
    <mergeCell ref="AL8:AN8"/>
    <mergeCell ref="AO8:AO9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3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BZ35"/>
  <sheetViews>
    <sheetView view="pageBreakPreview" topLeftCell="A13" zoomScale="82" zoomScaleNormal="80" zoomScaleSheetLayoutView="82" workbookViewId="0">
      <selection activeCell="U30" sqref="U30"/>
    </sheetView>
  </sheetViews>
  <sheetFormatPr defaultColWidth="8.7109375" defaultRowHeight="15.75" outlineLevelCol="1" x14ac:dyDescent="0.25"/>
  <cols>
    <col min="1" max="1" width="8.7109375" style="1364"/>
    <col min="2" max="5" width="8.7109375" style="1364" hidden="1" customWidth="1" outlineLevel="1"/>
    <col min="6" max="6" width="21.28515625" style="1364" hidden="1" customWidth="1" outlineLevel="1"/>
    <col min="7" max="7" width="8.7109375" style="1364" hidden="1" customWidth="1" outlineLevel="1"/>
    <col min="8" max="8" width="17.7109375" style="1364" hidden="1" customWidth="1" outlineLevel="1"/>
    <col min="9" max="9" width="8.7109375" style="1364" hidden="1" customWidth="1" outlineLevel="1"/>
    <col min="10" max="10" width="15.42578125" style="1364" hidden="1" customWidth="1" outlineLevel="1"/>
    <col min="11" max="11" width="8.7109375" style="1364" hidden="1" customWidth="1" outlineLevel="1"/>
    <col min="12" max="12" width="13.7109375" style="1364" hidden="1" customWidth="1" outlineLevel="1"/>
    <col min="13" max="16" width="12" style="1364" hidden="1" customWidth="1" outlineLevel="1"/>
    <col min="17" max="17" width="22.7109375" style="1364" customWidth="1" collapsed="1"/>
    <col min="18" max="24" width="25.42578125" style="1364" customWidth="1"/>
    <col min="25" max="25" width="19" style="1364" customWidth="1"/>
    <col min="26" max="26" width="17" style="1364" customWidth="1"/>
    <col min="27" max="27" width="15.85546875" style="1364" customWidth="1"/>
    <col min="28" max="28" width="24" style="1364" customWidth="1"/>
    <col min="29" max="29" width="19.28515625" style="1364" customWidth="1"/>
    <col min="30" max="30" width="16.7109375" style="1364" customWidth="1"/>
    <col min="31" max="31" width="14" style="1364" customWidth="1"/>
    <col min="32" max="32" width="19.42578125" style="1364" customWidth="1"/>
    <col min="33" max="33" width="23.140625" style="1364" customWidth="1"/>
    <col min="34" max="34" width="17.140625" style="1364" customWidth="1"/>
    <col min="35" max="35" width="8.42578125" style="1364" customWidth="1"/>
    <col min="36" max="36" width="9.85546875" style="1364" customWidth="1"/>
    <col min="37" max="37" width="6" style="1364" customWidth="1"/>
    <col min="38" max="38" width="8.140625" style="1364" customWidth="1"/>
    <col min="39" max="39" width="5.140625" style="1364" customWidth="1"/>
    <col min="40" max="41" width="6.7109375" style="1364" customWidth="1"/>
    <col min="42" max="42" width="7.85546875" style="1364" customWidth="1"/>
    <col min="43" max="43" width="8" style="1364" customWidth="1"/>
    <col min="44" max="44" width="8.140625" style="1364" customWidth="1"/>
    <col min="45" max="46" width="7" style="1364" customWidth="1"/>
    <col min="47" max="53" width="12.140625" style="1364" customWidth="1"/>
    <col min="54" max="60" width="12.28515625" style="1364" customWidth="1"/>
    <col min="61" max="66" width="8.7109375" style="1364"/>
    <col min="67" max="67" width="10.42578125" style="1364" customWidth="1"/>
    <col min="68" max="68" width="8.7109375" style="1364"/>
    <col min="69" max="70" width="10.28515625" style="1364" customWidth="1"/>
    <col min="71" max="72" width="10.7109375" style="1364" customWidth="1"/>
    <col min="73" max="73" width="10" style="1364" customWidth="1"/>
    <col min="74" max="74" width="12.28515625" style="1364" customWidth="1"/>
    <col min="75" max="76" width="15.7109375" style="1364" customWidth="1"/>
    <col min="77" max="77" width="14.42578125" style="1364" customWidth="1"/>
    <col min="78" max="78" width="14.140625" style="1364" customWidth="1"/>
    <col min="79" max="16384" width="8.7109375" style="1364"/>
  </cols>
  <sheetData>
    <row r="2" spans="1:78" x14ac:dyDescent="0.25">
      <c r="AG2" s="2733" t="s">
        <v>124</v>
      </c>
      <c r="AH2" s="2733"/>
      <c r="AI2" s="2733"/>
      <c r="AJ2" s="2733"/>
      <c r="AK2" s="2733"/>
      <c r="AL2" s="2733"/>
      <c r="AM2" s="2733"/>
      <c r="AN2" s="2733"/>
      <c r="AO2" s="2733"/>
      <c r="AP2" s="2733"/>
      <c r="AQ2" s="2733"/>
      <c r="AR2" s="2733"/>
      <c r="AS2" s="2733"/>
      <c r="AT2" s="2733"/>
      <c r="AU2" s="2733"/>
      <c r="AV2" s="2390"/>
      <c r="AW2" s="2390"/>
      <c r="AX2" s="2390"/>
      <c r="AY2" s="2390"/>
      <c r="AZ2" s="2390"/>
      <c r="BA2" s="2390"/>
    </row>
    <row r="3" spans="1:78" ht="48.75" customHeight="1" x14ac:dyDescent="0.25">
      <c r="AG3" s="2733" t="s">
        <v>90</v>
      </c>
      <c r="AH3" s="2733"/>
      <c r="AI3" s="2733"/>
      <c r="AJ3" s="2733"/>
      <c r="AK3" s="2733"/>
      <c r="AL3" s="2733"/>
      <c r="AM3" s="2733"/>
      <c r="AN3" s="2733"/>
      <c r="AO3" s="2733"/>
      <c r="AP3" s="2733"/>
      <c r="AQ3" s="2733"/>
      <c r="AR3" s="2733"/>
      <c r="AS3" s="2733"/>
      <c r="AT3" s="2733"/>
      <c r="AU3" s="2733"/>
      <c r="AV3" s="2390"/>
      <c r="AW3" s="2390"/>
      <c r="AX3" s="2390"/>
      <c r="AY3" s="2390"/>
      <c r="AZ3" s="2390"/>
      <c r="BA3" s="2390"/>
    </row>
    <row r="6" spans="1:78" ht="18.75" x14ac:dyDescent="0.3">
      <c r="A6" s="2949" t="s">
        <v>1858</v>
      </c>
      <c r="B6" s="2950"/>
      <c r="C6" s="2950"/>
      <c r="D6" s="2950"/>
      <c r="E6" s="2950"/>
      <c r="F6" s="2950"/>
      <c r="G6" s="2950"/>
      <c r="H6" s="2950"/>
      <c r="I6" s="2950"/>
      <c r="J6" s="2950"/>
      <c r="K6" s="2950"/>
      <c r="L6" s="2950"/>
      <c r="M6" s="2950"/>
      <c r="N6" s="2950"/>
      <c r="O6" s="2950"/>
      <c r="P6" s="2950"/>
      <c r="Q6" s="2950"/>
      <c r="R6" s="2950"/>
      <c r="S6" s="2950"/>
      <c r="T6" s="2950"/>
      <c r="U6" s="2950"/>
      <c r="V6" s="2950"/>
      <c r="W6" s="2950"/>
      <c r="X6" s="2950"/>
      <c r="Y6" s="2950"/>
      <c r="Z6" s="2950"/>
      <c r="AA6" s="2950"/>
      <c r="AB6" s="2950"/>
      <c r="AC6" s="2950"/>
      <c r="AD6" s="2950"/>
      <c r="AE6" s="2950"/>
      <c r="AF6" s="2950"/>
      <c r="AG6" s="2950"/>
      <c r="AH6" s="2950"/>
      <c r="AI6" s="2950"/>
      <c r="AJ6" s="2950"/>
      <c r="AK6" s="2950"/>
      <c r="AL6" s="2950"/>
      <c r="AM6" s="2950"/>
      <c r="AN6" s="2950"/>
      <c r="AO6" s="2950"/>
      <c r="AP6" s="2950"/>
      <c r="AQ6" s="2950"/>
      <c r="AR6" s="2950"/>
      <c r="AS6" s="2950"/>
      <c r="AT6" s="2950"/>
      <c r="AU6" s="2950"/>
      <c r="AV6" s="2950"/>
      <c r="AW6" s="2950"/>
      <c r="AX6" s="2950"/>
      <c r="AY6" s="2950"/>
      <c r="AZ6" s="2950"/>
      <c r="BA6" s="2950"/>
      <c r="BB6" s="2950"/>
      <c r="BC6" s="2391"/>
      <c r="BD6" s="2391"/>
      <c r="BE6" s="2391"/>
      <c r="BF6" s="2391"/>
      <c r="BG6" s="2391"/>
      <c r="BH6" s="2391"/>
    </row>
    <row r="7" spans="1:78" x14ac:dyDescent="0.25">
      <c r="A7" s="2951" t="s">
        <v>409</v>
      </c>
      <c r="B7" s="2951"/>
      <c r="C7" s="2951"/>
      <c r="D7" s="2951"/>
      <c r="E7" s="2951"/>
      <c r="F7" s="2951"/>
      <c r="G7" s="2951"/>
      <c r="H7" s="2951"/>
      <c r="I7" s="2951"/>
      <c r="J7" s="2951"/>
      <c r="K7" s="2951"/>
      <c r="L7" s="2951"/>
      <c r="M7" s="2951"/>
      <c r="N7" s="2951"/>
      <c r="O7" s="2951"/>
      <c r="P7" s="2951"/>
      <c r="Q7" s="2951"/>
      <c r="R7" s="2951"/>
      <c r="S7" s="2951"/>
      <c r="T7" s="2951"/>
      <c r="U7" s="2951"/>
      <c r="V7" s="2951"/>
      <c r="W7" s="2951"/>
      <c r="X7" s="2951"/>
      <c r="Y7" s="2951"/>
      <c r="Z7" s="2951"/>
      <c r="AA7" s="2951"/>
      <c r="AB7" s="2951"/>
      <c r="AC7" s="2951"/>
      <c r="AD7" s="2951"/>
      <c r="AE7" s="2951"/>
      <c r="AF7" s="2951"/>
      <c r="AG7" s="2951"/>
      <c r="AH7" s="2951"/>
      <c r="AI7" s="2951"/>
      <c r="AJ7" s="2951"/>
      <c r="AK7" s="2951"/>
      <c r="AL7" s="2951"/>
      <c r="AM7" s="2951"/>
      <c r="AN7" s="2951"/>
      <c r="AO7" s="2951"/>
      <c r="AP7" s="2951"/>
      <c r="AQ7" s="2951"/>
      <c r="AR7" s="2951"/>
      <c r="AS7" s="2951"/>
      <c r="AT7" s="2951"/>
      <c r="AU7" s="2951"/>
      <c r="AV7" s="2951"/>
      <c r="AW7" s="2951"/>
      <c r="AX7" s="2951"/>
      <c r="AY7" s="2951"/>
      <c r="AZ7" s="2951"/>
      <c r="BA7" s="2951"/>
      <c r="BB7" s="2951"/>
      <c r="BC7" s="2392"/>
      <c r="BD7" s="2392"/>
      <c r="BE7" s="2392"/>
      <c r="BF7" s="2392"/>
      <c r="BG7" s="2392"/>
      <c r="BH7" s="2392"/>
    </row>
    <row r="8" spans="1:78" ht="16.5" customHeight="1" thickBot="1" x14ac:dyDescent="0.3">
      <c r="A8" s="2952" t="s">
        <v>4</v>
      </c>
      <c r="B8" s="2952"/>
      <c r="C8" s="2952"/>
      <c r="D8" s="2952"/>
      <c r="E8" s="2952"/>
      <c r="F8" s="2952"/>
      <c r="G8" s="2952"/>
      <c r="H8" s="2952"/>
      <c r="I8" s="2952"/>
      <c r="J8" s="2952"/>
      <c r="K8" s="2952"/>
      <c r="L8" s="2952"/>
      <c r="M8" s="2952"/>
      <c r="N8" s="2952"/>
      <c r="O8" s="2952"/>
      <c r="P8" s="2952"/>
      <c r="Q8" s="2952"/>
      <c r="R8" s="2952"/>
      <c r="S8" s="2952"/>
      <c r="T8" s="2952"/>
      <c r="U8" s="2952"/>
      <c r="V8" s="2952"/>
      <c r="W8" s="2952"/>
      <c r="X8" s="2952"/>
      <c r="Y8" s="2952"/>
      <c r="Z8" s="2952"/>
      <c r="AA8" s="2952"/>
      <c r="AB8" s="2952"/>
      <c r="AC8" s="2952"/>
      <c r="AD8" s="2952"/>
      <c r="AE8" s="2952"/>
      <c r="AF8" s="2952"/>
      <c r="AG8" s="2952"/>
      <c r="AH8" s="2952"/>
      <c r="AI8" s="2952"/>
      <c r="AJ8" s="2952"/>
      <c r="AK8" s="2952"/>
      <c r="AL8" s="2952"/>
      <c r="AM8" s="2952"/>
      <c r="AN8" s="2952"/>
      <c r="AO8" s="2952"/>
      <c r="AP8" s="2952"/>
      <c r="AQ8" s="2952"/>
      <c r="AR8" s="2952"/>
      <c r="AS8" s="2952"/>
      <c r="AT8" s="2952"/>
      <c r="AU8" s="2952"/>
      <c r="AV8" s="2952"/>
      <c r="AW8" s="2952"/>
      <c r="AX8" s="2952"/>
      <c r="AY8" s="2952"/>
      <c r="AZ8" s="2952"/>
      <c r="BA8" s="2952"/>
      <c r="BB8" s="2952"/>
      <c r="BC8" s="2952"/>
      <c r="BD8" s="2952"/>
      <c r="BE8" s="2952"/>
      <c r="BF8" s="2952"/>
      <c r="BG8" s="2952"/>
      <c r="BH8" s="2952"/>
      <c r="BI8" s="2952"/>
      <c r="BJ8" s="2952"/>
      <c r="BK8" s="2952"/>
      <c r="BL8" s="2952"/>
      <c r="BM8" s="2952"/>
      <c r="BN8" s="2952"/>
      <c r="BO8" s="2952"/>
      <c r="BP8" s="2952"/>
      <c r="BQ8" s="2952"/>
      <c r="BR8" s="2952"/>
      <c r="BS8" s="2952"/>
      <c r="BT8" s="2952"/>
      <c r="BU8" s="2952"/>
      <c r="BV8" s="2952"/>
    </row>
    <row r="9" spans="1:78" s="2393" customFormat="1" ht="36.75" customHeight="1" thickBot="1" x14ac:dyDescent="0.3">
      <c r="A9" s="2953" t="s">
        <v>5</v>
      </c>
      <c r="B9" s="2956" t="s">
        <v>1046</v>
      </c>
      <c r="C9" s="2956" t="s">
        <v>442</v>
      </c>
      <c r="D9" s="2325" t="s">
        <v>1047</v>
      </c>
      <c r="E9" s="2325" t="s">
        <v>1049</v>
      </c>
      <c r="F9" s="2325" t="s">
        <v>1726</v>
      </c>
      <c r="G9" s="2325" t="s">
        <v>1318</v>
      </c>
      <c r="H9" s="2325" t="s">
        <v>1053</v>
      </c>
      <c r="I9" s="2325" t="s">
        <v>1113</v>
      </c>
      <c r="J9" s="2325" t="s">
        <v>1108</v>
      </c>
      <c r="K9" s="2325" t="s">
        <v>1388</v>
      </c>
      <c r="L9" s="2325" t="s">
        <v>1054</v>
      </c>
      <c r="M9" s="2325" t="s">
        <v>1319</v>
      </c>
      <c r="N9" s="2930" t="s">
        <v>453</v>
      </c>
      <c r="O9" s="2930" t="s">
        <v>322</v>
      </c>
      <c r="P9" s="2960" t="s">
        <v>356</v>
      </c>
      <c r="Q9" s="2953" t="s">
        <v>351</v>
      </c>
      <c r="R9" s="2930" t="s">
        <v>1774</v>
      </c>
      <c r="S9" s="2723" t="s">
        <v>1978</v>
      </c>
      <c r="T9" s="2723" t="s">
        <v>1977</v>
      </c>
      <c r="U9" s="2723" t="s">
        <v>1940</v>
      </c>
      <c r="V9" s="2723" t="s">
        <v>1926</v>
      </c>
      <c r="W9" s="2723" t="s">
        <v>2414</v>
      </c>
      <c r="X9" s="2723" t="s">
        <v>1980</v>
      </c>
      <c r="Y9" s="2945" t="s">
        <v>400</v>
      </c>
      <c r="Z9" s="2930" t="s">
        <v>1212</v>
      </c>
      <c r="AA9" s="2945" t="s">
        <v>448</v>
      </c>
      <c r="AB9" s="2945" t="s">
        <v>1509</v>
      </c>
      <c r="AC9" s="2945" t="s">
        <v>449</v>
      </c>
      <c r="AD9" s="2945" t="s">
        <v>2274</v>
      </c>
      <c r="AE9" s="2948" t="s">
        <v>1420</v>
      </c>
      <c r="AF9" s="2948"/>
      <c r="AG9" s="2942" t="s">
        <v>402</v>
      </c>
      <c r="AH9" s="2929" t="s">
        <v>1425</v>
      </c>
      <c r="AI9" s="2926" t="s">
        <v>1423</v>
      </c>
      <c r="AJ9" s="2927"/>
      <c r="AK9" s="2927"/>
      <c r="AL9" s="2927"/>
      <c r="AM9" s="2927"/>
      <c r="AN9" s="2927"/>
      <c r="AO9" s="2927"/>
      <c r="AP9" s="2927"/>
      <c r="AQ9" s="2927"/>
      <c r="AR9" s="2927"/>
      <c r="AS9" s="2927"/>
      <c r="AT9" s="2927"/>
      <c r="AU9" s="2927"/>
      <c r="AV9" s="2927"/>
      <c r="AW9" s="2927"/>
      <c r="AX9" s="2927"/>
      <c r="AY9" s="2927"/>
      <c r="AZ9" s="2927"/>
      <c r="BA9" s="2928"/>
      <c r="BB9" s="2929" t="s">
        <v>397</v>
      </c>
      <c r="BC9" s="2929"/>
      <c r="BD9" s="2929"/>
      <c r="BE9" s="2929"/>
      <c r="BF9" s="2929"/>
      <c r="BG9" s="2929"/>
      <c r="BH9" s="2929"/>
      <c r="BI9" s="2929"/>
      <c r="BJ9" s="2929"/>
      <c r="BK9" s="2929"/>
      <c r="BL9" s="2929"/>
      <c r="BM9" s="2929"/>
      <c r="BN9" s="2929"/>
      <c r="BO9" s="2929"/>
      <c r="BP9" s="2929"/>
      <c r="BQ9" s="2929"/>
      <c r="BR9" s="2929"/>
      <c r="BS9" s="2929"/>
      <c r="BT9" s="2929"/>
      <c r="BU9" s="2929"/>
      <c r="BV9" s="2929"/>
      <c r="BW9" s="2930" t="s">
        <v>1856</v>
      </c>
      <c r="BX9" s="2930" t="s">
        <v>2278</v>
      </c>
      <c r="BY9" s="2932" t="s">
        <v>2155</v>
      </c>
      <c r="BZ9" s="2920" t="s">
        <v>403</v>
      </c>
    </row>
    <row r="10" spans="1:78" s="2393" customFormat="1" ht="48" customHeight="1" x14ac:dyDescent="0.25">
      <c r="A10" s="2954"/>
      <c r="B10" s="2957"/>
      <c r="C10" s="2957"/>
      <c r="D10" s="2326"/>
      <c r="E10" s="2326"/>
      <c r="F10" s="2326"/>
      <c r="G10" s="2326"/>
      <c r="H10" s="2326"/>
      <c r="I10" s="2326"/>
      <c r="J10" s="2326"/>
      <c r="K10" s="2326"/>
      <c r="L10" s="2326"/>
      <c r="M10" s="2326"/>
      <c r="N10" s="2724"/>
      <c r="O10" s="2724"/>
      <c r="P10" s="2961"/>
      <c r="Q10" s="2954"/>
      <c r="R10" s="2724"/>
      <c r="S10" s="2724"/>
      <c r="T10" s="2724"/>
      <c r="U10" s="2724"/>
      <c r="V10" s="2724"/>
      <c r="W10" s="2724"/>
      <c r="X10" s="2724"/>
      <c r="Y10" s="2946"/>
      <c r="Z10" s="2724"/>
      <c r="AA10" s="2946"/>
      <c r="AB10" s="2946"/>
      <c r="AC10" s="2946"/>
      <c r="AD10" s="2946"/>
      <c r="AE10" s="2726" t="s">
        <v>1422</v>
      </c>
      <c r="AF10" s="2726" t="s">
        <v>1421</v>
      </c>
      <c r="AG10" s="2943"/>
      <c r="AH10" s="2940"/>
      <c r="AI10" s="2923" t="s">
        <v>1765</v>
      </c>
      <c r="AJ10" s="2924"/>
      <c r="AK10" s="2925"/>
      <c r="AL10" s="2923" t="s">
        <v>1766</v>
      </c>
      <c r="AM10" s="2924"/>
      <c r="AN10" s="2925"/>
      <c r="AO10" s="2923" t="s">
        <v>1767</v>
      </c>
      <c r="AP10" s="2924"/>
      <c r="AQ10" s="2925"/>
      <c r="AR10" s="2923" t="s">
        <v>1768</v>
      </c>
      <c r="AS10" s="2924"/>
      <c r="AT10" s="2925"/>
      <c r="AU10" s="2711" t="s">
        <v>127</v>
      </c>
      <c r="AV10" s="2898" t="s">
        <v>2544</v>
      </c>
      <c r="AW10" s="2899"/>
      <c r="AX10" s="2899"/>
      <c r="AY10" s="2899"/>
      <c r="AZ10" s="2899"/>
      <c r="BA10" s="2900"/>
      <c r="BB10" s="2935" t="s">
        <v>344</v>
      </c>
      <c r="BC10" s="2937" t="s">
        <v>2544</v>
      </c>
      <c r="BD10" s="2938"/>
      <c r="BE10" s="2938"/>
      <c r="BF10" s="2938"/>
      <c r="BG10" s="2938"/>
      <c r="BH10" s="2939"/>
      <c r="BI10" s="2918" t="s">
        <v>345</v>
      </c>
      <c r="BJ10" s="2898" t="s">
        <v>2544</v>
      </c>
      <c r="BK10" s="2899"/>
      <c r="BL10" s="2899"/>
      <c r="BM10" s="2899"/>
      <c r="BN10" s="2899"/>
      <c r="BO10" s="2900"/>
      <c r="BP10" s="2918" t="s">
        <v>343</v>
      </c>
      <c r="BQ10" s="2898" t="s">
        <v>2544</v>
      </c>
      <c r="BR10" s="2899"/>
      <c r="BS10" s="2899"/>
      <c r="BT10" s="2899"/>
      <c r="BU10" s="2899"/>
      <c r="BV10" s="2900"/>
      <c r="BW10" s="2724"/>
      <c r="BX10" s="2724"/>
      <c r="BY10" s="2933"/>
      <c r="BZ10" s="2921"/>
    </row>
    <row r="11" spans="1:78" ht="62.25" customHeight="1" thickBot="1" x14ac:dyDescent="0.3">
      <c r="A11" s="2955"/>
      <c r="B11" s="2958"/>
      <c r="C11" s="2958"/>
      <c r="D11" s="2394" t="s">
        <v>1048</v>
      </c>
      <c r="E11" s="2394" t="s">
        <v>1050</v>
      </c>
      <c r="F11" s="2395" t="s">
        <v>1052</v>
      </c>
      <c r="G11" s="2395" t="s">
        <v>1057</v>
      </c>
      <c r="H11" s="2395" t="s">
        <v>1058</v>
      </c>
      <c r="I11" s="2395" t="s">
        <v>1110</v>
      </c>
      <c r="J11" s="2394" t="s">
        <v>1112</v>
      </c>
      <c r="K11" s="2394" t="s">
        <v>1055</v>
      </c>
      <c r="L11" s="2394" t="s">
        <v>1059</v>
      </c>
      <c r="M11" s="2327" t="s">
        <v>1056</v>
      </c>
      <c r="N11" s="2959"/>
      <c r="O11" s="2959"/>
      <c r="P11" s="2962"/>
      <c r="Q11" s="2955"/>
      <c r="R11" s="2931"/>
      <c r="S11" s="2725"/>
      <c r="T11" s="2725"/>
      <c r="U11" s="2725"/>
      <c r="V11" s="2725"/>
      <c r="W11" s="2725"/>
      <c r="X11" s="2725"/>
      <c r="Y11" s="2947"/>
      <c r="Z11" s="2931"/>
      <c r="AA11" s="2947"/>
      <c r="AB11" s="2947"/>
      <c r="AC11" s="2947"/>
      <c r="AD11" s="2947"/>
      <c r="AE11" s="2727"/>
      <c r="AF11" s="2727"/>
      <c r="AG11" s="2944"/>
      <c r="AH11" s="2941"/>
      <c r="AI11" s="2396" t="s">
        <v>2056</v>
      </c>
      <c r="AJ11" s="2396" t="s">
        <v>2057</v>
      </c>
      <c r="AK11" s="2396" t="s">
        <v>2058</v>
      </c>
      <c r="AL11" s="2396" t="s">
        <v>2059</v>
      </c>
      <c r="AM11" s="2396" t="s">
        <v>2060</v>
      </c>
      <c r="AN11" s="2396" t="s">
        <v>2061</v>
      </c>
      <c r="AO11" s="2396" t="s">
        <v>2062</v>
      </c>
      <c r="AP11" s="2396" t="s">
        <v>2063</v>
      </c>
      <c r="AQ11" s="2396" t="s">
        <v>2064</v>
      </c>
      <c r="AR11" s="2396" t="s">
        <v>2065</v>
      </c>
      <c r="AS11" s="2396" t="s">
        <v>2066</v>
      </c>
      <c r="AT11" s="2396" t="s">
        <v>2067</v>
      </c>
      <c r="AU11" s="2712"/>
      <c r="AV11" s="2663" t="s">
        <v>2526</v>
      </c>
      <c r="AW11" s="2663" t="s">
        <v>2662</v>
      </c>
      <c r="AX11" s="2663" t="s">
        <v>2527</v>
      </c>
      <c r="AY11" s="2663" t="s">
        <v>2663</v>
      </c>
      <c r="AZ11" s="2663" t="s">
        <v>2528</v>
      </c>
      <c r="BA11" s="2663" t="s">
        <v>2529</v>
      </c>
      <c r="BB11" s="2936"/>
      <c r="BC11" s="2663" t="s">
        <v>2526</v>
      </c>
      <c r="BD11" s="2663" t="s">
        <v>2662</v>
      </c>
      <c r="BE11" s="2663" t="s">
        <v>2527</v>
      </c>
      <c r="BF11" s="2663" t="s">
        <v>2663</v>
      </c>
      <c r="BG11" s="2663" t="s">
        <v>2528</v>
      </c>
      <c r="BH11" s="2663" t="s">
        <v>2529</v>
      </c>
      <c r="BI11" s="2919"/>
      <c r="BJ11" s="2663" t="s">
        <v>2526</v>
      </c>
      <c r="BK11" s="2663" t="s">
        <v>2662</v>
      </c>
      <c r="BL11" s="2663" t="s">
        <v>2527</v>
      </c>
      <c r="BM11" s="2663" t="s">
        <v>2663</v>
      </c>
      <c r="BN11" s="2663" t="s">
        <v>2528</v>
      </c>
      <c r="BO11" s="2663" t="s">
        <v>2529</v>
      </c>
      <c r="BP11" s="2919"/>
      <c r="BQ11" s="2663" t="s">
        <v>2526</v>
      </c>
      <c r="BR11" s="2663" t="s">
        <v>2662</v>
      </c>
      <c r="BS11" s="2663" t="s">
        <v>2527</v>
      </c>
      <c r="BT11" s="2663" t="s">
        <v>2663</v>
      </c>
      <c r="BU11" s="2663" t="s">
        <v>2528</v>
      </c>
      <c r="BV11" s="2663" t="s">
        <v>2529</v>
      </c>
      <c r="BW11" s="2931"/>
      <c r="BX11" s="2931"/>
      <c r="BY11" s="2934"/>
      <c r="BZ11" s="2922"/>
    </row>
    <row r="12" spans="1:78" ht="16.5" thickBot="1" x14ac:dyDescent="0.3">
      <c r="A12" s="2397">
        <v>1</v>
      </c>
      <c r="B12" s="2398" t="s">
        <v>412</v>
      </c>
      <c r="C12" s="2398" t="s">
        <v>412</v>
      </c>
      <c r="D12" s="2330" t="s">
        <v>412</v>
      </c>
      <c r="E12" s="2330" t="s">
        <v>412</v>
      </c>
      <c r="F12" s="2330" t="s">
        <v>412</v>
      </c>
      <c r="G12" s="2330" t="s">
        <v>412</v>
      </c>
      <c r="H12" s="2330" t="s">
        <v>412</v>
      </c>
      <c r="I12" s="2330" t="s">
        <v>412</v>
      </c>
      <c r="J12" s="2330" t="s">
        <v>412</v>
      </c>
      <c r="K12" s="2330" t="s">
        <v>412</v>
      </c>
      <c r="L12" s="2373" t="s">
        <v>412</v>
      </c>
      <c r="M12" s="554" t="s">
        <v>412</v>
      </c>
      <c r="N12" s="1385" t="s">
        <v>412</v>
      </c>
      <c r="O12" s="1385" t="s">
        <v>412</v>
      </c>
      <c r="P12" s="1385" t="s">
        <v>412</v>
      </c>
      <c r="Q12" s="2399">
        <v>2</v>
      </c>
      <c r="R12" s="2400" t="s">
        <v>412</v>
      </c>
      <c r="S12" s="2330" t="s">
        <v>412</v>
      </c>
      <c r="T12" s="2330" t="s">
        <v>412</v>
      </c>
      <c r="U12" s="2330" t="s">
        <v>412</v>
      </c>
      <c r="V12" s="2330" t="s">
        <v>412</v>
      </c>
      <c r="W12" s="2330" t="s">
        <v>412</v>
      </c>
      <c r="X12" s="2330" t="s">
        <v>412</v>
      </c>
      <c r="Y12" s="2401">
        <v>3</v>
      </c>
      <c r="Z12" s="2400" t="s">
        <v>412</v>
      </c>
      <c r="AA12" s="2401" t="s">
        <v>412</v>
      </c>
      <c r="AB12" s="2401" t="s">
        <v>412</v>
      </c>
      <c r="AC12" s="2401" t="s">
        <v>412</v>
      </c>
      <c r="AD12" s="2401">
        <v>4</v>
      </c>
      <c r="AE12" s="2398" t="s">
        <v>369</v>
      </c>
      <c r="AF12" s="2398" t="s">
        <v>370</v>
      </c>
      <c r="AG12" s="2401">
        <v>6</v>
      </c>
      <c r="AH12" s="2401">
        <v>7</v>
      </c>
      <c r="AI12" s="2401" t="s">
        <v>412</v>
      </c>
      <c r="AJ12" s="2401" t="s">
        <v>412</v>
      </c>
      <c r="AK12" s="2401" t="s">
        <v>412</v>
      </c>
      <c r="AL12" s="2401" t="s">
        <v>412</v>
      </c>
      <c r="AM12" s="2401" t="s">
        <v>412</v>
      </c>
      <c r="AN12" s="2401" t="s">
        <v>412</v>
      </c>
      <c r="AO12" s="2401" t="s">
        <v>412</v>
      </c>
      <c r="AP12" s="2401" t="s">
        <v>412</v>
      </c>
      <c r="AQ12" s="2401" t="s">
        <v>412</v>
      </c>
      <c r="AR12" s="2401" t="s">
        <v>412</v>
      </c>
      <c r="AS12" s="2401" t="s">
        <v>412</v>
      </c>
      <c r="AT12" s="2401" t="s">
        <v>412</v>
      </c>
      <c r="AU12" s="2401">
        <v>8</v>
      </c>
      <c r="AV12" s="2401" t="s">
        <v>412</v>
      </c>
      <c r="AW12" s="2401" t="s">
        <v>412</v>
      </c>
      <c r="AX12" s="2401" t="s">
        <v>412</v>
      </c>
      <c r="AY12" s="2401" t="s">
        <v>412</v>
      </c>
      <c r="AZ12" s="2401" t="s">
        <v>412</v>
      </c>
      <c r="BA12" s="2401" t="s">
        <v>412</v>
      </c>
      <c r="BB12" s="2401">
        <v>9</v>
      </c>
      <c r="BC12" s="2401" t="s">
        <v>412</v>
      </c>
      <c r="BD12" s="2401" t="s">
        <v>412</v>
      </c>
      <c r="BE12" s="2401" t="s">
        <v>412</v>
      </c>
      <c r="BF12" s="2401" t="s">
        <v>412</v>
      </c>
      <c r="BG12" s="2401" t="s">
        <v>412</v>
      </c>
      <c r="BH12" s="2401" t="s">
        <v>412</v>
      </c>
      <c r="BI12" s="2401">
        <v>10</v>
      </c>
      <c r="BJ12" s="2401" t="s">
        <v>412</v>
      </c>
      <c r="BK12" s="2401" t="s">
        <v>412</v>
      </c>
      <c r="BL12" s="2401" t="s">
        <v>412</v>
      </c>
      <c r="BM12" s="2401" t="s">
        <v>412</v>
      </c>
      <c r="BN12" s="2401" t="s">
        <v>412</v>
      </c>
      <c r="BO12" s="2401" t="s">
        <v>412</v>
      </c>
      <c r="BP12" s="2401">
        <v>11</v>
      </c>
      <c r="BQ12" s="2401" t="s">
        <v>412</v>
      </c>
      <c r="BR12" s="2401" t="s">
        <v>412</v>
      </c>
      <c r="BS12" s="2401" t="s">
        <v>412</v>
      </c>
      <c r="BT12" s="2401" t="s">
        <v>412</v>
      </c>
      <c r="BU12" s="2401" t="s">
        <v>412</v>
      </c>
      <c r="BV12" s="2401" t="s">
        <v>412</v>
      </c>
      <c r="BW12" s="2402">
        <v>12</v>
      </c>
      <c r="BX12" s="2402">
        <v>13</v>
      </c>
      <c r="BY12" s="2402">
        <v>14</v>
      </c>
      <c r="BZ12" s="2403" t="s">
        <v>412</v>
      </c>
    </row>
    <row r="13" spans="1:78" ht="33" thickTop="1" thickBot="1" x14ac:dyDescent="0.3">
      <c r="A13" s="2404"/>
      <c r="B13" s="2405"/>
      <c r="C13" s="2405"/>
      <c r="D13" s="2405"/>
      <c r="E13" s="2405"/>
      <c r="F13" s="2405"/>
      <c r="G13" s="2405"/>
      <c r="H13" s="2405"/>
      <c r="I13" s="2405"/>
      <c r="J13" s="2405"/>
      <c r="K13" s="2405"/>
      <c r="L13" s="2405"/>
      <c r="M13" s="2405"/>
      <c r="N13" s="2405"/>
      <c r="O13" s="2405"/>
      <c r="P13" s="2405"/>
      <c r="Q13" s="2405"/>
      <c r="R13" s="2333" t="s">
        <v>1469</v>
      </c>
      <c r="S13" s="2333" t="s">
        <v>1469</v>
      </c>
      <c r="T13" s="2333" t="s">
        <v>1469</v>
      </c>
      <c r="U13" s="2333" t="s">
        <v>1469</v>
      </c>
      <c r="V13" s="1412"/>
      <c r="W13" s="1412"/>
      <c r="X13" s="1412"/>
      <c r="Y13" s="2406" t="s">
        <v>413</v>
      </c>
      <c r="Z13" s="2406"/>
      <c r="AA13" s="2407"/>
      <c r="AB13" s="2408"/>
      <c r="AC13" s="2409"/>
      <c r="AD13" s="2408"/>
      <c r="AE13" s="2408"/>
      <c r="AF13" s="2410"/>
      <c r="AG13" s="2411">
        <v>0</v>
      </c>
      <c r="AH13" s="2411">
        <v>0</v>
      </c>
      <c r="AI13" s="2411"/>
      <c r="AJ13" s="2411"/>
      <c r="AK13" s="2411"/>
      <c r="AL13" s="2411"/>
      <c r="AM13" s="2411"/>
      <c r="AN13" s="2411"/>
      <c r="AO13" s="2411"/>
      <c r="AP13" s="2411"/>
      <c r="AQ13" s="2411"/>
      <c r="AR13" s="2411"/>
      <c r="AS13" s="2411"/>
      <c r="AT13" s="2411"/>
      <c r="AU13" s="2411">
        <v>0</v>
      </c>
      <c r="AV13" s="2411"/>
      <c r="AW13" s="2411"/>
      <c r="AX13" s="2411"/>
      <c r="AY13" s="2411"/>
      <c r="AZ13" s="2411"/>
      <c r="BA13" s="2411"/>
      <c r="BB13" s="2411"/>
      <c r="BC13" s="2411"/>
      <c r="BD13" s="2411"/>
      <c r="BE13" s="2411"/>
      <c r="BF13" s="2411"/>
      <c r="BG13" s="2411"/>
      <c r="BH13" s="2411"/>
      <c r="BI13" s="2411"/>
      <c r="BJ13" s="2411"/>
      <c r="BK13" s="2411"/>
      <c r="BL13" s="2411"/>
      <c r="BM13" s="2411"/>
      <c r="BN13" s="2411"/>
      <c r="BO13" s="2411"/>
      <c r="BP13" s="2411"/>
      <c r="BQ13" s="2411"/>
      <c r="BR13" s="2411"/>
      <c r="BS13" s="2411"/>
      <c r="BT13" s="2411"/>
      <c r="BU13" s="2411"/>
      <c r="BV13" s="2411"/>
      <c r="BW13" s="2412"/>
      <c r="BX13" s="2412"/>
      <c r="BY13" s="2412"/>
      <c r="BZ13" s="2413"/>
    </row>
    <row r="14" spans="1:78" ht="33" thickTop="1" thickBot="1" x14ac:dyDescent="0.3">
      <c r="A14" s="2414" t="s">
        <v>414</v>
      </c>
      <c r="B14" s="2415"/>
      <c r="C14" s="2415"/>
      <c r="D14" s="2415"/>
      <c r="E14" s="2415"/>
      <c r="F14" s="2415"/>
      <c r="G14" s="2415"/>
      <c r="H14" s="2415"/>
      <c r="I14" s="2415"/>
      <c r="J14" s="2415"/>
      <c r="K14" s="2415"/>
      <c r="L14" s="2415"/>
      <c r="M14" s="2415"/>
      <c r="N14" s="2415"/>
      <c r="O14" s="2415"/>
      <c r="P14" s="2415"/>
      <c r="Q14" s="2415"/>
      <c r="R14" s="2333" t="s">
        <v>1776</v>
      </c>
      <c r="S14" s="2339" t="s">
        <v>1930</v>
      </c>
      <c r="T14" s="2339" t="s">
        <v>1930</v>
      </c>
      <c r="U14" s="2339" t="s">
        <v>1930</v>
      </c>
      <c r="V14" s="2339" t="s">
        <v>1930</v>
      </c>
      <c r="W14" s="2339"/>
      <c r="X14" s="2339"/>
      <c r="Y14" s="2416" t="s">
        <v>404</v>
      </c>
      <c r="Z14" s="2416"/>
      <c r="AA14" s="2417"/>
      <c r="AB14" s="2417"/>
      <c r="AC14" s="2418"/>
      <c r="AD14" s="2418"/>
      <c r="AE14" s="2418"/>
      <c r="AF14" s="2419"/>
      <c r="AG14" s="2420">
        <v>0</v>
      </c>
      <c r="AH14" s="2420">
        <v>0</v>
      </c>
      <c r="AI14" s="2420"/>
      <c r="AJ14" s="2420"/>
      <c r="AK14" s="2420"/>
      <c r="AL14" s="2420"/>
      <c r="AM14" s="2420"/>
      <c r="AN14" s="2420"/>
      <c r="AO14" s="2420"/>
      <c r="AP14" s="2420"/>
      <c r="AQ14" s="2420"/>
      <c r="AR14" s="2420"/>
      <c r="AS14" s="2420"/>
      <c r="AT14" s="2420"/>
      <c r="AU14" s="2420">
        <v>0</v>
      </c>
      <c r="AV14" s="2420"/>
      <c r="AW14" s="2420"/>
      <c r="AX14" s="2420"/>
      <c r="AY14" s="2420"/>
      <c r="AZ14" s="2420"/>
      <c r="BA14" s="2420"/>
      <c r="BB14" s="2420"/>
      <c r="BC14" s="2420"/>
      <c r="BD14" s="2420"/>
      <c r="BE14" s="2420"/>
      <c r="BF14" s="2420"/>
      <c r="BG14" s="2420"/>
      <c r="BH14" s="2420"/>
      <c r="BI14" s="2420"/>
      <c r="BJ14" s="2420"/>
      <c r="BK14" s="2420"/>
      <c r="BL14" s="2420"/>
      <c r="BM14" s="2420"/>
      <c r="BN14" s="2420"/>
      <c r="BO14" s="2420"/>
      <c r="BP14" s="2420"/>
      <c r="BQ14" s="2420"/>
      <c r="BR14" s="2420"/>
      <c r="BS14" s="2420"/>
      <c r="BT14" s="2420"/>
      <c r="BU14" s="2420"/>
      <c r="BV14" s="2420"/>
      <c r="BW14" s="2421"/>
      <c r="BX14" s="2421"/>
      <c r="BY14" s="2421"/>
      <c r="BZ14" s="2422"/>
    </row>
    <row r="15" spans="1:78" ht="48.75" thickTop="1" thickBot="1" x14ac:dyDescent="0.3">
      <c r="A15" s="2423"/>
      <c r="B15" s="2415"/>
      <c r="C15" s="2415"/>
      <c r="D15" s="2415"/>
      <c r="E15" s="2415"/>
      <c r="F15" s="2415"/>
      <c r="G15" s="2415"/>
      <c r="H15" s="2415"/>
      <c r="I15" s="2415"/>
      <c r="J15" s="2415"/>
      <c r="K15" s="2415"/>
      <c r="L15" s="2415"/>
      <c r="M15" s="2415"/>
      <c r="N15" s="2415"/>
      <c r="O15" s="2415"/>
      <c r="P15" s="2415"/>
      <c r="Q15" s="2415"/>
      <c r="R15" s="2333" t="s">
        <v>1776</v>
      </c>
      <c r="S15" s="2333" t="s">
        <v>1469</v>
      </c>
      <c r="T15" s="2333" t="s">
        <v>1469</v>
      </c>
      <c r="U15" s="2333" t="s">
        <v>1469</v>
      </c>
      <c r="V15" s="2339"/>
      <c r="W15" s="2339"/>
      <c r="X15" s="2339"/>
      <c r="Y15" s="2416" t="s">
        <v>405</v>
      </c>
      <c r="Z15" s="2416"/>
      <c r="AA15" s="2417"/>
      <c r="AB15" s="2417"/>
      <c r="AC15" s="2418"/>
      <c r="AD15" s="2418"/>
      <c r="AE15" s="2418"/>
      <c r="AF15" s="2419"/>
      <c r="AG15" s="2420">
        <v>0</v>
      </c>
      <c r="AH15" s="2420">
        <v>0</v>
      </c>
      <c r="AI15" s="2420"/>
      <c r="AJ15" s="2420"/>
      <c r="AK15" s="2420"/>
      <c r="AL15" s="2420"/>
      <c r="AM15" s="2420"/>
      <c r="AN15" s="2420"/>
      <c r="AO15" s="2420"/>
      <c r="AP15" s="2420"/>
      <c r="AQ15" s="2420"/>
      <c r="AR15" s="2420"/>
      <c r="AS15" s="2420"/>
      <c r="AT15" s="2420"/>
      <c r="AU15" s="2420">
        <v>0</v>
      </c>
      <c r="AV15" s="2420"/>
      <c r="AW15" s="2420"/>
      <c r="AX15" s="2420"/>
      <c r="AY15" s="2420"/>
      <c r="AZ15" s="2420"/>
      <c r="BA15" s="2420"/>
      <c r="BB15" s="2420"/>
      <c r="BC15" s="2420"/>
      <c r="BD15" s="2420"/>
      <c r="BE15" s="2420"/>
      <c r="BF15" s="2420"/>
      <c r="BG15" s="2420"/>
      <c r="BH15" s="2420"/>
      <c r="BI15" s="2420"/>
      <c r="BJ15" s="2420"/>
      <c r="BK15" s="2420"/>
      <c r="BL15" s="2420"/>
      <c r="BM15" s="2420"/>
      <c r="BN15" s="2420"/>
      <c r="BO15" s="2420"/>
      <c r="BP15" s="2420"/>
      <c r="BQ15" s="2420"/>
      <c r="BR15" s="2420"/>
      <c r="BS15" s="2420"/>
      <c r="BT15" s="2420"/>
      <c r="BU15" s="2420"/>
      <c r="BV15" s="2420"/>
      <c r="BW15" s="2421"/>
      <c r="BX15" s="2421"/>
      <c r="BY15" s="2421"/>
      <c r="BZ15" s="2422"/>
    </row>
    <row r="16" spans="1:78" ht="33" thickTop="1" thickBot="1" x14ac:dyDescent="0.3">
      <c r="A16" s="2424"/>
      <c r="B16" s="2425"/>
      <c r="C16" s="2425"/>
      <c r="D16" s="2425"/>
      <c r="E16" s="2425"/>
      <c r="F16" s="2425"/>
      <c r="G16" s="2425"/>
      <c r="H16" s="2425"/>
      <c r="I16" s="2425"/>
      <c r="J16" s="2425"/>
      <c r="K16" s="2425"/>
      <c r="L16" s="2425"/>
      <c r="M16" s="2425"/>
      <c r="N16" s="2425"/>
      <c r="O16" s="2425"/>
      <c r="P16" s="2425"/>
      <c r="Q16" s="2425"/>
      <c r="R16" s="2333" t="s">
        <v>1783</v>
      </c>
      <c r="S16" s="2339" t="s">
        <v>1931</v>
      </c>
      <c r="T16" s="2339" t="s">
        <v>1931</v>
      </c>
      <c r="U16" s="2339" t="s">
        <v>1931</v>
      </c>
      <c r="V16" s="2339" t="s">
        <v>1931</v>
      </c>
      <c r="W16" s="2339"/>
      <c r="X16" s="2339"/>
      <c r="Y16" s="2426"/>
      <c r="Z16" s="2426"/>
      <c r="AA16" s="2427"/>
      <c r="AB16" s="2427"/>
      <c r="AC16" s="2428"/>
      <c r="AD16" s="2428"/>
      <c r="AE16" s="2428"/>
      <c r="AF16" s="2428"/>
      <c r="AG16" s="2429"/>
      <c r="AH16" s="2429"/>
      <c r="AI16" s="2429"/>
      <c r="AJ16" s="2429"/>
      <c r="AK16" s="2429"/>
      <c r="AL16" s="2429"/>
      <c r="AM16" s="2429"/>
      <c r="AN16" s="2429"/>
      <c r="AO16" s="2429"/>
      <c r="AP16" s="2429"/>
      <c r="AQ16" s="2429"/>
      <c r="AR16" s="2429"/>
      <c r="AS16" s="2429"/>
      <c r="AT16" s="2429"/>
      <c r="AU16" s="2429"/>
      <c r="AV16" s="2429"/>
      <c r="AW16" s="2429"/>
      <c r="AX16" s="2429"/>
      <c r="AY16" s="2429"/>
      <c r="AZ16" s="2429"/>
      <c r="BA16" s="2429"/>
      <c r="BB16" s="2429"/>
      <c r="BC16" s="2429"/>
      <c r="BD16" s="2429"/>
      <c r="BE16" s="2429"/>
      <c r="BF16" s="2429"/>
      <c r="BG16" s="2429"/>
      <c r="BH16" s="2429"/>
      <c r="BI16" s="2429"/>
      <c r="BJ16" s="2429"/>
      <c r="BK16" s="2429"/>
      <c r="BL16" s="2429"/>
      <c r="BM16" s="2429"/>
      <c r="BN16" s="2429"/>
      <c r="BO16" s="2429"/>
      <c r="BP16" s="2429"/>
      <c r="BQ16" s="2429"/>
      <c r="BR16" s="2429"/>
      <c r="BS16" s="2429"/>
      <c r="BT16" s="2429"/>
      <c r="BU16" s="2429"/>
      <c r="BV16" s="2429"/>
      <c r="BW16" s="2430"/>
      <c r="BX16" s="2430"/>
      <c r="BY16" s="2430"/>
      <c r="BZ16" s="2431"/>
    </row>
    <row r="17" spans="1:78" ht="33" thickTop="1" thickBot="1" x14ac:dyDescent="0.3">
      <c r="A17" s="2414" t="s">
        <v>415</v>
      </c>
      <c r="B17" s="2432"/>
      <c r="C17" s="2432"/>
      <c r="D17" s="2432"/>
      <c r="E17" s="2432"/>
      <c r="F17" s="2432"/>
      <c r="G17" s="2432"/>
      <c r="H17" s="2432"/>
      <c r="I17" s="2432"/>
      <c r="J17" s="2432"/>
      <c r="K17" s="2432"/>
      <c r="L17" s="2432"/>
      <c r="M17" s="2432"/>
      <c r="N17" s="2432"/>
      <c r="O17" s="2432"/>
      <c r="P17" s="2432"/>
      <c r="Q17" s="2432"/>
      <c r="R17" s="2333"/>
      <c r="S17" s="2333" t="s">
        <v>1469</v>
      </c>
      <c r="T17" s="2333" t="s">
        <v>1469</v>
      </c>
      <c r="U17" s="2333" t="s">
        <v>1469</v>
      </c>
      <c r="V17" s="1361"/>
      <c r="W17" s="1361"/>
      <c r="X17" s="1361"/>
      <c r="Y17" s="2433"/>
      <c r="Z17" s="2433"/>
      <c r="AA17" s="2434"/>
      <c r="AB17" s="2434"/>
      <c r="AC17" s="2435"/>
      <c r="AD17" s="2435"/>
      <c r="AE17" s="2435"/>
      <c r="AF17" s="2435"/>
      <c r="AG17" s="2436"/>
      <c r="AH17" s="2436"/>
      <c r="AI17" s="2436"/>
      <c r="AJ17" s="2436"/>
      <c r="AK17" s="2436"/>
      <c r="AL17" s="2436"/>
      <c r="AM17" s="2436"/>
      <c r="AN17" s="2436"/>
      <c r="AO17" s="2436"/>
      <c r="AP17" s="2436"/>
      <c r="AQ17" s="2436"/>
      <c r="AR17" s="2436"/>
      <c r="AS17" s="2436"/>
      <c r="AT17" s="2436"/>
      <c r="AU17" s="2436"/>
      <c r="AV17" s="2436"/>
      <c r="AW17" s="2436"/>
      <c r="AX17" s="2436"/>
      <c r="AY17" s="2436"/>
      <c r="AZ17" s="2436"/>
      <c r="BA17" s="2436"/>
      <c r="BB17" s="2436"/>
      <c r="BC17" s="2436"/>
      <c r="BD17" s="2436"/>
      <c r="BE17" s="2436"/>
      <c r="BF17" s="2436"/>
      <c r="BG17" s="2436"/>
      <c r="BH17" s="2436"/>
      <c r="BI17" s="2436"/>
      <c r="BJ17" s="2436"/>
      <c r="BK17" s="2436"/>
      <c r="BL17" s="2436"/>
      <c r="BM17" s="2436"/>
      <c r="BN17" s="2436"/>
      <c r="BO17" s="2436"/>
      <c r="BP17" s="2436"/>
      <c r="BQ17" s="2436"/>
      <c r="BR17" s="2436"/>
      <c r="BS17" s="2436"/>
      <c r="BT17" s="2436"/>
      <c r="BU17" s="2436"/>
      <c r="BV17" s="2436"/>
      <c r="BW17" s="2437"/>
      <c r="BX17" s="2437"/>
      <c r="BY17" s="2437"/>
      <c r="BZ17" s="2438"/>
    </row>
    <row r="18" spans="1:78" ht="33" thickTop="1" thickBot="1" x14ac:dyDescent="0.3">
      <c r="A18" s="2423"/>
      <c r="B18" s="2415"/>
      <c r="C18" s="2415" t="str">
        <f>RIGHT(D18,2)&amp;"."&amp;E18&amp;"."&amp;F18&amp;"."&amp;G18&amp;"."&amp;H18&amp;"."&amp;I18&amp;"."&amp;J18&amp;"."&amp;K18&amp;"."&amp;L18&amp;"."&amp;M18&amp;""</f>
        <v>.........</v>
      </c>
      <c r="D18" s="2415"/>
      <c r="E18" s="2415"/>
      <c r="F18" s="2415"/>
      <c r="G18" s="2415"/>
      <c r="H18" s="2415"/>
      <c r="I18" s="2415"/>
      <c r="J18" s="2415"/>
      <c r="K18" s="2415"/>
      <c r="L18" s="2415"/>
      <c r="M18" s="2415"/>
      <c r="N18" s="2415"/>
      <c r="O18" s="2415"/>
      <c r="P18" s="2415"/>
      <c r="Q18" s="2415"/>
      <c r="R18" s="2415"/>
      <c r="S18" s="2333" t="s">
        <v>1469</v>
      </c>
      <c r="T18" s="2333" t="s">
        <v>1469</v>
      </c>
      <c r="U18" s="2333" t="s">
        <v>1469</v>
      </c>
      <c r="V18" s="1361"/>
      <c r="W18" s="1361"/>
      <c r="X18" s="1361"/>
      <c r="Y18" s="2416" t="s">
        <v>406</v>
      </c>
      <c r="Z18" s="2416"/>
      <c r="AA18" s="2439"/>
      <c r="AB18" s="2439"/>
      <c r="AC18" s="2440"/>
      <c r="AD18" s="2440"/>
      <c r="AE18" s="2440"/>
      <c r="AF18" s="2440"/>
      <c r="AG18" s="2420">
        <f>SUM(AG19:AG21)</f>
        <v>0</v>
      </c>
      <c r="AH18" s="2420">
        <f>SUM(AH19:AH21)</f>
        <v>0</v>
      </c>
      <c r="AI18" s="2420"/>
      <c r="AJ18" s="2420"/>
      <c r="AK18" s="2420"/>
      <c r="AL18" s="2420"/>
      <c r="AM18" s="2420"/>
      <c r="AN18" s="2420"/>
      <c r="AO18" s="2420"/>
      <c r="AP18" s="2420"/>
      <c r="AQ18" s="2420"/>
      <c r="AR18" s="2420"/>
      <c r="AS18" s="2420"/>
      <c r="AT18" s="2420"/>
      <c r="AU18" s="2441">
        <f>SUM(AU19:AU21)</f>
        <v>0</v>
      </c>
      <c r="AV18" s="2441"/>
      <c r="AW18" s="2441"/>
      <c r="AX18" s="2441"/>
      <c r="AY18" s="2441"/>
      <c r="AZ18" s="2441"/>
      <c r="BA18" s="2441"/>
      <c r="BB18" s="2441"/>
      <c r="BC18" s="2441"/>
      <c r="BD18" s="2441"/>
      <c r="BE18" s="2441"/>
      <c r="BF18" s="2441"/>
      <c r="BG18" s="2441"/>
      <c r="BH18" s="2441"/>
      <c r="BI18" s="2441"/>
      <c r="BJ18" s="2441"/>
      <c r="BK18" s="2441"/>
      <c r="BL18" s="2441"/>
      <c r="BM18" s="2441"/>
      <c r="BN18" s="2441"/>
      <c r="BO18" s="2441"/>
      <c r="BP18" s="2441"/>
      <c r="BQ18" s="2441"/>
      <c r="BR18" s="2441"/>
      <c r="BS18" s="2441"/>
      <c r="BT18" s="2441"/>
      <c r="BU18" s="2441"/>
      <c r="BV18" s="2441"/>
      <c r="BW18" s="2442"/>
      <c r="BX18" s="2442"/>
      <c r="BY18" s="2442"/>
      <c r="BZ18" s="2443"/>
    </row>
    <row r="19" spans="1:78" ht="33" thickTop="1" thickBot="1" x14ac:dyDescent="0.3">
      <c r="A19" s="2424"/>
      <c r="B19" s="2425"/>
      <c r="C19" s="2415" t="str">
        <f>RIGHT(D19,2)&amp;"."&amp;E19&amp;"."&amp;F19&amp;"."&amp;G19&amp;"."&amp;H19&amp;"."&amp;I19&amp;"."&amp;J19&amp;"."&amp;K19&amp;"."&amp;L19&amp;"."&amp;M19&amp;""</f>
        <v>...11.0130......</v>
      </c>
      <c r="D19" s="2425"/>
      <c r="E19" s="2425"/>
      <c r="F19" s="2425"/>
      <c r="G19" s="2425" t="s">
        <v>950</v>
      </c>
      <c r="H19" s="2425"/>
      <c r="I19" s="2425"/>
      <c r="J19" s="2425"/>
      <c r="K19" s="2425"/>
      <c r="L19" s="2425"/>
      <c r="M19" s="2425"/>
      <c r="N19" s="2425"/>
      <c r="O19" s="2425"/>
      <c r="P19" s="2425"/>
      <c r="Q19" s="2425"/>
      <c r="R19" s="2425"/>
      <c r="S19" s="2333" t="s">
        <v>1469</v>
      </c>
      <c r="T19" s="2333" t="s">
        <v>1469</v>
      </c>
      <c r="U19" s="2333" t="s">
        <v>1469</v>
      </c>
      <c r="V19" s="1361"/>
      <c r="W19" s="1361"/>
      <c r="X19" s="1361"/>
      <c r="Y19" s="2444"/>
      <c r="Z19" s="2444"/>
      <c r="AA19" s="2427"/>
      <c r="AB19" s="2427"/>
      <c r="AC19" s="2445"/>
      <c r="AD19" s="2445"/>
      <c r="AE19" s="2445"/>
      <c r="AF19" s="2445"/>
      <c r="AG19" s="2446"/>
      <c r="AH19" s="2446"/>
      <c r="AI19" s="2446"/>
      <c r="AJ19" s="2446"/>
      <c r="AK19" s="2446"/>
      <c r="AL19" s="2446"/>
      <c r="AM19" s="2446"/>
      <c r="AN19" s="2446"/>
      <c r="AO19" s="2446"/>
      <c r="AP19" s="2446"/>
      <c r="AQ19" s="2446"/>
      <c r="AR19" s="2446"/>
      <c r="AS19" s="2446"/>
      <c r="AT19" s="2446"/>
      <c r="AU19" s="2446"/>
      <c r="AV19" s="2446"/>
      <c r="AW19" s="2446"/>
      <c r="AX19" s="2446"/>
      <c r="AY19" s="2446"/>
      <c r="AZ19" s="2446"/>
      <c r="BA19" s="2446"/>
      <c r="BB19" s="2446"/>
      <c r="BC19" s="2446"/>
      <c r="BD19" s="2446"/>
      <c r="BE19" s="2446"/>
      <c r="BF19" s="2446"/>
      <c r="BG19" s="2446"/>
      <c r="BH19" s="2446"/>
      <c r="BI19" s="2446"/>
      <c r="BJ19" s="2446"/>
      <c r="BK19" s="2446"/>
      <c r="BL19" s="2446"/>
      <c r="BM19" s="2446"/>
      <c r="BN19" s="2446"/>
      <c r="BO19" s="2446"/>
      <c r="BP19" s="2446"/>
      <c r="BQ19" s="2446"/>
      <c r="BR19" s="2446"/>
      <c r="BS19" s="2446"/>
      <c r="BT19" s="2446"/>
      <c r="BU19" s="2446"/>
      <c r="BV19" s="2446"/>
      <c r="BW19" s="2447"/>
      <c r="BX19" s="2447"/>
      <c r="BY19" s="2447"/>
      <c r="BZ19" s="2448"/>
    </row>
    <row r="20" spans="1:78" ht="33" thickTop="1" thickBot="1" x14ac:dyDescent="0.3">
      <c r="B20" s="2425"/>
      <c r="C20" s="2425"/>
      <c r="D20" s="2425"/>
      <c r="E20" s="2425"/>
      <c r="F20" s="2425"/>
      <c r="G20" s="2425"/>
      <c r="H20" s="2425"/>
      <c r="I20" s="2425"/>
      <c r="J20" s="2425"/>
      <c r="K20" s="2425"/>
      <c r="L20" s="2425"/>
      <c r="M20" s="2425"/>
      <c r="N20" s="2425"/>
      <c r="O20" s="2425"/>
      <c r="P20" s="2425"/>
      <c r="Q20" s="2425"/>
      <c r="R20" s="2425"/>
      <c r="S20" s="2333" t="s">
        <v>1469</v>
      </c>
      <c r="T20" s="2333" t="s">
        <v>1469</v>
      </c>
      <c r="U20" s="2333" t="s">
        <v>1469</v>
      </c>
      <c r="V20" s="2449"/>
      <c r="W20" s="1361"/>
      <c r="X20" s="1361"/>
      <c r="Y20" s="2444"/>
      <c r="Z20" s="2444"/>
      <c r="AA20" s="2427"/>
      <c r="AB20" s="2427"/>
      <c r="AC20" s="2445"/>
      <c r="AD20" s="2445"/>
      <c r="AE20" s="2445"/>
      <c r="AF20" s="2445"/>
      <c r="AG20" s="2446"/>
      <c r="AH20" s="2446"/>
      <c r="AI20" s="2446"/>
      <c r="AJ20" s="2446"/>
      <c r="AK20" s="2446"/>
      <c r="AL20" s="2446"/>
      <c r="AM20" s="2446"/>
      <c r="AN20" s="2446"/>
      <c r="AO20" s="2446"/>
      <c r="AP20" s="2446"/>
      <c r="AQ20" s="2446"/>
      <c r="AR20" s="2446"/>
      <c r="AS20" s="2446"/>
      <c r="AT20" s="2446"/>
      <c r="AU20" s="2446"/>
      <c r="AV20" s="2446"/>
      <c r="AW20" s="2446"/>
      <c r="AX20" s="2446"/>
      <c r="AY20" s="2446"/>
      <c r="AZ20" s="2446"/>
      <c r="BA20" s="2446"/>
      <c r="BB20" s="2446"/>
      <c r="BC20" s="2446"/>
      <c r="BD20" s="2446"/>
      <c r="BE20" s="2446"/>
      <c r="BF20" s="2446"/>
      <c r="BG20" s="2446"/>
      <c r="BH20" s="2446"/>
      <c r="BI20" s="2446"/>
      <c r="BJ20" s="2446"/>
      <c r="BK20" s="2446"/>
      <c r="BL20" s="2446"/>
      <c r="BM20" s="2446"/>
      <c r="BN20" s="2446"/>
      <c r="BO20" s="2446"/>
      <c r="BP20" s="2446"/>
      <c r="BQ20" s="2446"/>
      <c r="BR20" s="2446"/>
      <c r="BS20" s="2446"/>
      <c r="BT20" s="2446"/>
      <c r="BU20" s="2446"/>
      <c r="BV20" s="2446"/>
      <c r="BW20" s="2447"/>
      <c r="BX20" s="2447"/>
      <c r="BY20" s="2447"/>
      <c r="BZ20" s="2448"/>
    </row>
    <row r="21" spans="1:78" ht="16.5" thickTop="1" x14ac:dyDescent="0.25">
      <c r="A21" s="2450"/>
      <c r="B21" s="2451"/>
      <c r="C21" s="2451"/>
      <c r="D21" s="2451"/>
      <c r="E21" s="2451"/>
      <c r="F21" s="2451"/>
      <c r="G21" s="2451"/>
      <c r="H21" s="2451"/>
      <c r="I21" s="2451"/>
      <c r="J21" s="2451"/>
      <c r="K21" s="2451"/>
      <c r="L21" s="2451"/>
      <c r="M21" s="2451"/>
      <c r="N21" s="2451"/>
      <c r="O21" s="2451"/>
      <c r="P21" s="2451"/>
      <c r="Q21" s="2452"/>
      <c r="R21" s="2452"/>
      <c r="S21" s="2452"/>
      <c r="T21" s="2452"/>
      <c r="U21" s="2452"/>
      <c r="V21" s="2453"/>
      <c r="W21" s="2453"/>
      <c r="X21" s="2453"/>
      <c r="Y21" s="2454" t="s">
        <v>155</v>
      </c>
      <c r="Z21" s="2454"/>
      <c r="AA21" s="2452"/>
      <c r="AB21" s="2452"/>
      <c r="AC21" s="2455"/>
      <c r="AD21" s="2455"/>
      <c r="AE21" s="2455"/>
      <c r="AF21" s="2455"/>
      <c r="AG21" s="2456"/>
      <c r="AH21" s="2456"/>
      <c r="AI21" s="2456"/>
      <c r="AJ21" s="2456"/>
      <c r="AK21" s="2456"/>
      <c r="AL21" s="2456"/>
      <c r="AM21" s="2456"/>
      <c r="AN21" s="2456"/>
      <c r="AO21" s="2456"/>
      <c r="AP21" s="2456"/>
      <c r="AQ21" s="2456"/>
      <c r="AR21" s="2456"/>
      <c r="AS21" s="2456"/>
      <c r="AT21" s="2456"/>
      <c r="AU21" s="2457"/>
      <c r="AV21" s="2457"/>
      <c r="AW21" s="2457"/>
      <c r="AX21" s="2457"/>
      <c r="AY21" s="2457"/>
      <c r="AZ21" s="2457"/>
      <c r="BA21" s="2457"/>
      <c r="BB21" s="2457"/>
      <c r="BC21" s="2457"/>
      <c r="BD21" s="2457"/>
      <c r="BE21" s="2457"/>
      <c r="BF21" s="2457"/>
      <c r="BG21" s="2457"/>
      <c r="BH21" s="2457"/>
      <c r="BI21" s="2457"/>
      <c r="BJ21" s="2457"/>
      <c r="BK21" s="2457"/>
      <c r="BL21" s="2457"/>
      <c r="BM21" s="2457"/>
      <c r="BN21" s="2457"/>
      <c r="BO21" s="2457"/>
      <c r="BP21" s="2457"/>
      <c r="BQ21" s="2457"/>
      <c r="BR21" s="2457"/>
      <c r="BS21" s="2457"/>
      <c r="BT21" s="2457"/>
      <c r="BU21" s="2457"/>
      <c r="BV21" s="2457"/>
      <c r="BW21" s="2458"/>
      <c r="BX21" s="2458"/>
      <c r="BY21" s="2459"/>
      <c r="BZ21" s="2460"/>
    </row>
    <row r="22" spans="1:78" x14ac:dyDescent="0.25">
      <c r="A22" s="2424"/>
      <c r="B22" s="2461"/>
      <c r="C22" s="2461"/>
      <c r="D22" s="2461"/>
      <c r="E22" s="2461"/>
      <c r="F22" s="2461"/>
      <c r="G22" s="2461"/>
      <c r="H22" s="2461"/>
      <c r="I22" s="2461"/>
      <c r="J22" s="2461"/>
      <c r="K22" s="2461"/>
      <c r="L22" s="2461"/>
      <c r="M22" s="2461"/>
      <c r="N22" s="2461"/>
      <c r="O22" s="2461"/>
      <c r="P22" s="2461"/>
      <c r="Q22" s="2425"/>
      <c r="R22" s="2425"/>
      <c r="S22" s="2425"/>
      <c r="T22" s="2425"/>
      <c r="U22" s="2425"/>
      <c r="V22" s="2425"/>
      <c r="W22" s="2425"/>
      <c r="X22" s="2425"/>
      <c r="Y22" s="2444"/>
      <c r="Z22" s="2444"/>
      <c r="AA22" s="2462"/>
      <c r="AB22" s="2427"/>
      <c r="AC22" s="2445"/>
      <c r="AD22" s="2445"/>
      <c r="AE22" s="2445"/>
      <c r="AF22" s="2445"/>
      <c r="AG22" s="2446"/>
      <c r="AH22" s="2446"/>
      <c r="AI22" s="2446"/>
      <c r="AJ22" s="2446"/>
      <c r="AK22" s="2446"/>
      <c r="AL22" s="2446"/>
      <c r="AM22" s="2446"/>
      <c r="AN22" s="2446"/>
      <c r="AO22" s="2446"/>
      <c r="AP22" s="2446"/>
      <c r="AQ22" s="2446"/>
      <c r="AR22" s="2446"/>
      <c r="AS22" s="2446"/>
      <c r="AT22" s="2446"/>
      <c r="AU22" s="2446"/>
      <c r="AV22" s="2446"/>
      <c r="AW22" s="2446"/>
      <c r="AX22" s="2446"/>
      <c r="AY22" s="2446"/>
      <c r="AZ22" s="2446"/>
      <c r="BA22" s="2446"/>
      <c r="BB22" s="2446"/>
      <c r="BC22" s="2446"/>
      <c r="BD22" s="2446"/>
      <c r="BE22" s="2446"/>
      <c r="BF22" s="2446"/>
      <c r="BG22" s="2446"/>
      <c r="BH22" s="2446"/>
      <c r="BI22" s="2446"/>
      <c r="BJ22" s="2446"/>
      <c r="BK22" s="2446"/>
      <c r="BL22" s="2446"/>
      <c r="BM22" s="2446"/>
      <c r="BN22" s="2446"/>
      <c r="BO22" s="2446"/>
      <c r="BP22" s="2446"/>
      <c r="BQ22" s="2446"/>
      <c r="BR22" s="2446"/>
      <c r="BS22" s="2446"/>
      <c r="BT22" s="2446"/>
      <c r="BU22" s="2446"/>
      <c r="BV22" s="2446"/>
      <c r="BW22" s="2447"/>
      <c r="BX22" s="2447"/>
      <c r="BY22" s="2447"/>
      <c r="BZ22" s="2463"/>
    </row>
    <row r="23" spans="1:78" x14ac:dyDescent="0.25">
      <c r="A23" s="2414" t="s">
        <v>414</v>
      </c>
      <c r="B23" s="2432"/>
      <c r="C23" s="2432"/>
      <c r="D23" s="2432"/>
      <c r="E23" s="2432"/>
      <c r="F23" s="2432"/>
      <c r="G23" s="2432"/>
      <c r="H23" s="2432"/>
      <c r="I23" s="2432"/>
      <c r="J23" s="2432"/>
      <c r="K23" s="2432"/>
      <c r="L23" s="2432"/>
      <c r="M23" s="2432"/>
      <c r="N23" s="2432"/>
      <c r="O23" s="2432"/>
      <c r="P23" s="2432"/>
      <c r="Q23" s="2432"/>
      <c r="R23" s="2432"/>
      <c r="S23" s="2432"/>
      <c r="T23" s="2432"/>
      <c r="U23" s="2432"/>
      <c r="V23" s="2432"/>
      <c r="W23" s="2432"/>
      <c r="X23" s="2432"/>
      <c r="Y23" s="2433"/>
      <c r="Z23" s="2433"/>
      <c r="AA23" s="2434"/>
      <c r="AB23" s="2434"/>
      <c r="AC23" s="2435"/>
      <c r="AD23" s="2435"/>
      <c r="AE23" s="2435"/>
      <c r="AF23" s="2435"/>
      <c r="AG23" s="2436"/>
      <c r="AH23" s="2436"/>
      <c r="AI23" s="2436"/>
      <c r="AJ23" s="2436"/>
      <c r="AK23" s="2436"/>
      <c r="AL23" s="2436"/>
      <c r="AM23" s="2436"/>
      <c r="AN23" s="2436"/>
      <c r="AO23" s="2436"/>
      <c r="AP23" s="2436"/>
      <c r="AQ23" s="2436"/>
      <c r="AR23" s="2436"/>
      <c r="AS23" s="2436"/>
      <c r="AT23" s="2436"/>
      <c r="AU23" s="2436"/>
      <c r="AV23" s="2436"/>
      <c r="AW23" s="2436"/>
      <c r="AX23" s="2436"/>
      <c r="AY23" s="2436"/>
      <c r="AZ23" s="2436"/>
      <c r="BA23" s="2436"/>
      <c r="BB23" s="2436"/>
      <c r="BC23" s="2436"/>
      <c r="BD23" s="2436"/>
      <c r="BE23" s="2436"/>
      <c r="BF23" s="2436"/>
      <c r="BG23" s="2436"/>
      <c r="BH23" s="2436"/>
      <c r="BI23" s="2436"/>
      <c r="BJ23" s="2436"/>
      <c r="BK23" s="2436"/>
      <c r="BL23" s="2436"/>
      <c r="BM23" s="2436"/>
      <c r="BN23" s="2436"/>
      <c r="BO23" s="2436"/>
      <c r="BP23" s="2436"/>
      <c r="BQ23" s="2436"/>
      <c r="BR23" s="2436"/>
      <c r="BS23" s="2436"/>
      <c r="BT23" s="2436"/>
      <c r="BU23" s="2436"/>
      <c r="BV23" s="2436"/>
      <c r="BW23" s="2437"/>
      <c r="BX23" s="2437"/>
      <c r="BY23" s="2437"/>
      <c r="BZ23" s="2438"/>
    </row>
    <row r="24" spans="1:78" ht="31.5" x14ac:dyDescent="0.25">
      <c r="A24" s="2423"/>
      <c r="B24" s="2415"/>
      <c r="C24" s="2415"/>
      <c r="D24" s="2415"/>
      <c r="E24" s="2415"/>
      <c r="F24" s="2415"/>
      <c r="G24" s="2415"/>
      <c r="H24" s="2415"/>
      <c r="I24" s="2415"/>
      <c r="J24" s="2415"/>
      <c r="K24" s="2415"/>
      <c r="L24" s="2415"/>
      <c r="M24" s="2415"/>
      <c r="N24" s="2415"/>
      <c r="O24" s="2415"/>
      <c r="P24" s="2415"/>
      <c r="Q24" s="2415"/>
      <c r="R24" s="2415"/>
      <c r="S24" s="2415"/>
      <c r="T24" s="2415"/>
      <c r="U24" s="2415"/>
      <c r="V24" s="2415"/>
      <c r="W24" s="2415"/>
      <c r="X24" s="2415"/>
      <c r="Y24" s="2416" t="s">
        <v>406</v>
      </c>
      <c r="Z24" s="2416"/>
      <c r="AA24" s="2439"/>
      <c r="AB24" s="2439"/>
      <c r="AC24" s="2440"/>
      <c r="AD24" s="2440"/>
      <c r="AE24" s="2440"/>
      <c r="AF24" s="2440"/>
      <c r="AG24" s="2420">
        <f>SUM(AH25:AH27)</f>
        <v>0</v>
      </c>
      <c r="AH24" s="2420">
        <f>SUM(AQ25:AQ27)</f>
        <v>0</v>
      </c>
      <c r="AI24" s="2420"/>
      <c r="AJ24" s="2420"/>
      <c r="AK24" s="2420"/>
      <c r="AL24" s="2420"/>
      <c r="AM24" s="2420"/>
      <c r="AN24" s="2420"/>
      <c r="AO24" s="2420"/>
      <c r="AP24" s="2420"/>
      <c r="AQ24" s="2420"/>
      <c r="AR24" s="2420"/>
      <c r="AS24" s="2420"/>
      <c r="AT24" s="2420"/>
      <c r="AU24" s="2441">
        <f>SUM(AR25:AR27)</f>
        <v>0</v>
      </c>
      <c r="AV24" s="2441"/>
      <c r="AW24" s="2441"/>
      <c r="AX24" s="2441"/>
      <c r="AY24" s="2441"/>
      <c r="AZ24" s="2441"/>
      <c r="BA24" s="2441"/>
      <c r="BB24" s="2441"/>
      <c r="BC24" s="2441"/>
      <c r="BD24" s="2441"/>
      <c r="BE24" s="2441"/>
      <c r="BF24" s="2441"/>
      <c r="BG24" s="2441"/>
      <c r="BH24" s="2441"/>
      <c r="BI24" s="2441"/>
      <c r="BJ24" s="2441"/>
      <c r="BK24" s="2441"/>
      <c r="BL24" s="2441"/>
      <c r="BM24" s="2441"/>
      <c r="BN24" s="2441"/>
      <c r="BO24" s="2441"/>
      <c r="BP24" s="2441"/>
      <c r="BQ24" s="2441"/>
      <c r="BR24" s="2441"/>
      <c r="BS24" s="2441"/>
      <c r="BT24" s="2441"/>
      <c r="BU24" s="2441"/>
      <c r="BV24" s="2441"/>
      <c r="BW24" s="2442"/>
      <c r="BX24" s="2442"/>
      <c r="BY24" s="2442"/>
      <c r="BZ24" s="2443"/>
    </row>
    <row r="25" spans="1:78" x14ac:dyDescent="0.25">
      <c r="A25" s="2424"/>
      <c r="B25" s="2425"/>
      <c r="C25" s="2425"/>
      <c r="D25" s="2425"/>
      <c r="E25" s="2425"/>
      <c r="F25" s="2425"/>
      <c r="G25" s="2425"/>
      <c r="H25" s="2425"/>
      <c r="I25" s="2425"/>
      <c r="J25" s="2425"/>
      <c r="K25" s="2425"/>
      <c r="L25" s="2425"/>
      <c r="M25" s="2425"/>
      <c r="N25" s="2425"/>
      <c r="O25" s="2425"/>
      <c r="P25" s="2425"/>
      <c r="Q25" s="2425"/>
      <c r="R25" s="2425"/>
      <c r="S25" s="2425"/>
      <c r="T25" s="2425"/>
      <c r="U25" s="2425"/>
      <c r="V25" s="2425"/>
      <c r="W25" s="2425"/>
      <c r="X25" s="2425"/>
      <c r="Y25" s="2444"/>
      <c r="Z25" s="2444"/>
      <c r="AA25" s="2427"/>
      <c r="AB25" s="2427"/>
      <c r="AC25" s="2445"/>
      <c r="AD25" s="2445"/>
      <c r="AE25" s="2445"/>
      <c r="AF25" s="2445"/>
      <c r="AG25" s="2446"/>
      <c r="AH25" s="2446"/>
      <c r="AI25" s="2446"/>
      <c r="AJ25" s="2446"/>
      <c r="AK25" s="2446"/>
      <c r="AL25" s="2446"/>
      <c r="AM25" s="2446"/>
      <c r="AN25" s="2446"/>
      <c r="AO25" s="2446"/>
      <c r="AP25" s="2446"/>
      <c r="AQ25" s="2446"/>
      <c r="AR25" s="2446"/>
      <c r="AS25" s="2446"/>
      <c r="AT25" s="2446"/>
      <c r="AU25" s="2446"/>
      <c r="AV25" s="2446"/>
      <c r="AW25" s="2446"/>
      <c r="AX25" s="2446"/>
      <c r="AY25" s="2446"/>
      <c r="AZ25" s="2446"/>
      <c r="BA25" s="2446"/>
      <c r="BB25" s="2446"/>
      <c r="BC25" s="2446"/>
      <c r="BD25" s="2446"/>
      <c r="BE25" s="2446"/>
      <c r="BF25" s="2446"/>
      <c r="BG25" s="2446"/>
      <c r="BH25" s="2446"/>
      <c r="BI25" s="2446"/>
      <c r="BJ25" s="2446"/>
      <c r="BK25" s="2446"/>
      <c r="BL25" s="2446"/>
      <c r="BM25" s="2446"/>
      <c r="BN25" s="2446"/>
      <c r="BO25" s="2446"/>
      <c r="BP25" s="2446"/>
      <c r="BQ25" s="2446"/>
      <c r="BR25" s="2446"/>
      <c r="BS25" s="2446"/>
      <c r="BT25" s="2446"/>
      <c r="BU25" s="2446"/>
      <c r="BV25" s="2446"/>
      <c r="BW25" s="2447"/>
      <c r="BX25" s="2447"/>
      <c r="BY25" s="2447"/>
      <c r="BZ25" s="2448"/>
    </row>
    <row r="26" spans="1:78" ht="16.5" thickBot="1" x14ac:dyDescent="0.3">
      <c r="A26" s="2464" t="s">
        <v>415</v>
      </c>
      <c r="B26" s="2465"/>
      <c r="C26" s="2465"/>
      <c r="D26" s="2465"/>
      <c r="E26" s="2465"/>
      <c r="F26" s="2465"/>
      <c r="G26" s="2465"/>
      <c r="H26" s="2465"/>
      <c r="I26" s="2465"/>
      <c r="J26" s="2465"/>
      <c r="K26" s="2465"/>
      <c r="L26" s="2465"/>
      <c r="M26" s="2465"/>
      <c r="N26" s="2465"/>
      <c r="O26" s="2465"/>
      <c r="P26" s="2465"/>
      <c r="Q26" s="2465"/>
      <c r="R26" s="2465"/>
      <c r="S26" s="2465"/>
      <c r="T26" s="2465"/>
      <c r="U26" s="2465"/>
      <c r="V26" s="2465"/>
      <c r="W26" s="2465"/>
      <c r="X26" s="2465"/>
      <c r="Y26" s="2466"/>
      <c r="Z26" s="2466"/>
      <c r="AA26" s="2467"/>
      <c r="AB26" s="2467"/>
      <c r="AC26" s="2468"/>
      <c r="AD26" s="2468"/>
      <c r="AE26" s="2468"/>
      <c r="AF26" s="2468"/>
      <c r="AG26" s="2469"/>
      <c r="AH26" s="2469"/>
      <c r="AI26" s="2469"/>
      <c r="AJ26" s="2469"/>
      <c r="AK26" s="2469"/>
      <c r="AL26" s="2469"/>
      <c r="AM26" s="2469"/>
      <c r="AN26" s="2469"/>
      <c r="AO26" s="2469"/>
      <c r="AP26" s="2469"/>
      <c r="AQ26" s="2469"/>
      <c r="AR26" s="2469"/>
      <c r="AS26" s="2469"/>
      <c r="AT26" s="2469"/>
      <c r="AU26" s="2469"/>
      <c r="AV26" s="2469"/>
      <c r="AW26" s="2469"/>
      <c r="AX26" s="2469"/>
      <c r="AY26" s="2469"/>
      <c r="AZ26" s="2469"/>
      <c r="BA26" s="2469"/>
      <c r="BB26" s="2469"/>
      <c r="BC26" s="2469"/>
      <c r="BD26" s="2469"/>
      <c r="BE26" s="2469"/>
      <c r="BF26" s="2469"/>
      <c r="BG26" s="2469"/>
      <c r="BH26" s="2469"/>
      <c r="BI26" s="2469"/>
      <c r="BJ26" s="2469"/>
      <c r="BK26" s="2469"/>
      <c r="BL26" s="2469"/>
      <c r="BM26" s="2469"/>
      <c r="BN26" s="2469"/>
      <c r="BO26" s="2469"/>
      <c r="BP26" s="2469"/>
      <c r="BQ26" s="2469"/>
      <c r="BR26" s="2469"/>
      <c r="BS26" s="2469"/>
      <c r="BT26" s="2469"/>
      <c r="BU26" s="2469"/>
      <c r="BV26" s="2469"/>
      <c r="BW26" s="2470"/>
      <c r="BX26" s="2470"/>
      <c r="BY26" s="2470"/>
      <c r="BZ26" s="2471"/>
    </row>
    <row r="30" spans="1:78" x14ac:dyDescent="0.25">
      <c r="A30" s="1435" t="s">
        <v>512</v>
      </c>
      <c r="B30" s="1435"/>
      <c r="C30" s="1435"/>
      <c r="D30" s="1435"/>
      <c r="E30" s="1435"/>
      <c r="F30" s="1435"/>
      <c r="G30" s="1435"/>
    </row>
    <row r="31" spans="1:78" x14ac:dyDescent="0.25">
      <c r="A31" s="1435" t="s">
        <v>511</v>
      </c>
      <c r="B31" s="1435"/>
      <c r="C31" s="1435"/>
      <c r="D31" s="1435"/>
      <c r="E31" s="1435"/>
      <c r="F31" s="1435"/>
      <c r="G31" s="1435"/>
    </row>
    <row r="32" spans="1:78" x14ac:dyDescent="0.25">
      <c r="A32" s="1435" t="s">
        <v>1762</v>
      </c>
      <c r="B32" s="1435"/>
      <c r="C32" s="1435"/>
      <c r="D32" s="1435"/>
      <c r="E32" s="1435"/>
      <c r="F32" s="1435"/>
      <c r="G32" s="1435"/>
    </row>
    <row r="33" spans="1:36" x14ac:dyDescent="0.25">
      <c r="A33" s="1435" t="s">
        <v>2275</v>
      </c>
      <c r="B33" s="1435"/>
      <c r="C33" s="1435"/>
      <c r="D33" s="1435"/>
      <c r="E33" s="1435"/>
      <c r="F33" s="1435"/>
      <c r="G33" s="1435"/>
      <c r="H33" s="1435"/>
      <c r="I33" s="1435"/>
      <c r="J33" s="1435"/>
      <c r="K33" s="1435"/>
      <c r="L33" s="1435"/>
      <c r="M33" s="1435"/>
      <c r="N33" s="1435"/>
      <c r="O33" s="1435"/>
      <c r="P33" s="1435"/>
      <c r="Q33" s="1435"/>
      <c r="R33" s="1435"/>
      <c r="S33" s="1435"/>
      <c r="T33" s="1435"/>
      <c r="U33" s="1435" t="s">
        <v>2288</v>
      </c>
      <c r="V33" s="1435"/>
      <c r="W33" s="1435"/>
      <c r="X33" s="1435"/>
      <c r="Y33" s="1435"/>
      <c r="Z33" s="1435"/>
      <c r="AA33" s="1435"/>
      <c r="AB33" s="1435"/>
      <c r="AD33" s="1435"/>
      <c r="AE33" s="1435"/>
      <c r="AF33" s="1435"/>
      <c r="AG33" s="1435"/>
      <c r="AH33" s="1435"/>
      <c r="AI33" s="1435"/>
      <c r="AJ33" s="1435"/>
    </row>
    <row r="34" spans="1:36" x14ac:dyDescent="0.25">
      <c r="A34" s="1435" t="s">
        <v>2276</v>
      </c>
      <c r="B34" s="1435"/>
      <c r="C34" s="1435"/>
      <c r="D34" s="1435"/>
      <c r="E34" s="1435"/>
      <c r="F34" s="1435"/>
      <c r="G34" s="1435"/>
      <c r="H34" s="1435"/>
      <c r="I34" s="1435"/>
      <c r="J34" s="1435"/>
      <c r="K34" s="1435"/>
      <c r="L34" s="1435"/>
      <c r="M34" s="1435"/>
      <c r="N34" s="1435"/>
      <c r="O34" s="1435"/>
      <c r="P34" s="1435"/>
      <c r="Q34" s="1435"/>
      <c r="R34" s="1435"/>
      <c r="S34" s="1435"/>
      <c r="T34" s="1435"/>
      <c r="U34" s="1435" t="s">
        <v>2270</v>
      </c>
      <c r="V34" s="1435"/>
      <c r="W34" s="1435"/>
      <c r="X34" s="1435"/>
      <c r="Y34" s="1435"/>
      <c r="Z34" s="1435"/>
      <c r="AA34" s="1435"/>
      <c r="AB34" s="1435"/>
      <c r="AD34" s="1435"/>
      <c r="AE34" s="1435"/>
      <c r="AF34" s="1435"/>
      <c r="AG34" s="1435"/>
      <c r="AH34" s="1435"/>
      <c r="AI34" s="1435"/>
      <c r="AJ34" s="1435"/>
    </row>
    <row r="35" spans="1:36" x14ac:dyDescent="0.25">
      <c r="A35" s="2661" t="s">
        <v>2677</v>
      </c>
      <c r="B35" s="2662"/>
      <c r="C35" s="2662"/>
      <c r="D35" s="2662"/>
      <c r="E35" s="2662"/>
      <c r="F35" s="2662"/>
      <c r="G35" s="2662"/>
      <c r="H35" s="2662"/>
      <c r="I35" s="2662"/>
      <c r="J35" s="2662"/>
      <c r="K35" s="2662"/>
      <c r="L35" s="2662"/>
      <c r="M35" s="2662"/>
      <c r="N35" s="2662"/>
      <c r="O35" s="2662"/>
      <c r="P35" s="2662"/>
      <c r="Q35" s="2662"/>
      <c r="R35" s="2662"/>
      <c r="S35" s="2662"/>
      <c r="T35" s="2662"/>
      <c r="U35" s="2662"/>
      <c r="V35" s="2662"/>
      <c r="W35" s="255"/>
      <c r="X35" s="255"/>
      <c r="Y35" s="255"/>
    </row>
  </sheetData>
  <mergeCells count="48">
    <mergeCell ref="U9:U11"/>
    <mergeCell ref="AG2:AU2"/>
    <mergeCell ref="AG3:AU3"/>
    <mergeCell ref="A6:BB6"/>
    <mergeCell ref="A7:BB7"/>
    <mergeCell ref="A8:BV8"/>
    <mergeCell ref="A9:A11"/>
    <mergeCell ref="B9:B11"/>
    <mergeCell ref="C9:C11"/>
    <mergeCell ref="N9:N11"/>
    <mergeCell ref="O9:O11"/>
    <mergeCell ref="P9:P11"/>
    <mergeCell ref="Q9:Q11"/>
    <mergeCell ref="R9:R11"/>
    <mergeCell ref="S9:S11"/>
    <mergeCell ref="T9:T11"/>
    <mergeCell ref="AA9:AA11"/>
    <mergeCell ref="AB9:AB11"/>
    <mergeCell ref="AC9:AC11"/>
    <mergeCell ref="AD9:AD11"/>
    <mergeCell ref="AE9:AF9"/>
    <mergeCell ref="V9:V11"/>
    <mergeCell ref="W9:W11"/>
    <mergeCell ref="X9:X11"/>
    <mergeCell ref="Y9:Y11"/>
    <mergeCell ref="Z9:Z11"/>
    <mergeCell ref="BB10:BB11"/>
    <mergeCell ref="BC10:BH10"/>
    <mergeCell ref="AH9:AH11"/>
    <mergeCell ref="AE10:AE11"/>
    <mergeCell ref="AF10:AF11"/>
    <mergeCell ref="AG9:AG11"/>
    <mergeCell ref="BI10:BI11"/>
    <mergeCell ref="BJ10:BO10"/>
    <mergeCell ref="BZ9:BZ11"/>
    <mergeCell ref="AI10:AK10"/>
    <mergeCell ref="AL10:AN10"/>
    <mergeCell ref="AO10:AQ10"/>
    <mergeCell ref="AR10:AT10"/>
    <mergeCell ref="AI9:BA9"/>
    <mergeCell ref="BB9:BV9"/>
    <mergeCell ref="BW9:BW11"/>
    <mergeCell ref="BX9:BX11"/>
    <mergeCell ref="BY9:BY11"/>
    <mergeCell ref="BP10:BP11"/>
    <mergeCell ref="BQ10:BV10"/>
    <mergeCell ref="AU10:AU11"/>
    <mergeCell ref="AV10:BA10"/>
  </mergeCells>
  <dataValidations count="4">
    <dataValidation type="list" allowBlank="1" showInputMessage="1" showErrorMessage="1" sqref="U15 U17:U20" xr:uid="{00000000-0002-0000-0E00-000000000000}">
      <formula1>$A$2:$A$133</formula1>
    </dataValidation>
    <dataValidation type="list" allowBlank="1" showInputMessage="1" showErrorMessage="1" sqref="T15 T17:T20" xr:uid="{00000000-0002-0000-0E00-000001000000}">
      <formula1>$B$2:$B$31</formula1>
    </dataValidation>
    <dataValidation type="list" allowBlank="1" showInputMessage="1" showErrorMessage="1" sqref="S15 S17:S20" xr:uid="{00000000-0002-0000-0E00-000002000000}">
      <formula1>$E$2:$E$17</formula1>
    </dataValidation>
    <dataValidation type="list" allowBlank="1" showInputMessage="1" showErrorMessage="1" sqref="S13:U13 R13:R17" xr:uid="{00000000-0002-0000-0E00-000003000000}"/>
  </dataValidations>
  <pageMargins left="0.70866141732283505" right="0.70866141732283505" top="0.74803149606299202" bottom="0.74803149606299202" header="0.31496062992126" footer="0.31496062992126"/>
  <pageSetup paperSize="8" scale="2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B10"/>
  <sheetViews>
    <sheetView workbookViewId="0">
      <selection activeCell="A5" sqref="A5:BB8"/>
    </sheetView>
  </sheetViews>
  <sheetFormatPr defaultRowHeight="15" x14ac:dyDescent="0.25"/>
  <cols>
    <col min="2" max="2" width="119" customWidth="1"/>
  </cols>
  <sheetData>
    <row r="3" spans="1:2" ht="57.75" customHeight="1" x14ac:dyDescent="0.25">
      <c r="A3" s="732"/>
      <c r="B3" s="864" t="s">
        <v>1498</v>
      </c>
    </row>
    <row r="4" spans="1:2" x14ac:dyDescent="0.25">
      <c r="A4" s="732"/>
      <c r="B4" s="733"/>
    </row>
    <row r="5" spans="1:2" ht="47.25" x14ac:dyDescent="0.25">
      <c r="A5" s="732"/>
      <c r="B5" s="867" t="s">
        <v>1499</v>
      </c>
    </row>
    <row r="6" spans="1:2" ht="31.5" x14ac:dyDescent="0.25">
      <c r="A6" s="868"/>
      <c r="B6" s="869" t="s">
        <v>1500</v>
      </c>
    </row>
    <row r="7" spans="1:2" ht="15.75" x14ac:dyDescent="0.25">
      <c r="A7" s="870" t="s">
        <v>5</v>
      </c>
      <c r="B7" s="865" t="s">
        <v>1501</v>
      </c>
    </row>
    <row r="8" spans="1:2" ht="15.75" x14ac:dyDescent="0.25">
      <c r="A8" s="870" t="s">
        <v>138</v>
      </c>
      <c r="B8" s="213"/>
    </row>
    <row r="9" spans="1:2" ht="15.75" x14ac:dyDescent="0.25">
      <c r="A9" s="870" t="s">
        <v>145</v>
      </c>
      <c r="B9" s="871"/>
    </row>
    <row r="10" spans="1:2" ht="15.75" x14ac:dyDescent="0.25">
      <c r="A10" s="870" t="s">
        <v>88</v>
      </c>
      <c r="B10" s="213"/>
    </row>
  </sheetData>
  <pageMargins left="0.7" right="0.7" top="0.75" bottom="0.75" header="0.3" footer="0.3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O25"/>
  <sheetViews>
    <sheetView topLeftCell="A4" workbookViewId="0">
      <selection activeCell="A5" sqref="A5:BB8"/>
    </sheetView>
  </sheetViews>
  <sheetFormatPr defaultColWidth="8.7109375" defaultRowHeight="15.75" outlineLevelCol="1" x14ac:dyDescent="0.25"/>
  <cols>
    <col min="1" max="1" width="8.7109375" style="666"/>
    <col min="2" max="3" width="8.7109375" style="666" hidden="1" customWidth="1" outlineLevel="1"/>
    <col min="4" max="4" width="13.28515625" style="666" hidden="1" customWidth="1" outlineLevel="1"/>
    <col min="5" max="5" width="17.140625" style="666" hidden="1" customWidth="1" outlineLevel="1"/>
    <col min="6" max="6" width="21.28515625" style="666" hidden="1" customWidth="1" outlineLevel="1"/>
    <col min="7" max="7" width="14.42578125" style="666" hidden="1" customWidth="1" outlineLevel="1"/>
    <col min="8" max="8" width="21" style="666" hidden="1" customWidth="1" outlineLevel="1"/>
    <col min="9" max="9" width="12.7109375" style="666" hidden="1" customWidth="1" outlineLevel="1"/>
    <col min="10" max="10" width="15.42578125" style="666" hidden="1" customWidth="1" outlineLevel="1"/>
    <col min="11" max="11" width="8.7109375" style="666" hidden="1" customWidth="1" outlineLevel="1"/>
    <col min="12" max="12" width="13.7109375" style="666" hidden="1" customWidth="1" outlineLevel="1"/>
    <col min="13" max="13" width="12" style="666" hidden="1" customWidth="1" outlineLevel="1"/>
    <col min="14" max="14" width="12.7109375" style="666" customWidth="1" collapsed="1"/>
    <col min="15" max="15" width="19.7109375" style="666" customWidth="1"/>
    <col min="16" max="16" width="32.7109375" style="666" customWidth="1"/>
    <col min="17" max="17" width="21.42578125" style="666" customWidth="1"/>
    <col min="18" max="18" width="19.28515625" style="666" customWidth="1"/>
    <col min="19" max="20" width="21.140625" style="666" customWidth="1"/>
    <col min="21" max="21" width="21.85546875" style="666" customWidth="1"/>
    <col min="22" max="22" width="25.85546875" style="666" customWidth="1"/>
    <col min="23" max="23" width="8.28515625" style="666" bestFit="1" customWidth="1"/>
    <col min="24" max="24" width="9.85546875" style="666" bestFit="1" customWidth="1"/>
    <col min="25" max="25" width="6" style="666" bestFit="1" customWidth="1"/>
    <col min="26" max="26" width="8.140625" style="666" bestFit="1" customWidth="1"/>
    <col min="27" max="27" width="5" style="666" bestFit="1" customWidth="1"/>
    <col min="28" max="29" width="6.42578125" style="666" bestFit="1" customWidth="1"/>
    <col min="30" max="30" width="7.7109375" style="666" bestFit="1" customWidth="1"/>
    <col min="31" max="31" width="10.28515625" style="666" bestFit="1" customWidth="1"/>
    <col min="32" max="32" width="9.28515625" style="666" bestFit="1" customWidth="1"/>
    <col min="33" max="33" width="10.28515625" style="666" customWidth="1"/>
    <col min="34" max="34" width="9.7109375" style="666" customWidth="1"/>
    <col min="35" max="35" width="7.140625" style="666" bestFit="1" customWidth="1"/>
    <col min="36" max="36" width="12.5703125" style="666" customWidth="1"/>
    <col min="37" max="37" width="12.85546875" style="666" customWidth="1"/>
    <col min="38" max="38" width="14.28515625" style="666" customWidth="1"/>
    <col min="39" max="40" width="17.140625" style="666" customWidth="1"/>
    <col min="41" max="41" width="18.7109375" style="666" customWidth="1"/>
    <col min="42" max="16384" width="8.7109375" style="666"/>
  </cols>
  <sheetData>
    <row r="1" spans="1:41" s="255" customFormat="1" x14ac:dyDescent="0.25"/>
    <row r="2" spans="1:41" s="255" customFormat="1" ht="24" customHeight="1" x14ac:dyDescent="0.25">
      <c r="AJ2" s="2795" t="s">
        <v>129</v>
      </c>
      <c r="AK2" s="2795"/>
      <c r="AL2" s="2795"/>
      <c r="AM2" s="2795"/>
      <c r="AN2" s="2795"/>
      <c r="AO2" s="2795"/>
    </row>
    <row r="3" spans="1:41" s="255" customFormat="1" ht="48.75" customHeight="1" x14ac:dyDescent="0.25">
      <c r="AJ3" s="2795" t="s">
        <v>90</v>
      </c>
      <c r="AK3" s="2795"/>
      <c r="AL3" s="2795"/>
      <c r="AM3" s="2795"/>
      <c r="AN3" s="2795"/>
      <c r="AO3" s="2795"/>
    </row>
    <row r="4" spans="1:41" s="255" customFormat="1" x14ac:dyDescent="0.25"/>
    <row r="5" spans="1:41" s="255" customFormat="1" x14ac:dyDescent="0.25"/>
    <row r="6" spans="1:41" s="255" customFormat="1" ht="18.75" x14ac:dyDescent="0.3">
      <c r="A6" s="2978" t="s">
        <v>1508</v>
      </c>
      <c r="B6" s="2979"/>
      <c r="C6" s="2979"/>
      <c r="D6" s="2979"/>
      <c r="E6" s="2979"/>
      <c r="F6" s="2979"/>
      <c r="G6" s="2979"/>
      <c r="H6" s="2979"/>
      <c r="I6" s="2979"/>
      <c r="J6" s="2979"/>
      <c r="K6" s="2979"/>
      <c r="L6" s="2979"/>
      <c r="M6" s="2979"/>
      <c r="N6" s="2979"/>
      <c r="O6" s="2979"/>
      <c r="P6" s="2979"/>
      <c r="Q6" s="2979"/>
      <c r="R6" s="2979"/>
      <c r="S6" s="2979"/>
      <c r="T6" s="2979"/>
      <c r="U6" s="2979"/>
      <c r="V6" s="2979"/>
      <c r="W6" s="2979"/>
      <c r="X6" s="2979"/>
      <c r="Y6" s="2979"/>
      <c r="Z6" s="2979"/>
      <c r="AA6" s="2979"/>
      <c r="AB6" s="2979"/>
      <c r="AC6" s="2979"/>
      <c r="AD6" s="2979"/>
      <c r="AE6" s="2979"/>
      <c r="AF6" s="2979"/>
      <c r="AG6" s="2979"/>
      <c r="AH6" s="2979"/>
      <c r="AI6" s="2979"/>
      <c r="AJ6" s="2979"/>
      <c r="AK6" s="2979"/>
      <c r="AL6" s="2979"/>
      <c r="AM6" s="2979"/>
      <c r="AN6" s="2979"/>
      <c r="AO6" s="2979"/>
    </row>
    <row r="7" spans="1:41" s="255" customFormat="1" x14ac:dyDescent="0.25">
      <c r="A7" s="2980" t="s">
        <v>409</v>
      </c>
      <c r="B7" s="2980"/>
      <c r="C7" s="2980"/>
      <c r="D7" s="2980"/>
      <c r="E7" s="2980"/>
      <c r="F7" s="2980"/>
      <c r="G7" s="2980"/>
      <c r="H7" s="2980"/>
      <c r="I7" s="2980"/>
      <c r="J7" s="2980"/>
      <c r="K7" s="2980"/>
      <c r="L7" s="2980"/>
      <c r="M7" s="2980"/>
      <c r="N7" s="2980"/>
      <c r="O7" s="2980"/>
      <c r="P7" s="2980"/>
      <c r="Q7" s="2980"/>
      <c r="R7" s="2980"/>
      <c r="S7" s="2980"/>
      <c r="T7" s="2980"/>
      <c r="U7" s="2980"/>
      <c r="V7" s="2980"/>
      <c r="W7" s="2980"/>
      <c r="X7" s="2980"/>
      <c r="Y7" s="2980"/>
      <c r="Z7" s="2980"/>
      <c r="AA7" s="2980"/>
      <c r="AB7" s="2980"/>
      <c r="AC7" s="2980"/>
      <c r="AD7" s="2980"/>
      <c r="AE7" s="2980"/>
      <c r="AF7" s="2980"/>
      <c r="AG7" s="2980"/>
      <c r="AH7" s="2980"/>
      <c r="AI7" s="2980"/>
      <c r="AJ7" s="2980"/>
      <c r="AK7" s="2980"/>
      <c r="AL7" s="2980"/>
      <c r="AM7" s="2980"/>
      <c r="AN7" s="2980"/>
      <c r="AO7" s="2980"/>
    </row>
    <row r="8" spans="1:41" s="255" customFormat="1" ht="16.5" thickBot="1" x14ac:dyDescent="0.3">
      <c r="A8" s="2981" t="s">
        <v>4</v>
      </c>
      <c r="B8" s="2982"/>
      <c r="C8" s="2982"/>
      <c r="D8" s="2982"/>
      <c r="E8" s="2982"/>
      <c r="F8" s="2982"/>
      <c r="G8" s="2982"/>
      <c r="H8" s="2982"/>
      <c r="I8" s="2982"/>
      <c r="J8" s="2982"/>
      <c r="K8" s="2982"/>
      <c r="L8" s="2982"/>
      <c r="M8" s="2982"/>
      <c r="N8" s="2982"/>
      <c r="O8" s="2982"/>
      <c r="P8" s="2982"/>
      <c r="Q8" s="2982"/>
      <c r="R8" s="2982"/>
      <c r="S8" s="2982"/>
      <c r="T8" s="2982"/>
      <c r="U8" s="2982"/>
      <c r="V8" s="2982"/>
      <c r="W8" s="2982"/>
      <c r="X8" s="2982"/>
      <c r="Y8" s="2982"/>
      <c r="Z8" s="2982"/>
      <c r="AA8" s="2982"/>
      <c r="AB8" s="2982"/>
      <c r="AC8" s="2982"/>
      <c r="AD8" s="2982"/>
      <c r="AE8" s="2982"/>
      <c r="AF8" s="2982"/>
      <c r="AG8" s="2982"/>
      <c r="AH8" s="2982"/>
      <c r="AI8" s="2982"/>
      <c r="AJ8" s="2982"/>
      <c r="AK8" s="2982"/>
      <c r="AL8" s="2982"/>
      <c r="AM8" s="2982"/>
      <c r="AN8" s="2982"/>
      <c r="AO8" s="2982"/>
    </row>
    <row r="9" spans="1:41" s="1992" customFormat="1" ht="24" customHeight="1" thickBot="1" x14ac:dyDescent="0.3">
      <c r="A9" s="2983" t="s">
        <v>5</v>
      </c>
      <c r="B9" s="2986" t="s">
        <v>1046</v>
      </c>
      <c r="C9" s="2986" t="s">
        <v>442</v>
      </c>
      <c r="D9" s="1927" t="s">
        <v>1047</v>
      </c>
      <c r="E9" s="1927" t="s">
        <v>1049</v>
      </c>
      <c r="F9" s="1927" t="s">
        <v>1726</v>
      </c>
      <c r="G9" s="1927" t="s">
        <v>1318</v>
      </c>
      <c r="H9" s="1927" t="s">
        <v>1053</v>
      </c>
      <c r="I9" s="1927" t="s">
        <v>1113</v>
      </c>
      <c r="J9" s="1927" t="s">
        <v>1108</v>
      </c>
      <c r="K9" s="1927" t="s">
        <v>1388</v>
      </c>
      <c r="L9" s="1927" t="s">
        <v>1054</v>
      </c>
      <c r="M9" s="1927" t="s">
        <v>1319</v>
      </c>
      <c r="N9" s="2989" t="s">
        <v>351</v>
      </c>
      <c r="O9" s="2890" t="s">
        <v>1212</v>
      </c>
      <c r="P9" s="2971" t="s">
        <v>400</v>
      </c>
      <c r="Q9" s="2971" t="s">
        <v>448</v>
      </c>
      <c r="R9" s="2971" t="s">
        <v>401</v>
      </c>
      <c r="S9" s="2971" t="s">
        <v>2274</v>
      </c>
      <c r="T9" s="2894" t="s">
        <v>1420</v>
      </c>
      <c r="U9" s="2894"/>
      <c r="V9" s="2965" t="s">
        <v>402</v>
      </c>
      <c r="W9" s="2975" t="s">
        <v>1423</v>
      </c>
      <c r="X9" s="2976"/>
      <c r="Y9" s="2976"/>
      <c r="Z9" s="2976"/>
      <c r="AA9" s="2976"/>
      <c r="AB9" s="2976"/>
      <c r="AC9" s="2976"/>
      <c r="AD9" s="2976"/>
      <c r="AE9" s="2976"/>
      <c r="AF9" s="2976"/>
      <c r="AG9" s="2976"/>
      <c r="AH9" s="2976"/>
      <c r="AI9" s="2977"/>
      <c r="AJ9" s="2886" t="s">
        <v>397</v>
      </c>
      <c r="AK9" s="2886"/>
      <c r="AL9" s="2886"/>
      <c r="AM9" s="2968" t="s">
        <v>447</v>
      </c>
      <c r="AN9" s="2968" t="s">
        <v>408</v>
      </c>
      <c r="AO9" s="2963" t="s">
        <v>403</v>
      </c>
    </row>
    <row r="10" spans="1:41" s="1992" customFormat="1" ht="44.25" customHeight="1" x14ac:dyDescent="0.25">
      <c r="A10" s="2984"/>
      <c r="B10" s="2987"/>
      <c r="C10" s="2987"/>
      <c r="D10" s="1928"/>
      <c r="E10" s="1928"/>
      <c r="F10" s="1928"/>
      <c r="G10" s="1928"/>
      <c r="H10" s="1928"/>
      <c r="I10" s="1928"/>
      <c r="J10" s="1928"/>
      <c r="K10" s="1928"/>
      <c r="L10" s="1928"/>
      <c r="M10" s="1928"/>
      <c r="N10" s="2987"/>
      <c r="O10" s="2891"/>
      <c r="P10" s="2834"/>
      <c r="Q10" s="2834"/>
      <c r="R10" s="2834"/>
      <c r="S10" s="2834"/>
      <c r="T10" s="1923"/>
      <c r="U10" s="1923"/>
      <c r="V10" s="2966"/>
      <c r="W10" s="2972" t="s">
        <v>1765</v>
      </c>
      <c r="X10" s="2973"/>
      <c r="Y10" s="2974"/>
      <c r="Z10" s="2972" t="s">
        <v>1766</v>
      </c>
      <c r="AA10" s="2973"/>
      <c r="AB10" s="2974"/>
      <c r="AC10" s="2972" t="s">
        <v>1767</v>
      </c>
      <c r="AD10" s="2973"/>
      <c r="AE10" s="2974"/>
      <c r="AF10" s="2972" t="s">
        <v>1768</v>
      </c>
      <c r="AG10" s="2973"/>
      <c r="AH10" s="2974"/>
      <c r="AI10" s="2904" t="s">
        <v>127</v>
      </c>
      <c r="AJ10" s="1929"/>
      <c r="AK10" s="1929"/>
      <c r="AL10" s="1929"/>
      <c r="AM10" s="2969"/>
      <c r="AN10" s="2969"/>
      <c r="AO10" s="2964"/>
    </row>
    <row r="11" spans="1:41" s="255" customFormat="1" ht="62.25" customHeight="1" thickBot="1" x14ac:dyDescent="0.3">
      <c r="A11" s="2985"/>
      <c r="B11" s="2988"/>
      <c r="C11" s="2988"/>
      <c r="D11" s="1930" t="s">
        <v>1048</v>
      </c>
      <c r="E11" s="1930" t="s">
        <v>1050</v>
      </c>
      <c r="F11" s="1931" t="s">
        <v>1052</v>
      </c>
      <c r="G11" s="1931" t="s">
        <v>1057</v>
      </c>
      <c r="H11" s="1931" t="s">
        <v>1058</v>
      </c>
      <c r="I11" s="1931" t="s">
        <v>1110</v>
      </c>
      <c r="J11" s="1930" t="s">
        <v>1112</v>
      </c>
      <c r="K11" s="1930" t="s">
        <v>1055</v>
      </c>
      <c r="L11" s="1930" t="s">
        <v>1059</v>
      </c>
      <c r="M11" s="1930" t="s">
        <v>1056</v>
      </c>
      <c r="N11" s="2990"/>
      <c r="O11" s="2893"/>
      <c r="P11" s="2833"/>
      <c r="Q11" s="2833"/>
      <c r="R11" s="2833"/>
      <c r="S11" s="2833"/>
      <c r="T11" s="1923" t="s">
        <v>1422</v>
      </c>
      <c r="U11" s="1923" t="s">
        <v>1421</v>
      </c>
      <c r="V11" s="2967"/>
      <c r="W11" s="1994" t="s">
        <v>2056</v>
      </c>
      <c r="X11" s="1994" t="s">
        <v>2057</v>
      </c>
      <c r="Y11" s="1994" t="s">
        <v>2058</v>
      </c>
      <c r="Z11" s="1994" t="s">
        <v>2059</v>
      </c>
      <c r="AA11" s="1994" t="s">
        <v>2060</v>
      </c>
      <c r="AB11" s="1994" t="s">
        <v>2061</v>
      </c>
      <c r="AC11" s="1994" t="s">
        <v>2062</v>
      </c>
      <c r="AD11" s="1994" t="s">
        <v>2063</v>
      </c>
      <c r="AE11" s="1994" t="s">
        <v>2064</v>
      </c>
      <c r="AF11" s="1994" t="s">
        <v>2065</v>
      </c>
      <c r="AG11" s="1994" t="s">
        <v>2066</v>
      </c>
      <c r="AH11" s="1994" t="s">
        <v>2067</v>
      </c>
      <c r="AI11" s="2905"/>
      <c r="AJ11" s="1926" t="s">
        <v>344</v>
      </c>
      <c r="AK11" s="1926" t="s">
        <v>345</v>
      </c>
      <c r="AL11" s="1926" t="s">
        <v>343</v>
      </c>
      <c r="AM11" s="2970"/>
      <c r="AN11" s="2970"/>
      <c r="AO11" s="2964"/>
    </row>
    <row r="12" spans="1:41" s="255" customFormat="1" ht="16.5" thickBot="1" x14ac:dyDescent="0.3">
      <c r="A12" s="335">
        <v>1</v>
      </c>
      <c r="B12" s="336" t="s">
        <v>412</v>
      </c>
      <c r="C12" s="336" t="s">
        <v>412</v>
      </c>
      <c r="D12" s="1942" t="s">
        <v>412</v>
      </c>
      <c r="E12" s="1942" t="s">
        <v>412</v>
      </c>
      <c r="F12" s="1942" t="s">
        <v>412</v>
      </c>
      <c r="G12" s="1942" t="s">
        <v>412</v>
      </c>
      <c r="H12" s="1942" t="s">
        <v>412</v>
      </c>
      <c r="I12" s="1942" t="s">
        <v>412</v>
      </c>
      <c r="J12" s="1942" t="s">
        <v>412</v>
      </c>
      <c r="K12" s="1942" t="s">
        <v>412</v>
      </c>
      <c r="L12" s="1942" t="s">
        <v>412</v>
      </c>
      <c r="M12" s="1942" t="s">
        <v>412</v>
      </c>
      <c r="N12" s="336">
        <v>2</v>
      </c>
      <c r="O12" s="663" t="s">
        <v>412</v>
      </c>
      <c r="P12" s="339">
        <v>3</v>
      </c>
      <c r="Q12" s="339" t="s">
        <v>412</v>
      </c>
      <c r="R12" s="339" t="s">
        <v>412</v>
      </c>
      <c r="S12" s="339">
        <v>4</v>
      </c>
      <c r="T12" s="339" t="s">
        <v>369</v>
      </c>
      <c r="U12" s="336" t="s">
        <v>370</v>
      </c>
      <c r="V12" s="339">
        <v>6</v>
      </c>
      <c r="W12" s="840" t="s">
        <v>412</v>
      </c>
      <c r="X12" s="840" t="s">
        <v>412</v>
      </c>
      <c r="Y12" s="840" t="s">
        <v>412</v>
      </c>
      <c r="Z12" s="840" t="s">
        <v>412</v>
      </c>
      <c r="AA12" s="840" t="s">
        <v>412</v>
      </c>
      <c r="AB12" s="840" t="s">
        <v>412</v>
      </c>
      <c r="AC12" s="840" t="s">
        <v>412</v>
      </c>
      <c r="AD12" s="840" t="s">
        <v>412</v>
      </c>
      <c r="AE12" s="840" t="s">
        <v>412</v>
      </c>
      <c r="AF12" s="840" t="s">
        <v>412</v>
      </c>
      <c r="AG12" s="840" t="s">
        <v>412</v>
      </c>
      <c r="AH12" s="840" t="s">
        <v>412</v>
      </c>
      <c r="AI12" s="840">
        <v>8</v>
      </c>
      <c r="AJ12" s="339">
        <v>9</v>
      </c>
      <c r="AK12" s="339">
        <v>10</v>
      </c>
      <c r="AL12" s="339">
        <v>11</v>
      </c>
      <c r="AM12" s="1995">
        <v>12</v>
      </c>
      <c r="AN12" s="1995">
        <v>13</v>
      </c>
      <c r="AO12" s="1996" t="s">
        <v>412</v>
      </c>
    </row>
    <row r="13" spans="1:41" s="255" customFormat="1" x14ac:dyDescent="0.25">
      <c r="A13" s="324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1993" t="s">
        <v>413</v>
      </c>
      <c r="Q13" s="327"/>
      <c r="R13" s="329"/>
      <c r="S13" s="328"/>
      <c r="T13" s="328"/>
      <c r="U13" s="330"/>
      <c r="V13" s="331">
        <v>0</v>
      </c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/>
      <c r="AK13" s="331"/>
      <c r="AL13" s="331"/>
      <c r="AM13" s="332"/>
      <c r="AN13" s="332"/>
      <c r="AO13" s="333"/>
    </row>
    <row r="14" spans="1:41" s="255" customFormat="1" x14ac:dyDescent="0.25">
      <c r="A14" s="312"/>
      <c r="B14" s="292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1372" t="s">
        <v>404</v>
      </c>
      <c r="Q14" s="296"/>
      <c r="R14" s="297"/>
      <c r="S14" s="297"/>
      <c r="T14" s="297"/>
      <c r="U14" s="298"/>
      <c r="V14" s="299">
        <v>0</v>
      </c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294"/>
      <c r="AN14" s="294"/>
      <c r="AO14" s="313"/>
    </row>
    <row r="15" spans="1:41" s="255" customFormat="1" ht="31.5" x14ac:dyDescent="0.25">
      <c r="A15" s="312"/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1372" t="s">
        <v>405</v>
      </c>
      <c r="Q15" s="296"/>
      <c r="R15" s="297"/>
      <c r="S15" s="297"/>
      <c r="T15" s="297"/>
      <c r="U15" s="298"/>
      <c r="V15" s="299">
        <v>0</v>
      </c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4"/>
      <c r="AN15" s="294"/>
      <c r="AO15" s="313"/>
    </row>
    <row r="16" spans="1:41" s="255" customFormat="1" x14ac:dyDescent="0.25">
      <c r="A16" s="314" t="s">
        <v>414</v>
      </c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1"/>
      <c r="Q16" s="302"/>
      <c r="R16" s="303"/>
      <c r="S16" s="303"/>
      <c r="T16" s="303"/>
      <c r="U16" s="303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5"/>
      <c r="AN16" s="305"/>
      <c r="AO16" s="315"/>
    </row>
    <row r="17" spans="1:41" s="255" customFormat="1" x14ac:dyDescent="0.25">
      <c r="A17" s="31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1372" t="s">
        <v>406</v>
      </c>
      <c r="Q17" s="306"/>
      <c r="R17" s="307"/>
      <c r="S17" s="307"/>
      <c r="T17" s="307"/>
      <c r="U17" s="307"/>
      <c r="V17" s="299">
        <f>SUM(V18:V18)</f>
        <v>0</v>
      </c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  <c r="AH17" s="299"/>
      <c r="AI17" s="299"/>
      <c r="AJ17" s="308"/>
      <c r="AK17" s="308"/>
      <c r="AL17" s="308"/>
      <c r="AM17" s="309"/>
      <c r="AN17" s="309"/>
      <c r="AO17" s="316"/>
    </row>
    <row r="18" spans="1:41" s="255" customFormat="1" ht="16.5" thickBot="1" x14ac:dyDescent="0.3">
      <c r="A18" s="796"/>
      <c r="B18" s="317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8"/>
      <c r="Q18" s="319"/>
      <c r="R18" s="320"/>
      <c r="S18" s="320"/>
      <c r="T18" s="320"/>
      <c r="U18" s="320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2"/>
      <c r="AN18" s="322"/>
      <c r="AO18" s="323"/>
    </row>
    <row r="19" spans="1:41" s="255" customFormat="1" x14ac:dyDescent="0.25"/>
    <row r="20" spans="1:41" s="255" customFormat="1" x14ac:dyDescent="0.25"/>
    <row r="21" spans="1:41" s="255" customFormat="1" x14ac:dyDescent="0.25">
      <c r="A21" s="550" t="s">
        <v>512</v>
      </c>
      <c r="B21" s="550"/>
    </row>
    <row r="22" spans="1:41" s="255" customFormat="1" x14ac:dyDescent="0.25">
      <c r="A22" s="550" t="s">
        <v>511</v>
      </c>
      <c r="B22" s="550"/>
    </row>
    <row r="23" spans="1:41" s="255" customFormat="1" x14ac:dyDescent="0.25">
      <c r="A23" s="550" t="s">
        <v>1762</v>
      </c>
      <c r="B23" s="550"/>
    </row>
    <row r="24" spans="1:41" s="255" customFormat="1" x14ac:dyDescent="0.25">
      <c r="A24" s="550" t="s">
        <v>2287</v>
      </c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0"/>
      <c r="P24" s="550"/>
      <c r="Q24" s="550"/>
      <c r="R24" s="550"/>
      <c r="S24" s="550"/>
      <c r="T24" s="550"/>
      <c r="U24" s="550" t="s">
        <v>2288</v>
      </c>
      <c r="V24" s="550"/>
      <c r="W24" s="550"/>
      <c r="X24" s="550"/>
      <c r="Y24" s="550"/>
      <c r="Z24" s="550"/>
      <c r="AA24" s="550"/>
      <c r="AC24" s="550"/>
      <c r="AD24" s="550"/>
      <c r="AE24" s="550"/>
      <c r="AF24" s="550"/>
      <c r="AG24" s="550"/>
      <c r="AH24" s="550"/>
      <c r="AI24" s="550"/>
    </row>
    <row r="25" spans="1:41" s="255" customFormat="1" x14ac:dyDescent="0.25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50"/>
      <c r="AC25" s="550"/>
      <c r="AD25" s="550"/>
      <c r="AE25" s="550"/>
      <c r="AF25" s="550"/>
      <c r="AG25" s="550"/>
      <c r="AH25" s="550"/>
      <c r="AI25" s="550"/>
    </row>
  </sheetData>
  <mergeCells count="26">
    <mergeCell ref="A9:A11"/>
    <mergeCell ref="B9:B11"/>
    <mergeCell ref="C9:C11"/>
    <mergeCell ref="N9:N11"/>
    <mergeCell ref="W10:Y10"/>
    <mergeCell ref="AJ3:AO3"/>
    <mergeCell ref="AJ2:AO2"/>
    <mergeCell ref="A6:AO6"/>
    <mergeCell ref="A7:AO7"/>
    <mergeCell ref="A8:AO8"/>
    <mergeCell ref="AO9:AO11"/>
    <mergeCell ref="V9:V11"/>
    <mergeCell ref="AJ9:AL9"/>
    <mergeCell ref="AM9:AM11"/>
    <mergeCell ref="O9:O11"/>
    <mergeCell ref="P9:P11"/>
    <mergeCell ref="Q9:Q11"/>
    <mergeCell ref="R9:R11"/>
    <mergeCell ref="S9:S11"/>
    <mergeCell ref="AN9:AN11"/>
    <mergeCell ref="T9:U9"/>
    <mergeCell ref="Z10:AB10"/>
    <mergeCell ref="AC10:AE10"/>
    <mergeCell ref="AF10:AH10"/>
    <mergeCell ref="AI10:AI11"/>
    <mergeCell ref="W9:AI9"/>
  </mergeCells>
  <pageMargins left="0.70866141732283472" right="0.70866141732283472" top="0.74803149606299213" bottom="0.74803149606299213" header="0.31496062992125984" footer="0.31496062992125984"/>
  <pageSetup paperSize="8" scale="4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C245"/>
  <sheetViews>
    <sheetView view="pageBreakPreview" topLeftCell="A10" zoomScale="44" zoomScaleNormal="90" zoomScaleSheetLayoutView="44" workbookViewId="0">
      <selection activeCell="A46" sqref="A46"/>
    </sheetView>
  </sheetViews>
  <sheetFormatPr defaultColWidth="9.140625" defaultRowHeight="59.25" outlineLevelCol="1" x14ac:dyDescent="0.85"/>
  <cols>
    <col min="1" max="1" width="9" style="2597" customWidth="1"/>
    <col min="2" max="16" width="9" style="629" hidden="1" customWidth="1" outlineLevel="1"/>
    <col min="17" max="17" width="32" style="628" customWidth="1" collapsed="1"/>
    <col min="18" max="18" width="41" style="628" hidden="1" customWidth="1" outlineLevel="1"/>
    <col min="19" max="19" width="26.85546875" style="628" hidden="1" customWidth="1" outlineLevel="1"/>
    <col min="20" max="20" width="24.85546875" style="628" hidden="1" customWidth="1" outlineLevel="1"/>
    <col min="21" max="21" width="28.28515625" style="628" hidden="1" customWidth="1" outlineLevel="1"/>
    <col min="22" max="23" width="17" style="628" hidden="1" customWidth="1" outlineLevel="1"/>
    <col min="24" max="24" width="24.7109375" style="629" customWidth="1" collapsed="1"/>
    <col min="25" max="26" width="24.85546875" style="629" customWidth="1"/>
    <col min="27" max="27" width="22.28515625" style="629" customWidth="1"/>
    <col min="28" max="28" width="17.42578125" style="630" customWidth="1"/>
    <col min="29" max="29" width="15.28515625" style="629" customWidth="1"/>
    <col min="30" max="30" width="21.42578125" style="630" customWidth="1"/>
    <col min="31" max="31" width="17.7109375" style="2472" customWidth="1"/>
    <col min="32" max="32" width="15.7109375" style="2472" customWidth="1"/>
    <col min="33" max="33" width="16.42578125" style="629" customWidth="1"/>
    <col min="34" max="34" width="17.42578125" style="629" customWidth="1"/>
    <col min="35" max="35" width="8.28515625" style="629" customWidth="1"/>
    <col min="36" max="36" width="9.85546875" style="629" customWidth="1"/>
    <col min="37" max="37" width="6" style="629" customWidth="1"/>
    <col min="38" max="38" width="8.140625" style="629" customWidth="1"/>
    <col min="39" max="39" width="5" style="629" customWidth="1"/>
    <col min="40" max="41" width="6.42578125" style="629" customWidth="1"/>
    <col min="42" max="42" width="7.7109375" style="629" customWidth="1"/>
    <col min="43" max="43" width="10.28515625" style="629" customWidth="1"/>
    <col min="44" max="44" width="9.28515625" style="629" customWidth="1"/>
    <col min="45" max="45" width="8.140625" style="629" customWidth="1"/>
    <col min="46" max="46" width="9.140625" style="629" customWidth="1"/>
    <col min="47" max="53" width="11.28515625" style="629" customWidth="1"/>
    <col min="54" max="60" width="13.42578125" style="629" customWidth="1"/>
    <col min="61" max="67" width="17.140625" style="629" customWidth="1"/>
    <col min="68" max="74" width="24.140625" style="629" customWidth="1"/>
    <col min="75" max="75" width="16.28515625" style="629" customWidth="1"/>
    <col min="76" max="76" width="26.42578125" style="629" customWidth="1"/>
    <col min="77" max="77" width="19.42578125" style="629" customWidth="1"/>
    <col min="78" max="78" width="27.28515625" style="629" customWidth="1"/>
    <col min="79" max="16384" width="9.140625" style="629"/>
  </cols>
  <sheetData>
    <row r="1" spans="1:315" ht="18.75" customHeight="1" x14ac:dyDescent="0.85">
      <c r="A1" s="629"/>
      <c r="BI1" s="965"/>
      <c r="BJ1" s="965"/>
      <c r="BK1" s="965"/>
      <c r="BL1" s="965"/>
      <c r="BM1" s="965"/>
      <c r="BN1" s="965"/>
      <c r="BO1" s="965"/>
      <c r="BP1" s="3024" t="s">
        <v>1375</v>
      </c>
      <c r="BQ1" s="3024"/>
      <c r="BR1" s="3024"/>
      <c r="BS1" s="3024"/>
      <c r="BT1" s="3024"/>
      <c r="BU1" s="3024"/>
      <c r="BV1" s="3024"/>
      <c r="BW1" s="3024"/>
      <c r="BX1" s="3024"/>
      <c r="BY1" s="3024"/>
      <c r="BZ1" s="3024"/>
    </row>
    <row r="2" spans="1:315" ht="50.25" customHeight="1" x14ac:dyDescent="0.85">
      <c r="A2" s="629"/>
      <c r="BB2" s="964"/>
      <c r="BC2" s="964"/>
      <c r="BD2" s="964"/>
      <c r="BE2" s="964"/>
      <c r="BF2" s="964"/>
      <c r="BG2" s="964"/>
      <c r="BH2" s="964"/>
      <c r="BI2" s="964"/>
      <c r="BJ2" s="964"/>
      <c r="BK2" s="964"/>
      <c r="BL2" s="964"/>
      <c r="BM2" s="964"/>
      <c r="BN2" s="964"/>
      <c r="BO2" s="964"/>
      <c r="BP2" s="3025" t="s">
        <v>763</v>
      </c>
      <c r="BQ2" s="3025"/>
      <c r="BR2" s="3025"/>
      <c r="BS2" s="3025"/>
      <c r="BT2" s="3025"/>
      <c r="BU2" s="3025"/>
      <c r="BV2" s="3025"/>
      <c r="BW2" s="3025"/>
      <c r="BX2" s="3025"/>
      <c r="BY2" s="3025"/>
      <c r="BZ2" s="3025"/>
    </row>
    <row r="3" spans="1:315" ht="18" customHeight="1" x14ac:dyDescent="0.85">
      <c r="A3" s="3026" t="s">
        <v>1008</v>
      </c>
      <c r="B3" s="3026"/>
      <c r="C3" s="3026"/>
      <c r="D3" s="3026"/>
      <c r="E3" s="3026"/>
      <c r="F3" s="3026"/>
      <c r="G3" s="3026"/>
      <c r="H3" s="3026"/>
      <c r="I3" s="3026"/>
      <c r="J3" s="3026"/>
      <c r="K3" s="3026"/>
      <c r="L3" s="3026"/>
      <c r="M3" s="3026"/>
      <c r="N3" s="3026"/>
      <c r="O3" s="3026"/>
      <c r="P3" s="3026"/>
      <c r="Q3" s="3026"/>
      <c r="R3" s="3026"/>
      <c r="S3" s="3026"/>
      <c r="T3" s="3026"/>
      <c r="U3" s="3026"/>
      <c r="V3" s="3026"/>
      <c r="W3" s="3026"/>
      <c r="X3" s="3026"/>
      <c r="Y3" s="3026"/>
      <c r="Z3" s="3026"/>
      <c r="AA3" s="3026"/>
      <c r="AB3" s="3026"/>
      <c r="AC3" s="3026"/>
      <c r="AD3" s="3026"/>
      <c r="AE3" s="3026"/>
      <c r="AF3" s="3026"/>
      <c r="AG3" s="3026"/>
      <c r="AH3" s="3026"/>
      <c r="AI3" s="3026"/>
      <c r="AJ3" s="3026"/>
      <c r="AK3" s="3026"/>
      <c r="AL3" s="3026"/>
      <c r="AM3" s="3026"/>
      <c r="AN3" s="3026"/>
      <c r="AO3" s="3026"/>
      <c r="AP3" s="3026"/>
      <c r="AQ3" s="3026"/>
      <c r="AR3" s="3026"/>
      <c r="AS3" s="3026"/>
      <c r="AT3" s="3026"/>
      <c r="AU3" s="3026"/>
      <c r="AV3" s="3026"/>
      <c r="AW3" s="3026"/>
      <c r="AX3" s="3026"/>
      <c r="AY3" s="3026"/>
      <c r="AZ3" s="3026"/>
      <c r="BA3" s="3026"/>
      <c r="BB3" s="3026"/>
      <c r="BC3" s="3026"/>
      <c r="BD3" s="3026"/>
      <c r="BE3" s="3026"/>
      <c r="BF3" s="3026"/>
      <c r="BG3" s="3026"/>
      <c r="BH3" s="3026"/>
      <c r="BI3" s="3026"/>
      <c r="BJ3" s="3026"/>
      <c r="BK3" s="3026"/>
      <c r="BL3" s="3026"/>
      <c r="BM3" s="3026"/>
      <c r="BN3" s="3026"/>
      <c r="BO3" s="3026"/>
      <c r="BP3" s="3026"/>
      <c r="BQ3" s="2473"/>
      <c r="BR3" s="2473"/>
      <c r="BS3" s="2473"/>
      <c r="BT3" s="2473"/>
      <c r="BU3" s="2473"/>
      <c r="BV3" s="2473"/>
      <c r="BW3" s="2474"/>
      <c r="BX3" s="2474"/>
      <c r="BY3" s="2475"/>
      <c r="BZ3" s="2475"/>
      <c r="CA3" s="2475"/>
    </row>
    <row r="4" spans="1:315" ht="32.25" customHeight="1" x14ac:dyDescent="0.95">
      <c r="A4" s="3027" t="s">
        <v>1009</v>
      </c>
      <c r="B4" s="3027"/>
      <c r="C4" s="3027"/>
      <c r="D4" s="3027"/>
      <c r="E4" s="3027"/>
      <c r="F4" s="3027"/>
      <c r="G4" s="3027"/>
      <c r="H4" s="3027"/>
      <c r="I4" s="3027"/>
      <c r="J4" s="3027"/>
      <c r="K4" s="3027"/>
      <c r="L4" s="3027"/>
      <c r="M4" s="3027"/>
      <c r="N4" s="3027"/>
      <c r="O4" s="3027"/>
      <c r="P4" s="3027"/>
      <c r="Q4" s="3027"/>
      <c r="R4" s="3027"/>
      <c r="S4" s="3027"/>
      <c r="T4" s="3027"/>
      <c r="U4" s="3027"/>
      <c r="V4" s="3027"/>
      <c r="W4" s="3027"/>
      <c r="X4" s="3027"/>
      <c r="Y4" s="3027"/>
      <c r="Z4" s="3027"/>
      <c r="AA4" s="3027"/>
      <c r="AB4" s="3027"/>
      <c r="AC4" s="3027"/>
      <c r="AD4" s="3027"/>
      <c r="AE4" s="3027"/>
      <c r="AF4" s="3027"/>
      <c r="AG4" s="3027"/>
      <c r="AH4" s="3027"/>
      <c r="AI4" s="3027"/>
      <c r="AJ4" s="3027"/>
      <c r="AK4" s="3027"/>
      <c r="AL4" s="3027"/>
      <c r="AM4" s="3027"/>
      <c r="AN4" s="3027"/>
      <c r="AO4" s="3027"/>
      <c r="AP4" s="3027"/>
      <c r="AQ4" s="3027"/>
      <c r="AR4" s="3027"/>
      <c r="AS4" s="3027"/>
      <c r="AT4" s="3027"/>
      <c r="AU4" s="3027"/>
      <c r="AV4" s="3027"/>
      <c r="AW4" s="3027"/>
      <c r="AX4" s="3027"/>
      <c r="AY4" s="3027"/>
      <c r="AZ4" s="3027"/>
      <c r="BA4" s="3027"/>
      <c r="BB4" s="3027"/>
      <c r="BC4" s="3027"/>
      <c r="BD4" s="3027"/>
      <c r="BE4" s="3027"/>
      <c r="BF4" s="3027"/>
      <c r="BG4" s="3027"/>
      <c r="BH4" s="3027"/>
      <c r="BI4" s="3027"/>
      <c r="BJ4" s="3027"/>
      <c r="BK4" s="3027"/>
      <c r="BL4" s="3027"/>
      <c r="BM4" s="3027"/>
      <c r="BN4" s="3027"/>
      <c r="BO4" s="3027"/>
      <c r="BP4" s="3027"/>
      <c r="BQ4" s="2476"/>
      <c r="BR4" s="2476"/>
      <c r="BS4" s="2476"/>
      <c r="BT4" s="2476"/>
      <c r="BU4" s="2476"/>
      <c r="BV4" s="2476"/>
      <c r="BW4" s="2474"/>
      <c r="BX4" s="2474"/>
      <c r="BY4" s="2475"/>
      <c r="BZ4" s="2475"/>
      <c r="CA4" s="2475"/>
      <c r="CB4" s="2477"/>
    </row>
    <row r="5" spans="1:315" ht="24" customHeight="1" x14ac:dyDescent="0.85">
      <c r="A5" s="3028" t="s">
        <v>1010</v>
      </c>
      <c r="B5" s="3028"/>
      <c r="C5" s="3028"/>
      <c r="D5" s="3028"/>
      <c r="E5" s="3028"/>
      <c r="F5" s="3028"/>
      <c r="G5" s="3028"/>
      <c r="H5" s="3028"/>
      <c r="I5" s="3028"/>
      <c r="J5" s="3028"/>
      <c r="K5" s="3028"/>
      <c r="L5" s="3028"/>
      <c r="M5" s="3028"/>
      <c r="N5" s="3028"/>
      <c r="O5" s="3028"/>
      <c r="P5" s="3028"/>
      <c r="Q5" s="3028"/>
      <c r="R5" s="3028"/>
      <c r="S5" s="3028"/>
      <c r="T5" s="3028"/>
      <c r="U5" s="3028"/>
      <c r="V5" s="3028"/>
      <c r="W5" s="3028"/>
      <c r="X5" s="3028"/>
      <c r="Y5" s="3028"/>
      <c r="Z5" s="3028"/>
      <c r="AA5" s="3028"/>
      <c r="AB5" s="3028"/>
      <c r="AC5" s="3028"/>
      <c r="AD5" s="3028"/>
      <c r="AE5" s="3028"/>
      <c r="AF5" s="3028"/>
      <c r="AG5" s="3028"/>
      <c r="AH5" s="3028"/>
      <c r="AI5" s="3028"/>
      <c r="AJ5" s="3028"/>
      <c r="AK5" s="3028"/>
      <c r="AL5" s="3028"/>
      <c r="AM5" s="3028"/>
      <c r="AN5" s="3028"/>
      <c r="AO5" s="3028"/>
      <c r="AP5" s="3028"/>
      <c r="AQ5" s="3028"/>
      <c r="AR5" s="3028"/>
      <c r="AS5" s="3028"/>
      <c r="AT5" s="3028"/>
      <c r="AU5" s="3028"/>
      <c r="AV5" s="3028"/>
      <c r="AW5" s="3028"/>
      <c r="AX5" s="3028"/>
      <c r="AY5" s="3028"/>
      <c r="AZ5" s="3028"/>
      <c r="BA5" s="3028"/>
      <c r="BB5" s="3028"/>
      <c r="BC5" s="3028"/>
      <c r="BD5" s="3028"/>
      <c r="BE5" s="3028"/>
      <c r="BF5" s="3028"/>
      <c r="BG5" s="3028"/>
      <c r="BH5" s="3028"/>
      <c r="BI5" s="3028"/>
      <c r="BJ5" s="3028"/>
      <c r="BK5" s="3028"/>
      <c r="BL5" s="3028"/>
      <c r="BM5" s="3028"/>
      <c r="BN5" s="3028"/>
      <c r="BO5" s="3028"/>
      <c r="BP5" s="3028"/>
      <c r="BQ5" s="2478"/>
      <c r="BR5" s="2478"/>
      <c r="BS5" s="2478"/>
      <c r="BT5" s="2478"/>
      <c r="BU5" s="2478"/>
      <c r="BV5" s="2478"/>
      <c r="BW5" s="2474"/>
      <c r="BX5" s="2474"/>
      <c r="BY5" s="2475"/>
      <c r="BZ5" s="2475"/>
      <c r="CA5" s="2475"/>
    </row>
    <row r="6" spans="1:315" ht="32.25" customHeight="1" x14ac:dyDescent="0.85">
      <c r="A6" s="3027" t="s">
        <v>1011</v>
      </c>
      <c r="B6" s="3027"/>
      <c r="C6" s="3027"/>
      <c r="D6" s="3027"/>
      <c r="E6" s="3027"/>
      <c r="F6" s="3027"/>
      <c r="G6" s="3027"/>
      <c r="H6" s="3027"/>
      <c r="I6" s="3027"/>
      <c r="J6" s="3027"/>
      <c r="K6" s="3027"/>
      <c r="L6" s="3027"/>
      <c r="M6" s="3027"/>
      <c r="N6" s="3027"/>
      <c r="O6" s="3027"/>
      <c r="P6" s="3027"/>
      <c r="Q6" s="3027"/>
      <c r="R6" s="3027"/>
      <c r="S6" s="3027"/>
      <c r="T6" s="3027"/>
      <c r="U6" s="3027"/>
      <c r="V6" s="3027"/>
      <c r="W6" s="3027"/>
      <c r="X6" s="3027"/>
      <c r="Y6" s="3027"/>
      <c r="Z6" s="3027"/>
      <c r="AA6" s="3027"/>
      <c r="AB6" s="3027"/>
      <c r="AC6" s="3027"/>
      <c r="AD6" s="3027"/>
      <c r="AE6" s="3027"/>
      <c r="AF6" s="3027"/>
      <c r="AG6" s="3027"/>
      <c r="AH6" s="3027"/>
      <c r="AI6" s="3027"/>
      <c r="AJ6" s="3027"/>
      <c r="AK6" s="3027"/>
      <c r="AL6" s="3027"/>
      <c r="AM6" s="3027"/>
      <c r="AN6" s="3027"/>
      <c r="AO6" s="3027"/>
      <c r="AP6" s="3027"/>
      <c r="AQ6" s="3027"/>
      <c r="AR6" s="3027"/>
      <c r="AS6" s="3027"/>
      <c r="AT6" s="3027"/>
      <c r="AU6" s="3027"/>
      <c r="AV6" s="3027"/>
      <c r="AW6" s="3027"/>
      <c r="AX6" s="3027"/>
      <c r="AY6" s="3027"/>
      <c r="AZ6" s="3027"/>
      <c r="BA6" s="3027"/>
      <c r="BB6" s="3027"/>
      <c r="BC6" s="3027"/>
      <c r="BD6" s="3027"/>
      <c r="BE6" s="3027"/>
      <c r="BF6" s="3027"/>
      <c r="BG6" s="3027"/>
      <c r="BH6" s="3027"/>
      <c r="BI6" s="3027"/>
      <c r="BJ6" s="3027"/>
      <c r="BK6" s="3027"/>
      <c r="BL6" s="3027"/>
      <c r="BM6" s="3027"/>
      <c r="BN6" s="3027"/>
      <c r="BO6" s="3027"/>
      <c r="BP6" s="3027"/>
      <c r="BQ6" s="2476"/>
      <c r="BR6" s="2476"/>
      <c r="BS6" s="2476"/>
      <c r="BT6" s="2476"/>
      <c r="BU6" s="2476"/>
      <c r="BV6" s="2476"/>
      <c r="BW6" s="2474"/>
      <c r="BX6" s="2474"/>
      <c r="BY6" s="2475"/>
      <c r="BZ6" s="2475"/>
      <c r="CA6" s="2475"/>
      <c r="CB6" s="2479"/>
      <c r="CC6" s="2479"/>
      <c r="CD6" s="2479"/>
      <c r="CE6" s="2479"/>
      <c r="CF6" s="2479"/>
      <c r="CG6" s="2479"/>
      <c r="CH6" s="2479"/>
      <c r="CI6" s="2479"/>
      <c r="CJ6" s="2479"/>
      <c r="CK6" s="2479"/>
      <c r="CL6" s="2479"/>
      <c r="CM6" s="2479"/>
      <c r="CN6" s="2479"/>
      <c r="CO6" s="2479"/>
      <c r="CP6" s="2479"/>
      <c r="CQ6" s="2479"/>
      <c r="CR6" s="2479"/>
      <c r="CS6" s="2479"/>
      <c r="CT6" s="2479"/>
      <c r="CU6" s="2479"/>
      <c r="CV6" s="2479"/>
      <c r="CW6" s="2479"/>
      <c r="CX6" s="2479"/>
      <c r="CY6" s="2479"/>
      <c r="CZ6" s="2479"/>
      <c r="DA6" s="2479"/>
      <c r="DB6" s="2479"/>
      <c r="DC6" s="2479"/>
      <c r="DD6" s="2479"/>
      <c r="DE6" s="2479"/>
      <c r="DF6" s="2479"/>
      <c r="DG6" s="2479"/>
      <c r="DH6" s="2479"/>
      <c r="DI6" s="2479"/>
      <c r="DJ6" s="2479"/>
      <c r="DK6" s="2479"/>
      <c r="DL6" s="2479"/>
      <c r="DM6" s="2479"/>
      <c r="DN6" s="2479"/>
      <c r="DO6" s="2479"/>
      <c r="DP6" s="2479"/>
      <c r="DQ6" s="2479"/>
      <c r="DR6" s="2479"/>
      <c r="DS6" s="2479"/>
      <c r="DT6" s="2479"/>
      <c r="DU6" s="2479"/>
      <c r="DV6" s="2479"/>
      <c r="DW6" s="2479"/>
      <c r="DX6" s="2479"/>
      <c r="DY6" s="2479"/>
      <c r="DZ6" s="2479"/>
      <c r="EA6" s="2479"/>
      <c r="EB6" s="2479"/>
      <c r="EC6" s="2479"/>
      <c r="ED6" s="2479"/>
      <c r="EE6" s="2479"/>
      <c r="EF6" s="2479"/>
      <c r="EG6" s="2479"/>
      <c r="EH6" s="2479"/>
      <c r="EI6" s="2479"/>
      <c r="EJ6" s="2479"/>
      <c r="EK6" s="2479"/>
      <c r="EL6" s="2479"/>
      <c r="EM6" s="2479"/>
      <c r="EN6" s="2479"/>
      <c r="EO6" s="2479"/>
      <c r="EP6" s="2479"/>
      <c r="EQ6" s="2479"/>
      <c r="ER6" s="2479"/>
      <c r="ES6" s="2479"/>
      <c r="ET6" s="2479"/>
      <c r="EU6" s="2479"/>
      <c r="EV6" s="2479"/>
      <c r="EW6" s="2479"/>
      <c r="EX6" s="2479"/>
      <c r="EY6" s="2479"/>
      <c r="EZ6" s="2479"/>
      <c r="FA6" s="2479"/>
      <c r="FB6" s="2479"/>
      <c r="FC6" s="2479"/>
      <c r="FD6" s="2479"/>
      <c r="FE6" s="2479"/>
      <c r="FF6" s="2479"/>
      <c r="FG6" s="2479"/>
      <c r="FH6" s="2479"/>
      <c r="FI6" s="2479"/>
      <c r="FJ6" s="2479"/>
      <c r="FK6" s="2479"/>
      <c r="FL6" s="2479"/>
      <c r="FM6" s="2479"/>
      <c r="FN6" s="2479"/>
      <c r="FO6" s="2479"/>
      <c r="FP6" s="2479"/>
      <c r="FQ6" s="2479"/>
      <c r="FR6" s="2479"/>
      <c r="FS6" s="2479"/>
      <c r="FT6" s="2479"/>
      <c r="FU6" s="2479"/>
      <c r="FV6" s="2479"/>
      <c r="FW6" s="2479"/>
      <c r="FX6" s="2479"/>
      <c r="FY6" s="2479"/>
      <c r="FZ6" s="2479"/>
      <c r="GA6" s="2479"/>
      <c r="GB6" s="2479"/>
      <c r="GC6" s="2479"/>
      <c r="GD6" s="2479"/>
      <c r="GE6" s="2479"/>
      <c r="GF6" s="2479"/>
      <c r="GG6" s="2479"/>
      <c r="GH6" s="2479"/>
      <c r="GI6" s="2479"/>
      <c r="GJ6" s="2479"/>
      <c r="GK6" s="2479"/>
      <c r="GL6" s="2479"/>
      <c r="GM6" s="2479"/>
      <c r="GN6" s="2479"/>
      <c r="GO6" s="2479"/>
      <c r="GP6" s="2479"/>
      <c r="GQ6" s="2479"/>
      <c r="GR6" s="2479"/>
      <c r="GS6" s="2479"/>
      <c r="GT6" s="2479"/>
      <c r="GU6" s="2479"/>
      <c r="GV6" s="2479"/>
      <c r="GW6" s="2479"/>
      <c r="GX6" s="2479"/>
      <c r="GY6" s="2479"/>
      <c r="GZ6" s="2479"/>
      <c r="HA6" s="2479"/>
      <c r="HB6" s="2479"/>
      <c r="HC6" s="2479"/>
      <c r="HD6" s="2479"/>
      <c r="HE6" s="2479"/>
      <c r="HF6" s="2479"/>
      <c r="HG6" s="2479"/>
      <c r="HH6" s="2479"/>
      <c r="HI6" s="2479"/>
      <c r="HJ6" s="2479"/>
      <c r="HK6" s="2479"/>
      <c r="HL6" s="2479"/>
      <c r="HM6" s="2479"/>
      <c r="HN6" s="2479"/>
      <c r="HO6" s="2479"/>
      <c r="HP6" s="2479"/>
      <c r="HQ6" s="2479"/>
      <c r="HR6" s="2479"/>
      <c r="HS6" s="2479"/>
      <c r="HT6" s="2479"/>
      <c r="HU6" s="2479"/>
      <c r="HV6" s="2479"/>
      <c r="HW6" s="2479"/>
      <c r="HX6" s="2479"/>
      <c r="HY6" s="2479"/>
      <c r="HZ6" s="2479"/>
      <c r="IA6" s="2479"/>
      <c r="IB6" s="2479"/>
      <c r="IC6" s="2479"/>
      <c r="ID6" s="2479"/>
      <c r="IE6" s="2479"/>
      <c r="IF6" s="2479"/>
      <c r="IG6" s="2479"/>
      <c r="IH6" s="2479"/>
      <c r="II6" s="2479"/>
      <c r="IJ6" s="2479"/>
      <c r="IK6" s="2479"/>
      <c r="IL6" s="2479"/>
      <c r="IM6" s="2479"/>
      <c r="IN6" s="2479"/>
      <c r="IO6" s="2479"/>
      <c r="IP6" s="2479"/>
      <c r="IQ6" s="2479"/>
      <c r="IR6" s="2479"/>
      <c r="IS6" s="2479"/>
      <c r="IT6" s="2479"/>
      <c r="IU6" s="2479"/>
      <c r="IV6" s="2479"/>
      <c r="IW6" s="2479"/>
      <c r="IX6" s="2479"/>
      <c r="IY6" s="2479"/>
      <c r="IZ6" s="2479"/>
      <c r="JA6" s="2479"/>
      <c r="JB6" s="2479"/>
      <c r="JC6" s="2479"/>
      <c r="JD6" s="2479"/>
      <c r="JE6" s="2479"/>
      <c r="JF6" s="2479"/>
      <c r="JG6" s="2479"/>
      <c r="JH6" s="2479"/>
      <c r="JI6" s="2479"/>
      <c r="JJ6" s="2479"/>
      <c r="JK6" s="2479"/>
      <c r="JL6" s="2479"/>
      <c r="JM6" s="2479"/>
      <c r="JN6" s="2479"/>
      <c r="JO6" s="2479"/>
      <c r="JP6" s="2479"/>
      <c r="JQ6" s="2479"/>
      <c r="JR6" s="2479"/>
      <c r="JS6" s="2479"/>
      <c r="JT6" s="2479"/>
      <c r="JU6" s="2479"/>
      <c r="JV6" s="2479"/>
      <c r="JW6" s="2479"/>
      <c r="JX6" s="2479"/>
      <c r="JY6" s="2479"/>
      <c r="JZ6" s="2479"/>
      <c r="KA6" s="2479"/>
      <c r="KB6" s="2479"/>
      <c r="KC6" s="2479"/>
      <c r="KD6" s="2479"/>
      <c r="KE6" s="2479"/>
      <c r="KF6" s="2479"/>
      <c r="KG6" s="2479"/>
      <c r="KH6" s="2479"/>
      <c r="KI6" s="2479"/>
      <c r="KJ6" s="2479"/>
      <c r="KK6" s="2479"/>
      <c r="KL6" s="2479"/>
      <c r="KM6" s="2479"/>
      <c r="KN6" s="2479"/>
      <c r="KO6" s="2479"/>
      <c r="KP6" s="2479"/>
      <c r="KQ6" s="2479"/>
      <c r="KR6" s="2479"/>
      <c r="KS6" s="2479"/>
      <c r="KT6" s="2479"/>
      <c r="KU6" s="2479"/>
      <c r="KV6" s="2479"/>
      <c r="KW6" s="2479"/>
      <c r="KX6" s="2479"/>
      <c r="KY6" s="2479"/>
      <c r="KZ6" s="2479"/>
      <c r="LA6" s="2479"/>
      <c r="LB6" s="2479"/>
      <c r="LC6" s="2479"/>
    </row>
    <row r="7" spans="1:315" ht="30" customHeight="1" x14ac:dyDescent="0.85">
      <c r="A7" s="3029" t="s">
        <v>1012</v>
      </c>
      <c r="B7" s="3029"/>
      <c r="C7" s="3029"/>
      <c r="D7" s="3029"/>
      <c r="E7" s="3029"/>
      <c r="F7" s="3029"/>
      <c r="G7" s="3029"/>
      <c r="H7" s="3029"/>
      <c r="I7" s="3029"/>
      <c r="J7" s="3029"/>
      <c r="K7" s="3029"/>
      <c r="L7" s="3029"/>
      <c r="M7" s="3029"/>
      <c r="N7" s="3029"/>
      <c r="O7" s="3029"/>
      <c r="P7" s="3029"/>
      <c r="Q7" s="3029"/>
      <c r="R7" s="3029"/>
      <c r="S7" s="3029"/>
      <c r="T7" s="3029"/>
      <c r="U7" s="3029"/>
      <c r="V7" s="3029"/>
      <c r="W7" s="3029"/>
      <c r="X7" s="3029"/>
      <c r="Y7" s="3029"/>
      <c r="Z7" s="3029"/>
      <c r="AA7" s="3029"/>
      <c r="AB7" s="3029"/>
      <c r="AC7" s="3029"/>
      <c r="AD7" s="3029"/>
      <c r="AE7" s="3029"/>
      <c r="AF7" s="3029"/>
      <c r="AG7" s="3029"/>
      <c r="AH7" s="3029"/>
      <c r="AI7" s="3029"/>
      <c r="AJ7" s="3029"/>
      <c r="AK7" s="3029"/>
      <c r="AL7" s="3029"/>
      <c r="AM7" s="3029"/>
      <c r="AN7" s="3029"/>
      <c r="AO7" s="3029"/>
      <c r="AP7" s="3029"/>
      <c r="AQ7" s="3029"/>
      <c r="AR7" s="3029"/>
      <c r="AS7" s="3029"/>
      <c r="AT7" s="3029"/>
      <c r="AU7" s="3029"/>
      <c r="AV7" s="3029"/>
      <c r="AW7" s="3029"/>
      <c r="AX7" s="3029"/>
      <c r="AY7" s="3029"/>
      <c r="AZ7" s="3029"/>
      <c r="BA7" s="3029"/>
      <c r="BB7" s="3029"/>
      <c r="BC7" s="3029"/>
      <c r="BD7" s="3029"/>
      <c r="BE7" s="3029"/>
      <c r="BF7" s="3029"/>
      <c r="BG7" s="3029"/>
      <c r="BH7" s="3029"/>
      <c r="BI7" s="3029"/>
      <c r="BJ7" s="3029"/>
      <c r="BK7" s="3029"/>
      <c r="BL7" s="3029"/>
      <c r="BM7" s="3029"/>
      <c r="BN7" s="3029"/>
      <c r="BO7" s="3029"/>
      <c r="BP7" s="3029"/>
      <c r="BQ7" s="3029"/>
      <c r="BR7" s="3029"/>
      <c r="BS7" s="3029"/>
      <c r="BT7" s="3029"/>
      <c r="BU7" s="3029"/>
      <c r="BV7" s="3029"/>
      <c r="BW7" s="3029"/>
      <c r="BX7" s="3029"/>
      <c r="BY7" s="3029"/>
      <c r="BZ7" s="3029"/>
      <c r="CA7" s="1541"/>
      <c r="CB7" s="2479"/>
      <c r="CC7" s="2479"/>
      <c r="CD7" s="2479"/>
      <c r="CE7" s="2479"/>
      <c r="CF7" s="2479"/>
      <c r="CG7" s="2479"/>
      <c r="CH7" s="2479"/>
      <c r="CI7" s="2479"/>
      <c r="CJ7" s="2479"/>
      <c r="CK7" s="2479"/>
      <c r="CL7" s="2479"/>
      <c r="CM7" s="2479"/>
      <c r="CN7" s="2479"/>
      <c r="CO7" s="2479"/>
      <c r="CP7" s="2479"/>
      <c r="CQ7" s="2479"/>
      <c r="CR7" s="2479"/>
      <c r="CS7" s="2479"/>
      <c r="CT7" s="2479"/>
      <c r="CU7" s="2479"/>
      <c r="CV7" s="2479"/>
      <c r="CW7" s="2479"/>
      <c r="CX7" s="2479"/>
      <c r="CY7" s="2479"/>
      <c r="CZ7" s="2479"/>
      <c r="DA7" s="2479"/>
      <c r="DB7" s="2479"/>
      <c r="DC7" s="2479"/>
      <c r="DD7" s="2479"/>
      <c r="DE7" s="2479"/>
      <c r="DF7" s="2479"/>
      <c r="DG7" s="2479"/>
      <c r="DH7" s="2479"/>
      <c r="DI7" s="2479"/>
      <c r="DJ7" s="2479"/>
      <c r="DK7" s="2479"/>
      <c r="DL7" s="2479"/>
      <c r="DM7" s="2479"/>
      <c r="DN7" s="2479"/>
      <c r="DO7" s="2479"/>
      <c r="DP7" s="2479"/>
      <c r="DQ7" s="2479"/>
      <c r="DR7" s="2479"/>
      <c r="DS7" s="2479"/>
      <c r="DT7" s="2479"/>
      <c r="DU7" s="2479"/>
      <c r="DV7" s="2479"/>
      <c r="DW7" s="2479"/>
      <c r="DX7" s="2479"/>
      <c r="DY7" s="2479"/>
      <c r="DZ7" s="2479"/>
      <c r="EA7" s="2479"/>
      <c r="EB7" s="2479"/>
      <c r="EC7" s="2479"/>
      <c r="ED7" s="2479"/>
      <c r="EE7" s="2479"/>
      <c r="EF7" s="2479"/>
      <c r="EG7" s="2479"/>
      <c r="EH7" s="2479"/>
      <c r="EI7" s="2479"/>
      <c r="EJ7" s="2479"/>
      <c r="EK7" s="2479"/>
      <c r="EL7" s="2479"/>
      <c r="EM7" s="2479"/>
      <c r="EN7" s="2479"/>
      <c r="EO7" s="2479"/>
      <c r="EP7" s="2479"/>
      <c r="EQ7" s="2479"/>
      <c r="ER7" s="2479"/>
      <c r="ES7" s="2479"/>
      <c r="ET7" s="2479"/>
      <c r="EU7" s="2479"/>
      <c r="EV7" s="2479"/>
      <c r="EW7" s="2479"/>
      <c r="EX7" s="2479"/>
      <c r="EY7" s="2479"/>
      <c r="EZ7" s="2479"/>
      <c r="FA7" s="2479"/>
      <c r="FB7" s="2479"/>
      <c r="FC7" s="2479"/>
      <c r="FD7" s="2479"/>
      <c r="FE7" s="2479"/>
      <c r="FF7" s="2479"/>
      <c r="FG7" s="2479"/>
      <c r="FH7" s="2479"/>
      <c r="FI7" s="2479"/>
      <c r="FJ7" s="2479"/>
      <c r="FK7" s="2479"/>
      <c r="FL7" s="2479"/>
      <c r="FM7" s="2479"/>
      <c r="FN7" s="2479"/>
      <c r="FO7" s="2479"/>
      <c r="FP7" s="2479"/>
      <c r="FQ7" s="2479"/>
      <c r="FR7" s="2479"/>
      <c r="FS7" s="2479"/>
      <c r="FT7" s="2479"/>
      <c r="FU7" s="2479"/>
      <c r="FV7" s="2479"/>
      <c r="FW7" s="2479"/>
      <c r="FX7" s="2479"/>
      <c r="FY7" s="2479"/>
      <c r="FZ7" s="2479"/>
      <c r="GA7" s="2479"/>
      <c r="GB7" s="2479"/>
      <c r="GC7" s="2479"/>
      <c r="GD7" s="2479"/>
      <c r="GE7" s="2479"/>
      <c r="GF7" s="2479"/>
      <c r="GG7" s="2479"/>
      <c r="GH7" s="2479"/>
      <c r="GI7" s="2479"/>
      <c r="GJ7" s="2479"/>
      <c r="GK7" s="2479"/>
      <c r="GL7" s="2479"/>
      <c r="GM7" s="2479"/>
      <c r="GN7" s="2479"/>
      <c r="GO7" s="2479"/>
      <c r="GP7" s="2479"/>
      <c r="GQ7" s="2479"/>
      <c r="GR7" s="2479"/>
      <c r="GS7" s="2479"/>
      <c r="GT7" s="2479"/>
      <c r="GU7" s="2479"/>
      <c r="GV7" s="2479"/>
      <c r="GW7" s="2479"/>
      <c r="GX7" s="2479"/>
      <c r="GY7" s="2479"/>
      <c r="GZ7" s="2479"/>
      <c r="HA7" s="2479"/>
      <c r="HB7" s="2479"/>
      <c r="HC7" s="2479"/>
      <c r="HD7" s="2479"/>
      <c r="HE7" s="2479"/>
      <c r="HF7" s="2479"/>
      <c r="HG7" s="2479"/>
      <c r="HH7" s="2479"/>
      <c r="HI7" s="2479"/>
      <c r="HJ7" s="2479"/>
      <c r="HK7" s="2479"/>
      <c r="HL7" s="2479"/>
      <c r="HM7" s="2479"/>
      <c r="HN7" s="2479"/>
      <c r="HO7" s="2479"/>
      <c r="HP7" s="2479"/>
      <c r="HQ7" s="2479"/>
      <c r="HR7" s="2479"/>
      <c r="HS7" s="2479"/>
      <c r="HT7" s="2479"/>
      <c r="HU7" s="2479"/>
      <c r="HV7" s="2479"/>
      <c r="HW7" s="2479"/>
      <c r="HX7" s="2479"/>
      <c r="HY7" s="2479"/>
      <c r="HZ7" s="2479"/>
      <c r="IA7" s="2479"/>
      <c r="IB7" s="2479"/>
      <c r="IC7" s="2479"/>
      <c r="ID7" s="2479"/>
      <c r="IE7" s="2479"/>
      <c r="IF7" s="2479"/>
      <c r="IG7" s="2479"/>
      <c r="IH7" s="2479"/>
      <c r="II7" s="2479"/>
      <c r="IJ7" s="2479"/>
      <c r="IK7" s="2479"/>
      <c r="IL7" s="2479"/>
      <c r="IM7" s="2479"/>
      <c r="IN7" s="2479"/>
      <c r="IO7" s="2479"/>
      <c r="IP7" s="2479"/>
      <c r="IQ7" s="2479"/>
      <c r="IR7" s="2479"/>
      <c r="IS7" s="2479"/>
      <c r="IT7" s="2479"/>
      <c r="IU7" s="2479"/>
      <c r="IV7" s="2479"/>
      <c r="IW7" s="2479"/>
      <c r="IX7" s="2479"/>
      <c r="IY7" s="2479"/>
      <c r="IZ7" s="2479"/>
      <c r="JA7" s="2479"/>
      <c r="JB7" s="2479"/>
      <c r="JC7" s="2479"/>
      <c r="JD7" s="2479"/>
      <c r="JE7" s="2479"/>
      <c r="JF7" s="2479"/>
      <c r="JG7" s="2479"/>
      <c r="JH7" s="2479"/>
      <c r="JI7" s="2479"/>
      <c r="JJ7" s="2479"/>
      <c r="JK7" s="2479"/>
      <c r="JL7" s="2479"/>
      <c r="JM7" s="2479"/>
      <c r="JN7" s="2479"/>
      <c r="JO7" s="2479"/>
      <c r="JP7" s="2479"/>
      <c r="JQ7" s="2479"/>
      <c r="JR7" s="2479"/>
      <c r="JS7" s="2479"/>
      <c r="JT7" s="2479"/>
      <c r="JU7" s="2479"/>
      <c r="JV7" s="2479"/>
      <c r="JW7" s="2479"/>
      <c r="JX7" s="2479"/>
      <c r="JY7" s="2479"/>
      <c r="JZ7" s="2479"/>
      <c r="KA7" s="2479"/>
      <c r="KB7" s="2479"/>
      <c r="KC7" s="2479"/>
      <c r="KD7" s="2479"/>
      <c r="KE7" s="2479"/>
      <c r="KF7" s="2479"/>
      <c r="KG7" s="2479"/>
      <c r="KH7" s="2479"/>
      <c r="KI7" s="2479"/>
      <c r="KJ7" s="2479"/>
      <c r="KK7" s="2479"/>
      <c r="KL7" s="2479"/>
      <c r="KM7" s="2479"/>
      <c r="KN7" s="2479"/>
      <c r="KO7" s="2479"/>
      <c r="KP7" s="2479"/>
      <c r="KQ7" s="2479"/>
      <c r="KR7" s="2479"/>
      <c r="KS7" s="2479"/>
      <c r="KT7" s="2479"/>
      <c r="KU7" s="2479"/>
      <c r="KV7" s="2479"/>
      <c r="KW7" s="2479"/>
      <c r="KX7" s="2479"/>
      <c r="KY7" s="2479"/>
      <c r="KZ7" s="2479"/>
      <c r="LA7" s="2479"/>
      <c r="LB7" s="2479"/>
      <c r="LC7" s="2479"/>
    </row>
    <row r="8" spans="1:315" ht="27" customHeight="1" x14ac:dyDescent="0.85">
      <c r="A8" s="632"/>
      <c r="B8" s="632"/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632"/>
      <c r="O8" s="632"/>
      <c r="P8" s="632"/>
      <c r="Q8" s="631"/>
      <c r="R8" s="631"/>
      <c r="S8" s="631"/>
      <c r="T8" s="631"/>
      <c r="U8" s="631"/>
      <c r="V8" s="631"/>
      <c r="W8" s="631"/>
      <c r="X8" s="632"/>
      <c r="Y8" s="632"/>
      <c r="Z8" s="632"/>
      <c r="AA8" s="632"/>
      <c r="AB8" s="633"/>
      <c r="AC8" s="632"/>
      <c r="AD8" s="633"/>
      <c r="AE8" s="2480"/>
      <c r="AF8" s="2480"/>
      <c r="AG8" s="632"/>
      <c r="AH8" s="632"/>
      <c r="AI8" s="632"/>
      <c r="AJ8" s="632"/>
      <c r="AK8" s="632"/>
      <c r="AL8" s="632"/>
      <c r="AM8" s="632"/>
      <c r="AN8" s="632"/>
      <c r="AO8" s="632"/>
      <c r="AP8" s="632"/>
      <c r="AQ8" s="632"/>
      <c r="AR8" s="632"/>
      <c r="AS8" s="632"/>
      <c r="AT8" s="632"/>
      <c r="BP8" s="3030" t="s">
        <v>93</v>
      </c>
      <c r="BQ8" s="3030"/>
      <c r="BR8" s="3030"/>
      <c r="BS8" s="3030"/>
      <c r="BT8" s="3030"/>
      <c r="BU8" s="3030"/>
      <c r="BV8" s="3030"/>
      <c r="BW8" s="3030"/>
      <c r="BX8" s="3030"/>
      <c r="BY8" s="3030"/>
      <c r="BZ8" s="3030"/>
      <c r="CA8" s="2481"/>
      <c r="CB8" s="2482"/>
      <c r="CC8" s="2482"/>
      <c r="CD8" s="2482"/>
      <c r="CE8" s="2482"/>
      <c r="CF8" s="2482"/>
      <c r="CG8" s="2482"/>
      <c r="CH8" s="2482"/>
      <c r="CI8" s="2482"/>
      <c r="CJ8" s="2482"/>
      <c r="CK8" s="2482"/>
      <c r="CL8" s="2482"/>
      <c r="CM8" s="2482"/>
      <c r="CN8" s="2482"/>
      <c r="CO8" s="2482"/>
      <c r="CP8" s="2482"/>
      <c r="CQ8" s="2482"/>
      <c r="CR8" s="2482"/>
      <c r="CS8" s="2482"/>
      <c r="CT8" s="2482"/>
      <c r="CU8" s="2482"/>
      <c r="CV8" s="2482"/>
      <c r="CW8" s="2482"/>
      <c r="CX8" s="2482"/>
      <c r="CY8" s="2482"/>
      <c r="CZ8" s="2482"/>
      <c r="DA8" s="2482"/>
      <c r="DB8" s="2482"/>
      <c r="DC8" s="2482"/>
      <c r="DD8" s="2482"/>
      <c r="DE8" s="2482"/>
      <c r="DF8" s="2482"/>
      <c r="DG8" s="2482"/>
      <c r="DH8" s="2482"/>
      <c r="DI8" s="2482"/>
      <c r="DJ8" s="2482"/>
      <c r="DK8" s="2482"/>
      <c r="DL8" s="2482"/>
      <c r="DM8" s="2482"/>
      <c r="DN8" s="2482"/>
      <c r="DO8" s="2482"/>
      <c r="DP8" s="2482"/>
      <c r="DQ8" s="2482"/>
      <c r="DR8" s="2482"/>
      <c r="DS8" s="2482"/>
      <c r="DT8" s="2482"/>
      <c r="DU8" s="2482"/>
      <c r="DV8" s="2482"/>
      <c r="DW8" s="2482"/>
      <c r="DX8" s="2482"/>
      <c r="DY8" s="2482"/>
      <c r="DZ8" s="2482"/>
      <c r="EA8" s="2482"/>
      <c r="EB8" s="2482"/>
      <c r="EC8" s="2482"/>
      <c r="ED8" s="2482"/>
      <c r="EE8" s="2482"/>
      <c r="EF8" s="2482"/>
      <c r="EG8" s="2482"/>
      <c r="EH8" s="2482"/>
      <c r="EI8" s="2482"/>
      <c r="EJ8" s="2482"/>
      <c r="EK8" s="2482"/>
      <c r="EL8" s="2482"/>
      <c r="EM8" s="2482"/>
      <c r="EN8" s="2482"/>
      <c r="EO8" s="2482"/>
      <c r="EP8" s="2482"/>
      <c r="EQ8" s="2482"/>
      <c r="ER8" s="2482"/>
      <c r="ES8" s="2482"/>
      <c r="ET8" s="2482"/>
      <c r="EU8" s="2482"/>
      <c r="EV8" s="2482"/>
      <c r="EW8" s="2482"/>
      <c r="EX8" s="2482"/>
      <c r="EY8" s="2482"/>
      <c r="EZ8" s="2482"/>
      <c r="FA8" s="2482"/>
      <c r="FB8" s="2482"/>
      <c r="FC8" s="2482"/>
      <c r="FD8" s="2482"/>
      <c r="FE8" s="2482"/>
      <c r="FF8" s="2482"/>
      <c r="FG8" s="2482"/>
      <c r="FH8" s="2482"/>
      <c r="FI8" s="2482"/>
      <c r="FJ8" s="2482"/>
      <c r="FK8" s="2482"/>
      <c r="FL8" s="2482"/>
      <c r="FM8" s="2482"/>
      <c r="FN8" s="2482"/>
      <c r="FO8" s="2482"/>
      <c r="FP8" s="2482"/>
      <c r="FQ8" s="2482"/>
      <c r="FR8" s="2482"/>
      <c r="FS8" s="2482"/>
      <c r="FT8" s="2482"/>
      <c r="FU8" s="2482"/>
      <c r="FV8" s="2482"/>
      <c r="FW8" s="2482"/>
      <c r="FX8" s="2482"/>
      <c r="FY8" s="2482"/>
      <c r="FZ8" s="2482"/>
      <c r="GA8" s="2482"/>
      <c r="GB8" s="2482"/>
      <c r="GC8" s="2482"/>
      <c r="GD8" s="2482"/>
      <c r="GE8" s="2482"/>
      <c r="GF8" s="2482"/>
      <c r="GG8" s="2482"/>
      <c r="GH8" s="2482"/>
      <c r="GI8" s="2482"/>
      <c r="GJ8" s="2482"/>
      <c r="GK8" s="2482"/>
      <c r="GL8" s="2482"/>
      <c r="GM8" s="2482"/>
      <c r="GN8" s="2482"/>
      <c r="GO8" s="2482"/>
      <c r="GP8" s="2482"/>
      <c r="GQ8" s="2482"/>
      <c r="GR8" s="2482"/>
      <c r="GS8" s="2482"/>
      <c r="GT8" s="2482"/>
      <c r="GU8" s="2482"/>
      <c r="GV8" s="2482"/>
      <c r="GW8" s="2482"/>
      <c r="GX8" s="2482"/>
      <c r="GY8" s="2482"/>
      <c r="GZ8" s="2482"/>
      <c r="HA8" s="2482"/>
      <c r="HB8" s="2482"/>
      <c r="HC8" s="2482"/>
      <c r="HD8" s="2482"/>
      <c r="HE8" s="2482"/>
      <c r="HF8" s="2482"/>
      <c r="HG8" s="2482"/>
      <c r="HH8" s="2482"/>
      <c r="HI8" s="2482"/>
      <c r="HJ8" s="2482"/>
      <c r="HK8" s="2482"/>
      <c r="HL8" s="2482"/>
      <c r="HM8" s="2482"/>
      <c r="HN8" s="2482"/>
      <c r="HO8" s="2482"/>
      <c r="HP8" s="2482"/>
      <c r="HQ8" s="2482"/>
      <c r="HR8" s="2482"/>
      <c r="HS8" s="2482"/>
      <c r="HT8" s="2482"/>
      <c r="HU8" s="2482"/>
      <c r="HV8" s="2482"/>
      <c r="HW8" s="2482"/>
      <c r="HX8" s="2482"/>
      <c r="HY8" s="2482"/>
      <c r="HZ8" s="2482"/>
      <c r="IA8" s="2482"/>
      <c r="IB8" s="2482"/>
      <c r="IC8" s="2482"/>
      <c r="ID8" s="2482"/>
      <c r="IE8" s="2482"/>
      <c r="IF8" s="2482"/>
      <c r="IG8" s="2482"/>
      <c r="IH8" s="2482"/>
      <c r="II8" s="2482"/>
      <c r="IJ8" s="2482"/>
      <c r="IK8" s="2482"/>
      <c r="IL8" s="2482"/>
      <c r="IM8" s="2482"/>
      <c r="IN8" s="2482"/>
      <c r="IO8" s="2482"/>
      <c r="IP8" s="2482"/>
      <c r="IQ8" s="2482"/>
      <c r="IR8" s="2482"/>
      <c r="IS8" s="2482"/>
      <c r="IT8" s="2482"/>
      <c r="IU8" s="2482"/>
      <c r="IV8" s="2482"/>
      <c r="IW8" s="2482"/>
      <c r="IX8" s="2482"/>
      <c r="IY8" s="2482"/>
      <c r="IZ8" s="2482"/>
      <c r="JA8" s="2482"/>
      <c r="JB8" s="2482"/>
      <c r="JC8" s="2482"/>
      <c r="JD8" s="2482"/>
      <c r="JE8" s="2482"/>
      <c r="JF8" s="2482"/>
      <c r="JG8" s="2482"/>
      <c r="JH8" s="2482"/>
      <c r="JI8" s="2482"/>
      <c r="JJ8" s="2482"/>
      <c r="JK8" s="2482"/>
      <c r="JL8" s="2482"/>
      <c r="JM8" s="2482"/>
      <c r="JN8" s="2482"/>
      <c r="JO8" s="2482"/>
      <c r="JP8" s="2482"/>
      <c r="JQ8" s="2482"/>
      <c r="JR8" s="2482"/>
      <c r="JS8" s="2482"/>
      <c r="JT8" s="2482"/>
      <c r="JU8" s="2482"/>
      <c r="JV8" s="2482"/>
      <c r="JW8" s="2482"/>
      <c r="JX8" s="2482"/>
      <c r="JY8" s="2482"/>
      <c r="JZ8" s="2482"/>
      <c r="KA8" s="2482"/>
      <c r="KB8" s="2482"/>
      <c r="KC8" s="2482"/>
      <c r="KD8" s="2482"/>
      <c r="KE8" s="2482"/>
      <c r="KF8" s="2482"/>
      <c r="KG8" s="2482"/>
      <c r="KH8" s="2482"/>
      <c r="KI8" s="2482"/>
      <c r="KJ8" s="2482"/>
      <c r="KK8" s="2482"/>
      <c r="KL8" s="2482"/>
      <c r="KM8" s="2482"/>
      <c r="KN8" s="2482"/>
      <c r="KO8" s="2482"/>
      <c r="KP8" s="2482"/>
      <c r="KQ8" s="2482"/>
      <c r="KR8" s="2482"/>
      <c r="KS8" s="2482"/>
      <c r="KT8" s="2482"/>
      <c r="KU8" s="2482"/>
      <c r="KV8" s="2482"/>
      <c r="KW8" s="2482"/>
      <c r="KX8" s="2482"/>
      <c r="KY8" s="2482"/>
      <c r="KZ8" s="2482"/>
      <c r="LA8" s="2482"/>
      <c r="LB8" s="2482"/>
      <c r="LC8" s="2482"/>
    </row>
    <row r="9" spans="1:315" ht="22.5" customHeight="1" x14ac:dyDescent="0.85">
      <c r="A9" s="632"/>
      <c r="B9" s="632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1"/>
      <c r="R9" s="631"/>
      <c r="S9" s="631"/>
      <c r="T9" s="631"/>
      <c r="U9" s="631"/>
      <c r="V9" s="631"/>
      <c r="W9" s="631"/>
      <c r="X9" s="632"/>
      <c r="Y9" s="632"/>
      <c r="Z9" s="632"/>
      <c r="AA9" s="632"/>
      <c r="AB9" s="633"/>
      <c r="AC9" s="632"/>
      <c r="AD9" s="633"/>
      <c r="AE9" s="2480"/>
      <c r="AF9" s="2480"/>
      <c r="AG9" s="2483"/>
      <c r="AH9" s="2483"/>
      <c r="AI9" s="2483"/>
      <c r="AJ9" s="2483"/>
      <c r="AK9" s="2483"/>
      <c r="AL9" s="2483"/>
      <c r="AM9" s="2483"/>
      <c r="AN9" s="2483"/>
      <c r="AO9" s="2483"/>
      <c r="AP9" s="2483"/>
      <c r="AQ9" s="2483"/>
      <c r="AR9" s="2483"/>
      <c r="AS9" s="2483"/>
      <c r="AT9" s="2483"/>
      <c r="BP9" s="3030" t="s">
        <v>96</v>
      </c>
      <c r="BQ9" s="3030"/>
      <c r="BR9" s="3030"/>
      <c r="BS9" s="3030"/>
      <c r="BT9" s="3030"/>
      <c r="BU9" s="3030"/>
      <c r="BV9" s="3030"/>
      <c r="BW9" s="3030"/>
      <c r="BX9" s="3030"/>
      <c r="BY9" s="3030"/>
      <c r="BZ9" s="3030"/>
      <c r="CA9" s="2481"/>
      <c r="CB9" s="2482"/>
      <c r="CC9" s="2482"/>
      <c r="CD9" s="2482"/>
      <c r="CE9" s="2482"/>
      <c r="CF9" s="2482"/>
      <c r="CG9" s="2482"/>
      <c r="CH9" s="2482"/>
      <c r="CI9" s="2482"/>
      <c r="CJ9" s="2482"/>
      <c r="CK9" s="2482"/>
      <c r="CL9" s="2482"/>
      <c r="CM9" s="2482"/>
      <c r="CN9" s="2482"/>
      <c r="CO9" s="2482"/>
      <c r="CP9" s="2482"/>
      <c r="CQ9" s="2482"/>
      <c r="CR9" s="2482"/>
      <c r="CS9" s="2482"/>
      <c r="CT9" s="2482"/>
      <c r="CU9" s="2482"/>
      <c r="CV9" s="2482"/>
      <c r="CW9" s="2482"/>
      <c r="CX9" s="2482"/>
      <c r="CY9" s="2482"/>
      <c r="CZ9" s="2482"/>
      <c r="DA9" s="2482"/>
      <c r="DB9" s="2482"/>
      <c r="DC9" s="2482"/>
      <c r="DD9" s="2482"/>
      <c r="DE9" s="2482"/>
      <c r="DF9" s="2482"/>
      <c r="DG9" s="2482"/>
      <c r="DH9" s="2482"/>
      <c r="DI9" s="2482"/>
      <c r="DJ9" s="2482"/>
      <c r="DK9" s="2482"/>
      <c r="DL9" s="2482"/>
      <c r="DM9" s="2482"/>
      <c r="DN9" s="2482"/>
      <c r="DO9" s="2482"/>
      <c r="DP9" s="2482"/>
      <c r="DQ9" s="2482"/>
      <c r="DR9" s="2482"/>
      <c r="DS9" s="2482"/>
      <c r="DT9" s="2482"/>
      <c r="DU9" s="2482"/>
      <c r="DV9" s="2482"/>
      <c r="DW9" s="2482"/>
      <c r="DX9" s="2482"/>
      <c r="DY9" s="2482"/>
      <c r="DZ9" s="2482"/>
      <c r="EA9" s="2482"/>
      <c r="EB9" s="2482"/>
      <c r="EC9" s="2482"/>
      <c r="ED9" s="2482"/>
      <c r="EE9" s="2482"/>
      <c r="EF9" s="2482"/>
      <c r="EG9" s="2482"/>
      <c r="EH9" s="2482"/>
      <c r="EI9" s="2482"/>
      <c r="EJ9" s="2482"/>
      <c r="EK9" s="2482"/>
      <c r="EL9" s="2482"/>
      <c r="EM9" s="2482"/>
      <c r="EN9" s="2482"/>
      <c r="EO9" s="2482"/>
      <c r="EP9" s="2482"/>
      <c r="EQ9" s="2482"/>
      <c r="ER9" s="2482"/>
      <c r="ES9" s="2482"/>
      <c r="ET9" s="2482"/>
      <c r="EU9" s="2482"/>
      <c r="EV9" s="2482"/>
      <c r="EW9" s="2482"/>
      <c r="EX9" s="2482"/>
      <c r="EY9" s="2482"/>
      <c r="EZ9" s="2482"/>
      <c r="FA9" s="2482"/>
      <c r="FB9" s="2482"/>
      <c r="FC9" s="2482"/>
      <c r="FD9" s="2482"/>
      <c r="FE9" s="2482"/>
      <c r="FF9" s="2482"/>
      <c r="FG9" s="2482"/>
      <c r="FH9" s="2482"/>
      <c r="FI9" s="2482"/>
      <c r="FJ9" s="2482"/>
      <c r="FK9" s="2482"/>
      <c r="FL9" s="2482"/>
      <c r="FM9" s="2482"/>
      <c r="FN9" s="2482"/>
      <c r="FO9" s="2482"/>
      <c r="FP9" s="2482"/>
      <c r="FQ9" s="2482"/>
      <c r="FR9" s="2482"/>
      <c r="FS9" s="2482"/>
      <c r="FT9" s="2482"/>
      <c r="FU9" s="2482"/>
      <c r="FV9" s="2482"/>
      <c r="FW9" s="2482"/>
      <c r="FX9" s="2482"/>
      <c r="FY9" s="2482"/>
      <c r="FZ9" s="2482"/>
      <c r="GA9" s="2482"/>
      <c r="GB9" s="2482"/>
      <c r="GC9" s="2482"/>
      <c r="GD9" s="2482"/>
      <c r="GE9" s="2482"/>
      <c r="GF9" s="2482"/>
      <c r="GG9" s="2482"/>
      <c r="GH9" s="2482"/>
      <c r="GI9" s="2482"/>
      <c r="GJ9" s="2482"/>
      <c r="GK9" s="2482"/>
      <c r="GL9" s="2482"/>
      <c r="GM9" s="2482"/>
      <c r="GN9" s="2482"/>
      <c r="GO9" s="2482"/>
      <c r="GP9" s="2482"/>
      <c r="GQ9" s="2482"/>
      <c r="GR9" s="2482"/>
      <c r="GS9" s="2482"/>
      <c r="GT9" s="2482"/>
      <c r="GU9" s="2482"/>
      <c r="GV9" s="2482"/>
      <c r="GW9" s="2482"/>
      <c r="GX9" s="2482"/>
      <c r="GY9" s="2482"/>
      <c r="GZ9" s="2482"/>
      <c r="HA9" s="2482"/>
      <c r="HB9" s="2482"/>
      <c r="HC9" s="2482"/>
      <c r="HD9" s="2482"/>
      <c r="HE9" s="2482"/>
      <c r="HF9" s="2482"/>
      <c r="HG9" s="2482"/>
      <c r="HH9" s="2482"/>
      <c r="HI9" s="2482"/>
      <c r="HJ9" s="2482"/>
      <c r="HK9" s="2482"/>
      <c r="HL9" s="2482"/>
      <c r="HM9" s="2482"/>
      <c r="HN9" s="2482"/>
      <c r="HO9" s="2482"/>
      <c r="HP9" s="2482"/>
      <c r="HQ9" s="2482"/>
      <c r="HR9" s="2482"/>
      <c r="HS9" s="2482"/>
      <c r="HT9" s="2482"/>
      <c r="HU9" s="2482"/>
      <c r="HV9" s="2482"/>
      <c r="HW9" s="2482"/>
      <c r="HX9" s="2482"/>
      <c r="HY9" s="2482"/>
      <c r="HZ9" s="2482"/>
      <c r="IA9" s="2482"/>
      <c r="IB9" s="2482"/>
      <c r="IC9" s="2482"/>
      <c r="ID9" s="2482"/>
      <c r="IE9" s="2482"/>
      <c r="IF9" s="2482"/>
      <c r="IG9" s="2482"/>
      <c r="IH9" s="2482"/>
      <c r="II9" s="2482"/>
      <c r="IJ9" s="2482"/>
      <c r="IK9" s="2482"/>
      <c r="IL9" s="2482"/>
      <c r="IM9" s="2482"/>
      <c r="IN9" s="2482"/>
      <c r="IO9" s="2482"/>
      <c r="IP9" s="2482"/>
      <c r="IQ9" s="2482"/>
      <c r="IR9" s="2482"/>
      <c r="IS9" s="2482"/>
      <c r="IT9" s="2482"/>
      <c r="IU9" s="2482"/>
      <c r="IV9" s="2482"/>
      <c r="IW9" s="2482"/>
      <c r="IX9" s="2482"/>
      <c r="IY9" s="2482"/>
      <c r="IZ9" s="2482"/>
      <c r="JA9" s="2482"/>
      <c r="JB9" s="2482"/>
      <c r="JC9" s="2482"/>
      <c r="JD9" s="2482"/>
      <c r="JE9" s="2482"/>
      <c r="JF9" s="2482"/>
      <c r="JG9" s="2482"/>
      <c r="JH9" s="2482"/>
      <c r="JI9" s="2482"/>
      <c r="JJ9" s="2482"/>
      <c r="JK9" s="2482"/>
      <c r="JL9" s="2482"/>
      <c r="JM9" s="2482"/>
      <c r="JN9" s="2482"/>
      <c r="JO9" s="2482"/>
      <c r="JP9" s="2482"/>
      <c r="JQ9" s="2482"/>
      <c r="JR9" s="2482"/>
      <c r="JS9" s="2482"/>
      <c r="JT9" s="2482"/>
      <c r="JU9" s="2482"/>
      <c r="JV9" s="2482"/>
      <c r="JW9" s="2482"/>
      <c r="JX9" s="2482"/>
      <c r="JY9" s="2482"/>
      <c r="JZ9" s="2482"/>
      <c r="KA9" s="2482"/>
      <c r="KB9" s="2482"/>
      <c r="KC9" s="2482"/>
      <c r="KD9" s="2482"/>
      <c r="KE9" s="2482"/>
      <c r="KF9" s="2482"/>
      <c r="KG9" s="2482"/>
      <c r="KH9" s="2482"/>
      <c r="KI9" s="2482"/>
      <c r="KJ9" s="2482"/>
      <c r="KK9" s="2482"/>
      <c r="KL9" s="2482"/>
      <c r="KM9" s="2482"/>
      <c r="KN9" s="2482"/>
      <c r="KO9" s="2482"/>
      <c r="KP9" s="2482"/>
      <c r="KQ9" s="2482"/>
      <c r="KR9" s="2482"/>
      <c r="KS9" s="2482"/>
      <c r="KT9" s="2482"/>
      <c r="KU9" s="2482"/>
      <c r="KV9" s="2482"/>
      <c r="KW9" s="2482"/>
      <c r="KX9" s="2482"/>
      <c r="KY9" s="2482"/>
      <c r="KZ9" s="2482"/>
      <c r="LA9" s="2482"/>
      <c r="LB9" s="2482"/>
      <c r="LC9" s="2482"/>
    </row>
    <row r="10" spans="1:315" ht="30" customHeight="1" x14ac:dyDescent="0.85">
      <c r="A10" s="635"/>
      <c r="B10" s="635"/>
      <c r="C10" s="635"/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4"/>
      <c r="R10" s="634"/>
      <c r="S10" s="634"/>
      <c r="T10" s="634"/>
      <c r="U10" s="634"/>
      <c r="V10" s="634"/>
      <c r="W10" s="634"/>
      <c r="X10" s="635"/>
      <c r="Y10" s="635"/>
      <c r="Z10" s="635"/>
      <c r="AA10" s="635"/>
      <c r="AB10" s="636"/>
      <c r="AC10" s="635"/>
      <c r="AD10" s="636"/>
      <c r="AE10" s="2484"/>
      <c r="AF10" s="2484"/>
      <c r="AG10" s="2483"/>
      <c r="AH10" s="2483"/>
      <c r="AI10" s="2483"/>
      <c r="AJ10" s="2483"/>
      <c r="AK10" s="2483"/>
      <c r="AL10" s="2483"/>
      <c r="AM10" s="2483"/>
      <c r="AN10" s="2483"/>
      <c r="AO10" s="2483"/>
      <c r="AP10" s="2483"/>
      <c r="AQ10" s="2483"/>
      <c r="AR10" s="2483"/>
      <c r="AS10" s="2483"/>
      <c r="AT10" s="2483"/>
      <c r="BP10" s="3030" t="s">
        <v>1013</v>
      </c>
      <c r="BQ10" s="3030"/>
      <c r="BR10" s="3030"/>
      <c r="BS10" s="3030"/>
      <c r="BT10" s="3030"/>
      <c r="BU10" s="3030"/>
      <c r="BV10" s="3030"/>
      <c r="BW10" s="3030"/>
      <c r="BX10" s="3030"/>
      <c r="BY10" s="3030"/>
      <c r="BZ10" s="3030"/>
      <c r="CA10" s="2481"/>
      <c r="CB10" s="2482"/>
      <c r="CC10" s="2482"/>
      <c r="CD10" s="2482"/>
      <c r="CE10" s="2482"/>
      <c r="CF10" s="2482"/>
      <c r="CG10" s="2482"/>
      <c r="CH10" s="2482"/>
      <c r="CI10" s="2482"/>
      <c r="CJ10" s="2482"/>
      <c r="CK10" s="2482"/>
      <c r="CL10" s="2482"/>
      <c r="CM10" s="2482"/>
      <c r="CN10" s="2482"/>
      <c r="CO10" s="2482"/>
      <c r="CP10" s="2482"/>
      <c r="CQ10" s="2482"/>
      <c r="CR10" s="2482"/>
      <c r="CS10" s="2482"/>
      <c r="CT10" s="2482"/>
      <c r="CU10" s="2482"/>
      <c r="CV10" s="2482"/>
      <c r="CW10" s="2482"/>
      <c r="CX10" s="2482"/>
      <c r="CY10" s="2482"/>
      <c r="CZ10" s="2482"/>
      <c r="DA10" s="2482"/>
      <c r="DB10" s="2482"/>
      <c r="DC10" s="2482"/>
      <c r="DD10" s="2482"/>
      <c r="DE10" s="2482"/>
      <c r="DF10" s="2482"/>
      <c r="DG10" s="2482"/>
      <c r="DH10" s="2482"/>
      <c r="DI10" s="2482"/>
      <c r="DJ10" s="2482"/>
      <c r="DK10" s="2482"/>
      <c r="DL10" s="2482"/>
      <c r="DM10" s="2482"/>
      <c r="DN10" s="2482"/>
      <c r="DO10" s="2482"/>
      <c r="DP10" s="2482"/>
      <c r="DQ10" s="2482"/>
      <c r="DR10" s="2482"/>
      <c r="DS10" s="2482"/>
      <c r="DT10" s="2482"/>
      <c r="DU10" s="2482"/>
      <c r="DV10" s="2482"/>
      <c r="DW10" s="2482"/>
      <c r="DX10" s="2482"/>
      <c r="DY10" s="2482"/>
      <c r="DZ10" s="2482"/>
      <c r="EA10" s="2482"/>
      <c r="EB10" s="2482"/>
      <c r="EC10" s="2482"/>
      <c r="ED10" s="2482"/>
      <c r="EE10" s="2482"/>
      <c r="EF10" s="2482"/>
      <c r="EG10" s="2482"/>
      <c r="EH10" s="2482"/>
      <c r="EI10" s="2482"/>
      <c r="EJ10" s="2482"/>
      <c r="EK10" s="2482"/>
      <c r="EL10" s="2482"/>
      <c r="EM10" s="2482"/>
      <c r="EN10" s="2482"/>
      <c r="EO10" s="2482"/>
      <c r="EP10" s="2482"/>
      <c r="EQ10" s="2482"/>
      <c r="ER10" s="2482"/>
      <c r="ES10" s="2482"/>
      <c r="ET10" s="2482"/>
      <c r="EU10" s="2482"/>
      <c r="EV10" s="2482"/>
      <c r="EW10" s="2482"/>
      <c r="EX10" s="2482"/>
      <c r="EY10" s="2482"/>
      <c r="EZ10" s="2482"/>
      <c r="FA10" s="2482"/>
      <c r="FB10" s="2482"/>
      <c r="FC10" s="2482"/>
      <c r="FD10" s="2482"/>
      <c r="FE10" s="2482"/>
      <c r="FF10" s="2482"/>
      <c r="FG10" s="2482"/>
      <c r="FH10" s="2482"/>
      <c r="FI10" s="2482"/>
      <c r="FJ10" s="2482"/>
      <c r="FK10" s="2482"/>
      <c r="FL10" s="2482"/>
      <c r="FM10" s="2482"/>
      <c r="FN10" s="2482"/>
      <c r="FO10" s="2482"/>
      <c r="FP10" s="2482"/>
      <c r="FQ10" s="2482"/>
      <c r="FR10" s="2482"/>
      <c r="FS10" s="2482"/>
      <c r="FT10" s="2482"/>
      <c r="FU10" s="2482"/>
      <c r="FV10" s="2482"/>
      <c r="FW10" s="2482"/>
      <c r="FX10" s="2482"/>
      <c r="FY10" s="2482"/>
      <c r="FZ10" s="2482"/>
      <c r="GA10" s="2482"/>
      <c r="GB10" s="2482"/>
      <c r="GC10" s="2482"/>
      <c r="GD10" s="2482"/>
      <c r="GE10" s="2482"/>
      <c r="GF10" s="2482"/>
      <c r="GG10" s="2482"/>
      <c r="GH10" s="2482"/>
      <c r="GI10" s="2482"/>
      <c r="GJ10" s="2482"/>
      <c r="GK10" s="2482"/>
      <c r="GL10" s="2482"/>
      <c r="GM10" s="2482"/>
      <c r="GN10" s="2482"/>
      <c r="GO10" s="2482"/>
      <c r="GP10" s="2482"/>
      <c r="GQ10" s="2482"/>
      <c r="GR10" s="2482"/>
      <c r="GS10" s="2482"/>
      <c r="GT10" s="2482"/>
      <c r="GU10" s="2482"/>
      <c r="GV10" s="2482"/>
      <c r="GW10" s="2482"/>
      <c r="GX10" s="2482"/>
      <c r="GY10" s="2482"/>
      <c r="GZ10" s="2482"/>
      <c r="HA10" s="2482"/>
      <c r="HB10" s="2482"/>
      <c r="HC10" s="2482"/>
      <c r="HD10" s="2482"/>
      <c r="HE10" s="2482"/>
      <c r="HF10" s="2482"/>
      <c r="HG10" s="2482"/>
      <c r="HH10" s="2482"/>
      <c r="HI10" s="2482"/>
      <c r="HJ10" s="2482"/>
      <c r="HK10" s="2482"/>
      <c r="HL10" s="2482"/>
      <c r="HM10" s="2482"/>
      <c r="HN10" s="2482"/>
      <c r="HO10" s="2482"/>
      <c r="HP10" s="2482"/>
      <c r="HQ10" s="2482"/>
      <c r="HR10" s="2482"/>
      <c r="HS10" s="2482"/>
      <c r="HT10" s="2482"/>
      <c r="HU10" s="2482"/>
      <c r="HV10" s="2482"/>
      <c r="HW10" s="2482"/>
      <c r="HX10" s="2482"/>
      <c r="HY10" s="2482"/>
      <c r="HZ10" s="2482"/>
      <c r="IA10" s="2482"/>
      <c r="IB10" s="2482"/>
      <c r="IC10" s="2482"/>
      <c r="ID10" s="2482"/>
      <c r="IE10" s="2482"/>
      <c r="IF10" s="2482"/>
      <c r="IG10" s="2482"/>
      <c r="IH10" s="2482"/>
      <c r="II10" s="2482"/>
      <c r="IJ10" s="2482"/>
      <c r="IK10" s="2482"/>
      <c r="IL10" s="2482"/>
      <c r="IM10" s="2482"/>
      <c r="IN10" s="2482"/>
      <c r="IO10" s="2482"/>
      <c r="IP10" s="2482"/>
      <c r="IQ10" s="2482"/>
      <c r="IR10" s="2482"/>
      <c r="IS10" s="2482"/>
      <c r="IT10" s="2482"/>
      <c r="IU10" s="2482"/>
      <c r="IV10" s="2482"/>
      <c r="IW10" s="2482"/>
      <c r="IX10" s="2482"/>
      <c r="IY10" s="2482"/>
      <c r="IZ10" s="2482"/>
      <c r="JA10" s="2482"/>
      <c r="JB10" s="2482"/>
      <c r="JC10" s="2482"/>
      <c r="JD10" s="2482"/>
      <c r="JE10" s="2482"/>
      <c r="JF10" s="2482"/>
      <c r="JG10" s="2482"/>
      <c r="JH10" s="2482"/>
      <c r="JI10" s="2482"/>
      <c r="JJ10" s="2482"/>
      <c r="JK10" s="2482"/>
      <c r="JL10" s="2482"/>
      <c r="JM10" s="2482"/>
      <c r="JN10" s="2482"/>
      <c r="JO10" s="2482"/>
      <c r="JP10" s="2482"/>
      <c r="JQ10" s="2482"/>
      <c r="JR10" s="2482"/>
      <c r="JS10" s="2482"/>
      <c r="JT10" s="2482"/>
      <c r="JU10" s="2482"/>
      <c r="JV10" s="2482"/>
      <c r="JW10" s="2482"/>
      <c r="JX10" s="2482"/>
      <c r="JY10" s="2482"/>
      <c r="JZ10" s="2482"/>
      <c r="KA10" s="2482"/>
      <c r="KB10" s="2482"/>
      <c r="KC10" s="2482"/>
      <c r="KD10" s="2482"/>
      <c r="KE10" s="2482"/>
      <c r="KF10" s="2482"/>
      <c r="KG10" s="2482"/>
      <c r="KH10" s="2482"/>
      <c r="KI10" s="2482"/>
      <c r="KJ10" s="2482"/>
      <c r="KK10" s="2482"/>
      <c r="KL10" s="2482"/>
      <c r="KM10" s="2482"/>
      <c r="KN10" s="2482"/>
      <c r="KO10" s="2482"/>
      <c r="KP10" s="2482"/>
      <c r="KQ10" s="2482"/>
      <c r="KR10" s="2482"/>
      <c r="KS10" s="2482"/>
      <c r="KT10" s="2482"/>
      <c r="KU10" s="2482"/>
      <c r="KV10" s="2482"/>
      <c r="KW10" s="2482"/>
      <c r="KX10" s="2482"/>
      <c r="KY10" s="2482"/>
      <c r="KZ10" s="2482"/>
      <c r="LA10" s="2482"/>
      <c r="LB10" s="2482"/>
      <c r="LC10" s="2482"/>
    </row>
    <row r="11" spans="1:315" ht="59.25" customHeight="1" x14ac:dyDescent="0.85">
      <c r="A11" s="2485"/>
      <c r="B11" s="2485"/>
      <c r="C11" s="2485"/>
      <c r="D11" s="2485"/>
      <c r="E11" s="2485"/>
      <c r="F11" s="2485"/>
      <c r="G11" s="2485"/>
      <c r="H11" s="2485"/>
      <c r="I11" s="2485"/>
      <c r="J11" s="2485"/>
      <c r="K11" s="2485"/>
      <c r="L11" s="2485"/>
      <c r="M11" s="2485"/>
      <c r="N11" s="2485"/>
      <c r="O11" s="2485"/>
      <c r="P11" s="2485"/>
      <c r="Q11" s="2485"/>
      <c r="R11" s="2485"/>
      <c r="S11" s="2485"/>
      <c r="T11" s="2485"/>
      <c r="U11" s="2485"/>
      <c r="V11" s="2485"/>
      <c r="W11" s="2485"/>
      <c r="X11" s="2485"/>
      <c r="Y11" s="2485"/>
      <c r="Z11" s="2485"/>
      <c r="AA11" s="2485"/>
      <c r="AB11" s="2485"/>
      <c r="AC11" s="2485"/>
      <c r="AD11" s="2485"/>
      <c r="AE11" s="2485"/>
      <c r="AF11" s="2485"/>
      <c r="AG11" s="2475"/>
      <c r="AH11" s="2475"/>
      <c r="AI11" s="2475"/>
      <c r="AJ11" s="2475"/>
      <c r="AK11" s="2475"/>
      <c r="AL11" s="2475"/>
      <c r="AM11" s="2475"/>
      <c r="AN11" s="2475"/>
      <c r="AO11" s="2475"/>
      <c r="AP11" s="2475"/>
      <c r="AQ11" s="2475"/>
      <c r="AR11" s="2475"/>
      <c r="AS11" s="2475"/>
      <c r="AT11" s="2475"/>
      <c r="BP11" s="3031" t="s">
        <v>2004</v>
      </c>
      <c r="BQ11" s="3031"/>
      <c r="BR11" s="3031"/>
      <c r="BS11" s="3031"/>
      <c r="BT11" s="3031"/>
      <c r="BU11" s="3031"/>
      <c r="BV11" s="3031"/>
      <c r="BW11" s="3031"/>
      <c r="BX11" s="3031"/>
      <c r="BY11" s="3031"/>
      <c r="BZ11" s="3031"/>
      <c r="CA11" s="2486"/>
    </row>
    <row r="12" spans="1:315" ht="36" customHeight="1" x14ac:dyDescent="0.95">
      <c r="A12" s="2487"/>
      <c r="B12" s="2487"/>
      <c r="C12" s="2487"/>
      <c r="D12" s="2487"/>
      <c r="E12" s="2487"/>
      <c r="F12" s="2487"/>
      <c r="G12" s="2487"/>
      <c r="H12" s="2487"/>
      <c r="I12" s="2487"/>
      <c r="J12" s="2487"/>
      <c r="K12" s="2487"/>
      <c r="L12" s="2487"/>
      <c r="M12" s="2487"/>
      <c r="N12" s="2487"/>
      <c r="O12" s="2487"/>
      <c r="P12" s="2487"/>
      <c r="Q12" s="2487"/>
      <c r="R12" s="2487"/>
      <c r="S12" s="2487"/>
      <c r="T12" s="2487"/>
      <c r="U12" s="2487"/>
      <c r="V12" s="2487"/>
      <c r="W12" s="2487"/>
      <c r="AB12" s="2487"/>
      <c r="AC12" s="2488"/>
      <c r="AD12" s="2488" t="s">
        <v>2678</v>
      </c>
      <c r="AE12" s="2488"/>
      <c r="AF12" s="2487"/>
      <c r="AG12" s="2487"/>
      <c r="AH12" s="2487"/>
      <c r="AI12" s="2487"/>
      <c r="AJ12" s="2487"/>
      <c r="AK12" s="2487"/>
      <c r="AL12" s="2487"/>
      <c r="AM12" s="2487"/>
      <c r="AN12" s="2487"/>
      <c r="AO12" s="2487"/>
      <c r="AP12" s="2487"/>
      <c r="AQ12" s="2487"/>
      <c r="AR12" s="2487"/>
      <c r="AS12" s="2487"/>
      <c r="AT12" s="2487"/>
      <c r="AU12" s="2487"/>
      <c r="AV12" s="2487"/>
      <c r="AW12" s="2487"/>
      <c r="AX12" s="2487"/>
      <c r="AY12" s="2487"/>
      <c r="AZ12" s="2487"/>
      <c r="BA12" s="2487"/>
      <c r="BB12" s="2487"/>
      <c r="BC12" s="2487"/>
      <c r="BD12" s="2487"/>
      <c r="BE12" s="2487"/>
      <c r="BF12" s="2487"/>
      <c r="BG12" s="2487"/>
      <c r="BH12" s="2487"/>
      <c r="BI12" s="2487"/>
      <c r="BJ12" s="2487"/>
      <c r="BK12" s="2487"/>
      <c r="BL12" s="2487"/>
      <c r="BM12" s="2487"/>
      <c r="BN12" s="2487"/>
      <c r="BO12" s="2487"/>
      <c r="BP12" s="2489"/>
      <c r="BQ12" s="2489"/>
      <c r="BR12" s="2489"/>
      <c r="BS12" s="2489"/>
      <c r="BT12" s="2489"/>
      <c r="BU12" s="2489"/>
      <c r="BV12" s="2489"/>
      <c r="BW12" s="2487"/>
      <c r="BX12" s="2487"/>
      <c r="BY12" s="2487"/>
      <c r="BZ12" s="2487"/>
      <c r="CA12" s="2477"/>
      <c r="CB12" s="2477"/>
    </row>
    <row r="13" spans="1:315" ht="16.5" customHeight="1" x14ac:dyDescent="0.85">
      <c r="A13" s="2487"/>
      <c r="B13" s="2487"/>
      <c r="C13" s="2487"/>
      <c r="D13" s="2487"/>
      <c r="E13" s="2487"/>
      <c r="F13" s="2487"/>
      <c r="G13" s="2487"/>
      <c r="H13" s="2487"/>
      <c r="I13" s="2487"/>
      <c r="J13" s="2487"/>
      <c r="K13" s="2487"/>
      <c r="L13" s="2487"/>
      <c r="M13" s="2487"/>
      <c r="N13" s="2487"/>
      <c r="O13" s="2487"/>
      <c r="P13" s="2487"/>
      <c r="Q13" s="2487"/>
      <c r="R13" s="2487"/>
      <c r="S13" s="2487"/>
      <c r="T13" s="2487"/>
      <c r="U13" s="2487"/>
      <c r="V13" s="2487"/>
      <c r="W13" s="2487"/>
      <c r="X13" s="2487"/>
      <c r="Y13" s="2487"/>
      <c r="Z13" s="2487"/>
      <c r="AA13" s="2487"/>
      <c r="AB13" s="2487"/>
      <c r="AC13" s="2490"/>
      <c r="AE13" s="2490" t="s">
        <v>2682</v>
      </c>
      <c r="AF13" s="2491"/>
      <c r="AG13" s="2487"/>
      <c r="AH13" s="2487"/>
      <c r="AI13" s="2487"/>
      <c r="AJ13" s="2487"/>
      <c r="AK13" s="2487"/>
      <c r="AL13" s="2487"/>
      <c r="AM13" s="2487"/>
      <c r="AN13" s="2487"/>
      <c r="AO13" s="2487"/>
      <c r="AP13" s="2487"/>
      <c r="AQ13" s="2487"/>
      <c r="AR13" s="2487"/>
      <c r="AS13" s="2487"/>
      <c r="AT13" s="2487"/>
      <c r="AU13" s="2487"/>
      <c r="AV13" s="2487"/>
      <c r="AW13" s="2487"/>
      <c r="AX13" s="2487"/>
      <c r="AY13" s="2487"/>
      <c r="AZ13" s="2487"/>
      <c r="BA13" s="2487"/>
      <c r="BB13" s="2487"/>
      <c r="BC13" s="2487"/>
      <c r="BD13" s="2487"/>
      <c r="BE13" s="2487"/>
      <c r="BF13" s="2487"/>
      <c r="BG13" s="2487"/>
      <c r="BH13" s="2487"/>
      <c r="BI13" s="2487"/>
      <c r="BJ13" s="2487"/>
      <c r="BK13" s="2487"/>
      <c r="BL13" s="2487"/>
      <c r="BM13" s="2487"/>
      <c r="BN13" s="2487"/>
      <c r="BO13" s="2487"/>
      <c r="BP13" s="2487"/>
      <c r="BQ13" s="2487"/>
      <c r="BR13" s="2487"/>
      <c r="BS13" s="2487"/>
      <c r="BT13" s="2487"/>
      <c r="BU13" s="2487"/>
      <c r="BV13" s="2487"/>
      <c r="BW13" s="2487"/>
      <c r="BX13" s="2487"/>
      <c r="BY13" s="2487"/>
      <c r="BZ13" s="2487"/>
      <c r="CA13" s="2482"/>
      <c r="CB13" s="2482"/>
      <c r="CC13" s="2482"/>
      <c r="CD13" s="2482"/>
      <c r="CE13" s="2482"/>
      <c r="CF13" s="2482"/>
      <c r="CG13" s="2482"/>
      <c r="CH13" s="2482"/>
      <c r="CI13" s="2482"/>
      <c r="CJ13" s="2482"/>
      <c r="CK13" s="2482"/>
      <c r="CL13" s="2482"/>
      <c r="CM13" s="2482"/>
      <c r="CN13" s="2482"/>
      <c r="CO13" s="2482"/>
      <c r="CP13" s="2482"/>
      <c r="CQ13" s="2482"/>
      <c r="CR13" s="2482"/>
      <c r="CS13" s="2482"/>
      <c r="CT13" s="2482"/>
      <c r="CU13" s="2482"/>
      <c r="CV13" s="2482"/>
      <c r="CW13" s="2482"/>
      <c r="CX13" s="2482"/>
      <c r="CY13" s="2482"/>
      <c r="CZ13" s="2482"/>
      <c r="DA13" s="2482"/>
      <c r="DB13" s="2482"/>
      <c r="DC13" s="2482"/>
      <c r="DD13" s="2482"/>
      <c r="DE13" s="2482"/>
      <c r="DF13" s="2482"/>
      <c r="DG13" s="2482"/>
      <c r="DH13" s="2482"/>
      <c r="DI13" s="2482"/>
      <c r="DJ13" s="2482"/>
      <c r="DK13" s="2482"/>
      <c r="DL13" s="2482"/>
      <c r="DM13" s="2482"/>
      <c r="DN13" s="2482"/>
      <c r="DO13" s="2482"/>
      <c r="DP13" s="2482"/>
      <c r="DQ13" s="2482"/>
      <c r="DR13" s="2482"/>
      <c r="DS13" s="2482"/>
      <c r="DT13" s="2482"/>
      <c r="DU13" s="2482"/>
      <c r="DV13" s="2482"/>
      <c r="DW13" s="2482"/>
      <c r="DX13" s="2482"/>
      <c r="DY13" s="2482"/>
      <c r="DZ13" s="2482"/>
      <c r="EA13" s="2482"/>
      <c r="EB13" s="2482"/>
      <c r="EC13" s="2482"/>
      <c r="ED13" s="2482"/>
      <c r="EE13" s="2482"/>
      <c r="EF13" s="2482"/>
      <c r="EG13" s="2482"/>
      <c r="EH13" s="2482"/>
      <c r="EI13" s="2482"/>
      <c r="EJ13" s="2482"/>
      <c r="EK13" s="2482"/>
      <c r="EL13" s="2482"/>
      <c r="EM13" s="2482"/>
      <c r="EN13" s="2482"/>
      <c r="EO13" s="2482"/>
      <c r="EP13" s="2482"/>
      <c r="EQ13" s="2482"/>
      <c r="ER13" s="2482"/>
      <c r="ES13" s="2482"/>
      <c r="ET13" s="2482"/>
      <c r="EU13" s="2482"/>
      <c r="EV13" s="2482"/>
      <c r="EW13" s="2482"/>
      <c r="EX13" s="2482"/>
      <c r="EY13" s="2482"/>
      <c r="EZ13" s="2482"/>
      <c r="FA13" s="2482"/>
      <c r="FB13" s="2482"/>
      <c r="FC13" s="2482"/>
      <c r="FD13" s="2482"/>
      <c r="FE13" s="2482"/>
      <c r="FF13" s="2482"/>
      <c r="FG13" s="2482"/>
      <c r="FH13" s="2482"/>
      <c r="FI13" s="2482"/>
      <c r="FJ13" s="2482"/>
      <c r="FK13" s="2482"/>
      <c r="FL13" s="2482"/>
      <c r="FM13" s="2482"/>
      <c r="FN13" s="2482"/>
      <c r="FO13" s="2482"/>
      <c r="FP13" s="2482"/>
      <c r="FQ13" s="2482"/>
      <c r="FR13" s="2482"/>
      <c r="FS13" s="2482"/>
      <c r="FT13" s="2482"/>
      <c r="FU13" s="2482"/>
      <c r="FV13" s="2482"/>
      <c r="FW13" s="2482"/>
      <c r="FX13" s="2482"/>
      <c r="FY13" s="2482"/>
      <c r="FZ13" s="2482"/>
      <c r="GA13" s="2482"/>
      <c r="GB13" s="2482"/>
      <c r="GC13" s="2482"/>
      <c r="GD13" s="2482"/>
      <c r="GE13" s="2482"/>
      <c r="GF13" s="2482"/>
      <c r="GG13" s="2482"/>
      <c r="GH13" s="2482"/>
      <c r="GI13" s="2482"/>
      <c r="GJ13" s="2482"/>
      <c r="GK13" s="2482"/>
      <c r="GL13" s="2482"/>
      <c r="GM13" s="2482"/>
      <c r="GN13" s="2482"/>
      <c r="GO13" s="2482"/>
      <c r="GP13" s="2482"/>
      <c r="GQ13" s="2482"/>
      <c r="GR13" s="2482"/>
      <c r="GS13" s="2482"/>
      <c r="GT13" s="2482"/>
      <c r="GU13" s="2482"/>
      <c r="GV13" s="2482"/>
      <c r="GW13" s="2482"/>
      <c r="GX13" s="2482"/>
      <c r="GY13" s="2482"/>
      <c r="GZ13" s="2482"/>
      <c r="HA13" s="2482"/>
      <c r="HB13" s="2482"/>
      <c r="HC13" s="2482"/>
      <c r="HD13" s="2482"/>
      <c r="HE13" s="2482"/>
      <c r="HF13" s="2482"/>
      <c r="HG13" s="2482"/>
      <c r="HH13" s="2482"/>
      <c r="HI13" s="2482"/>
      <c r="HJ13" s="2482"/>
      <c r="HK13" s="2482"/>
      <c r="HL13" s="2482"/>
      <c r="HM13" s="2482"/>
      <c r="HN13" s="2482"/>
      <c r="HO13" s="2482"/>
      <c r="HP13" s="2482"/>
      <c r="HQ13" s="2482"/>
      <c r="HR13" s="2482"/>
      <c r="HS13" s="2482"/>
      <c r="HT13" s="2482"/>
      <c r="HU13" s="2482"/>
      <c r="HV13" s="2482"/>
      <c r="HW13" s="2482"/>
      <c r="HX13" s="2482"/>
      <c r="HY13" s="2482"/>
      <c r="HZ13" s="2482"/>
      <c r="IA13" s="2482"/>
      <c r="IB13" s="2482"/>
      <c r="IC13" s="2482"/>
      <c r="ID13" s="2482"/>
      <c r="IE13" s="2482"/>
      <c r="IF13" s="2482"/>
      <c r="IG13" s="2482"/>
      <c r="IH13" s="2482"/>
      <c r="II13" s="2482"/>
      <c r="IJ13" s="2482"/>
      <c r="IK13" s="2482"/>
      <c r="IL13" s="2482"/>
      <c r="IM13" s="2482"/>
      <c r="IN13" s="2482"/>
      <c r="IO13" s="2482"/>
      <c r="IP13" s="2482"/>
      <c r="IQ13" s="2482"/>
      <c r="IR13" s="2482"/>
      <c r="IS13" s="2482"/>
      <c r="IT13" s="2482"/>
      <c r="IU13" s="2482"/>
      <c r="IV13" s="2482"/>
      <c r="IW13" s="2482"/>
      <c r="IX13" s="2482"/>
      <c r="IY13" s="2482"/>
      <c r="IZ13" s="2482"/>
      <c r="JA13" s="2482"/>
      <c r="JB13" s="2482"/>
      <c r="JC13" s="2482"/>
      <c r="JD13" s="2482"/>
      <c r="JE13" s="2482"/>
      <c r="JF13" s="2482"/>
      <c r="JG13" s="2482"/>
      <c r="JH13" s="2482"/>
      <c r="JI13" s="2482"/>
      <c r="JJ13" s="2482"/>
      <c r="JK13" s="2482"/>
      <c r="JL13" s="2482"/>
      <c r="JM13" s="2482"/>
      <c r="JN13" s="2482"/>
      <c r="JO13" s="2482"/>
      <c r="JP13" s="2482"/>
      <c r="JQ13" s="2482"/>
      <c r="JR13" s="2482"/>
      <c r="JS13" s="2482"/>
      <c r="JT13" s="2482"/>
      <c r="JU13" s="2482"/>
      <c r="JV13" s="2482"/>
      <c r="JW13" s="2482"/>
      <c r="JX13" s="2482"/>
      <c r="JY13" s="2482"/>
      <c r="JZ13" s="2482"/>
      <c r="KA13" s="2482"/>
      <c r="KB13" s="2482"/>
      <c r="KC13" s="2482"/>
      <c r="KD13" s="2482"/>
      <c r="KE13" s="2482"/>
      <c r="KF13" s="2482"/>
      <c r="KG13" s="2482"/>
      <c r="KH13" s="2482"/>
      <c r="KI13" s="2482"/>
      <c r="KJ13" s="2482"/>
      <c r="KK13" s="2482"/>
      <c r="KL13" s="2482"/>
      <c r="KM13" s="2482"/>
      <c r="KN13" s="2482"/>
      <c r="KO13" s="2482"/>
      <c r="KP13" s="2482"/>
      <c r="KQ13" s="2482"/>
      <c r="KR13" s="2482"/>
      <c r="KS13" s="2482"/>
      <c r="KT13" s="2482"/>
      <c r="KU13" s="2482"/>
      <c r="KV13" s="2482"/>
      <c r="KW13" s="2482"/>
      <c r="KX13" s="2482"/>
      <c r="KY13" s="2482"/>
      <c r="KZ13" s="2482"/>
      <c r="LA13" s="2482"/>
      <c r="LB13" s="2482"/>
      <c r="LC13" s="2482"/>
    </row>
    <row r="14" spans="1:315" ht="21" customHeight="1" x14ac:dyDescent="0.85">
      <c r="A14" s="2487"/>
      <c r="B14" s="2487"/>
      <c r="C14" s="2487"/>
      <c r="D14" s="2487"/>
      <c r="E14" s="2487"/>
      <c r="F14" s="2487"/>
      <c r="G14" s="2487"/>
      <c r="H14" s="2487"/>
      <c r="I14" s="2487"/>
      <c r="J14" s="2487"/>
      <c r="K14" s="2487"/>
      <c r="L14" s="2487"/>
      <c r="M14" s="2487"/>
      <c r="N14" s="2487"/>
      <c r="O14" s="2487"/>
      <c r="P14" s="2487"/>
      <c r="Q14" s="2487"/>
      <c r="R14" s="2487"/>
      <c r="S14" s="2487"/>
      <c r="T14" s="2487"/>
      <c r="U14" s="2487"/>
      <c r="V14" s="2487"/>
      <c r="W14" s="2487"/>
      <c r="X14" s="2487"/>
      <c r="Y14" s="2487"/>
      <c r="Z14" s="2487"/>
      <c r="AA14" s="2487"/>
      <c r="AB14" s="2487"/>
      <c r="AC14" s="2492"/>
      <c r="AD14" s="2493"/>
      <c r="AE14" s="2493" t="s">
        <v>409</v>
      </c>
      <c r="AF14" s="2487"/>
      <c r="AG14" s="2487"/>
      <c r="AH14" s="2487"/>
      <c r="AI14" s="2487"/>
      <c r="AJ14" s="2487"/>
      <c r="AK14" s="2487"/>
      <c r="AL14" s="2487"/>
      <c r="AM14" s="2487"/>
      <c r="AN14" s="2487"/>
      <c r="AO14" s="2487"/>
      <c r="AP14" s="2487"/>
      <c r="AQ14" s="2487"/>
      <c r="AR14" s="2487"/>
      <c r="AS14" s="2487"/>
      <c r="AT14" s="2487"/>
      <c r="AU14" s="2487"/>
      <c r="AV14" s="2487"/>
      <c r="AW14" s="2487"/>
      <c r="AX14" s="2487"/>
      <c r="AY14" s="2487"/>
      <c r="AZ14" s="2487"/>
      <c r="BA14" s="2487"/>
      <c r="BB14" s="2487"/>
      <c r="BC14" s="2487"/>
      <c r="BD14" s="2487"/>
      <c r="BE14" s="2487"/>
      <c r="BF14" s="2487"/>
      <c r="BG14" s="2487"/>
      <c r="BH14" s="2487"/>
      <c r="BI14" s="2487"/>
      <c r="BJ14" s="2487"/>
      <c r="BK14" s="2487"/>
      <c r="BL14" s="2487"/>
      <c r="BM14" s="2487"/>
      <c r="BN14" s="2487"/>
      <c r="BO14" s="2487"/>
      <c r="BP14" s="2487"/>
      <c r="BQ14" s="2487"/>
      <c r="BR14" s="2487"/>
      <c r="BS14" s="2487"/>
      <c r="BT14" s="2487"/>
      <c r="BU14" s="2487"/>
      <c r="BV14" s="2487"/>
      <c r="BW14" s="2487"/>
      <c r="BX14" s="2487"/>
      <c r="BY14" s="2487"/>
      <c r="BZ14" s="2487"/>
    </row>
    <row r="15" spans="1:315" ht="26.25" customHeight="1" x14ac:dyDescent="0.85">
      <c r="A15" s="2487"/>
      <c r="B15" s="2487"/>
      <c r="C15" s="2487"/>
      <c r="D15" s="2487"/>
      <c r="E15" s="2487"/>
      <c r="F15" s="2487"/>
      <c r="G15" s="2487"/>
      <c r="H15" s="2487"/>
      <c r="I15" s="2487"/>
      <c r="J15" s="2487"/>
      <c r="K15" s="2487"/>
      <c r="L15" s="2487"/>
      <c r="M15" s="2487"/>
      <c r="N15" s="2487"/>
      <c r="O15" s="2487"/>
      <c r="P15" s="2487"/>
      <c r="Q15" s="2487"/>
      <c r="R15" s="2487"/>
      <c r="S15" s="2487"/>
      <c r="T15" s="2487"/>
      <c r="U15" s="2487"/>
      <c r="V15" s="2487"/>
      <c r="W15" s="2487"/>
      <c r="X15" s="2487"/>
      <c r="Y15" s="2487"/>
      <c r="Z15" s="2487"/>
      <c r="AA15" s="2487"/>
      <c r="AB15" s="2487"/>
      <c r="AC15" s="2487"/>
      <c r="AD15" s="2487"/>
      <c r="AE15" s="2487"/>
      <c r="AF15" s="2487"/>
      <c r="AG15" s="2487"/>
      <c r="AH15" s="2487"/>
      <c r="AI15" s="2487"/>
      <c r="AJ15" s="2487"/>
      <c r="AK15" s="2487"/>
      <c r="AL15" s="2487"/>
      <c r="AM15" s="2487"/>
      <c r="AN15" s="2487"/>
      <c r="AO15" s="2487"/>
      <c r="AP15" s="2487"/>
      <c r="AQ15" s="2487"/>
      <c r="AR15" s="2487"/>
      <c r="AS15" s="2487"/>
      <c r="AT15" s="2487"/>
      <c r="AU15" s="2487"/>
      <c r="AV15" s="2487"/>
      <c r="AW15" s="2487"/>
      <c r="AX15" s="2487"/>
      <c r="AY15" s="2487"/>
      <c r="AZ15" s="2487"/>
      <c r="BA15" s="2487"/>
      <c r="BB15" s="2487"/>
      <c r="BC15" s="2487"/>
      <c r="BD15" s="2487"/>
      <c r="BE15" s="2487"/>
      <c r="BF15" s="2487"/>
      <c r="BG15" s="2487"/>
      <c r="BH15" s="2487"/>
      <c r="BI15" s="2487"/>
      <c r="BJ15" s="2487"/>
      <c r="BK15" s="2487"/>
      <c r="BL15" s="2487"/>
      <c r="BM15" s="2487"/>
      <c r="BN15" s="2487"/>
      <c r="BO15" s="2487"/>
      <c r="BP15" s="2487"/>
      <c r="BQ15" s="2487"/>
      <c r="BR15" s="2487"/>
      <c r="BS15" s="2487"/>
      <c r="BT15" s="2487"/>
      <c r="BU15" s="2487"/>
      <c r="BV15" s="2487"/>
      <c r="BW15" s="2487"/>
      <c r="BX15" s="2487"/>
      <c r="BY15" s="2487"/>
      <c r="BZ15" s="2487"/>
    </row>
    <row r="16" spans="1:315" ht="26.25" customHeight="1" x14ac:dyDescent="0.85">
      <c r="A16" s="2487" t="s">
        <v>1014</v>
      </c>
      <c r="B16" s="2487"/>
      <c r="C16" s="2487"/>
      <c r="D16" s="2487"/>
      <c r="E16" s="2487"/>
      <c r="F16" s="2487"/>
      <c r="G16" s="2487"/>
      <c r="H16" s="2487"/>
      <c r="I16" s="2487"/>
      <c r="J16" s="2487"/>
      <c r="K16" s="2487"/>
      <c r="L16" s="2487"/>
      <c r="M16" s="2487"/>
      <c r="N16" s="2487"/>
      <c r="O16" s="2487"/>
      <c r="P16" s="2487"/>
      <c r="Q16" s="2487"/>
      <c r="R16" s="2487"/>
      <c r="S16" s="2487"/>
      <c r="T16" s="2487"/>
      <c r="U16" s="2487"/>
      <c r="V16" s="2487"/>
      <c r="W16" s="2487"/>
      <c r="X16" s="2487"/>
      <c r="Y16" s="2487"/>
      <c r="Z16" s="2487"/>
      <c r="AA16" s="2487"/>
      <c r="AB16" s="2487"/>
      <c r="AC16" s="2487"/>
      <c r="AD16" s="2487"/>
      <c r="AE16" s="2487"/>
      <c r="AF16" s="2487"/>
      <c r="AG16" s="2487"/>
      <c r="AH16" s="2487"/>
      <c r="AI16" s="2487"/>
      <c r="AJ16" s="2487"/>
      <c r="AK16" s="2487"/>
      <c r="AL16" s="2487"/>
      <c r="AM16" s="2487"/>
      <c r="AN16" s="2487"/>
      <c r="AO16" s="2487"/>
      <c r="AP16" s="2487"/>
      <c r="AQ16" s="2487"/>
      <c r="AR16" s="2487"/>
      <c r="AS16" s="2487"/>
      <c r="AT16" s="2487"/>
      <c r="AU16" s="2487"/>
      <c r="AV16" s="2487"/>
      <c r="AW16" s="2487"/>
      <c r="AX16" s="2487"/>
      <c r="AY16" s="2487"/>
      <c r="AZ16" s="2487"/>
      <c r="BA16" s="2487"/>
      <c r="BB16" s="2487"/>
      <c r="BC16" s="2487"/>
      <c r="BD16" s="2487"/>
      <c r="BE16" s="2487"/>
      <c r="BF16" s="2487"/>
      <c r="BG16" s="2487"/>
      <c r="BH16" s="2487"/>
      <c r="BI16" s="2487"/>
      <c r="BJ16" s="2487"/>
      <c r="BK16" s="2487"/>
      <c r="BL16" s="2487"/>
      <c r="BM16" s="2487"/>
      <c r="BN16" s="2487"/>
      <c r="BO16" s="2487"/>
      <c r="BP16" s="2487"/>
      <c r="BQ16" s="2487"/>
      <c r="BR16" s="2487"/>
      <c r="BS16" s="2487"/>
      <c r="BT16" s="2487"/>
      <c r="BU16" s="2487"/>
      <c r="BV16" s="2487"/>
      <c r="BW16" s="2487"/>
      <c r="BX16" s="2487"/>
      <c r="BY16" s="2487"/>
      <c r="BZ16" s="2487"/>
    </row>
    <row r="17" spans="1:315" ht="26.25" customHeight="1" x14ac:dyDescent="0.85">
      <c r="A17" s="3023" t="s">
        <v>736</v>
      </c>
      <c r="B17" s="3023"/>
      <c r="C17" s="3023"/>
      <c r="D17" s="3023"/>
      <c r="E17" s="3023"/>
      <c r="F17" s="3023"/>
      <c r="G17" s="3023"/>
      <c r="H17" s="3023"/>
      <c r="I17" s="3023"/>
      <c r="J17" s="3023"/>
      <c r="K17" s="3023"/>
      <c r="L17" s="3023"/>
      <c r="M17" s="3023"/>
      <c r="N17" s="3023"/>
      <c r="O17" s="3023"/>
      <c r="P17" s="3023"/>
      <c r="Q17" s="3023"/>
      <c r="R17" s="2309"/>
      <c r="S17" s="2309"/>
      <c r="T17" s="2309"/>
      <c r="U17" s="2309"/>
      <c r="V17" s="2309"/>
      <c r="W17" s="2309"/>
      <c r="X17" s="2487"/>
      <c r="Y17" s="2487"/>
      <c r="Z17" s="2487"/>
      <c r="AA17" s="2487"/>
      <c r="AB17" s="2487"/>
      <c r="AC17" s="2487"/>
      <c r="AD17" s="2487"/>
      <c r="AE17" s="2487"/>
      <c r="AF17" s="2487"/>
      <c r="AG17" s="2487"/>
      <c r="AH17" s="2487"/>
      <c r="AI17" s="2487"/>
      <c r="AJ17" s="2487"/>
      <c r="AK17" s="2487"/>
      <c r="AL17" s="2487"/>
      <c r="AM17" s="2487"/>
      <c r="AN17" s="2487"/>
      <c r="AO17" s="2487"/>
      <c r="AP17" s="2487"/>
      <c r="AQ17" s="2487"/>
      <c r="AR17" s="2487"/>
      <c r="AS17" s="2487"/>
      <c r="AT17" s="2487"/>
      <c r="AU17" s="2487"/>
      <c r="AV17" s="2487"/>
      <c r="AW17" s="2487"/>
      <c r="AX17" s="2487"/>
      <c r="AY17" s="2487"/>
      <c r="AZ17" s="2487"/>
      <c r="BA17" s="2487"/>
      <c r="BB17" s="2487"/>
      <c r="BC17" s="2487"/>
      <c r="BD17" s="2487"/>
      <c r="BE17" s="2487"/>
      <c r="BF17" s="2487"/>
      <c r="BG17" s="2487"/>
      <c r="BH17" s="2487"/>
      <c r="BI17" s="2487"/>
      <c r="BJ17" s="2487"/>
      <c r="BK17" s="2487"/>
      <c r="BL17" s="2487"/>
      <c r="BM17" s="2487"/>
      <c r="BN17" s="2487"/>
      <c r="BO17" s="2487"/>
      <c r="BP17" s="2487"/>
      <c r="BQ17" s="2487"/>
      <c r="BR17" s="2487"/>
      <c r="BS17" s="2487"/>
      <c r="BT17" s="2487"/>
      <c r="BU17" s="2487"/>
      <c r="BV17" s="2487"/>
      <c r="BW17" s="2487"/>
      <c r="BX17" s="2487"/>
      <c r="BY17" s="2487"/>
      <c r="BZ17" s="2487"/>
    </row>
    <row r="18" spans="1:315" s="2494" customFormat="1" ht="22.5" customHeight="1" thickBot="1" x14ac:dyDescent="0.9">
      <c r="X18" s="3020"/>
      <c r="Y18" s="3020"/>
      <c r="Z18" s="3020"/>
      <c r="AA18" s="3020"/>
      <c r="AB18" s="3020"/>
      <c r="AC18" s="3020"/>
      <c r="AD18" s="3020"/>
      <c r="AE18" s="3020"/>
      <c r="AF18" s="2305"/>
      <c r="AG18" s="2305"/>
      <c r="AH18" s="2305"/>
      <c r="AI18" s="2305"/>
      <c r="AJ18" s="2305"/>
      <c r="AK18" s="2305"/>
      <c r="AL18" s="2305"/>
      <c r="AM18" s="2305"/>
      <c r="AN18" s="2305"/>
      <c r="AO18" s="2305"/>
      <c r="AP18" s="2305"/>
      <c r="AQ18" s="2305"/>
      <c r="AR18" s="2305"/>
      <c r="AS18" s="2305"/>
      <c r="AT18" s="2305"/>
      <c r="AU18" s="2305"/>
      <c r="AV18" s="2305"/>
      <c r="AW18" s="2305"/>
      <c r="AX18" s="2305"/>
      <c r="AY18" s="2305"/>
      <c r="AZ18" s="2305"/>
      <c r="BA18" s="2305"/>
      <c r="BB18" s="2305"/>
      <c r="BC18" s="2305"/>
      <c r="BD18" s="2305"/>
      <c r="BE18" s="2305"/>
      <c r="BF18" s="2305"/>
      <c r="BG18" s="2305"/>
      <c r="BH18" s="2305"/>
      <c r="BI18" s="2305"/>
      <c r="BJ18" s="2305"/>
      <c r="BK18" s="2305"/>
      <c r="BL18" s="2305"/>
      <c r="BM18" s="2305"/>
      <c r="BN18" s="2305"/>
      <c r="BO18" s="2305"/>
      <c r="BW18" s="2305"/>
      <c r="BX18" s="2305"/>
      <c r="BY18" s="2305"/>
      <c r="BZ18" s="2495" t="s">
        <v>102</v>
      </c>
    </row>
    <row r="19" spans="1:315" s="2498" customFormat="1" ht="30.75" customHeight="1" x14ac:dyDescent="0.85">
      <c r="A19" s="3021" t="s">
        <v>630</v>
      </c>
      <c r="B19" s="2930" t="s">
        <v>1046</v>
      </c>
      <c r="C19" s="2930" t="s">
        <v>443</v>
      </c>
      <c r="D19" s="2325" t="s">
        <v>1047</v>
      </c>
      <c r="E19" s="2325" t="s">
        <v>1049</v>
      </c>
      <c r="F19" s="2325" t="s">
        <v>1726</v>
      </c>
      <c r="G19" s="2325" t="s">
        <v>1318</v>
      </c>
      <c r="H19" s="2325" t="s">
        <v>1053</v>
      </c>
      <c r="I19" s="2325" t="s">
        <v>1113</v>
      </c>
      <c r="J19" s="2325" t="s">
        <v>1108</v>
      </c>
      <c r="K19" s="2325" t="s">
        <v>1388</v>
      </c>
      <c r="L19" s="2325" t="s">
        <v>1054</v>
      </c>
      <c r="M19" s="2325" t="s">
        <v>1319</v>
      </c>
      <c r="N19" s="2930" t="s">
        <v>453</v>
      </c>
      <c r="O19" s="2930" t="s">
        <v>322</v>
      </c>
      <c r="P19" s="2930" t="s">
        <v>356</v>
      </c>
      <c r="Q19" s="3012" t="s">
        <v>351</v>
      </c>
      <c r="R19" s="2930" t="s">
        <v>1774</v>
      </c>
      <c r="S19" s="2723" t="s">
        <v>1978</v>
      </c>
      <c r="T19" s="2723" t="s">
        <v>1977</v>
      </c>
      <c r="U19" s="2723" t="s">
        <v>1940</v>
      </c>
      <c r="V19" s="2723" t="s">
        <v>1926</v>
      </c>
      <c r="W19" s="2723" t="s">
        <v>1980</v>
      </c>
      <c r="X19" s="3012" t="s">
        <v>358</v>
      </c>
      <c r="Y19" s="3011" t="s">
        <v>1212</v>
      </c>
      <c r="Z19" s="3019" t="s">
        <v>2546</v>
      </c>
      <c r="AA19" s="3012" t="s">
        <v>448</v>
      </c>
      <c r="AB19" s="3012" t="s">
        <v>1509</v>
      </c>
      <c r="AC19" s="3012" t="s">
        <v>738</v>
      </c>
      <c r="AD19" s="3012" t="s">
        <v>1773</v>
      </c>
      <c r="AE19" s="2808" t="s">
        <v>1420</v>
      </c>
      <c r="AF19" s="2808"/>
      <c r="AG19" s="3014" t="s">
        <v>402</v>
      </c>
      <c r="AH19" s="2948" t="s">
        <v>1426</v>
      </c>
      <c r="AI19" s="2496"/>
      <c r="AJ19" s="2808" t="s">
        <v>1423</v>
      </c>
      <c r="AK19" s="2808"/>
      <c r="AL19" s="2808"/>
      <c r="AM19" s="2808"/>
      <c r="AN19" s="2808"/>
      <c r="AO19" s="2808"/>
      <c r="AP19" s="2808"/>
      <c r="AQ19" s="2808"/>
      <c r="AR19" s="2808"/>
      <c r="AS19" s="2808"/>
      <c r="AT19" s="2808"/>
      <c r="AU19" s="2808"/>
      <c r="AV19" s="2808"/>
      <c r="AW19" s="2808"/>
      <c r="AX19" s="2808"/>
      <c r="AY19" s="2808"/>
      <c r="AZ19" s="2808"/>
      <c r="BA19" s="2808"/>
      <c r="BB19" s="3016" t="s">
        <v>397</v>
      </c>
      <c r="BC19" s="3017"/>
      <c r="BD19" s="3017"/>
      <c r="BE19" s="3017"/>
      <c r="BF19" s="3017"/>
      <c r="BG19" s="3017"/>
      <c r="BH19" s="3017"/>
      <c r="BI19" s="3017"/>
      <c r="BJ19" s="3017"/>
      <c r="BK19" s="3017"/>
      <c r="BL19" s="3017"/>
      <c r="BM19" s="3017"/>
      <c r="BN19" s="3017"/>
      <c r="BO19" s="3017"/>
      <c r="BP19" s="3017"/>
      <c r="BQ19" s="3017"/>
      <c r="BR19" s="3017"/>
      <c r="BS19" s="3017"/>
      <c r="BT19" s="3017"/>
      <c r="BU19" s="3017"/>
      <c r="BV19" s="3018"/>
      <c r="BW19" s="2935" t="s">
        <v>739</v>
      </c>
      <c r="BX19" s="3011" t="s">
        <v>1857</v>
      </c>
      <c r="BY19" s="2935" t="s">
        <v>740</v>
      </c>
      <c r="BZ19" s="2935" t="s">
        <v>741</v>
      </c>
      <c r="CA19" s="2497"/>
      <c r="CB19" s="2497"/>
      <c r="CC19" s="2497"/>
      <c r="CD19" s="2497"/>
      <c r="CE19" s="2497"/>
      <c r="CF19" s="2497"/>
      <c r="CG19" s="2497"/>
      <c r="CH19" s="2497"/>
      <c r="CI19" s="2497"/>
      <c r="CJ19" s="2497"/>
      <c r="CK19" s="2497"/>
      <c r="CL19" s="2497"/>
      <c r="CM19" s="2497"/>
      <c r="CN19" s="2497"/>
      <c r="CO19" s="2497"/>
      <c r="CP19" s="2497"/>
      <c r="CQ19" s="2497"/>
      <c r="CR19" s="2497"/>
      <c r="CS19" s="2497"/>
      <c r="CT19" s="2497"/>
      <c r="CU19" s="2497"/>
      <c r="CV19" s="2497"/>
      <c r="CW19" s="2497"/>
      <c r="CX19" s="2497"/>
      <c r="CY19" s="2497"/>
      <c r="CZ19" s="2497"/>
      <c r="DA19" s="2497"/>
      <c r="DB19" s="2497"/>
      <c r="DC19" s="2497"/>
      <c r="DD19" s="2497"/>
      <c r="DE19" s="2497"/>
      <c r="DF19" s="2497"/>
      <c r="DG19" s="2497"/>
      <c r="DH19" s="2497"/>
      <c r="DI19" s="2497"/>
      <c r="DJ19" s="2497"/>
      <c r="DK19" s="2497"/>
      <c r="DL19" s="2497"/>
      <c r="DM19" s="2497"/>
      <c r="DN19" s="2497"/>
      <c r="DO19" s="2497"/>
      <c r="DP19" s="2497"/>
      <c r="DQ19" s="2497"/>
      <c r="DR19" s="2497"/>
      <c r="DS19" s="2497"/>
      <c r="DT19" s="2497"/>
      <c r="DU19" s="2497"/>
      <c r="DV19" s="2497"/>
      <c r="DW19" s="2497"/>
      <c r="DX19" s="2497"/>
      <c r="DY19" s="2497"/>
      <c r="DZ19" s="2497"/>
      <c r="EA19" s="2497"/>
      <c r="EB19" s="2497"/>
      <c r="EC19" s="2497"/>
      <c r="ED19" s="2497"/>
      <c r="EE19" s="2497"/>
      <c r="EF19" s="2497"/>
      <c r="EG19" s="2497"/>
      <c r="EH19" s="2497"/>
      <c r="EI19" s="2497"/>
      <c r="EJ19" s="2497"/>
      <c r="EK19" s="2497"/>
      <c r="EL19" s="2497"/>
      <c r="EM19" s="2497"/>
      <c r="EN19" s="2497"/>
      <c r="EO19" s="2497"/>
      <c r="EP19" s="2497"/>
      <c r="EQ19" s="2497"/>
      <c r="ER19" s="2497"/>
      <c r="ES19" s="2497"/>
      <c r="ET19" s="2497"/>
      <c r="EU19" s="2497"/>
      <c r="EV19" s="2497"/>
      <c r="EW19" s="2497"/>
      <c r="EX19" s="2497"/>
      <c r="EY19" s="2497"/>
      <c r="EZ19" s="2497"/>
      <c r="FA19" s="2497"/>
      <c r="FB19" s="2497"/>
      <c r="FC19" s="2497"/>
      <c r="FD19" s="2497"/>
      <c r="FE19" s="2497"/>
      <c r="FF19" s="2497"/>
      <c r="FG19" s="2497"/>
      <c r="FH19" s="2497"/>
      <c r="FI19" s="2497"/>
      <c r="FJ19" s="2497"/>
      <c r="FK19" s="2497"/>
      <c r="FL19" s="2497"/>
      <c r="FM19" s="2497"/>
      <c r="FN19" s="2497"/>
      <c r="FO19" s="2497"/>
      <c r="FP19" s="2497"/>
      <c r="FQ19" s="2497"/>
      <c r="FR19" s="2497"/>
      <c r="FS19" s="2497"/>
      <c r="FT19" s="2497"/>
      <c r="FU19" s="2497"/>
      <c r="FV19" s="2497"/>
      <c r="FW19" s="2497"/>
      <c r="FX19" s="2497"/>
      <c r="FY19" s="2497"/>
      <c r="FZ19" s="2497"/>
      <c r="GA19" s="2497"/>
      <c r="GB19" s="2497"/>
      <c r="GC19" s="2497"/>
      <c r="GD19" s="2497"/>
      <c r="GE19" s="2497"/>
      <c r="GF19" s="2497"/>
      <c r="GG19" s="2497"/>
      <c r="GH19" s="2497"/>
      <c r="GI19" s="2497"/>
      <c r="GJ19" s="2497"/>
      <c r="GK19" s="2497"/>
      <c r="GL19" s="2497"/>
      <c r="GM19" s="2497"/>
      <c r="GN19" s="2497"/>
      <c r="GO19" s="2497"/>
      <c r="GP19" s="2497"/>
      <c r="GQ19" s="2497"/>
      <c r="GR19" s="2497"/>
      <c r="GS19" s="2497"/>
      <c r="GT19" s="2497"/>
      <c r="GU19" s="2497"/>
      <c r="GV19" s="2497"/>
      <c r="GW19" s="2497"/>
      <c r="GX19" s="2497"/>
      <c r="GY19" s="2497"/>
      <c r="GZ19" s="2497"/>
      <c r="HA19" s="2497"/>
      <c r="HB19" s="2497"/>
      <c r="HC19" s="2497"/>
      <c r="HD19" s="2497"/>
      <c r="HE19" s="2497"/>
      <c r="HF19" s="2497"/>
      <c r="HG19" s="2497"/>
      <c r="HH19" s="2497"/>
      <c r="HI19" s="2497"/>
      <c r="HJ19" s="2497"/>
      <c r="HK19" s="2497"/>
      <c r="HL19" s="2497"/>
      <c r="HM19" s="2497"/>
      <c r="HN19" s="2497"/>
      <c r="HO19" s="2497"/>
      <c r="HP19" s="2497"/>
      <c r="HQ19" s="2497"/>
      <c r="HR19" s="2497"/>
      <c r="HS19" s="2497"/>
      <c r="HT19" s="2497"/>
      <c r="HU19" s="2497"/>
      <c r="HV19" s="2497"/>
      <c r="HW19" s="2497"/>
      <c r="HX19" s="2497"/>
      <c r="HY19" s="2497"/>
      <c r="HZ19" s="2497"/>
      <c r="IA19" s="2497"/>
      <c r="IB19" s="2497"/>
      <c r="IC19" s="2497"/>
      <c r="ID19" s="2497"/>
      <c r="IE19" s="2497"/>
      <c r="IF19" s="2497"/>
      <c r="IG19" s="2497"/>
      <c r="IH19" s="2497"/>
      <c r="II19" s="2497"/>
      <c r="IJ19" s="2497"/>
      <c r="IK19" s="2497"/>
      <c r="IL19" s="2497"/>
      <c r="IM19" s="2497"/>
      <c r="IN19" s="2497"/>
      <c r="IO19" s="2497"/>
      <c r="IP19" s="2497"/>
      <c r="IQ19" s="2497"/>
      <c r="IR19" s="2497"/>
      <c r="IS19" s="2497"/>
      <c r="IT19" s="2497"/>
      <c r="IU19" s="2497"/>
      <c r="IV19" s="2497"/>
      <c r="IW19" s="2497"/>
      <c r="IX19" s="2497"/>
      <c r="IY19" s="2497"/>
      <c r="IZ19" s="2497"/>
      <c r="JA19" s="2497"/>
      <c r="JB19" s="2497"/>
      <c r="JC19" s="2497"/>
      <c r="JD19" s="2497"/>
      <c r="JE19" s="2497"/>
      <c r="JF19" s="2497"/>
      <c r="JG19" s="2497"/>
      <c r="JH19" s="2497"/>
      <c r="JI19" s="2497"/>
      <c r="JJ19" s="2497"/>
      <c r="JK19" s="2497"/>
      <c r="JL19" s="2497"/>
      <c r="JM19" s="2497"/>
      <c r="JN19" s="2497"/>
      <c r="JO19" s="2497"/>
      <c r="JP19" s="2497"/>
      <c r="JQ19" s="2497"/>
      <c r="JR19" s="2497"/>
      <c r="JS19" s="2497"/>
      <c r="JT19" s="2497"/>
      <c r="JU19" s="2497"/>
      <c r="JV19" s="2497"/>
      <c r="JW19" s="2497"/>
      <c r="JX19" s="2497"/>
      <c r="JY19" s="2497"/>
      <c r="JZ19" s="2497"/>
      <c r="KA19" s="2497"/>
      <c r="KB19" s="2497"/>
      <c r="KC19" s="2497"/>
      <c r="KD19" s="2497"/>
      <c r="KE19" s="2497"/>
      <c r="KF19" s="2497"/>
      <c r="KG19" s="2497"/>
      <c r="KH19" s="2497"/>
      <c r="KI19" s="2497"/>
      <c r="KJ19" s="2497"/>
      <c r="KK19" s="2497"/>
      <c r="KL19" s="2497"/>
      <c r="KM19" s="2497"/>
      <c r="KN19" s="2497"/>
      <c r="KO19" s="2497"/>
      <c r="KP19" s="2497"/>
      <c r="KQ19" s="2497"/>
      <c r="KR19" s="2497"/>
      <c r="KS19" s="2497"/>
      <c r="KT19" s="2497"/>
      <c r="KU19" s="2497"/>
      <c r="KV19" s="2497"/>
      <c r="KW19" s="2497"/>
      <c r="KX19" s="2497"/>
      <c r="KY19" s="2497"/>
      <c r="KZ19" s="2497"/>
      <c r="LA19" s="2497"/>
      <c r="LB19" s="2497"/>
      <c r="LC19" s="2497"/>
    </row>
    <row r="20" spans="1:315" s="2498" customFormat="1" ht="30.75" customHeight="1" x14ac:dyDescent="0.85">
      <c r="A20" s="2957"/>
      <c r="B20" s="2724"/>
      <c r="C20" s="2724"/>
      <c r="D20" s="2326"/>
      <c r="E20" s="2326"/>
      <c r="F20" s="2326"/>
      <c r="G20" s="2326"/>
      <c r="H20" s="2326"/>
      <c r="I20" s="2326"/>
      <c r="J20" s="2326"/>
      <c r="K20" s="2326"/>
      <c r="L20" s="2326"/>
      <c r="M20" s="2326"/>
      <c r="N20" s="2724"/>
      <c r="O20" s="2724"/>
      <c r="P20" s="2724"/>
      <c r="Q20" s="2946"/>
      <c r="R20" s="2724"/>
      <c r="S20" s="2724"/>
      <c r="T20" s="2724"/>
      <c r="U20" s="2724"/>
      <c r="V20" s="2724"/>
      <c r="W20" s="2724"/>
      <c r="X20" s="2946"/>
      <c r="Y20" s="3011"/>
      <c r="Z20" s="3019"/>
      <c r="AA20" s="2946"/>
      <c r="AB20" s="2946"/>
      <c r="AC20" s="2946"/>
      <c r="AD20" s="2946"/>
      <c r="AE20" s="2499"/>
      <c r="AF20" s="2500"/>
      <c r="AG20" s="2943"/>
      <c r="AH20" s="2729"/>
      <c r="AI20" s="3000" t="s">
        <v>11</v>
      </c>
      <c r="AJ20" s="3001"/>
      <c r="AK20" s="3002"/>
      <c r="AL20" s="3003" t="s">
        <v>12</v>
      </c>
      <c r="AM20" s="3001"/>
      <c r="AN20" s="3002"/>
      <c r="AO20" s="3004" t="s">
        <v>13</v>
      </c>
      <c r="AP20" s="3005"/>
      <c r="AQ20" s="3006"/>
      <c r="AR20" s="3003" t="s">
        <v>14</v>
      </c>
      <c r="AS20" s="3001"/>
      <c r="AT20" s="3002"/>
      <c r="AU20" s="2940" t="s">
        <v>127</v>
      </c>
      <c r="AV20" s="3007" t="s">
        <v>2544</v>
      </c>
      <c r="AW20" s="3008"/>
      <c r="AX20" s="3008"/>
      <c r="AY20" s="3008"/>
      <c r="AZ20" s="3008"/>
      <c r="BA20" s="3009"/>
      <c r="BB20" s="2918" t="s">
        <v>344</v>
      </c>
      <c r="BC20" s="3007" t="s">
        <v>2544</v>
      </c>
      <c r="BD20" s="3008"/>
      <c r="BE20" s="3008"/>
      <c r="BF20" s="3008"/>
      <c r="BG20" s="3008"/>
      <c r="BH20" s="3009"/>
      <c r="BI20" s="2918" t="s">
        <v>345</v>
      </c>
      <c r="BJ20" s="3007" t="s">
        <v>2544</v>
      </c>
      <c r="BK20" s="3008"/>
      <c r="BL20" s="3008"/>
      <c r="BM20" s="3008"/>
      <c r="BN20" s="3008"/>
      <c r="BO20" s="3009"/>
      <c r="BP20" s="2918" t="s">
        <v>343</v>
      </c>
      <c r="BQ20" s="3007" t="s">
        <v>2544</v>
      </c>
      <c r="BR20" s="3008"/>
      <c r="BS20" s="3008"/>
      <c r="BT20" s="3008"/>
      <c r="BU20" s="3008"/>
      <c r="BV20" s="3009"/>
      <c r="BW20" s="2940"/>
      <c r="BX20" s="3011"/>
      <c r="BY20" s="2940"/>
      <c r="BZ20" s="2940"/>
      <c r="CA20" s="2497"/>
      <c r="CB20" s="2497"/>
      <c r="CC20" s="2497"/>
      <c r="CD20" s="2497"/>
      <c r="CE20" s="2497"/>
      <c r="CF20" s="2497"/>
      <c r="CG20" s="2497"/>
      <c r="CH20" s="2497"/>
      <c r="CI20" s="2497"/>
      <c r="CJ20" s="2497"/>
      <c r="CK20" s="2497"/>
      <c r="CL20" s="2497"/>
      <c r="CM20" s="2497"/>
      <c r="CN20" s="2497"/>
      <c r="CO20" s="2497"/>
      <c r="CP20" s="2497"/>
      <c r="CQ20" s="2497"/>
      <c r="CR20" s="2497"/>
      <c r="CS20" s="2497"/>
      <c r="CT20" s="2497"/>
      <c r="CU20" s="2497"/>
      <c r="CV20" s="2497"/>
      <c r="CW20" s="2497"/>
      <c r="CX20" s="2497"/>
      <c r="CY20" s="2497"/>
      <c r="CZ20" s="2497"/>
      <c r="DA20" s="2497"/>
      <c r="DB20" s="2497"/>
      <c r="DC20" s="2497"/>
      <c r="DD20" s="2497"/>
      <c r="DE20" s="2497"/>
      <c r="DF20" s="2497"/>
      <c r="DG20" s="2497"/>
      <c r="DH20" s="2497"/>
      <c r="DI20" s="2497"/>
      <c r="DJ20" s="2497"/>
      <c r="DK20" s="2497"/>
      <c r="DL20" s="2497"/>
      <c r="DM20" s="2497"/>
      <c r="DN20" s="2497"/>
      <c r="DO20" s="2497"/>
      <c r="DP20" s="2497"/>
      <c r="DQ20" s="2497"/>
      <c r="DR20" s="2497"/>
      <c r="DS20" s="2497"/>
      <c r="DT20" s="2497"/>
      <c r="DU20" s="2497"/>
      <c r="DV20" s="2497"/>
      <c r="DW20" s="2497"/>
      <c r="DX20" s="2497"/>
      <c r="DY20" s="2497"/>
      <c r="DZ20" s="2497"/>
      <c r="EA20" s="2497"/>
      <c r="EB20" s="2497"/>
      <c r="EC20" s="2497"/>
      <c r="ED20" s="2497"/>
      <c r="EE20" s="2497"/>
      <c r="EF20" s="2497"/>
      <c r="EG20" s="2497"/>
      <c r="EH20" s="2497"/>
      <c r="EI20" s="2497"/>
      <c r="EJ20" s="2497"/>
      <c r="EK20" s="2497"/>
      <c r="EL20" s="2497"/>
      <c r="EM20" s="2497"/>
      <c r="EN20" s="2497"/>
      <c r="EO20" s="2497"/>
      <c r="EP20" s="2497"/>
      <c r="EQ20" s="2497"/>
      <c r="ER20" s="2497"/>
      <c r="ES20" s="2497"/>
      <c r="ET20" s="2497"/>
      <c r="EU20" s="2497"/>
      <c r="EV20" s="2497"/>
      <c r="EW20" s="2497"/>
      <c r="EX20" s="2497"/>
      <c r="EY20" s="2497"/>
      <c r="EZ20" s="2497"/>
      <c r="FA20" s="2497"/>
      <c r="FB20" s="2497"/>
      <c r="FC20" s="2497"/>
      <c r="FD20" s="2497"/>
      <c r="FE20" s="2497"/>
      <c r="FF20" s="2497"/>
      <c r="FG20" s="2497"/>
      <c r="FH20" s="2497"/>
      <c r="FI20" s="2497"/>
      <c r="FJ20" s="2497"/>
      <c r="FK20" s="2497"/>
      <c r="FL20" s="2497"/>
      <c r="FM20" s="2497"/>
      <c r="FN20" s="2497"/>
      <c r="FO20" s="2497"/>
      <c r="FP20" s="2497"/>
      <c r="FQ20" s="2497"/>
      <c r="FR20" s="2497"/>
      <c r="FS20" s="2497"/>
      <c r="FT20" s="2497"/>
      <c r="FU20" s="2497"/>
      <c r="FV20" s="2497"/>
      <c r="FW20" s="2497"/>
      <c r="FX20" s="2497"/>
      <c r="FY20" s="2497"/>
      <c r="FZ20" s="2497"/>
      <c r="GA20" s="2497"/>
      <c r="GB20" s="2497"/>
      <c r="GC20" s="2497"/>
      <c r="GD20" s="2497"/>
      <c r="GE20" s="2497"/>
      <c r="GF20" s="2497"/>
      <c r="GG20" s="2497"/>
      <c r="GH20" s="2497"/>
      <c r="GI20" s="2497"/>
      <c r="GJ20" s="2497"/>
      <c r="GK20" s="2497"/>
      <c r="GL20" s="2497"/>
      <c r="GM20" s="2497"/>
      <c r="GN20" s="2497"/>
      <c r="GO20" s="2497"/>
      <c r="GP20" s="2497"/>
      <c r="GQ20" s="2497"/>
      <c r="GR20" s="2497"/>
      <c r="GS20" s="2497"/>
      <c r="GT20" s="2497"/>
      <c r="GU20" s="2497"/>
      <c r="GV20" s="2497"/>
      <c r="GW20" s="2497"/>
      <c r="GX20" s="2497"/>
      <c r="GY20" s="2497"/>
      <c r="GZ20" s="2497"/>
      <c r="HA20" s="2497"/>
      <c r="HB20" s="2497"/>
      <c r="HC20" s="2497"/>
      <c r="HD20" s="2497"/>
      <c r="HE20" s="2497"/>
      <c r="HF20" s="2497"/>
      <c r="HG20" s="2497"/>
      <c r="HH20" s="2497"/>
      <c r="HI20" s="2497"/>
      <c r="HJ20" s="2497"/>
      <c r="HK20" s="2497"/>
      <c r="HL20" s="2497"/>
      <c r="HM20" s="2497"/>
      <c r="HN20" s="2497"/>
      <c r="HO20" s="2497"/>
      <c r="HP20" s="2497"/>
      <c r="HQ20" s="2497"/>
      <c r="HR20" s="2497"/>
      <c r="HS20" s="2497"/>
      <c r="HT20" s="2497"/>
      <c r="HU20" s="2497"/>
      <c r="HV20" s="2497"/>
      <c r="HW20" s="2497"/>
      <c r="HX20" s="2497"/>
      <c r="HY20" s="2497"/>
      <c r="HZ20" s="2497"/>
      <c r="IA20" s="2497"/>
      <c r="IB20" s="2497"/>
      <c r="IC20" s="2497"/>
      <c r="ID20" s="2497"/>
      <c r="IE20" s="2497"/>
      <c r="IF20" s="2497"/>
      <c r="IG20" s="2497"/>
      <c r="IH20" s="2497"/>
      <c r="II20" s="2497"/>
      <c r="IJ20" s="2497"/>
      <c r="IK20" s="2497"/>
      <c r="IL20" s="2497"/>
      <c r="IM20" s="2497"/>
      <c r="IN20" s="2497"/>
      <c r="IO20" s="2497"/>
      <c r="IP20" s="2497"/>
      <c r="IQ20" s="2497"/>
      <c r="IR20" s="2497"/>
      <c r="IS20" s="2497"/>
      <c r="IT20" s="2497"/>
      <c r="IU20" s="2497"/>
      <c r="IV20" s="2497"/>
      <c r="IW20" s="2497"/>
      <c r="IX20" s="2497"/>
      <c r="IY20" s="2497"/>
      <c r="IZ20" s="2497"/>
      <c r="JA20" s="2497"/>
      <c r="JB20" s="2497"/>
      <c r="JC20" s="2497"/>
      <c r="JD20" s="2497"/>
      <c r="JE20" s="2497"/>
      <c r="JF20" s="2497"/>
      <c r="JG20" s="2497"/>
      <c r="JH20" s="2497"/>
      <c r="JI20" s="2497"/>
      <c r="JJ20" s="2497"/>
      <c r="JK20" s="2497"/>
      <c r="JL20" s="2497"/>
      <c r="JM20" s="2497"/>
      <c r="JN20" s="2497"/>
      <c r="JO20" s="2497"/>
      <c r="JP20" s="2497"/>
      <c r="JQ20" s="2497"/>
      <c r="JR20" s="2497"/>
      <c r="JS20" s="2497"/>
      <c r="JT20" s="2497"/>
      <c r="JU20" s="2497"/>
      <c r="JV20" s="2497"/>
      <c r="JW20" s="2497"/>
      <c r="JX20" s="2497"/>
      <c r="JY20" s="2497"/>
      <c r="JZ20" s="2497"/>
      <c r="KA20" s="2497"/>
      <c r="KB20" s="2497"/>
      <c r="KC20" s="2497"/>
      <c r="KD20" s="2497"/>
      <c r="KE20" s="2497"/>
      <c r="KF20" s="2497"/>
      <c r="KG20" s="2497"/>
      <c r="KH20" s="2497"/>
      <c r="KI20" s="2497"/>
      <c r="KJ20" s="2497"/>
      <c r="KK20" s="2497"/>
      <c r="KL20" s="2497"/>
      <c r="KM20" s="2497"/>
      <c r="KN20" s="2497"/>
      <c r="KO20" s="2497"/>
      <c r="KP20" s="2497"/>
      <c r="KQ20" s="2497"/>
      <c r="KR20" s="2497"/>
      <c r="KS20" s="2497"/>
      <c r="KT20" s="2497"/>
      <c r="KU20" s="2497"/>
      <c r="KV20" s="2497"/>
      <c r="KW20" s="2497"/>
      <c r="KX20" s="2497"/>
      <c r="KY20" s="2497"/>
      <c r="KZ20" s="2497"/>
      <c r="LA20" s="2497"/>
      <c r="LB20" s="2497"/>
      <c r="LC20" s="2497"/>
    </row>
    <row r="21" spans="1:315" s="2498" customFormat="1" ht="59.25" customHeight="1" thickBot="1" x14ac:dyDescent="0.9">
      <c r="A21" s="3022"/>
      <c r="B21" s="2959"/>
      <c r="C21" s="2959"/>
      <c r="D21" s="2327" t="s">
        <v>1048</v>
      </c>
      <c r="E21" s="2327" t="s">
        <v>1050</v>
      </c>
      <c r="F21" s="2328" t="s">
        <v>1052</v>
      </c>
      <c r="G21" s="2328" t="s">
        <v>1057</v>
      </c>
      <c r="H21" s="2328" t="s">
        <v>1058</v>
      </c>
      <c r="I21" s="2328" t="s">
        <v>1110</v>
      </c>
      <c r="J21" s="2327" t="s">
        <v>1112</v>
      </c>
      <c r="K21" s="2327" t="s">
        <v>1055</v>
      </c>
      <c r="L21" s="2327" t="s">
        <v>1059</v>
      </c>
      <c r="M21" s="2327" t="s">
        <v>1056</v>
      </c>
      <c r="N21" s="2959"/>
      <c r="O21" s="2959"/>
      <c r="P21" s="2959"/>
      <c r="Q21" s="3013"/>
      <c r="R21" s="2959"/>
      <c r="S21" s="2725"/>
      <c r="T21" s="2725"/>
      <c r="U21" s="2725"/>
      <c r="V21" s="2725"/>
      <c r="W21" s="2725"/>
      <c r="X21" s="3013"/>
      <c r="Y21" s="3011"/>
      <c r="Z21" s="3019"/>
      <c r="AA21" s="3013"/>
      <c r="AB21" s="3013"/>
      <c r="AC21" s="3013"/>
      <c r="AD21" s="3013"/>
      <c r="AE21" s="2501" t="s">
        <v>1713</v>
      </c>
      <c r="AF21" s="2502" t="s">
        <v>1712</v>
      </c>
      <c r="AG21" s="3015"/>
      <c r="AH21" s="2726"/>
      <c r="AI21" s="2503" t="s">
        <v>2056</v>
      </c>
      <c r="AJ21" s="2503" t="s">
        <v>2057</v>
      </c>
      <c r="AK21" s="2503" t="s">
        <v>2058</v>
      </c>
      <c r="AL21" s="2503" t="s">
        <v>2059</v>
      </c>
      <c r="AM21" s="2503" t="s">
        <v>2060</v>
      </c>
      <c r="AN21" s="2503" t="s">
        <v>2061</v>
      </c>
      <c r="AO21" s="2503" t="s">
        <v>2062</v>
      </c>
      <c r="AP21" s="2503" t="s">
        <v>2063</v>
      </c>
      <c r="AQ21" s="2503" t="s">
        <v>2064</v>
      </c>
      <c r="AR21" s="2503" t="s">
        <v>2065</v>
      </c>
      <c r="AS21" s="2503" t="s">
        <v>2066</v>
      </c>
      <c r="AT21" s="2503" t="s">
        <v>2067</v>
      </c>
      <c r="AU21" s="2999"/>
      <c r="AV21" s="2664" t="s">
        <v>2526</v>
      </c>
      <c r="AW21" s="2664" t="s">
        <v>2662</v>
      </c>
      <c r="AX21" s="2664" t="s">
        <v>2527</v>
      </c>
      <c r="AY21" s="2664" t="s">
        <v>2663</v>
      </c>
      <c r="AZ21" s="2664" t="s">
        <v>2528</v>
      </c>
      <c r="BA21" s="2664" t="s">
        <v>2529</v>
      </c>
      <c r="BB21" s="3010"/>
      <c r="BC21" s="2664" t="s">
        <v>2526</v>
      </c>
      <c r="BD21" s="2664" t="s">
        <v>2662</v>
      </c>
      <c r="BE21" s="2664" t="s">
        <v>2527</v>
      </c>
      <c r="BF21" s="2664" t="s">
        <v>2663</v>
      </c>
      <c r="BG21" s="2664" t="s">
        <v>2528</v>
      </c>
      <c r="BH21" s="2664" t="s">
        <v>2529</v>
      </c>
      <c r="BI21" s="3010"/>
      <c r="BJ21" s="2664" t="s">
        <v>2526</v>
      </c>
      <c r="BK21" s="2664" t="s">
        <v>2662</v>
      </c>
      <c r="BL21" s="2664" t="s">
        <v>2527</v>
      </c>
      <c r="BM21" s="2664" t="s">
        <v>2663</v>
      </c>
      <c r="BN21" s="2664" t="s">
        <v>2528</v>
      </c>
      <c r="BO21" s="2664" t="s">
        <v>2529</v>
      </c>
      <c r="BP21" s="3010"/>
      <c r="BQ21" s="2664" t="s">
        <v>2526</v>
      </c>
      <c r="BR21" s="2664" t="s">
        <v>2662</v>
      </c>
      <c r="BS21" s="2664" t="s">
        <v>2527</v>
      </c>
      <c r="BT21" s="2664" t="s">
        <v>2663</v>
      </c>
      <c r="BU21" s="2664" t="s">
        <v>2528</v>
      </c>
      <c r="BV21" s="2664" t="s">
        <v>2529</v>
      </c>
      <c r="BW21" s="2999"/>
      <c r="BX21" s="3011"/>
      <c r="BY21" s="2999"/>
      <c r="BZ21" s="2999"/>
      <c r="CA21" s="2497"/>
      <c r="CB21" s="2497"/>
      <c r="CC21" s="2497"/>
      <c r="CD21" s="2497"/>
      <c r="CE21" s="2497"/>
      <c r="CF21" s="2497"/>
      <c r="CG21" s="2497"/>
      <c r="CH21" s="2497"/>
      <c r="CI21" s="2497"/>
      <c r="CJ21" s="2497"/>
      <c r="CK21" s="2497"/>
      <c r="CL21" s="2497"/>
      <c r="CM21" s="2497"/>
      <c r="CN21" s="2497"/>
      <c r="CO21" s="2497"/>
      <c r="CP21" s="2497"/>
      <c r="CQ21" s="2497"/>
      <c r="CR21" s="2497"/>
      <c r="CS21" s="2497"/>
      <c r="CT21" s="2497"/>
      <c r="CU21" s="2497"/>
      <c r="CV21" s="2497"/>
      <c r="CW21" s="2497"/>
      <c r="CX21" s="2497"/>
      <c r="CY21" s="2497"/>
      <c r="CZ21" s="2497"/>
      <c r="DA21" s="2497"/>
      <c r="DB21" s="2497"/>
      <c r="DC21" s="2497"/>
      <c r="DD21" s="2497"/>
      <c r="DE21" s="2497"/>
      <c r="DF21" s="2497"/>
      <c r="DG21" s="2497"/>
      <c r="DH21" s="2497"/>
      <c r="DI21" s="2497"/>
      <c r="DJ21" s="2497"/>
      <c r="DK21" s="2497"/>
      <c r="DL21" s="2497"/>
      <c r="DM21" s="2497"/>
      <c r="DN21" s="2497"/>
      <c r="DO21" s="2497"/>
      <c r="DP21" s="2497"/>
      <c r="DQ21" s="2497"/>
      <c r="DR21" s="2497"/>
      <c r="DS21" s="2497"/>
      <c r="DT21" s="2497"/>
      <c r="DU21" s="2497"/>
      <c r="DV21" s="2497"/>
      <c r="DW21" s="2497"/>
      <c r="DX21" s="2497"/>
      <c r="DY21" s="2497"/>
      <c r="DZ21" s="2497"/>
      <c r="EA21" s="2497"/>
      <c r="EB21" s="2497"/>
      <c r="EC21" s="2497"/>
      <c r="ED21" s="2497"/>
      <c r="EE21" s="2497"/>
      <c r="EF21" s="2497"/>
      <c r="EG21" s="2497"/>
      <c r="EH21" s="2497"/>
      <c r="EI21" s="2497"/>
      <c r="EJ21" s="2497"/>
      <c r="EK21" s="2497"/>
      <c r="EL21" s="2497"/>
      <c r="EM21" s="2497"/>
      <c r="EN21" s="2497"/>
      <c r="EO21" s="2497"/>
      <c r="EP21" s="2497"/>
      <c r="EQ21" s="2497"/>
      <c r="ER21" s="2497"/>
      <c r="ES21" s="2497"/>
      <c r="ET21" s="2497"/>
      <c r="EU21" s="2497"/>
      <c r="EV21" s="2497"/>
      <c r="EW21" s="2497"/>
      <c r="EX21" s="2497"/>
      <c r="EY21" s="2497"/>
      <c r="EZ21" s="2497"/>
      <c r="FA21" s="2497"/>
      <c r="FB21" s="2497"/>
      <c r="FC21" s="2497"/>
      <c r="FD21" s="2497"/>
      <c r="FE21" s="2497"/>
      <c r="FF21" s="2497"/>
      <c r="FG21" s="2497"/>
      <c r="FH21" s="2497"/>
      <c r="FI21" s="2497"/>
      <c r="FJ21" s="2497"/>
      <c r="FK21" s="2497"/>
      <c r="FL21" s="2497"/>
      <c r="FM21" s="2497"/>
      <c r="FN21" s="2497"/>
      <c r="FO21" s="2497"/>
      <c r="FP21" s="2497"/>
      <c r="FQ21" s="2497"/>
      <c r="FR21" s="2497"/>
      <c r="FS21" s="2497"/>
      <c r="FT21" s="2497"/>
      <c r="FU21" s="2497"/>
      <c r="FV21" s="2497"/>
      <c r="FW21" s="2497"/>
      <c r="FX21" s="2497"/>
      <c r="FY21" s="2497"/>
      <c r="FZ21" s="2497"/>
      <c r="GA21" s="2497"/>
      <c r="GB21" s="2497"/>
      <c r="GC21" s="2497"/>
      <c r="GD21" s="2497"/>
      <c r="GE21" s="2497"/>
      <c r="GF21" s="2497"/>
      <c r="GG21" s="2497"/>
      <c r="GH21" s="2497"/>
      <c r="GI21" s="2497"/>
      <c r="GJ21" s="2497"/>
      <c r="GK21" s="2497"/>
      <c r="GL21" s="2497"/>
      <c r="GM21" s="2497"/>
      <c r="GN21" s="2497"/>
      <c r="GO21" s="2497"/>
      <c r="GP21" s="2497"/>
      <c r="GQ21" s="2497"/>
      <c r="GR21" s="2497"/>
      <c r="GS21" s="2497"/>
      <c r="GT21" s="2497"/>
      <c r="GU21" s="2497"/>
      <c r="GV21" s="2497"/>
      <c r="GW21" s="2497"/>
      <c r="GX21" s="2497"/>
      <c r="GY21" s="2497"/>
      <c r="GZ21" s="2497"/>
      <c r="HA21" s="2497"/>
      <c r="HB21" s="2497"/>
      <c r="HC21" s="2497"/>
      <c r="HD21" s="2497"/>
      <c r="HE21" s="2497"/>
      <c r="HF21" s="2497"/>
      <c r="HG21" s="2497"/>
      <c r="HH21" s="2497"/>
      <c r="HI21" s="2497"/>
      <c r="HJ21" s="2497"/>
      <c r="HK21" s="2497"/>
      <c r="HL21" s="2497"/>
      <c r="HM21" s="2497"/>
      <c r="HN21" s="2497"/>
      <c r="HO21" s="2497"/>
      <c r="HP21" s="2497"/>
      <c r="HQ21" s="2497"/>
      <c r="HR21" s="2497"/>
      <c r="HS21" s="2497"/>
      <c r="HT21" s="2497"/>
      <c r="HU21" s="2497"/>
      <c r="HV21" s="2497"/>
      <c r="HW21" s="2497"/>
      <c r="HX21" s="2497"/>
      <c r="HY21" s="2497"/>
      <c r="HZ21" s="2497"/>
      <c r="IA21" s="2497"/>
      <c r="IB21" s="2497"/>
      <c r="IC21" s="2497"/>
      <c r="ID21" s="2497"/>
      <c r="IE21" s="2497"/>
      <c r="IF21" s="2497"/>
      <c r="IG21" s="2497"/>
      <c r="IH21" s="2497"/>
      <c r="II21" s="2497"/>
      <c r="IJ21" s="2497"/>
      <c r="IK21" s="2497"/>
      <c r="IL21" s="2497"/>
      <c r="IM21" s="2497"/>
      <c r="IN21" s="2497"/>
      <c r="IO21" s="2497"/>
      <c r="IP21" s="2497"/>
      <c r="IQ21" s="2497"/>
      <c r="IR21" s="2497"/>
      <c r="IS21" s="2497"/>
      <c r="IT21" s="2497"/>
      <c r="IU21" s="2497"/>
      <c r="IV21" s="2497"/>
      <c r="IW21" s="2497"/>
      <c r="IX21" s="2497"/>
      <c r="IY21" s="2497"/>
      <c r="IZ21" s="2497"/>
      <c r="JA21" s="2497"/>
      <c r="JB21" s="2497"/>
      <c r="JC21" s="2497"/>
      <c r="JD21" s="2497"/>
      <c r="JE21" s="2497"/>
      <c r="JF21" s="2497"/>
      <c r="JG21" s="2497"/>
      <c r="JH21" s="2497"/>
      <c r="JI21" s="2497"/>
      <c r="JJ21" s="2497"/>
      <c r="JK21" s="2497"/>
      <c r="JL21" s="2497"/>
      <c r="JM21" s="2497"/>
      <c r="JN21" s="2497"/>
      <c r="JO21" s="2497"/>
      <c r="JP21" s="2497"/>
      <c r="JQ21" s="2497"/>
      <c r="JR21" s="2497"/>
      <c r="JS21" s="2497"/>
      <c r="JT21" s="2497"/>
      <c r="JU21" s="2497"/>
      <c r="JV21" s="2497"/>
      <c r="JW21" s="2497"/>
      <c r="JX21" s="2497"/>
      <c r="JY21" s="2497"/>
      <c r="JZ21" s="2497"/>
      <c r="KA21" s="2497"/>
      <c r="KB21" s="2497"/>
      <c r="KC21" s="2497"/>
      <c r="KD21" s="2497"/>
      <c r="KE21" s="2497"/>
      <c r="KF21" s="2497"/>
      <c r="KG21" s="2497"/>
      <c r="KH21" s="2497"/>
      <c r="KI21" s="2497"/>
      <c r="KJ21" s="2497"/>
      <c r="KK21" s="2497"/>
      <c r="KL21" s="2497"/>
      <c r="KM21" s="2497"/>
      <c r="KN21" s="2497"/>
      <c r="KO21" s="2497"/>
      <c r="KP21" s="2497"/>
      <c r="KQ21" s="2497"/>
      <c r="KR21" s="2497"/>
      <c r="KS21" s="2497"/>
      <c r="KT21" s="2497"/>
      <c r="KU21" s="2497"/>
      <c r="KV21" s="2497"/>
      <c r="KW21" s="2497"/>
      <c r="KX21" s="2497"/>
      <c r="KY21" s="2497"/>
      <c r="KZ21" s="2497"/>
      <c r="LA21" s="2497"/>
      <c r="LB21" s="2497"/>
      <c r="LC21" s="2497"/>
    </row>
    <row r="22" spans="1:315" s="2498" customFormat="1" ht="18" customHeight="1" thickBot="1" x14ac:dyDescent="0.9">
      <c r="A22" s="2504">
        <v>1</v>
      </c>
      <c r="B22" s="1370" t="s">
        <v>412</v>
      </c>
      <c r="C22" s="1370" t="s">
        <v>412</v>
      </c>
      <c r="D22" s="1370" t="s">
        <v>412</v>
      </c>
      <c r="E22" s="1370" t="s">
        <v>412</v>
      </c>
      <c r="F22" s="1370" t="s">
        <v>412</v>
      </c>
      <c r="G22" s="1370" t="s">
        <v>412</v>
      </c>
      <c r="H22" s="1370" t="s">
        <v>412</v>
      </c>
      <c r="I22" s="1370" t="s">
        <v>412</v>
      </c>
      <c r="J22" s="1370" t="s">
        <v>412</v>
      </c>
      <c r="K22" s="1370" t="s">
        <v>412</v>
      </c>
      <c r="L22" s="1370" t="s">
        <v>412</v>
      </c>
      <c r="M22" s="1370" t="s">
        <v>412</v>
      </c>
      <c r="N22" s="1370" t="s">
        <v>412</v>
      </c>
      <c r="O22" s="1370" t="s">
        <v>412</v>
      </c>
      <c r="P22" s="1370" t="s">
        <v>412</v>
      </c>
      <c r="Q22" s="43">
        <v>2</v>
      </c>
      <c r="R22" s="1370" t="s">
        <v>412</v>
      </c>
      <c r="S22" s="1385" t="s">
        <v>412</v>
      </c>
      <c r="T22" s="1385" t="s">
        <v>412</v>
      </c>
      <c r="U22" s="1385" t="s">
        <v>412</v>
      </c>
      <c r="V22" s="1385" t="s">
        <v>412</v>
      </c>
      <c r="W22" s="1385" t="s">
        <v>412</v>
      </c>
      <c r="X22" s="2504">
        <v>3</v>
      </c>
      <c r="Y22" s="43" t="s">
        <v>412</v>
      </c>
      <c r="Z22" s="43" t="s">
        <v>412</v>
      </c>
      <c r="AA22" s="2455" t="s">
        <v>412</v>
      </c>
      <c r="AB22" s="2455" t="s">
        <v>412</v>
      </c>
      <c r="AC22" s="2504" t="s">
        <v>412</v>
      </c>
      <c r="AD22" s="2504">
        <v>4</v>
      </c>
      <c r="AE22" s="2455" t="s">
        <v>369</v>
      </c>
      <c r="AF22" s="2504" t="s">
        <v>370</v>
      </c>
      <c r="AG22" s="2455">
        <v>6</v>
      </c>
      <c r="AH22" s="2504">
        <v>7</v>
      </c>
      <c r="AI22" s="2505" t="s">
        <v>1859</v>
      </c>
      <c r="AJ22" s="2504" t="s">
        <v>1860</v>
      </c>
      <c r="AK22" s="2504" t="s">
        <v>1861</v>
      </c>
      <c r="AL22" s="2504" t="s">
        <v>1862</v>
      </c>
      <c r="AM22" s="2504" t="s">
        <v>1863</v>
      </c>
      <c r="AN22" s="2504" t="s">
        <v>2086</v>
      </c>
      <c r="AO22" s="2504" t="s">
        <v>2087</v>
      </c>
      <c r="AP22" s="2504" t="s">
        <v>2088</v>
      </c>
      <c r="AQ22" s="2504" t="s">
        <v>2089</v>
      </c>
      <c r="AR22" s="2504" t="s">
        <v>2090</v>
      </c>
      <c r="AS22" s="2504" t="s">
        <v>2091</v>
      </c>
      <c r="AT22" s="2504" t="s">
        <v>2092</v>
      </c>
      <c r="AU22" s="2455" t="s">
        <v>2093</v>
      </c>
      <c r="AV22" s="2665" t="s">
        <v>412</v>
      </c>
      <c r="AW22" s="2665" t="s">
        <v>412</v>
      </c>
      <c r="AX22" s="2665" t="s">
        <v>412</v>
      </c>
      <c r="AY22" s="2665" t="s">
        <v>412</v>
      </c>
      <c r="AZ22" s="2665" t="s">
        <v>412</v>
      </c>
      <c r="BA22" s="2665" t="s">
        <v>412</v>
      </c>
      <c r="BB22" s="2028">
        <v>9</v>
      </c>
      <c r="BC22" s="2665" t="s">
        <v>412</v>
      </c>
      <c r="BD22" s="2665" t="s">
        <v>412</v>
      </c>
      <c r="BE22" s="2665" t="s">
        <v>412</v>
      </c>
      <c r="BF22" s="2665" t="s">
        <v>412</v>
      </c>
      <c r="BG22" s="2665" t="s">
        <v>412</v>
      </c>
      <c r="BH22" s="2665" t="s">
        <v>412</v>
      </c>
      <c r="BI22" s="2666">
        <v>10</v>
      </c>
      <c r="BJ22" s="2665" t="s">
        <v>412</v>
      </c>
      <c r="BK22" s="2665" t="s">
        <v>412</v>
      </c>
      <c r="BL22" s="2665" t="s">
        <v>412</v>
      </c>
      <c r="BM22" s="2665" t="s">
        <v>412</v>
      </c>
      <c r="BN22" s="2665" t="s">
        <v>412</v>
      </c>
      <c r="BO22" s="2665" t="s">
        <v>412</v>
      </c>
      <c r="BP22" s="2028">
        <v>11</v>
      </c>
      <c r="BQ22" s="2665" t="s">
        <v>412</v>
      </c>
      <c r="BR22" s="2665" t="s">
        <v>412</v>
      </c>
      <c r="BS22" s="2665" t="s">
        <v>412</v>
      </c>
      <c r="BT22" s="2665" t="s">
        <v>412</v>
      </c>
      <c r="BU22" s="2665" t="s">
        <v>412</v>
      </c>
      <c r="BV22" s="2665" t="s">
        <v>412</v>
      </c>
      <c r="BW22" s="2455">
        <v>12</v>
      </c>
      <c r="BX22" s="2409" t="s">
        <v>412</v>
      </c>
      <c r="BY22" s="2504">
        <v>13</v>
      </c>
      <c r="BZ22" s="2455">
        <v>14</v>
      </c>
      <c r="CA22" s="2497"/>
      <c r="CB22" s="2497"/>
      <c r="CC22" s="2497"/>
      <c r="CD22" s="2497"/>
      <c r="CE22" s="2497"/>
      <c r="CF22" s="2497"/>
      <c r="CG22" s="2497"/>
      <c r="CH22" s="2497"/>
      <c r="CI22" s="2497"/>
      <c r="CJ22" s="2497"/>
      <c r="CK22" s="2497"/>
      <c r="CL22" s="2497"/>
      <c r="CM22" s="2497"/>
      <c r="CN22" s="2497"/>
      <c r="CO22" s="2497"/>
      <c r="CP22" s="2497"/>
      <c r="CQ22" s="2497"/>
      <c r="CR22" s="2497"/>
      <c r="CS22" s="2497"/>
      <c r="CT22" s="2497"/>
      <c r="CU22" s="2497"/>
      <c r="CV22" s="2497"/>
      <c r="CW22" s="2497"/>
      <c r="CX22" s="2497"/>
      <c r="CY22" s="2497"/>
      <c r="CZ22" s="2497"/>
      <c r="DA22" s="2497"/>
      <c r="DB22" s="2497"/>
      <c r="DC22" s="2497"/>
      <c r="DD22" s="2497"/>
      <c r="DE22" s="2497"/>
      <c r="DF22" s="2497"/>
      <c r="DG22" s="2497"/>
      <c r="DH22" s="2497"/>
      <c r="DI22" s="2497"/>
      <c r="DJ22" s="2497"/>
      <c r="DK22" s="2497"/>
      <c r="DL22" s="2497"/>
      <c r="DM22" s="2497"/>
      <c r="DN22" s="2497"/>
      <c r="DO22" s="2497"/>
      <c r="DP22" s="2497"/>
      <c r="DQ22" s="2497"/>
      <c r="DR22" s="2497"/>
      <c r="DS22" s="2497"/>
      <c r="DT22" s="2497"/>
      <c r="DU22" s="2497"/>
      <c r="DV22" s="2497"/>
      <c r="DW22" s="2497"/>
      <c r="DX22" s="2497"/>
      <c r="DY22" s="2497"/>
      <c r="DZ22" s="2497"/>
      <c r="EA22" s="2497"/>
      <c r="EB22" s="2497"/>
      <c r="EC22" s="2497"/>
      <c r="ED22" s="2497"/>
      <c r="EE22" s="2497"/>
      <c r="EF22" s="2497"/>
      <c r="EG22" s="2497"/>
      <c r="EH22" s="2497"/>
      <c r="EI22" s="2497"/>
      <c r="EJ22" s="2497"/>
      <c r="EK22" s="2497"/>
      <c r="EL22" s="2497"/>
      <c r="EM22" s="2497"/>
      <c r="EN22" s="2497"/>
      <c r="EO22" s="2497"/>
      <c r="EP22" s="2497"/>
      <c r="EQ22" s="2497"/>
      <c r="ER22" s="2497"/>
      <c r="ES22" s="2497"/>
      <c r="ET22" s="2497"/>
      <c r="EU22" s="2497"/>
      <c r="EV22" s="2497"/>
      <c r="EW22" s="2497"/>
      <c r="EX22" s="2497"/>
      <c r="EY22" s="2497"/>
      <c r="EZ22" s="2497"/>
      <c r="FA22" s="2497"/>
      <c r="FB22" s="2497"/>
      <c r="FC22" s="2497"/>
      <c r="FD22" s="2497"/>
      <c r="FE22" s="2497"/>
      <c r="FF22" s="2497"/>
      <c r="FG22" s="2497"/>
      <c r="FH22" s="2497"/>
      <c r="FI22" s="2497"/>
      <c r="FJ22" s="2497"/>
      <c r="FK22" s="2497"/>
      <c r="FL22" s="2497"/>
      <c r="FM22" s="2497"/>
      <c r="FN22" s="2497"/>
      <c r="FO22" s="2497"/>
      <c r="FP22" s="2497"/>
      <c r="FQ22" s="2497"/>
      <c r="FR22" s="2497"/>
      <c r="FS22" s="2497"/>
      <c r="FT22" s="2497"/>
      <c r="FU22" s="2497"/>
      <c r="FV22" s="2497"/>
      <c r="FW22" s="2497"/>
      <c r="FX22" s="2497"/>
      <c r="FY22" s="2497"/>
      <c r="FZ22" s="2497"/>
      <c r="GA22" s="2497"/>
      <c r="GB22" s="2497"/>
      <c r="GC22" s="2497"/>
      <c r="GD22" s="2497"/>
      <c r="GE22" s="2497"/>
      <c r="GF22" s="2497"/>
      <c r="GG22" s="2497"/>
      <c r="GH22" s="2497"/>
      <c r="GI22" s="2497"/>
      <c r="GJ22" s="2497"/>
      <c r="GK22" s="2497"/>
      <c r="GL22" s="2497"/>
      <c r="GM22" s="2497"/>
      <c r="GN22" s="2497"/>
      <c r="GO22" s="2497"/>
      <c r="GP22" s="2497"/>
      <c r="GQ22" s="2497"/>
      <c r="GR22" s="2497"/>
      <c r="GS22" s="2497"/>
      <c r="GT22" s="2497"/>
      <c r="GU22" s="2497"/>
      <c r="GV22" s="2497"/>
      <c r="GW22" s="2497"/>
      <c r="GX22" s="2497"/>
      <c r="GY22" s="2497"/>
      <c r="GZ22" s="2497"/>
      <c r="HA22" s="2497"/>
      <c r="HB22" s="2497"/>
      <c r="HC22" s="2497"/>
      <c r="HD22" s="2497"/>
      <c r="HE22" s="2497"/>
      <c r="HF22" s="2497"/>
      <c r="HG22" s="2497"/>
      <c r="HH22" s="2497"/>
      <c r="HI22" s="2497"/>
      <c r="HJ22" s="2497"/>
      <c r="HK22" s="2497"/>
      <c r="HL22" s="2497"/>
      <c r="HM22" s="2497"/>
      <c r="HN22" s="2497"/>
      <c r="HO22" s="2497"/>
      <c r="HP22" s="2497"/>
      <c r="HQ22" s="2497"/>
      <c r="HR22" s="2497"/>
      <c r="HS22" s="2497"/>
      <c r="HT22" s="2497"/>
      <c r="HU22" s="2497"/>
      <c r="HV22" s="2497"/>
      <c r="HW22" s="2497"/>
      <c r="HX22" s="2497"/>
      <c r="HY22" s="2497"/>
      <c r="HZ22" s="2497"/>
      <c r="IA22" s="2497"/>
      <c r="IB22" s="2497"/>
      <c r="IC22" s="2497"/>
      <c r="ID22" s="2497"/>
      <c r="IE22" s="2497"/>
      <c r="IF22" s="2497"/>
      <c r="IG22" s="2497"/>
      <c r="IH22" s="2497"/>
      <c r="II22" s="2497"/>
      <c r="IJ22" s="2497"/>
      <c r="IK22" s="2497"/>
      <c r="IL22" s="2497"/>
      <c r="IM22" s="2497"/>
      <c r="IN22" s="2497"/>
      <c r="IO22" s="2497"/>
      <c r="IP22" s="2497"/>
      <c r="IQ22" s="2497"/>
      <c r="IR22" s="2497"/>
      <c r="IS22" s="2497"/>
      <c r="IT22" s="2497"/>
      <c r="IU22" s="2497"/>
      <c r="IV22" s="2497"/>
      <c r="IW22" s="2497"/>
      <c r="IX22" s="2497"/>
      <c r="IY22" s="2497"/>
      <c r="IZ22" s="2497"/>
      <c r="JA22" s="2497"/>
      <c r="JB22" s="2497"/>
      <c r="JC22" s="2497"/>
      <c r="JD22" s="2497"/>
      <c r="JE22" s="2497"/>
      <c r="JF22" s="2497"/>
      <c r="JG22" s="2497"/>
      <c r="JH22" s="2497"/>
      <c r="JI22" s="2497"/>
      <c r="JJ22" s="2497"/>
      <c r="JK22" s="2497"/>
      <c r="JL22" s="2497"/>
      <c r="JM22" s="2497"/>
      <c r="JN22" s="2497"/>
      <c r="JO22" s="2497"/>
      <c r="JP22" s="2497"/>
      <c r="JQ22" s="2497"/>
      <c r="JR22" s="2497"/>
      <c r="JS22" s="2497"/>
      <c r="JT22" s="2497"/>
      <c r="JU22" s="2497"/>
      <c r="JV22" s="2497"/>
      <c r="JW22" s="2497"/>
      <c r="JX22" s="2497"/>
      <c r="JY22" s="2497"/>
      <c r="JZ22" s="2497"/>
      <c r="KA22" s="2497"/>
      <c r="KB22" s="2497"/>
      <c r="KC22" s="2497"/>
      <c r="KD22" s="2497"/>
      <c r="KE22" s="2497"/>
      <c r="KF22" s="2497"/>
      <c r="KG22" s="2497"/>
      <c r="KH22" s="2497"/>
      <c r="KI22" s="2497"/>
      <c r="KJ22" s="2497"/>
      <c r="KK22" s="2497"/>
      <c r="KL22" s="2497"/>
      <c r="KM22" s="2497"/>
      <c r="KN22" s="2497"/>
      <c r="KO22" s="2497"/>
      <c r="KP22" s="2497"/>
      <c r="KQ22" s="2497"/>
      <c r="KR22" s="2497"/>
      <c r="KS22" s="2497"/>
      <c r="KT22" s="2497"/>
      <c r="KU22" s="2497"/>
      <c r="KV22" s="2497"/>
      <c r="KW22" s="2497"/>
      <c r="KX22" s="2497"/>
      <c r="KY22" s="2497"/>
      <c r="KZ22" s="2497"/>
      <c r="LA22" s="2497"/>
      <c r="LB22" s="2497"/>
      <c r="LC22" s="2497"/>
    </row>
    <row r="23" spans="1:315" s="2494" customFormat="1" ht="45.75" customHeight="1" thickTop="1" thickBot="1" x14ac:dyDescent="0.9">
      <c r="A23" s="2506"/>
      <c r="B23" s="2506"/>
      <c r="C23" s="2506"/>
      <c r="D23" s="2506"/>
      <c r="E23" s="2506"/>
      <c r="F23" s="2506"/>
      <c r="G23" s="2506"/>
      <c r="H23" s="2506"/>
      <c r="I23" s="2506"/>
      <c r="J23" s="2506"/>
      <c r="K23" s="2506"/>
      <c r="L23" s="2506"/>
      <c r="M23" s="2506"/>
      <c r="N23" s="2506"/>
      <c r="O23" s="2506"/>
      <c r="P23" s="2506"/>
      <c r="Q23" s="2507"/>
      <c r="R23" s="2333" t="s">
        <v>1469</v>
      </c>
      <c r="S23" s="2333" t="s">
        <v>1469</v>
      </c>
      <c r="T23" s="2333" t="s">
        <v>1469</v>
      </c>
      <c r="U23" s="2333" t="s">
        <v>1469</v>
      </c>
      <c r="V23" s="1412"/>
      <c r="W23" s="1412"/>
      <c r="X23" s="2508"/>
      <c r="Y23" s="2509"/>
      <c r="Z23" s="2509"/>
      <c r="AA23" s="2509"/>
      <c r="AB23" s="2510"/>
      <c r="AC23" s="2427"/>
      <c r="AD23" s="2427"/>
      <c r="AE23" s="2427"/>
      <c r="AF23" s="2455"/>
      <c r="AG23" s="2510"/>
      <c r="AH23" s="2510"/>
      <c r="AI23" s="2510"/>
      <c r="AJ23" s="2510"/>
      <c r="AK23" s="2510"/>
      <c r="AL23" s="2510"/>
      <c r="AM23" s="2510"/>
      <c r="AN23" s="2510"/>
      <c r="AO23" s="2510"/>
      <c r="AP23" s="2510"/>
      <c r="AQ23" s="2510"/>
      <c r="AR23" s="2510"/>
      <c r="AS23" s="2510"/>
      <c r="AT23" s="2510"/>
      <c r="AU23" s="2455"/>
      <c r="AV23" s="2409"/>
      <c r="AW23" s="2409"/>
      <c r="AX23" s="2409"/>
      <c r="AY23" s="2409"/>
      <c r="AZ23" s="2409"/>
      <c r="BA23" s="2409"/>
      <c r="BB23" s="2455"/>
      <c r="BC23" s="2511"/>
      <c r="BD23" s="2511"/>
      <c r="BE23" s="2511"/>
      <c r="BF23" s="2511"/>
      <c r="BG23" s="2511"/>
      <c r="BH23" s="2511"/>
      <c r="BI23" s="2511"/>
      <c r="BJ23" s="2511"/>
      <c r="BK23" s="2511"/>
      <c r="BL23" s="2511"/>
      <c r="BM23" s="2511"/>
      <c r="BN23" s="2511"/>
      <c r="BO23" s="2511"/>
      <c r="BP23" s="2455"/>
      <c r="BQ23" s="2455"/>
      <c r="BR23" s="2455"/>
      <c r="BS23" s="2455"/>
      <c r="BT23" s="2455"/>
      <c r="BU23" s="2455"/>
      <c r="BV23" s="2455"/>
      <c r="BW23" s="2455"/>
      <c r="BX23" s="2455"/>
      <c r="BY23" s="2455"/>
      <c r="BZ23" s="2455"/>
    </row>
    <row r="24" spans="1:315" s="2494" customFormat="1" ht="20.25" customHeight="1" thickTop="1" x14ac:dyDescent="0.85">
      <c r="A24" s="2512" t="s">
        <v>1715</v>
      </c>
      <c r="B24" s="2512"/>
      <c r="C24" s="2512"/>
      <c r="D24" s="2512"/>
      <c r="E24" s="2512"/>
      <c r="F24" s="2512"/>
      <c r="G24" s="2512"/>
      <c r="H24" s="2512"/>
      <c r="I24" s="2512"/>
      <c r="J24" s="2512"/>
      <c r="K24" s="2512"/>
      <c r="L24" s="2512"/>
      <c r="M24" s="2512"/>
      <c r="N24" s="2512"/>
      <c r="O24" s="2512"/>
      <c r="P24" s="2512"/>
      <c r="Q24" s="2513"/>
      <c r="R24" s="2514"/>
      <c r="S24" s="2514"/>
      <c r="T24" s="2514"/>
      <c r="U24" s="2514"/>
      <c r="V24" s="2514"/>
      <c r="W24" s="2514"/>
      <c r="X24" s="2515"/>
      <c r="Y24" s="2515"/>
      <c r="Z24" s="2515"/>
      <c r="AA24" s="2515"/>
      <c r="AB24" s="2516"/>
      <c r="AC24" s="2509"/>
      <c r="AD24" s="2509"/>
      <c r="AE24" s="2516"/>
      <c r="AF24" s="2517"/>
      <c r="AG24" s="2517"/>
      <c r="AH24" s="2517"/>
      <c r="AI24" s="2517"/>
      <c r="AJ24" s="2517"/>
      <c r="AK24" s="2517"/>
      <c r="AL24" s="2517"/>
      <c r="AM24" s="2517"/>
      <c r="AN24" s="2517"/>
      <c r="AO24" s="2517"/>
      <c r="AP24" s="2517"/>
      <c r="AQ24" s="2517"/>
      <c r="AR24" s="2517"/>
      <c r="AS24" s="2517"/>
      <c r="AT24" s="2517"/>
      <c r="AU24" s="2517"/>
      <c r="AV24" s="2517"/>
      <c r="AW24" s="2517"/>
      <c r="AX24" s="2517"/>
      <c r="AY24" s="2517"/>
      <c r="AZ24" s="2517"/>
      <c r="BA24" s="2517"/>
      <c r="BB24" s="2518"/>
      <c r="BC24" s="2518"/>
      <c r="BD24" s="2518"/>
      <c r="BE24" s="2518"/>
      <c r="BF24" s="2518"/>
      <c r="BG24" s="2518"/>
      <c r="BH24" s="2518"/>
      <c r="BI24" s="2519"/>
      <c r="BJ24" s="2520"/>
      <c r="BK24" s="2520"/>
      <c r="BL24" s="2520"/>
      <c r="BM24" s="2520"/>
      <c r="BN24" s="2520"/>
      <c r="BO24" s="2520"/>
      <c r="BP24" s="2521"/>
      <c r="BQ24" s="2522"/>
      <c r="BR24" s="2522"/>
      <c r="BS24" s="2522"/>
      <c r="BT24" s="2522"/>
      <c r="BU24" s="2522"/>
      <c r="BV24" s="2522"/>
      <c r="BW24" s="2517"/>
      <c r="BX24" s="2517"/>
      <c r="BY24" s="2517"/>
      <c r="BZ24" s="2523"/>
    </row>
    <row r="25" spans="1:315" s="2494" customFormat="1" ht="35.25" customHeight="1" thickBot="1" x14ac:dyDescent="0.9">
      <c r="A25" s="2524" t="s">
        <v>1714</v>
      </c>
      <c r="B25" s="2525"/>
      <c r="C25" s="2525"/>
      <c r="D25" s="2525"/>
      <c r="E25" s="2525"/>
      <c r="F25" s="2525"/>
      <c r="G25" s="2525"/>
      <c r="H25" s="2525"/>
      <c r="I25" s="2525"/>
      <c r="J25" s="2525"/>
      <c r="K25" s="2525"/>
      <c r="L25" s="2525"/>
      <c r="M25" s="2525"/>
      <c r="N25" s="2525"/>
      <c r="O25" s="2525"/>
      <c r="P25" s="2525"/>
      <c r="Q25" s="2526"/>
      <c r="R25" s="2526"/>
      <c r="X25" s="2526"/>
      <c r="Y25" s="2526"/>
      <c r="Z25" s="2526"/>
      <c r="AA25" s="2526"/>
      <c r="AB25" s="2526"/>
      <c r="AC25" s="2526"/>
      <c r="AD25" s="2526"/>
      <c r="AE25" s="2526"/>
      <c r="AF25" s="2432"/>
      <c r="AG25" s="2432"/>
      <c r="AH25" s="2527"/>
      <c r="AI25" s="2527"/>
      <c r="AJ25" s="2527"/>
      <c r="AK25" s="2527"/>
      <c r="AL25" s="2527"/>
      <c r="AM25" s="2527"/>
      <c r="AN25" s="2527"/>
      <c r="AO25" s="2527"/>
      <c r="AP25" s="2527"/>
      <c r="AQ25" s="2527"/>
      <c r="AR25" s="2527"/>
      <c r="AS25" s="2527"/>
      <c r="AT25" s="2527"/>
      <c r="AU25" s="2432"/>
      <c r="AV25" s="2528"/>
      <c r="AW25" s="2528"/>
      <c r="AX25" s="2528"/>
      <c r="AY25" s="2528"/>
      <c r="AZ25" s="2528"/>
      <c r="BA25" s="2528"/>
      <c r="BB25" s="2528"/>
      <c r="BC25" s="2529"/>
      <c r="BD25" s="2529"/>
      <c r="BE25" s="2529"/>
      <c r="BF25" s="2529"/>
      <c r="BG25" s="2529"/>
      <c r="BH25" s="2529"/>
      <c r="BI25" s="2521"/>
      <c r="BJ25" s="2521"/>
      <c r="BK25" s="2521"/>
      <c r="BL25" s="2521"/>
      <c r="BM25" s="2521"/>
      <c r="BN25" s="2521"/>
      <c r="BO25" s="2521"/>
      <c r="BP25" s="2521"/>
      <c r="BQ25" s="2521"/>
      <c r="BR25" s="2521"/>
      <c r="BS25" s="2521"/>
      <c r="BT25" s="2521"/>
      <c r="BU25" s="2521"/>
      <c r="BV25" s="2521"/>
      <c r="BW25" s="2432"/>
      <c r="BX25" s="2432"/>
      <c r="BY25" s="2432"/>
      <c r="BZ25" s="2432"/>
    </row>
    <row r="26" spans="1:315" ht="35.25" customHeight="1" thickTop="1" thickBot="1" x14ac:dyDescent="0.9">
      <c r="A26" s="2530"/>
      <c r="B26" s="2531"/>
      <c r="C26" s="2531"/>
      <c r="D26" s="2531"/>
      <c r="E26" s="2531"/>
      <c r="F26" s="2531"/>
      <c r="G26" s="2531"/>
      <c r="H26" s="2531"/>
      <c r="I26" s="2531"/>
      <c r="J26" s="2531"/>
      <c r="K26" s="2531"/>
      <c r="L26" s="2531"/>
      <c r="M26" s="2531"/>
      <c r="N26" s="2531"/>
      <c r="O26" s="2531"/>
      <c r="P26" s="2531"/>
      <c r="Q26" s="2532"/>
      <c r="R26" s="1039" t="s">
        <v>1776</v>
      </c>
      <c r="S26" s="2339" t="s">
        <v>1930</v>
      </c>
      <c r="T26" s="2339" t="s">
        <v>1930</v>
      </c>
      <c r="U26" s="2339" t="s">
        <v>1930</v>
      </c>
      <c r="V26" s="2339" t="s">
        <v>1930</v>
      </c>
      <c r="W26" s="2339"/>
      <c r="X26" s="2533"/>
      <c r="Y26" s="2533"/>
      <c r="Z26" s="2533"/>
      <c r="AA26" s="2533"/>
      <c r="AB26" s="2533"/>
      <c r="AC26" s="2533"/>
      <c r="AD26" s="2533"/>
      <c r="AE26" s="2533"/>
      <c r="AF26" s="2534"/>
      <c r="AG26" s="2534"/>
      <c r="AH26" s="2535"/>
      <c r="AI26" s="2535"/>
      <c r="AJ26" s="2535"/>
      <c r="AK26" s="2535"/>
      <c r="AL26" s="2535"/>
      <c r="AM26" s="2535"/>
      <c r="AN26" s="2535"/>
      <c r="AO26" s="2535"/>
      <c r="AP26" s="2535"/>
      <c r="AQ26" s="2535"/>
      <c r="AR26" s="2535"/>
      <c r="AS26" s="2535"/>
      <c r="AT26" s="2535"/>
      <c r="AU26" s="2534"/>
      <c r="AV26" s="2536"/>
      <c r="AW26" s="2536"/>
      <c r="AX26" s="2536"/>
      <c r="AY26" s="2536"/>
      <c r="AZ26" s="2536"/>
      <c r="BA26" s="2536"/>
      <c r="BB26" s="2536"/>
      <c r="BC26" s="2537"/>
      <c r="BD26" s="2537"/>
      <c r="BE26" s="2537"/>
      <c r="BF26" s="2537"/>
      <c r="BG26" s="2537"/>
      <c r="BH26" s="2537"/>
      <c r="BI26" s="637"/>
      <c r="BJ26" s="637"/>
      <c r="BK26" s="637"/>
      <c r="BL26" s="637"/>
      <c r="BM26" s="637"/>
      <c r="BN26" s="637"/>
      <c r="BO26" s="637"/>
      <c r="BP26" s="637"/>
      <c r="BQ26" s="637"/>
      <c r="BR26" s="637"/>
      <c r="BS26" s="637"/>
      <c r="BT26" s="637"/>
      <c r="BU26" s="637"/>
      <c r="BV26" s="637"/>
      <c r="BW26" s="2534"/>
      <c r="BX26" s="2534"/>
      <c r="BY26" s="2534"/>
      <c r="BZ26" s="2534"/>
    </row>
    <row r="27" spans="1:315" ht="35.25" customHeight="1" thickTop="1" thickBot="1" x14ac:dyDescent="0.9">
      <c r="A27" s="2530"/>
      <c r="B27" s="2531"/>
      <c r="C27" s="2531"/>
      <c r="D27" s="2531"/>
      <c r="E27" s="2531"/>
      <c r="F27" s="2531"/>
      <c r="G27" s="2531"/>
      <c r="H27" s="2531"/>
      <c r="I27" s="2531"/>
      <c r="J27" s="2531"/>
      <c r="K27" s="2531"/>
      <c r="L27" s="2531"/>
      <c r="M27" s="2531"/>
      <c r="N27" s="2531"/>
      <c r="O27" s="2531"/>
      <c r="P27" s="2531"/>
      <c r="Q27" s="2532"/>
      <c r="R27" s="1039" t="s">
        <v>1776</v>
      </c>
      <c r="S27" s="1039" t="s">
        <v>1469</v>
      </c>
      <c r="T27" s="1039" t="s">
        <v>1469</v>
      </c>
      <c r="U27" s="1039" t="s">
        <v>1469</v>
      </c>
      <c r="V27" s="2339"/>
      <c r="W27" s="2339"/>
      <c r="X27" s="2533"/>
      <c r="Y27" s="2533"/>
      <c r="Z27" s="2533"/>
      <c r="AA27" s="2533"/>
      <c r="AB27" s="2533"/>
      <c r="AC27" s="2533"/>
      <c r="AD27" s="2533"/>
      <c r="AE27" s="2533"/>
      <c r="AF27" s="2534"/>
      <c r="AG27" s="2534"/>
      <c r="AH27" s="2535"/>
      <c r="AI27" s="2535"/>
      <c r="AJ27" s="2535"/>
      <c r="AK27" s="2535"/>
      <c r="AL27" s="2535"/>
      <c r="AM27" s="2535"/>
      <c r="AN27" s="2535"/>
      <c r="AO27" s="2535"/>
      <c r="AP27" s="2535"/>
      <c r="AQ27" s="2535"/>
      <c r="AR27" s="2535"/>
      <c r="AS27" s="2535"/>
      <c r="AT27" s="2535"/>
      <c r="AU27" s="2534"/>
      <c r="AV27" s="2536"/>
      <c r="AW27" s="2536"/>
      <c r="AX27" s="2536"/>
      <c r="AY27" s="2536"/>
      <c r="AZ27" s="2536"/>
      <c r="BA27" s="2536"/>
      <c r="BB27" s="2536"/>
      <c r="BC27" s="2537"/>
      <c r="BD27" s="2537"/>
      <c r="BE27" s="2537"/>
      <c r="BF27" s="2537"/>
      <c r="BG27" s="2537"/>
      <c r="BH27" s="2537"/>
      <c r="BI27" s="637"/>
      <c r="BJ27" s="637"/>
      <c r="BK27" s="637"/>
      <c r="BL27" s="637"/>
      <c r="BM27" s="637"/>
      <c r="BN27" s="637"/>
      <c r="BO27" s="637"/>
      <c r="BP27" s="637"/>
      <c r="BQ27" s="637"/>
      <c r="BR27" s="637"/>
      <c r="BS27" s="637"/>
      <c r="BT27" s="637"/>
      <c r="BU27" s="637"/>
      <c r="BV27" s="637"/>
      <c r="BW27" s="2534"/>
      <c r="BX27" s="2534"/>
      <c r="BY27" s="2534"/>
      <c r="BZ27" s="2534"/>
    </row>
    <row r="28" spans="1:315" ht="25.5" customHeight="1" thickTop="1" thickBot="1" x14ac:dyDescent="0.9">
      <c r="A28" s="2538"/>
      <c r="B28" s="2539"/>
      <c r="C28" s="2539"/>
      <c r="D28" s="2539"/>
      <c r="E28" s="2539"/>
      <c r="F28" s="2539"/>
      <c r="G28" s="2539"/>
      <c r="H28" s="2539"/>
      <c r="I28" s="2539"/>
      <c r="J28" s="2539"/>
      <c r="K28" s="2539"/>
      <c r="L28" s="2539"/>
      <c r="M28" s="2539"/>
      <c r="N28" s="2539"/>
      <c r="O28" s="2539"/>
      <c r="P28" s="2539"/>
      <c r="Q28" s="2539"/>
      <c r="R28" s="2540"/>
      <c r="S28" s="2339" t="s">
        <v>1931</v>
      </c>
      <c r="T28" s="2339" t="s">
        <v>1931</v>
      </c>
      <c r="U28" s="2339" t="s">
        <v>1931</v>
      </c>
      <c r="V28" s="2339" t="s">
        <v>1931</v>
      </c>
      <c r="W28" s="2339"/>
      <c r="X28" s="2541"/>
      <c r="Y28" s="2541"/>
      <c r="Z28" s="2541"/>
      <c r="AA28" s="2541"/>
      <c r="AB28" s="2541"/>
      <c r="AC28" s="2541"/>
      <c r="AD28" s="2542"/>
      <c r="AE28" s="2543"/>
      <c r="AF28" s="2544"/>
      <c r="AG28" s="2544"/>
      <c r="AH28" s="2544"/>
      <c r="AI28" s="2544"/>
      <c r="AJ28" s="2544"/>
      <c r="AK28" s="2544"/>
      <c r="AL28" s="2544"/>
      <c r="AM28" s="2544"/>
      <c r="AN28" s="2544"/>
      <c r="AO28" s="2544"/>
      <c r="AP28" s="2544"/>
      <c r="AQ28" s="2544"/>
      <c r="AR28" s="2544"/>
      <c r="AS28" s="2544"/>
      <c r="AT28" s="2544"/>
      <c r="AU28" s="2544"/>
      <c r="AV28" s="2544"/>
      <c r="AW28" s="2544"/>
      <c r="AX28" s="2544"/>
      <c r="AY28" s="2544"/>
      <c r="AZ28" s="2544"/>
      <c r="BA28" s="2544"/>
      <c r="BB28" s="611"/>
      <c r="BC28" s="2545"/>
      <c r="BD28" s="2545"/>
      <c r="BE28" s="2545"/>
      <c r="BF28" s="2545"/>
      <c r="BG28" s="2545"/>
      <c r="BH28" s="2545"/>
      <c r="BI28" s="2546"/>
      <c r="BJ28" s="2547"/>
      <c r="BK28" s="2547"/>
      <c r="BL28" s="2547"/>
      <c r="BM28" s="2547"/>
      <c r="BN28" s="2547"/>
      <c r="BO28" s="2547"/>
      <c r="BP28" s="637"/>
      <c r="BQ28" s="637"/>
      <c r="BR28" s="637"/>
      <c r="BS28" s="637"/>
      <c r="BT28" s="637"/>
      <c r="BU28" s="637"/>
      <c r="BV28" s="637"/>
      <c r="BW28" s="2544"/>
      <c r="BX28" s="2544"/>
      <c r="BY28" s="2544"/>
      <c r="BZ28" s="2544"/>
    </row>
    <row r="29" spans="1:315" ht="28.5" customHeight="1" thickTop="1" thickBot="1" x14ac:dyDescent="0.9">
      <c r="A29" s="2548"/>
      <c r="B29" s="2549"/>
      <c r="C29" s="2549"/>
      <c r="D29" s="2549"/>
      <c r="E29" s="2549"/>
      <c r="F29" s="2549"/>
      <c r="G29" s="2549"/>
      <c r="H29" s="2549"/>
      <c r="I29" s="2549"/>
      <c r="J29" s="2549"/>
      <c r="K29" s="2549"/>
      <c r="L29" s="2549"/>
      <c r="M29" s="2549"/>
      <c r="N29" s="2549"/>
      <c r="O29" s="2549"/>
      <c r="P29" s="2549"/>
      <c r="Q29" s="2549"/>
      <c r="R29" s="2550"/>
      <c r="S29" s="1039" t="s">
        <v>1469</v>
      </c>
      <c r="T29" s="1039" t="s">
        <v>1469</v>
      </c>
      <c r="U29" s="1039" t="s">
        <v>1469</v>
      </c>
      <c r="V29" s="1361"/>
      <c r="W29" s="1361"/>
      <c r="X29" s="2542"/>
      <c r="Y29" s="2542"/>
      <c r="Z29" s="2542"/>
      <c r="AA29" s="2542"/>
      <c r="AB29" s="2542"/>
      <c r="AC29" s="2541"/>
      <c r="AD29" s="2542"/>
      <c r="AE29" s="2542"/>
      <c r="AF29" s="2551"/>
      <c r="AG29" s="2551"/>
      <c r="AH29" s="2544"/>
      <c r="AI29" s="2544"/>
      <c r="AJ29" s="2544"/>
      <c r="AK29" s="2544"/>
      <c r="AL29" s="2544"/>
      <c r="AM29" s="2544"/>
      <c r="AN29" s="2544"/>
      <c r="AO29" s="2544"/>
      <c r="AP29" s="2544"/>
      <c r="AQ29" s="2544"/>
      <c r="AR29" s="2544"/>
      <c r="AS29" s="2544"/>
      <c r="AT29" s="2544"/>
      <c r="AU29" s="2544"/>
      <c r="AV29" s="2544"/>
      <c r="AW29" s="2544"/>
      <c r="AX29" s="2544"/>
      <c r="AY29" s="2544"/>
      <c r="AZ29" s="2544"/>
      <c r="BA29" s="2544"/>
      <c r="BB29" s="2541"/>
      <c r="BC29" s="2552"/>
      <c r="BD29" s="2552"/>
      <c r="BE29" s="2552"/>
      <c r="BF29" s="2552"/>
      <c r="BG29" s="2552"/>
      <c r="BH29" s="2552"/>
      <c r="BI29" s="2546"/>
      <c r="BJ29" s="2547"/>
      <c r="BK29" s="2547"/>
      <c r="BL29" s="2547"/>
      <c r="BM29" s="2547"/>
      <c r="BN29" s="2547"/>
      <c r="BO29" s="2547"/>
      <c r="BP29" s="637"/>
      <c r="BQ29" s="637"/>
      <c r="BR29" s="637"/>
      <c r="BS29" s="637"/>
      <c r="BT29" s="637"/>
      <c r="BU29" s="637"/>
      <c r="BV29" s="637"/>
      <c r="BW29" s="2544"/>
      <c r="BX29" s="2544"/>
      <c r="BY29" s="2544"/>
      <c r="BZ29" s="2544"/>
    </row>
    <row r="30" spans="1:315" s="2556" customFormat="1" ht="27.75" customHeight="1" thickTop="1" x14ac:dyDescent="0.85">
      <c r="A30" s="2553" t="s">
        <v>1506</v>
      </c>
      <c r="B30" s="2554"/>
      <c r="C30" s="2554"/>
      <c r="D30" s="2554"/>
      <c r="E30" s="2554"/>
      <c r="F30" s="2554"/>
      <c r="G30" s="2554"/>
      <c r="H30" s="2554"/>
      <c r="I30" s="2554"/>
      <c r="J30" s="2554"/>
      <c r="K30" s="2554"/>
      <c r="L30" s="2554"/>
      <c r="M30" s="2554"/>
      <c r="N30" s="2554"/>
      <c r="O30" s="2554"/>
      <c r="P30" s="2554"/>
      <c r="Q30" s="2555"/>
      <c r="R30" s="2555"/>
      <c r="X30" s="2555"/>
      <c r="Y30" s="2555"/>
      <c r="Z30" s="2555"/>
      <c r="AA30" s="2555"/>
      <c r="AB30" s="2555"/>
      <c r="AC30" s="2555"/>
      <c r="AD30" s="2555"/>
      <c r="AE30" s="2555"/>
      <c r="AF30" s="2534"/>
      <c r="AG30" s="2534"/>
      <c r="AH30" s="2535"/>
      <c r="AI30" s="2535"/>
      <c r="AJ30" s="2535"/>
      <c r="AK30" s="2535"/>
      <c r="AL30" s="2535"/>
      <c r="AM30" s="2535"/>
      <c r="AN30" s="2535"/>
      <c r="AO30" s="2535"/>
      <c r="AP30" s="2535"/>
      <c r="AQ30" s="2535"/>
      <c r="AR30" s="2535"/>
      <c r="AS30" s="2535"/>
      <c r="AT30" s="2535"/>
      <c r="AU30" s="2534"/>
      <c r="AV30" s="2557"/>
      <c r="AW30" s="2557"/>
      <c r="AX30" s="2557"/>
      <c r="AY30" s="2557"/>
      <c r="AZ30" s="2557"/>
      <c r="BA30" s="2557"/>
      <c r="BB30" s="2557"/>
      <c r="BC30" s="2555"/>
      <c r="BD30" s="2555"/>
      <c r="BE30" s="2555"/>
      <c r="BF30" s="2555"/>
      <c r="BG30" s="2555"/>
      <c r="BH30" s="2555"/>
      <c r="BI30" s="638"/>
      <c r="BJ30" s="637"/>
      <c r="BK30" s="637"/>
      <c r="BL30" s="637"/>
      <c r="BM30" s="637"/>
      <c r="BN30" s="637"/>
      <c r="BO30" s="637"/>
      <c r="BP30" s="637"/>
      <c r="BQ30" s="637"/>
      <c r="BR30" s="637"/>
      <c r="BS30" s="637"/>
      <c r="BT30" s="637"/>
      <c r="BU30" s="637"/>
      <c r="BV30" s="637"/>
      <c r="BW30" s="2534"/>
      <c r="BX30" s="2534"/>
      <c r="BY30" s="2534"/>
      <c r="BZ30" s="2534"/>
      <c r="CA30" s="2558"/>
      <c r="CB30" s="2558"/>
      <c r="CC30" s="2558"/>
      <c r="CD30" s="2558"/>
      <c r="CE30" s="2558"/>
      <c r="CF30" s="2558"/>
      <c r="CG30" s="2558"/>
      <c r="CH30" s="2558"/>
      <c r="CI30" s="2558"/>
      <c r="CJ30" s="2558"/>
      <c r="CK30" s="2558"/>
      <c r="CL30" s="2558"/>
      <c r="CM30" s="2558"/>
      <c r="CN30" s="2558"/>
      <c r="CO30" s="2558"/>
      <c r="CP30" s="2558"/>
      <c r="CQ30" s="2558"/>
      <c r="CR30" s="2558"/>
      <c r="CS30" s="2558"/>
      <c r="CT30" s="2558"/>
      <c r="CU30" s="2558"/>
      <c r="CV30" s="2558"/>
      <c r="CW30" s="2558"/>
      <c r="CX30" s="2558"/>
      <c r="CY30" s="2558"/>
      <c r="CZ30" s="2558"/>
      <c r="DA30" s="2558"/>
      <c r="DB30" s="2558"/>
      <c r="DC30" s="2558"/>
      <c r="DD30" s="2558"/>
      <c r="DE30" s="2558"/>
      <c r="DF30" s="2558"/>
      <c r="DG30" s="2558"/>
      <c r="DH30" s="2558"/>
      <c r="DI30" s="2558"/>
      <c r="DJ30" s="2558"/>
      <c r="DK30" s="2558"/>
      <c r="DL30" s="2558"/>
      <c r="DM30" s="2558"/>
      <c r="DN30" s="2558"/>
      <c r="DO30" s="2558"/>
      <c r="DP30" s="2558"/>
      <c r="DQ30" s="2558"/>
      <c r="DR30" s="2558"/>
      <c r="DS30" s="2558"/>
      <c r="DT30" s="2558"/>
      <c r="DU30" s="2558"/>
      <c r="DV30" s="2558"/>
      <c r="DW30" s="2558"/>
      <c r="DX30" s="2558"/>
      <c r="DY30" s="2558"/>
      <c r="DZ30" s="2558"/>
      <c r="EA30" s="2558"/>
      <c r="EB30" s="2558"/>
      <c r="EC30" s="2558"/>
      <c r="ED30" s="2558"/>
      <c r="EE30" s="2558"/>
      <c r="EF30" s="2558"/>
      <c r="EG30" s="2558"/>
      <c r="EH30" s="2558"/>
      <c r="EI30" s="2558"/>
      <c r="EJ30" s="2558"/>
      <c r="EK30" s="2558"/>
      <c r="EL30" s="2558"/>
      <c r="EM30" s="2558"/>
      <c r="EN30" s="2558"/>
      <c r="EO30" s="2558"/>
      <c r="EP30" s="2558"/>
      <c r="EQ30" s="2558"/>
      <c r="ER30" s="2558"/>
      <c r="ES30" s="2558"/>
      <c r="ET30" s="2558"/>
      <c r="EU30" s="2558"/>
      <c r="EV30" s="2558"/>
      <c r="EW30" s="2558"/>
      <c r="EX30" s="2558"/>
      <c r="EY30" s="2558"/>
      <c r="EZ30" s="2558"/>
      <c r="FA30" s="2558"/>
      <c r="FB30" s="2558"/>
      <c r="FC30" s="2558"/>
      <c r="FD30" s="2558"/>
      <c r="FE30" s="2558"/>
      <c r="FF30" s="2558"/>
      <c r="FG30" s="2558"/>
      <c r="FH30" s="2558"/>
      <c r="FI30" s="2558"/>
      <c r="FJ30" s="2558"/>
      <c r="FK30" s="2558"/>
      <c r="FL30" s="2558"/>
      <c r="FM30" s="2558"/>
      <c r="FN30" s="2558"/>
      <c r="FO30" s="2558"/>
      <c r="FP30" s="2558"/>
      <c r="FQ30" s="2558"/>
      <c r="FR30" s="2558"/>
      <c r="FS30" s="2558"/>
      <c r="FT30" s="2558"/>
      <c r="FU30" s="2558"/>
      <c r="FV30" s="2558"/>
      <c r="FW30" s="2558"/>
      <c r="FX30" s="2558"/>
      <c r="FY30" s="2558"/>
      <c r="FZ30" s="2558"/>
      <c r="GA30" s="2558"/>
      <c r="GB30" s="2558"/>
      <c r="GC30" s="2558"/>
      <c r="GD30" s="2558"/>
      <c r="GE30" s="2558"/>
      <c r="GF30" s="2558"/>
      <c r="GG30" s="2558"/>
      <c r="GH30" s="2558"/>
      <c r="GI30" s="2558"/>
      <c r="GJ30" s="2558"/>
      <c r="GK30" s="2558"/>
      <c r="GL30" s="2558"/>
      <c r="GM30" s="2558"/>
      <c r="GN30" s="2558"/>
      <c r="GO30" s="2558"/>
      <c r="GP30" s="2558"/>
      <c r="GQ30" s="2558"/>
      <c r="GR30" s="2558"/>
      <c r="GS30" s="2558"/>
      <c r="GT30" s="2558"/>
      <c r="GU30" s="2558"/>
      <c r="GV30" s="2558"/>
      <c r="GW30" s="2558"/>
      <c r="GX30" s="2558"/>
      <c r="GY30" s="2558"/>
      <c r="GZ30" s="2558"/>
      <c r="HA30" s="2558"/>
      <c r="HB30" s="2558"/>
      <c r="HC30" s="2558"/>
      <c r="HD30" s="2558"/>
      <c r="HE30" s="2558"/>
      <c r="HF30" s="2558"/>
      <c r="HG30" s="2558"/>
      <c r="HH30" s="2558"/>
      <c r="HI30" s="2558"/>
      <c r="HJ30" s="2558"/>
      <c r="HK30" s="2558"/>
      <c r="HL30" s="2558"/>
      <c r="HM30" s="2558"/>
      <c r="HN30" s="2558"/>
      <c r="HO30" s="2558"/>
      <c r="HP30" s="2558"/>
      <c r="HQ30" s="2558"/>
      <c r="HR30" s="2558"/>
      <c r="HS30" s="2558"/>
      <c r="HT30" s="2558"/>
      <c r="HU30" s="2558"/>
      <c r="HV30" s="2558"/>
      <c r="HW30" s="2558"/>
      <c r="HX30" s="2558"/>
      <c r="HY30" s="2558"/>
      <c r="HZ30" s="2558"/>
      <c r="IA30" s="2558"/>
      <c r="IB30" s="2558"/>
      <c r="IC30" s="2558"/>
      <c r="ID30" s="2558"/>
      <c r="IE30" s="2558"/>
      <c r="IF30" s="2558"/>
      <c r="IG30" s="2558"/>
      <c r="IH30" s="2558"/>
      <c r="II30" s="2558"/>
      <c r="IJ30" s="2558"/>
      <c r="IK30" s="2558"/>
      <c r="IL30" s="2558"/>
      <c r="IM30" s="2558"/>
      <c r="IN30" s="2558"/>
      <c r="IO30" s="2558"/>
      <c r="IP30" s="2558"/>
      <c r="IQ30" s="2558"/>
      <c r="IR30" s="2558"/>
      <c r="IS30" s="2558"/>
      <c r="IT30" s="2558"/>
      <c r="IU30" s="2558"/>
      <c r="IV30" s="2558"/>
      <c r="IW30" s="2558"/>
      <c r="IX30" s="2558"/>
      <c r="IY30" s="2558"/>
      <c r="IZ30" s="2558"/>
      <c r="JA30" s="2558"/>
      <c r="JB30" s="2558"/>
      <c r="JC30" s="2558"/>
      <c r="JD30" s="2558"/>
      <c r="JE30" s="2558"/>
      <c r="JF30" s="2558"/>
      <c r="JG30" s="2558"/>
      <c r="JH30" s="2558"/>
      <c r="JI30" s="2558"/>
      <c r="JJ30" s="2558"/>
      <c r="JK30" s="2558"/>
      <c r="JL30" s="2558"/>
      <c r="JM30" s="2558"/>
      <c r="JN30" s="2558"/>
      <c r="JO30" s="2558"/>
      <c r="JP30" s="2558"/>
      <c r="JQ30" s="2558"/>
      <c r="JR30" s="2558"/>
      <c r="JS30" s="2558"/>
      <c r="JT30" s="2558"/>
      <c r="JU30" s="2558"/>
      <c r="JV30" s="2558"/>
      <c r="JW30" s="2558"/>
      <c r="JX30" s="2558"/>
      <c r="JY30" s="2558"/>
      <c r="JZ30" s="2558"/>
      <c r="KA30" s="2558"/>
      <c r="KB30" s="2558"/>
      <c r="KC30" s="2558"/>
      <c r="KD30" s="2558"/>
      <c r="KE30" s="2558"/>
      <c r="KF30" s="2558"/>
      <c r="KG30" s="2558"/>
      <c r="KH30" s="2558"/>
      <c r="KI30" s="2558"/>
      <c r="KJ30" s="2558"/>
      <c r="KK30" s="2558"/>
      <c r="KL30" s="2558"/>
      <c r="KM30" s="2558"/>
      <c r="KN30" s="2558"/>
      <c r="KO30" s="2558"/>
      <c r="KP30" s="2558"/>
      <c r="KQ30" s="2558"/>
      <c r="KR30" s="2558"/>
      <c r="KS30" s="2558"/>
      <c r="KT30" s="2558"/>
      <c r="KU30" s="2558"/>
      <c r="KV30" s="2558"/>
      <c r="KW30" s="2558"/>
      <c r="KX30" s="2558"/>
      <c r="KY30" s="2558"/>
      <c r="KZ30" s="2558"/>
      <c r="LA30" s="2558"/>
      <c r="LB30" s="2558"/>
      <c r="LC30" s="2558"/>
    </row>
    <row r="31" spans="1:315" ht="25.5" customHeight="1" x14ac:dyDescent="0.85">
      <c r="A31" s="2992"/>
      <c r="B31" s="2559"/>
      <c r="C31" s="2559"/>
      <c r="D31" s="2559"/>
      <c r="E31" s="2559"/>
      <c r="F31" s="2559"/>
      <c r="G31" s="2559"/>
      <c r="H31" s="2559"/>
      <c r="I31" s="2559"/>
      <c r="J31" s="2559"/>
      <c r="K31" s="2559"/>
      <c r="L31" s="2559"/>
      <c r="M31" s="2559"/>
      <c r="N31" s="2559"/>
      <c r="O31" s="2559"/>
      <c r="P31" s="2559"/>
      <c r="Q31" s="2994"/>
      <c r="R31" s="613"/>
      <c r="S31" s="613"/>
      <c r="T31" s="613"/>
      <c r="U31" s="613"/>
      <c r="V31" s="613"/>
      <c r="W31" s="613"/>
      <c r="X31" s="2560"/>
      <c r="Y31" s="2560"/>
      <c r="Z31" s="2560"/>
      <c r="AA31" s="2560"/>
      <c r="AB31" s="2561"/>
      <c r="AC31" s="2561"/>
      <c r="AD31" s="613"/>
      <c r="AE31" s="2562"/>
      <c r="AF31" s="2562"/>
      <c r="AG31" s="2563"/>
      <c r="AH31" s="2563"/>
      <c r="AI31" s="2563"/>
      <c r="AJ31" s="2563"/>
      <c r="AK31" s="2563"/>
      <c r="AL31" s="2563"/>
      <c r="AM31" s="2563"/>
      <c r="AN31" s="2563"/>
      <c r="AO31" s="2563"/>
      <c r="AP31" s="2563"/>
      <c r="AQ31" s="2563"/>
      <c r="AR31" s="2563"/>
      <c r="AS31" s="2563"/>
      <c r="AT31" s="2563"/>
      <c r="AU31" s="2564"/>
      <c r="AV31" s="2564"/>
      <c r="AW31" s="2564"/>
      <c r="AX31" s="2564"/>
      <c r="AY31" s="2564"/>
      <c r="AZ31" s="2564"/>
      <c r="BA31" s="2564"/>
      <c r="BB31" s="2565"/>
      <c r="BC31" s="2566"/>
      <c r="BD31" s="2566"/>
      <c r="BE31" s="2566"/>
      <c r="BF31" s="2566"/>
      <c r="BG31" s="2566"/>
      <c r="BH31" s="2566"/>
      <c r="BI31" s="2566"/>
      <c r="BJ31" s="2567"/>
      <c r="BK31" s="2567"/>
      <c r="BL31" s="2567"/>
      <c r="BM31" s="2567"/>
      <c r="BN31" s="2567"/>
      <c r="BO31" s="2567"/>
      <c r="BP31" s="637"/>
      <c r="BQ31" s="2568"/>
      <c r="BR31" s="2568"/>
      <c r="BS31" s="2568"/>
      <c r="BT31" s="2568"/>
      <c r="BU31" s="2568"/>
      <c r="BV31" s="2568"/>
      <c r="BW31" s="2564"/>
      <c r="BX31" s="2564"/>
      <c r="BY31" s="2564"/>
      <c r="BZ31" s="2564"/>
    </row>
    <row r="32" spans="1:315" ht="25.5" customHeight="1" x14ac:dyDescent="0.85">
      <c r="A32" s="2993"/>
      <c r="B32" s="2569"/>
      <c r="C32" s="2569"/>
      <c r="D32" s="2569"/>
      <c r="E32" s="2569"/>
      <c r="F32" s="2569"/>
      <c r="G32" s="2569"/>
      <c r="H32" s="2569"/>
      <c r="I32" s="2569"/>
      <c r="J32" s="2569"/>
      <c r="K32" s="2569"/>
      <c r="L32" s="2569"/>
      <c r="M32" s="2569"/>
      <c r="N32" s="2569"/>
      <c r="O32" s="2569"/>
      <c r="P32" s="2569"/>
      <c r="Q32" s="2995"/>
      <c r="R32" s="2570"/>
      <c r="S32" s="2570"/>
      <c r="T32" s="2570"/>
      <c r="U32" s="2570"/>
      <c r="V32" s="2570"/>
      <c r="W32" s="2570"/>
      <c r="X32" s="2542"/>
      <c r="Y32" s="2542"/>
      <c r="Z32" s="2542"/>
      <c r="AA32" s="2542"/>
      <c r="AB32" s="2542"/>
      <c r="AC32" s="2541"/>
      <c r="AD32" s="2542"/>
      <c r="AE32" s="2542"/>
      <c r="AF32" s="2544"/>
      <c r="AG32" s="2544"/>
      <c r="AH32" s="2544"/>
      <c r="AI32" s="2544"/>
      <c r="AJ32" s="2544"/>
      <c r="AK32" s="2544"/>
      <c r="AL32" s="2544"/>
      <c r="AM32" s="2544"/>
      <c r="AN32" s="2544"/>
      <c r="AO32" s="2544"/>
      <c r="AP32" s="2544"/>
      <c r="AQ32" s="2544"/>
      <c r="AR32" s="2544"/>
      <c r="AS32" s="2544"/>
      <c r="AT32" s="2544"/>
      <c r="AU32" s="2544"/>
      <c r="AV32" s="2544"/>
      <c r="AW32" s="2544"/>
      <c r="AX32" s="2544"/>
      <c r="AY32" s="2544"/>
      <c r="AZ32" s="2544"/>
      <c r="BA32" s="2544"/>
      <c r="BB32" s="611"/>
      <c r="BC32" s="2545"/>
      <c r="BD32" s="2545"/>
      <c r="BE32" s="2545"/>
      <c r="BF32" s="2545"/>
      <c r="BG32" s="2545"/>
      <c r="BH32" s="2545"/>
      <c r="BI32" s="2546"/>
      <c r="BJ32" s="2547"/>
      <c r="BK32" s="2547"/>
      <c r="BL32" s="2547"/>
      <c r="BM32" s="2547"/>
      <c r="BN32" s="2547"/>
      <c r="BO32" s="2547"/>
      <c r="BP32" s="637"/>
      <c r="BQ32" s="637"/>
      <c r="BR32" s="637"/>
      <c r="BS32" s="637"/>
      <c r="BT32" s="637"/>
      <c r="BU32" s="637"/>
      <c r="BV32" s="637"/>
      <c r="BW32" s="2544"/>
      <c r="BX32" s="2544"/>
      <c r="BY32" s="2544"/>
      <c r="BZ32" s="2544"/>
    </row>
    <row r="33" spans="1:315" ht="20.25" customHeight="1" x14ac:dyDescent="0.85">
      <c r="A33" s="2571"/>
      <c r="B33" s="2572"/>
      <c r="C33" s="2572"/>
      <c r="D33" s="2572"/>
      <c r="E33" s="2572"/>
      <c r="F33" s="2572"/>
      <c r="G33" s="2572"/>
      <c r="H33" s="2572"/>
      <c r="I33" s="2572"/>
      <c r="J33" s="2572"/>
      <c r="K33" s="2572"/>
      <c r="L33" s="2572"/>
      <c r="M33" s="2572"/>
      <c r="N33" s="2572"/>
      <c r="O33" s="2572"/>
      <c r="P33" s="2572"/>
      <c r="Q33" s="2573"/>
      <c r="R33" s="2573"/>
      <c r="S33" s="2573"/>
      <c r="T33" s="2573"/>
      <c r="U33" s="2573"/>
      <c r="V33" s="2573"/>
      <c r="W33" s="2573"/>
      <c r="X33" s="2574"/>
      <c r="Y33" s="2574"/>
      <c r="Z33" s="2574"/>
      <c r="AA33" s="2574"/>
      <c r="AB33" s="2575"/>
      <c r="AC33" s="2576"/>
      <c r="AD33" s="2576"/>
      <c r="AE33" s="2575"/>
      <c r="AF33" s="2577"/>
      <c r="AG33" s="2577"/>
      <c r="AH33" s="2577"/>
      <c r="AI33" s="2577"/>
      <c r="AJ33" s="2577"/>
      <c r="AK33" s="2577"/>
      <c r="AL33" s="2577"/>
      <c r="AM33" s="2577"/>
      <c r="AN33" s="2577"/>
      <c r="AO33" s="2577"/>
      <c r="AP33" s="2577"/>
      <c r="AQ33" s="2577"/>
      <c r="AR33" s="2577"/>
      <c r="AS33" s="2577"/>
      <c r="AT33" s="2577"/>
      <c r="AU33" s="2577"/>
      <c r="AV33" s="2577"/>
      <c r="AW33" s="2577"/>
      <c r="AX33" s="2577"/>
      <c r="AY33" s="2577"/>
      <c r="AZ33" s="2577"/>
      <c r="BA33" s="2577"/>
      <c r="BB33" s="2578"/>
      <c r="BC33" s="2578"/>
      <c r="BD33" s="2578"/>
      <c r="BE33" s="2578"/>
      <c r="BF33" s="2578"/>
      <c r="BG33" s="2578"/>
      <c r="BH33" s="2578"/>
      <c r="BI33" s="2579"/>
      <c r="BJ33" s="2580"/>
      <c r="BK33" s="2580"/>
      <c r="BL33" s="2580"/>
      <c r="BM33" s="2580"/>
      <c r="BN33" s="2580"/>
      <c r="BO33" s="2580"/>
      <c r="BP33" s="637"/>
      <c r="BQ33" s="2581"/>
      <c r="BR33" s="2581"/>
      <c r="BS33" s="2581"/>
      <c r="BT33" s="2581"/>
      <c r="BU33" s="2581"/>
      <c r="BV33" s="2581"/>
      <c r="BW33" s="2577"/>
      <c r="BX33" s="2577"/>
      <c r="BY33" s="2577"/>
      <c r="BZ33" s="2582"/>
    </row>
    <row r="34" spans="1:315" ht="35.25" customHeight="1" x14ac:dyDescent="0.85">
      <c r="A34" s="2537" t="s">
        <v>1716</v>
      </c>
      <c r="B34" s="2533"/>
      <c r="C34" s="2533"/>
      <c r="D34" s="2533"/>
      <c r="E34" s="2533"/>
      <c r="F34" s="2533"/>
      <c r="G34" s="2533"/>
      <c r="H34" s="2533"/>
      <c r="I34" s="2533"/>
      <c r="J34" s="2533"/>
      <c r="K34" s="2533"/>
      <c r="L34" s="2533"/>
      <c r="M34" s="2533"/>
      <c r="N34" s="2533"/>
      <c r="O34" s="2533"/>
      <c r="P34" s="2533"/>
      <c r="Q34" s="2533"/>
      <c r="R34" s="2533"/>
      <c r="S34" s="2533"/>
      <c r="T34" s="2533"/>
      <c r="U34" s="2533"/>
      <c r="V34" s="2533"/>
      <c r="W34" s="2533"/>
      <c r="X34" s="2533"/>
      <c r="Y34" s="2533"/>
      <c r="Z34" s="2533"/>
      <c r="AA34" s="2533"/>
      <c r="AB34" s="2533"/>
      <c r="AC34" s="2533"/>
      <c r="AD34" s="2533"/>
      <c r="AE34" s="2533"/>
      <c r="AF34" s="2534"/>
      <c r="AG34" s="2534"/>
      <c r="AH34" s="2535"/>
      <c r="AI34" s="2535"/>
      <c r="AJ34" s="2535"/>
      <c r="AK34" s="2535"/>
      <c r="AL34" s="2535"/>
      <c r="AM34" s="2535"/>
      <c r="AN34" s="2535"/>
      <c r="AO34" s="2535"/>
      <c r="AP34" s="2535"/>
      <c r="AQ34" s="2535"/>
      <c r="AR34" s="2535"/>
      <c r="AS34" s="2535"/>
      <c r="AT34" s="2535"/>
      <c r="AU34" s="2534"/>
      <c r="AV34" s="2536"/>
      <c r="AW34" s="2536"/>
      <c r="AX34" s="2536"/>
      <c r="AY34" s="2536"/>
      <c r="AZ34" s="2536"/>
      <c r="BA34" s="2536"/>
      <c r="BB34" s="2536"/>
      <c r="BC34" s="2537"/>
      <c r="BD34" s="2537"/>
      <c r="BE34" s="2537"/>
      <c r="BF34" s="2537"/>
      <c r="BG34" s="2537"/>
      <c r="BH34" s="2537"/>
      <c r="BI34" s="637"/>
      <c r="BJ34" s="637"/>
      <c r="BK34" s="637"/>
      <c r="BL34" s="637"/>
      <c r="BM34" s="637"/>
      <c r="BN34" s="637"/>
      <c r="BO34" s="637"/>
      <c r="BP34" s="637"/>
      <c r="BQ34" s="637"/>
      <c r="BR34" s="637"/>
      <c r="BS34" s="637"/>
      <c r="BT34" s="637"/>
      <c r="BU34" s="637"/>
      <c r="BV34" s="637"/>
      <c r="BW34" s="2534"/>
      <c r="BX34" s="2534"/>
      <c r="BY34" s="2534"/>
      <c r="BZ34" s="2534"/>
    </row>
    <row r="35" spans="1:315" ht="25.5" customHeight="1" x14ac:dyDescent="0.85">
      <c r="A35" s="2992"/>
      <c r="B35" s="2559"/>
      <c r="C35" s="2559"/>
      <c r="D35" s="2559"/>
      <c r="E35" s="2559"/>
      <c r="F35" s="2559"/>
      <c r="G35" s="2559"/>
      <c r="H35" s="2559"/>
      <c r="I35" s="2559"/>
      <c r="J35" s="2559"/>
      <c r="K35" s="2559"/>
      <c r="L35" s="2559"/>
      <c r="M35" s="2559"/>
      <c r="N35" s="2559"/>
      <c r="O35" s="2559"/>
      <c r="P35" s="2559"/>
      <c r="Q35" s="2994"/>
      <c r="R35" s="613"/>
      <c r="S35" s="613"/>
      <c r="T35" s="613"/>
      <c r="U35" s="613"/>
      <c r="V35" s="613"/>
      <c r="W35" s="613"/>
      <c r="X35" s="2541"/>
      <c r="Y35" s="2541"/>
      <c r="Z35" s="2541"/>
      <c r="AA35" s="2541"/>
      <c r="AB35" s="2541"/>
      <c r="AC35" s="2541"/>
      <c r="AD35" s="2542"/>
      <c r="AE35" s="2543"/>
      <c r="AF35" s="2544"/>
      <c r="AG35" s="2544"/>
      <c r="AH35" s="2544"/>
      <c r="AI35" s="2544"/>
      <c r="AJ35" s="2544"/>
      <c r="AK35" s="2544"/>
      <c r="AL35" s="2544"/>
      <c r="AM35" s="2544"/>
      <c r="AN35" s="2544"/>
      <c r="AO35" s="2544"/>
      <c r="AP35" s="2544"/>
      <c r="AQ35" s="2544"/>
      <c r="AR35" s="2544"/>
      <c r="AS35" s="2544"/>
      <c r="AT35" s="2544"/>
      <c r="AU35" s="2544"/>
      <c r="AV35" s="2544"/>
      <c r="AW35" s="2544"/>
      <c r="AX35" s="2544"/>
      <c r="AY35" s="2544"/>
      <c r="AZ35" s="2544"/>
      <c r="BA35" s="2544"/>
      <c r="BB35" s="611"/>
      <c r="BC35" s="2545"/>
      <c r="BD35" s="2545"/>
      <c r="BE35" s="2545"/>
      <c r="BF35" s="2545"/>
      <c r="BG35" s="2545"/>
      <c r="BH35" s="2545"/>
      <c r="BI35" s="2546"/>
      <c r="BJ35" s="2547"/>
      <c r="BK35" s="2547"/>
      <c r="BL35" s="2547"/>
      <c r="BM35" s="2547"/>
      <c r="BN35" s="2547"/>
      <c r="BO35" s="2547"/>
      <c r="BP35" s="637"/>
      <c r="BQ35" s="637"/>
      <c r="BR35" s="637"/>
      <c r="BS35" s="637"/>
      <c r="BT35" s="637"/>
      <c r="BU35" s="637"/>
      <c r="BV35" s="637"/>
      <c r="BW35" s="2544"/>
      <c r="BX35" s="2544"/>
      <c r="BY35" s="2544"/>
      <c r="BZ35" s="2544"/>
    </row>
    <row r="36" spans="1:315" ht="28.5" customHeight="1" x14ac:dyDescent="0.85">
      <c r="A36" s="2993"/>
      <c r="B36" s="2569"/>
      <c r="C36" s="2569"/>
      <c r="D36" s="2569"/>
      <c r="E36" s="2569"/>
      <c r="F36" s="2569"/>
      <c r="G36" s="2569"/>
      <c r="H36" s="2569"/>
      <c r="I36" s="2569"/>
      <c r="J36" s="2569"/>
      <c r="K36" s="2569"/>
      <c r="L36" s="2569"/>
      <c r="M36" s="2569"/>
      <c r="N36" s="2569"/>
      <c r="O36" s="2569"/>
      <c r="P36" s="2569"/>
      <c r="Q36" s="2995"/>
      <c r="R36" s="2570"/>
      <c r="S36" s="2570"/>
      <c r="T36" s="2570"/>
      <c r="U36" s="2570"/>
      <c r="V36" s="2570"/>
      <c r="W36" s="2570"/>
      <c r="X36" s="2542"/>
      <c r="Y36" s="2542"/>
      <c r="Z36" s="2542"/>
      <c r="AA36" s="2542"/>
      <c r="AB36" s="2542"/>
      <c r="AC36" s="2541"/>
      <c r="AD36" s="2542"/>
      <c r="AE36" s="2542"/>
      <c r="AF36" s="2551"/>
      <c r="AG36" s="2551"/>
      <c r="AH36" s="2544"/>
      <c r="AI36" s="2544"/>
      <c r="AJ36" s="2544"/>
      <c r="AK36" s="2544"/>
      <c r="AL36" s="2544"/>
      <c r="AM36" s="2544"/>
      <c r="AN36" s="2544"/>
      <c r="AO36" s="2544"/>
      <c r="AP36" s="2544"/>
      <c r="AQ36" s="2544"/>
      <c r="AR36" s="2544"/>
      <c r="AS36" s="2544"/>
      <c r="AT36" s="2544"/>
      <c r="AU36" s="2544"/>
      <c r="AV36" s="2544"/>
      <c r="AW36" s="2544"/>
      <c r="AX36" s="2544"/>
      <c r="AY36" s="2544"/>
      <c r="AZ36" s="2544"/>
      <c r="BA36" s="2544"/>
      <c r="BB36" s="2541"/>
      <c r="BC36" s="2552"/>
      <c r="BD36" s="2552"/>
      <c r="BE36" s="2552"/>
      <c r="BF36" s="2552"/>
      <c r="BG36" s="2552"/>
      <c r="BH36" s="2552"/>
      <c r="BI36" s="2546"/>
      <c r="BJ36" s="2547"/>
      <c r="BK36" s="2547"/>
      <c r="BL36" s="2547"/>
      <c r="BM36" s="2547"/>
      <c r="BN36" s="2547"/>
      <c r="BO36" s="2547"/>
      <c r="BP36" s="637"/>
      <c r="BQ36" s="637"/>
      <c r="BR36" s="637"/>
      <c r="BS36" s="637"/>
      <c r="BT36" s="637"/>
      <c r="BU36" s="637"/>
      <c r="BV36" s="637"/>
      <c r="BW36" s="2544"/>
      <c r="BX36" s="2544"/>
      <c r="BY36" s="2544"/>
      <c r="BZ36" s="2544"/>
    </row>
    <row r="37" spans="1:315" ht="21" customHeight="1" x14ac:dyDescent="0.85">
      <c r="A37" s="2996"/>
      <c r="B37" s="2997"/>
      <c r="C37" s="2997"/>
      <c r="D37" s="2997"/>
      <c r="E37" s="2997"/>
      <c r="F37" s="2997"/>
      <c r="G37" s="2997"/>
      <c r="H37" s="2997"/>
      <c r="I37" s="2997"/>
      <c r="J37" s="2997"/>
      <c r="K37" s="2997"/>
      <c r="L37" s="2997"/>
      <c r="M37" s="2997"/>
      <c r="N37" s="2997"/>
      <c r="O37" s="2997"/>
      <c r="P37" s="2997"/>
      <c r="Q37" s="2997"/>
      <c r="R37" s="2997"/>
      <c r="S37" s="2997"/>
      <c r="T37" s="2997"/>
      <c r="U37" s="2997"/>
      <c r="V37" s="2997"/>
      <c r="W37" s="2997"/>
      <c r="X37" s="2997"/>
      <c r="Y37" s="2997"/>
      <c r="Z37" s="2997"/>
      <c r="AA37" s="2997"/>
      <c r="AB37" s="2997"/>
      <c r="AC37" s="2997"/>
      <c r="AD37" s="2997"/>
      <c r="AE37" s="2998"/>
      <c r="AF37" s="2544"/>
      <c r="AG37" s="2544"/>
      <c r="AH37" s="2544"/>
      <c r="AI37" s="2544"/>
      <c r="AJ37" s="2544"/>
      <c r="AK37" s="2544"/>
      <c r="AL37" s="2544"/>
      <c r="AM37" s="2544"/>
      <c r="AN37" s="2544"/>
      <c r="AO37" s="2544"/>
      <c r="AP37" s="2544"/>
      <c r="AQ37" s="2544"/>
      <c r="AR37" s="2544"/>
      <c r="AS37" s="2544"/>
      <c r="AT37" s="2544"/>
      <c r="AU37" s="2544"/>
      <c r="AV37" s="2544"/>
      <c r="AW37" s="2544"/>
      <c r="AX37" s="2544"/>
      <c r="AY37" s="2544"/>
      <c r="AZ37" s="2544"/>
      <c r="BA37" s="2544"/>
      <c r="BB37" s="611"/>
      <c r="BC37" s="2545"/>
      <c r="BD37" s="2545"/>
      <c r="BE37" s="2545"/>
      <c r="BF37" s="2545"/>
      <c r="BG37" s="2545"/>
      <c r="BH37" s="2545"/>
      <c r="BI37" s="612"/>
      <c r="BJ37" s="2583"/>
      <c r="BK37" s="2583"/>
      <c r="BL37" s="2583"/>
      <c r="BM37" s="2583"/>
      <c r="BN37" s="2583"/>
      <c r="BO37" s="2583"/>
      <c r="BP37" s="637"/>
      <c r="BQ37" s="637"/>
      <c r="BR37" s="637"/>
      <c r="BS37" s="637"/>
      <c r="BT37" s="637"/>
      <c r="BU37" s="637"/>
      <c r="BV37" s="637"/>
      <c r="BW37" s="2544"/>
      <c r="BX37" s="2544"/>
      <c r="BY37" s="2544"/>
      <c r="BZ37" s="2544"/>
    </row>
    <row r="38" spans="1:315" s="2556" customFormat="1" ht="27.75" customHeight="1" x14ac:dyDescent="0.85">
      <c r="A38" s="2584" t="s">
        <v>1717</v>
      </c>
      <c r="B38" s="2555"/>
      <c r="C38" s="2555"/>
      <c r="D38" s="2555"/>
      <c r="E38" s="2555"/>
      <c r="F38" s="2555"/>
      <c r="G38" s="2555"/>
      <c r="H38" s="2555"/>
      <c r="I38" s="2555"/>
      <c r="J38" s="2555"/>
      <c r="K38" s="2555"/>
      <c r="L38" s="2555"/>
      <c r="M38" s="2555"/>
      <c r="N38" s="2555"/>
      <c r="O38" s="2555"/>
      <c r="P38" s="2555"/>
      <c r="Q38" s="2555"/>
      <c r="R38" s="2555"/>
      <c r="S38" s="2555"/>
      <c r="T38" s="2555"/>
      <c r="U38" s="2555"/>
      <c r="V38" s="2555"/>
      <c r="W38" s="2555"/>
      <c r="X38" s="2555"/>
      <c r="Y38" s="2555"/>
      <c r="Z38" s="2555"/>
      <c r="AA38" s="2555"/>
      <c r="AB38" s="2555"/>
      <c r="AC38" s="2555"/>
      <c r="AD38" s="2555"/>
      <c r="AE38" s="2555"/>
      <c r="AF38" s="2534"/>
      <c r="AG38" s="2534"/>
      <c r="AH38" s="2535"/>
      <c r="AI38" s="2535"/>
      <c r="AJ38" s="2535"/>
      <c r="AK38" s="2535"/>
      <c r="AL38" s="2535"/>
      <c r="AM38" s="2535"/>
      <c r="AN38" s="2535"/>
      <c r="AO38" s="2535"/>
      <c r="AP38" s="2535"/>
      <c r="AQ38" s="2535"/>
      <c r="AR38" s="2535"/>
      <c r="AS38" s="2535"/>
      <c r="AT38" s="2535"/>
      <c r="AU38" s="2534"/>
      <c r="AV38" s="2557"/>
      <c r="AW38" s="2557"/>
      <c r="AX38" s="2557"/>
      <c r="AY38" s="2557"/>
      <c r="AZ38" s="2557"/>
      <c r="BA38" s="2557"/>
      <c r="BB38" s="2557"/>
      <c r="BC38" s="2555"/>
      <c r="BD38" s="2555"/>
      <c r="BE38" s="2555"/>
      <c r="BF38" s="2555"/>
      <c r="BG38" s="2555"/>
      <c r="BH38" s="2555"/>
      <c r="BI38" s="638"/>
      <c r="BJ38" s="637"/>
      <c r="BK38" s="637"/>
      <c r="BL38" s="637"/>
      <c r="BM38" s="637"/>
      <c r="BN38" s="637"/>
      <c r="BO38" s="637"/>
      <c r="BP38" s="637"/>
      <c r="BQ38" s="637"/>
      <c r="BR38" s="637"/>
      <c r="BS38" s="637"/>
      <c r="BT38" s="637"/>
      <c r="BU38" s="637"/>
      <c r="BV38" s="637"/>
      <c r="BW38" s="2534"/>
      <c r="BX38" s="2534"/>
      <c r="BY38" s="2534"/>
      <c r="BZ38" s="2534"/>
      <c r="CA38" s="2558"/>
      <c r="CB38" s="2558"/>
      <c r="CC38" s="2558"/>
      <c r="CD38" s="2558"/>
      <c r="CE38" s="2558"/>
      <c r="CF38" s="2558"/>
      <c r="CG38" s="2558"/>
      <c r="CH38" s="2558"/>
      <c r="CI38" s="2558"/>
      <c r="CJ38" s="2558"/>
      <c r="CK38" s="2558"/>
      <c r="CL38" s="2558"/>
      <c r="CM38" s="2558"/>
      <c r="CN38" s="2558"/>
      <c r="CO38" s="2558"/>
      <c r="CP38" s="2558"/>
      <c r="CQ38" s="2558"/>
      <c r="CR38" s="2558"/>
      <c r="CS38" s="2558"/>
      <c r="CT38" s="2558"/>
      <c r="CU38" s="2558"/>
      <c r="CV38" s="2558"/>
      <c r="CW38" s="2558"/>
      <c r="CX38" s="2558"/>
      <c r="CY38" s="2558"/>
      <c r="CZ38" s="2558"/>
      <c r="DA38" s="2558"/>
      <c r="DB38" s="2558"/>
      <c r="DC38" s="2558"/>
      <c r="DD38" s="2558"/>
      <c r="DE38" s="2558"/>
      <c r="DF38" s="2558"/>
      <c r="DG38" s="2558"/>
      <c r="DH38" s="2558"/>
      <c r="DI38" s="2558"/>
      <c r="DJ38" s="2558"/>
      <c r="DK38" s="2558"/>
      <c r="DL38" s="2558"/>
      <c r="DM38" s="2558"/>
      <c r="DN38" s="2558"/>
      <c r="DO38" s="2558"/>
      <c r="DP38" s="2558"/>
      <c r="DQ38" s="2558"/>
      <c r="DR38" s="2558"/>
      <c r="DS38" s="2558"/>
      <c r="DT38" s="2558"/>
      <c r="DU38" s="2558"/>
      <c r="DV38" s="2558"/>
      <c r="DW38" s="2558"/>
      <c r="DX38" s="2558"/>
      <c r="DY38" s="2558"/>
      <c r="DZ38" s="2558"/>
      <c r="EA38" s="2558"/>
      <c r="EB38" s="2558"/>
      <c r="EC38" s="2558"/>
      <c r="ED38" s="2558"/>
      <c r="EE38" s="2558"/>
      <c r="EF38" s="2558"/>
      <c r="EG38" s="2558"/>
      <c r="EH38" s="2558"/>
      <c r="EI38" s="2558"/>
      <c r="EJ38" s="2558"/>
      <c r="EK38" s="2558"/>
      <c r="EL38" s="2558"/>
      <c r="EM38" s="2558"/>
      <c r="EN38" s="2558"/>
      <c r="EO38" s="2558"/>
      <c r="EP38" s="2558"/>
      <c r="EQ38" s="2558"/>
      <c r="ER38" s="2558"/>
      <c r="ES38" s="2558"/>
      <c r="ET38" s="2558"/>
      <c r="EU38" s="2558"/>
      <c r="EV38" s="2558"/>
      <c r="EW38" s="2558"/>
      <c r="EX38" s="2558"/>
      <c r="EY38" s="2558"/>
      <c r="EZ38" s="2558"/>
      <c r="FA38" s="2558"/>
      <c r="FB38" s="2558"/>
      <c r="FC38" s="2558"/>
      <c r="FD38" s="2558"/>
      <c r="FE38" s="2558"/>
      <c r="FF38" s="2558"/>
      <c r="FG38" s="2558"/>
      <c r="FH38" s="2558"/>
      <c r="FI38" s="2558"/>
      <c r="FJ38" s="2558"/>
      <c r="FK38" s="2558"/>
      <c r="FL38" s="2558"/>
      <c r="FM38" s="2558"/>
      <c r="FN38" s="2558"/>
      <c r="FO38" s="2558"/>
      <c r="FP38" s="2558"/>
      <c r="FQ38" s="2558"/>
      <c r="FR38" s="2558"/>
      <c r="FS38" s="2558"/>
      <c r="FT38" s="2558"/>
      <c r="FU38" s="2558"/>
      <c r="FV38" s="2558"/>
      <c r="FW38" s="2558"/>
      <c r="FX38" s="2558"/>
      <c r="FY38" s="2558"/>
      <c r="FZ38" s="2558"/>
      <c r="GA38" s="2558"/>
      <c r="GB38" s="2558"/>
      <c r="GC38" s="2558"/>
      <c r="GD38" s="2558"/>
      <c r="GE38" s="2558"/>
      <c r="GF38" s="2558"/>
      <c r="GG38" s="2558"/>
      <c r="GH38" s="2558"/>
      <c r="GI38" s="2558"/>
      <c r="GJ38" s="2558"/>
      <c r="GK38" s="2558"/>
      <c r="GL38" s="2558"/>
      <c r="GM38" s="2558"/>
      <c r="GN38" s="2558"/>
      <c r="GO38" s="2558"/>
      <c r="GP38" s="2558"/>
      <c r="GQ38" s="2558"/>
      <c r="GR38" s="2558"/>
      <c r="GS38" s="2558"/>
      <c r="GT38" s="2558"/>
      <c r="GU38" s="2558"/>
      <c r="GV38" s="2558"/>
      <c r="GW38" s="2558"/>
      <c r="GX38" s="2558"/>
      <c r="GY38" s="2558"/>
      <c r="GZ38" s="2558"/>
      <c r="HA38" s="2558"/>
      <c r="HB38" s="2558"/>
      <c r="HC38" s="2558"/>
      <c r="HD38" s="2558"/>
      <c r="HE38" s="2558"/>
      <c r="HF38" s="2558"/>
      <c r="HG38" s="2558"/>
      <c r="HH38" s="2558"/>
      <c r="HI38" s="2558"/>
      <c r="HJ38" s="2558"/>
      <c r="HK38" s="2558"/>
      <c r="HL38" s="2558"/>
      <c r="HM38" s="2558"/>
      <c r="HN38" s="2558"/>
      <c r="HO38" s="2558"/>
      <c r="HP38" s="2558"/>
      <c r="HQ38" s="2558"/>
      <c r="HR38" s="2558"/>
      <c r="HS38" s="2558"/>
      <c r="HT38" s="2558"/>
      <c r="HU38" s="2558"/>
      <c r="HV38" s="2558"/>
      <c r="HW38" s="2558"/>
      <c r="HX38" s="2558"/>
      <c r="HY38" s="2558"/>
      <c r="HZ38" s="2558"/>
      <c r="IA38" s="2558"/>
      <c r="IB38" s="2558"/>
      <c r="IC38" s="2558"/>
      <c r="ID38" s="2558"/>
      <c r="IE38" s="2558"/>
      <c r="IF38" s="2558"/>
      <c r="IG38" s="2558"/>
      <c r="IH38" s="2558"/>
      <c r="II38" s="2558"/>
      <c r="IJ38" s="2558"/>
      <c r="IK38" s="2558"/>
      <c r="IL38" s="2558"/>
      <c r="IM38" s="2558"/>
      <c r="IN38" s="2558"/>
      <c r="IO38" s="2558"/>
      <c r="IP38" s="2558"/>
      <c r="IQ38" s="2558"/>
      <c r="IR38" s="2558"/>
      <c r="IS38" s="2558"/>
      <c r="IT38" s="2558"/>
      <c r="IU38" s="2558"/>
      <c r="IV38" s="2558"/>
      <c r="IW38" s="2558"/>
      <c r="IX38" s="2558"/>
      <c r="IY38" s="2558"/>
      <c r="IZ38" s="2558"/>
      <c r="JA38" s="2558"/>
      <c r="JB38" s="2558"/>
      <c r="JC38" s="2558"/>
      <c r="JD38" s="2558"/>
      <c r="JE38" s="2558"/>
      <c r="JF38" s="2558"/>
      <c r="JG38" s="2558"/>
      <c r="JH38" s="2558"/>
      <c r="JI38" s="2558"/>
      <c r="JJ38" s="2558"/>
      <c r="JK38" s="2558"/>
      <c r="JL38" s="2558"/>
      <c r="JM38" s="2558"/>
      <c r="JN38" s="2558"/>
      <c r="JO38" s="2558"/>
      <c r="JP38" s="2558"/>
      <c r="JQ38" s="2558"/>
      <c r="JR38" s="2558"/>
      <c r="JS38" s="2558"/>
      <c r="JT38" s="2558"/>
      <c r="JU38" s="2558"/>
      <c r="JV38" s="2558"/>
      <c r="JW38" s="2558"/>
      <c r="JX38" s="2558"/>
      <c r="JY38" s="2558"/>
      <c r="JZ38" s="2558"/>
      <c r="KA38" s="2558"/>
      <c r="KB38" s="2558"/>
      <c r="KC38" s="2558"/>
      <c r="KD38" s="2558"/>
      <c r="KE38" s="2558"/>
      <c r="KF38" s="2558"/>
      <c r="KG38" s="2558"/>
      <c r="KH38" s="2558"/>
      <c r="KI38" s="2558"/>
      <c r="KJ38" s="2558"/>
      <c r="KK38" s="2558"/>
      <c r="KL38" s="2558"/>
      <c r="KM38" s="2558"/>
      <c r="KN38" s="2558"/>
      <c r="KO38" s="2558"/>
      <c r="KP38" s="2558"/>
      <c r="KQ38" s="2558"/>
      <c r="KR38" s="2558"/>
      <c r="KS38" s="2558"/>
      <c r="KT38" s="2558"/>
      <c r="KU38" s="2558"/>
      <c r="KV38" s="2558"/>
      <c r="KW38" s="2558"/>
      <c r="KX38" s="2558"/>
      <c r="KY38" s="2558"/>
      <c r="KZ38" s="2558"/>
      <c r="LA38" s="2558"/>
      <c r="LB38" s="2558"/>
      <c r="LC38" s="2558"/>
    </row>
    <row r="39" spans="1:315" ht="25.5" customHeight="1" x14ac:dyDescent="0.85">
      <c r="A39" s="2992"/>
      <c r="B39" s="2559"/>
      <c r="C39" s="2559"/>
      <c r="D39" s="2559"/>
      <c r="E39" s="2559"/>
      <c r="F39" s="2559"/>
      <c r="G39" s="2559"/>
      <c r="H39" s="2559"/>
      <c r="I39" s="2559"/>
      <c r="J39" s="2559"/>
      <c r="K39" s="2559"/>
      <c r="L39" s="2559"/>
      <c r="M39" s="2559"/>
      <c r="N39" s="2559"/>
      <c r="O39" s="2559"/>
      <c r="P39" s="2559"/>
      <c r="Q39" s="2994"/>
      <c r="R39" s="613"/>
      <c r="S39" s="613"/>
      <c r="T39" s="613"/>
      <c r="U39" s="613"/>
      <c r="V39" s="613"/>
      <c r="W39" s="613"/>
      <c r="X39" s="2560"/>
      <c r="Y39" s="2560"/>
      <c r="Z39" s="2560"/>
      <c r="AA39" s="2560"/>
      <c r="AB39" s="2561"/>
      <c r="AC39" s="2561"/>
      <c r="AD39" s="613"/>
      <c r="AE39" s="2562"/>
      <c r="AF39" s="2562"/>
      <c r="AG39" s="2563"/>
      <c r="AH39" s="2563"/>
      <c r="AI39" s="2563"/>
      <c r="AJ39" s="2563"/>
      <c r="AK39" s="2563"/>
      <c r="AL39" s="2563"/>
      <c r="AM39" s="2563"/>
      <c r="AN39" s="2563"/>
      <c r="AO39" s="2563"/>
      <c r="AP39" s="2563"/>
      <c r="AQ39" s="2563"/>
      <c r="AR39" s="2563"/>
      <c r="AS39" s="2563"/>
      <c r="AT39" s="2563"/>
      <c r="AU39" s="2564"/>
      <c r="AV39" s="2564"/>
      <c r="AW39" s="2564"/>
      <c r="AX39" s="2564"/>
      <c r="AY39" s="2564"/>
      <c r="AZ39" s="2564"/>
      <c r="BA39" s="2564"/>
      <c r="BB39" s="2565"/>
      <c r="BC39" s="2566"/>
      <c r="BD39" s="2566"/>
      <c r="BE39" s="2566"/>
      <c r="BF39" s="2566"/>
      <c r="BG39" s="2566"/>
      <c r="BH39" s="2566"/>
      <c r="BI39" s="2566"/>
      <c r="BJ39" s="2567"/>
      <c r="BK39" s="2567"/>
      <c r="BL39" s="2567"/>
      <c r="BM39" s="2567"/>
      <c r="BN39" s="2567"/>
      <c r="BO39" s="2567"/>
      <c r="BP39" s="637"/>
      <c r="BQ39" s="2568"/>
      <c r="BR39" s="2568"/>
      <c r="BS39" s="2568"/>
      <c r="BT39" s="2568"/>
      <c r="BU39" s="2568"/>
      <c r="BV39" s="2568"/>
      <c r="BW39" s="2564"/>
      <c r="BX39" s="2564"/>
      <c r="BY39" s="2564"/>
      <c r="BZ39" s="2564"/>
    </row>
    <row r="40" spans="1:315" ht="25.5" customHeight="1" x14ac:dyDescent="0.85">
      <c r="A40" s="2993"/>
      <c r="B40" s="2569"/>
      <c r="C40" s="2569"/>
      <c r="D40" s="2569"/>
      <c r="E40" s="2569"/>
      <c r="F40" s="2569"/>
      <c r="G40" s="2569"/>
      <c r="H40" s="2569"/>
      <c r="I40" s="2569"/>
      <c r="J40" s="2569"/>
      <c r="K40" s="2569"/>
      <c r="L40" s="2569"/>
      <c r="M40" s="2569"/>
      <c r="N40" s="2569"/>
      <c r="O40" s="2569"/>
      <c r="P40" s="2569"/>
      <c r="Q40" s="2995"/>
      <c r="R40" s="2570"/>
      <c r="S40" s="2570"/>
      <c r="T40" s="2570"/>
      <c r="U40" s="2570"/>
      <c r="V40" s="2570"/>
      <c r="W40" s="2570"/>
      <c r="X40" s="2542"/>
      <c r="Y40" s="2542"/>
      <c r="Z40" s="2542"/>
      <c r="AA40" s="2542"/>
      <c r="AB40" s="2542"/>
      <c r="AC40" s="2541"/>
      <c r="AD40" s="2542"/>
      <c r="AE40" s="2542"/>
      <c r="AF40" s="2544"/>
      <c r="AG40" s="2544"/>
      <c r="AH40" s="2544"/>
      <c r="AI40" s="2544"/>
      <c r="AJ40" s="2544"/>
      <c r="AK40" s="2544"/>
      <c r="AL40" s="2544"/>
      <c r="AM40" s="2544"/>
      <c r="AN40" s="2544"/>
      <c r="AO40" s="2544"/>
      <c r="AP40" s="2544"/>
      <c r="AQ40" s="2544"/>
      <c r="AR40" s="2544"/>
      <c r="AS40" s="2544"/>
      <c r="AT40" s="2544"/>
      <c r="AU40" s="2544"/>
      <c r="AV40" s="2544"/>
      <c r="AW40" s="2544"/>
      <c r="AX40" s="2544"/>
      <c r="AY40" s="2544"/>
      <c r="AZ40" s="2544"/>
      <c r="BA40" s="2544"/>
      <c r="BB40" s="611"/>
      <c r="BC40" s="2545"/>
      <c r="BD40" s="2545"/>
      <c r="BE40" s="2545"/>
      <c r="BF40" s="2545"/>
      <c r="BG40" s="2545"/>
      <c r="BH40" s="2545"/>
      <c r="BI40" s="2546"/>
      <c r="BJ40" s="2547"/>
      <c r="BK40" s="2547"/>
      <c r="BL40" s="2547"/>
      <c r="BM40" s="2547"/>
      <c r="BN40" s="2547"/>
      <c r="BO40" s="2547"/>
      <c r="BP40" s="637"/>
      <c r="BQ40" s="637"/>
      <c r="BR40" s="637"/>
      <c r="BS40" s="637"/>
      <c r="BT40" s="637"/>
      <c r="BU40" s="637"/>
      <c r="BV40" s="637"/>
      <c r="BW40" s="2544"/>
      <c r="BX40" s="2544"/>
      <c r="BY40" s="2544"/>
      <c r="BZ40" s="2544"/>
    </row>
    <row r="41" spans="1:315" ht="25.5" customHeight="1" x14ac:dyDescent="0.85">
      <c r="A41" s="2585"/>
      <c r="B41" s="2585"/>
      <c r="C41" s="2585"/>
      <c r="D41" s="2585"/>
      <c r="E41" s="2585"/>
      <c r="F41" s="2585"/>
      <c r="G41" s="2585"/>
      <c r="H41" s="2585"/>
      <c r="I41" s="2585"/>
      <c r="J41" s="2585"/>
      <c r="K41" s="2585"/>
      <c r="L41" s="2585"/>
      <c r="M41" s="2585"/>
      <c r="N41" s="2585"/>
      <c r="O41" s="2585"/>
      <c r="P41" s="2585"/>
      <c r="Q41" s="2586"/>
      <c r="R41" s="2586"/>
      <c r="S41" s="2586"/>
      <c r="T41" s="2586"/>
      <c r="U41" s="2586"/>
      <c r="V41" s="2586"/>
      <c r="W41" s="2586"/>
      <c r="X41" s="2587"/>
      <c r="Y41" s="2587"/>
      <c r="Z41" s="2587"/>
      <c r="AA41" s="2587"/>
      <c r="AB41" s="2587"/>
      <c r="AC41" s="2588"/>
      <c r="AD41" s="2587"/>
      <c r="AE41" s="2587"/>
      <c r="AF41" s="2589"/>
      <c r="AG41" s="2589"/>
      <c r="AH41" s="2589"/>
      <c r="AI41" s="2589"/>
      <c r="AJ41" s="2589"/>
      <c r="AK41" s="2589"/>
      <c r="AL41" s="2589"/>
      <c r="AM41" s="2589"/>
      <c r="AN41" s="2589"/>
      <c r="AO41" s="2589"/>
      <c r="AP41" s="2589"/>
      <c r="AQ41" s="2589"/>
      <c r="AR41" s="2589"/>
      <c r="AS41" s="2589"/>
      <c r="AT41" s="2589"/>
      <c r="AU41" s="2589"/>
      <c r="AV41" s="2589"/>
      <c r="AW41" s="2589"/>
      <c r="AX41" s="2589"/>
      <c r="AY41" s="2589"/>
      <c r="AZ41" s="2589"/>
      <c r="BA41" s="2589"/>
      <c r="BB41" s="2590"/>
      <c r="BC41" s="2590"/>
      <c r="BD41" s="2590"/>
      <c r="BE41" s="2590"/>
      <c r="BF41" s="2590"/>
      <c r="BG41" s="2590"/>
      <c r="BH41" s="2590"/>
      <c r="BI41" s="2591"/>
      <c r="BJ41" s="2591"/>
      <c r="BK41" s="2591"/>
      <c r="BL41" s="2591"/>
      <c r="BM41" s="2591"/>
      <c r="BN41" s="2591"/>
      <c r="BO41" s="2591"/>
      <c r="BP41" s="2592"/>
      <c r="BQ41" s="2592"/>
      <c r="BR41" s="2592"/>
      <c r="BS41" s="2592"/>
      <c r="BT41" s="2592"/>
      <c r="BU41" s="2592"/>
      <c r="BV41" s="2592"/>
      <c r="BW41" s="2589"/>
      <c r="BX41" s="2589"/>
      <c r="BY41" s="2589"/>
      <c r="BZ41" s="2589"/>
    </row>
    <row r="42" spans="1:315" s="1364" customFormat="1" ht="15.75" x14ac:dyDescent="0.25">
      <c r="A42" s="1435" t="s">
        <v>512</v>
      </c>
      <c r="B42" s="1435"/>
      <c r="C42" s="1435"/>
      <c r="D42" s="1435"/>
      <c r="E42" s="1435"/>
      <c r="F42" s="1435"/>
      <c r="G42" s="1435"/>
      <c r="H42" s="1435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</row>
    <row r="43" spans="1:315" s="1364" customFormat="1" ht="23.1" customHeight="1" x14ac:dyDescent="0.25">
      <c r="A43" s="1435" t="s">
        <v>511</v>
      </c>
      <c r="B43" s="1435"/>
      <c r="C43" s="1435"/>
      <c r="D43" s="1435"/>
      <c r="E43" s="1435"/>
      <c r="F43" s="1435"/>
      <c r="G43" s="1435"/>
      <c r="H43" s="1435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</row>
    <row r="44" spans="1:315" s="1364" customFormat="1" ht="17.100000000000001" customHeight="1" x14ac:dyDescent="0.25">
      <c r="A44" s="1435" t="s">
        <v>1762</v>
      </c>
      <c r="B44" s="1435"/>
      <c r="C44" s="1435"/>
      <c r="D44" s="1435"/>
      <c r="E44" s="1435"/>
      <c r="F44" s="1435"/>
      <c r="G44" s="1435"/>
      <c r="H44" s="1435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</row>
    <row r="45" spans="1:315" ht="30" customHeight="1" x14ac:dyDescent="1.1499999999999999">
      <c r="A45" s="550" t="s">
        <v>2679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255"/>
      <c r="Y45" s="255"/>
      <c r="Z45" s="255"/>
      <c r="AA45" s="2667"/>
      <c r="AB45" s="2668"/>
      <c r="AC45" s="2668"/>
      <c r="AD45" s="2668"/>
      <c r="AE45" s="2668"/>
      <c r="AF45" s="2991"/>
      <c r="AG45" s="2991"/>
      <c r="AH45" s="2991"/>
      <c r="AI45" s="2991"/>
      <c r="AJ45" s="2991"/>
      <c r="AK45" s="2991"/>
      <c r="AL45" s="2991"/>
      <c r="AM45" s="2991"/>
      <c r="AN45" s="2991"/>
      <c r="AO45" s="2991"/>
      <c r="AP45" s="2991"/>
      <c r="AQ45" s="2991"/>
      <c r="AR45" s="2991"/>
      <c r="AS45" s="2991"/>
      <c r="AT45" s="2991"/>
      <c r="AU45" s="2991"/>
      <c r="AV45" s="2991"/>
      <c r="AW45" s="2991"/>
      <c r="AX45" s="2991"/>
      <c r="AY45" s="2991"/>
      <c r="AZ45" s="2991"/>
      <c r="BA45" s="2991"/>
      <c r="BB45" s="2991"/>
      <c r="BC45" s="2593"/>
      <c r="BD45" s="2593"/>
      <c r="BE45" s="2593"/>
      <c r="BF45" s="2593"/>
      <c r="BG45" s="2593"/>
      <c r="BH45" s="2593"/>
    </row>
    <row r="46" spans="1:315" ht="28.5" customHeight="1" x14ac:dyDescent="1.25">
      <c r="A46" s="550" t="s">
        <v>2680</v>
      </c>
      <c r="B46" s="2669"/>
      <c r="C46" s="2669"/>
      <c r="D46" s="2669"/>
      <c r="E46" s="2669"/>
      <c r="F46" s="2669"/>
      <c r="G46" s="2669"/>
      <c r="H46" s="2669"/>
      <c r="I46" s="2669"/>
      <c r="J46" s="2669"/>
      <c r="K46" s="2669"/>
      <c r="L46" s="2669"/>
      <c r="M46" s="2669"/>
      <c r="N46" s="2669"/>
      <c r="O46" s="2669"/>
      <c r="P46" s="2669"/>
      <c r="Q46" s="2670"/>
      <c r="R46" s="2670"/>
      <c r="S46" s="2670"/>
      <c r="T46" s="2670"/>
      <c r="U46" s="2670"/>
      <c r="V46" s="2670"/>
      <c r="W46" s="2670"/>
      <c r="X46" s="2670"/>
      <c r="Y46" s="2670"/>
      <c r="Z46" s="2670"/>
      <c r="AA46" s="2670"/>
      <c r="AB46" s="2670"/>
      <c r="AC46" s="2670"/>
      <c r="AD46" s="2671"/>
      <c r="AE46" s="2670"/>
      <c r="AF46" s="2594"/>
      <c r="AG46" s="2594"/>
      <c r="AH46" s="2594"/>
      <c r="AI46" s="2594"/>
      <c r="AJ46" s="2594"/>
      <c r="AK46" s="2594"/>
      <c r="AL46" s="2594"/>
      <c r="AM46" s="2594"/>
      <c r="AN46" s="2594"/>
      <c r="AO46" s="2594"/>
      <c r="AP46" s="2594"/>
      <c r="AQ46" s="2594"/>
      <c r="AR46" s="2594"/>
      <c r="AS46" s="2594"/>
      <c r="AT46" s="2594"/>
      <c r="AU46" s="2594"/>
      <c r="AV46" s="2594"/>
      <c r="AW46" s="2594"/>
      <c r="AX46" s="2594"/>
      <c r="AY46" s="2594"/>
      <c r="AZ46" s="2594"/>
      <c r="BA46" s="2594"/>
      <c r="BB46" s="2594"/>
      <c r="BC46" s="2594"/>
      <c r="BD46" s="2594"/>
      <c r="BE46" s="2594"/>
      <c r="BF46" s="2594"/>
      <c r="BG46" s="2594"/>
      <c r="BH46" s="2594"/>
      <c r="BW46" s="2594"/>
      <c r="BX46" s="2594"/>
      <c r="BY46" s="2594"/>
      <c r="BZ46" s="2594"/>
    </row>
    <row r="47" spans="1:315" ht="91.5" x14ac:dyDescent="1.25">
      <c r="A47" s="629"/>
      <c r="Q47" s="2594"/>
      <c r="R47" s="2594"/>
      <c r="S47" s="2594"/>
      <c r="T47" s="2594"/>
      <c r="U47" s="2594"/>
      <c r="V47" s="2594"/>
      <c r="W47" s="2594"/>
      <c r="X47" s="2594"/>
      <c r="Y47" s="2594"/>
      <c r="Z47" s="2594"/>
      <c r="AA47" s="2594"/>
      <c r="AB47" s="2594"/>
      <c r="AC47" s="2594"/>
      <c r="AD47" s="2595"/>
      <c r="AE47" s="2594"/>
      <c r="AF47" s="2594"/>
      <c r="AG47" s="2594"/>
      <c r="AH47" s="2594"/>
      <c r="AI47" s="2594"/>
      <c r="AJ47" s="2594"/>
      <c r="AK47" s="2594"/>
      <c r="AL47" s="2594"/>
      <c r="AM47" s="2594"/>
      <c r="AN47" s="2594"/>
      <c r="AO47" s="2594"/>
      <c r="AP47" s="2594"/>
      <c r="AQ47" s="2594"/>
      <c r="AR47" s="2594"/>
      <c r="AS47" s="2594"/>
      <c r="AT47" s="2594"/>
      <c r="AU47" s="2594"/>
      <c r="AV47" s="2594"/>
      <c r="AW47" s="2594"/>
      <c r="AX47" s="2594"/>
      <c r="AY47" s="2594"/>
      <c r="AZ47" s="2594"/>
      <c r="BA47" s="2594"/>
      <c r="BB47" s="2594"/>
      <c r="BC47" s="2594"/>
      <c r="BD47" s="2594"/>
      <c r="BE47" s="2594"/>
      <c r="BF47" s="2594"/>
      <c r="BG47" s="2594"/>
      <c r="BH47" s="2594"/>
      <c r="BW47" s="2594"/>
      <c r="BX47" s="2594"/>
      <c r="BY47" s="2594"/>
      <c r="BZ47" s="2594"/>
    </row>
    <row r="48" spans="1:315" ht="91.5" x14ac:dyDescent="1.25">
      <c r="A48" s="629"/>
      <c r="Q48" s="2594"/>
      <c r="R48" s="2594"/>
      <c r="S48" s="2594"/>
      <c r="T48" s="2594"/>
      <c r="U48" s="2594"/>
      <c r="V48" s="2594"/>
      <c r="W48" s="2594"/>
      <c r="X48" s="2594"/>
      <c r="Y48" s="2594"/>
      <c r="Z48" s="2594"/>
      <c r="AA48" s="2594"/>
      <c r="AB48" s="2594"/>
      <c r="AC48" s="2594"/>
      <c r="AD48" s="2595"/>
      <c r="AE48" s="2594"/>
      <c r="AF48" s="2594"/>
      <c r="AG48" s="2594"/>
      <c r="AH48" s="2594"/>
      <c r="AI48" s="2594"/>
      <c r="AJ48" s="2594"/>
      <c r="AK48" s="2594"/>
      <c r="AL48" s="2594"/>
      <c r="AM48" s="2594"/>
      <c r="AN48" s="2594"/>
      <c r="AO48" s="2594"/>
      <c r="AP48" s="2594"/>
      <c r="AQ48" s="2594"/>
      <c r="AR48" s="2594"/>
      <c r="AS48" s="2594"/>
      <c r="AT48" s="2594"/>
      <c r="AU48" s="2594"/>
      <c r="AV48" s="2594"/>
      <c r="AW48" s="2594"/>
      <c r="AX48" s="2594"/>
      <c r="AY48" s="2594"/>
      <c r="AZ48" s="2594"/>
      <c r="BA48" s="2594"/>
      <c r="BB48" s="2594"/>
      <c r="BC48" s="2594"/>
      <c r="BD48" s="2594"/>
      <c r="BE48" s="2594"/>
      <c r="BF48" s="2594"/>
      <c r="BG48" s="2594"/>
      <c r="BH48" s="2594"/>
      <c r="BW48" s="2594"/>
      <c r="BX48" s="2594"/>
      <c r="BY48" s="2594"/>
      <c r="BZ48" s="2594"/>
    </row>
    <row r="49" spans="1:78" ht="91.5" x14ac:dyDescent="1.25">
      <c r="A49" s="629"/>
      <c r="Q49" s="2594"/>
      <c r="R49" s="2594"/>
      <c r="S49" s="2594"/>
      <c r="T49" s="2594"/>
      <c r="U49" s="2594"/>
      <c r="V49" s="2594"/>
      <c r="W49" s="2594"/>
      <c r="X49" s="2594"/>
      <c r="Y49" s="2594"/>
      <c r="Z49" s="2594"/>
      <c r="AA49" s="2594"/>
      <c r="AB49" s="2594"/>
      <c r="AC49" s="2594"/>
      <c r="AD49" s="2595"/>
      <c r="AE49" s="2594"/>
      <c r="AF49" s="2594"/>
      <c r="AG49" s="2594"/>
      <c r="AH49" s="2594"/>
      <c r="AI49" s="2594"/>
      <c r="AJ49" s="2594"/>
      <c r="AK49" s="2594"/>
      <c r="AL49" s="2594"/>
      <c r="AM49" s="2594"/>
      <c r="AN49" s="2594"/>
      <c r="AO49" s="2594"/>
      <c r="AP49" s="2594"/>
      <c r="AQ49" s="2594"/>
      <c r="AR49" s="2594"/>
      <c r="AS49" s="2594"/>
      <c r="AT49" s="2594"/>
      <c r="AU49" s="2594"/>
      <c r="AV49" s="2594"/>
      <c r="AW49" s="2594"/>
      <c r="AX49" s="2594"/>
      <c r="AY49" s="2594"/>
      <c r="AZ49" s="2594"/>
      <c r="BA49" s="2594"/>
      <c r="BB49" s="2594"/>
      <c r="BC49" s="2594"/>
      <c r="BD49" s="2594"/>
      <c r="BE49" s="2594"/>
      <c r="BF49" s="2594"/>
      <c r="BG49" s="2594"/>
      <c r="BH49" s="2594"/>
      <c r="BW49" s="2594"/>
      <c r="BX49" s="2594"/>
      <c r="BY49" s="2594"/>
      <c r="BZ49" s="2594"/>
    </row>
    <row r="50" spans="1:78" x14ac:dyDescent="0.85">
      <c r="A50" s="629"/>
      <c r="Q50" s="629"/>
      <c r="R50" s="629"/>
      <c r="S50" s="629"/>
      <c r="T50" s="629"/>
      <c r="U50" s="629"/>
      <c r="V50" s="629"/>
      <c r="W50" s="629"/>
      <c r="AB50" s="629"/>
      <c r="AD50" s="2596"/>
      <c r="AE50" s="629"/>
      <c r="AF50" s="629"/>
    </row>
    <row r="51" spans="1:78" x14ac:dyDescent="0.85">
      <c r="A51" s="629"/>
      <c r="Q51" s="629"/>
      <c r="R51" s="629"/>
      <c r="S51" s="629"/>
      <c r="T51" s="629"/>
      <c r="U51" s="629"/>
      <c r="V51" s="629"/>
      <c r="W51" s="629"/>
      <c r="AB51" s="629"/>
      <c r="AD51" s="2596"/>
      <c r="AE51" s="629"/>
      <c r="AF51" s="629"/>
    </row>
    <row r="52" spans="1:78" x14ac:dyDescent="0.85">
      <c r="A52" s="629"/>
      <c r="Q52" s="629"/>
      <c r="R52" s="629"/>
      <c r="S52" s="629"/>
      <c r="T52" s="629"/>
      <c r="U52" s="629"/>
      <c r="V52" s="629"/>
      <c r="W52" s="629"/>
      <c r="AB52" s="629"/>
      <c r="AD52" s="2596"/>
      <c r="AE52" s="629"/>
      <c r="AF52" s="629"/>
    </row>
    <row r="53" spans="1:78" x14ac:dyDescent="0.85">
      <c r="A53" s="629"/>
      <c r="Q53" s="629"/>
      <c r="R53" s="629"/>
      <c r="S53" s="629"/>
      <c r="T53" s="629"/>
      <c r="U53" s="629"/>
      <c r="V53" s="629"/>
      <c r="W53" s="629"/>
      <c r="AB53" s="629"/>
      <c r="AD53" s="2596"/>
      <c r="AE53" s="629"/>
      <c r="AF53" s="629"/>
    </row>
    <row r="54" spans="1:78" x14ac:dyDescent="0.85">
      <c r="A54" s="629"/>
      <c r="Q54" s="629"/>
      <c r="R54" s="629"/>
      <c r="S54" s="629"/>
      <c r="T54" s="629"/>
      <c r="U54" s="629"/>
      <c r="V54" s="629"/>
      <c r="W54" s="629"/>
      <c r="AB54" s="629"/>
      <c r="AD54" s="2596"/>
      <c r="AE54" s="629"/>
      <c r="AF54" s="629"/>
    </row>
    <row r="55" spans="1:78" x14ac:dyDescent="0.85">
      <c r="A55" s="629"/>
      <c r="Q55" s="629"/>
      <c r="R55" s="629"/>
      <c r="S55" s="629"/>
      <c r="T55" s="629"/>
      <c r="U55" s="629"/>
      <c r="V55" s="629"/>
      <c r="W55" s="629"/>
      <c r="AB55" s="629"/>
      <c r="AD55" s="2596"/>
      <c r="AE55" s="629"/>
      <c r="AF55" s="629"/>
    </row>
    <row r="56" spans="1:78" x14ac:dyDescent="0.85">
      <c r="A56" s="629"/>
      <c r="Q56" s="629"/>
      <c r="R56" s="629"/>
      <c r="S56" s="629"/>
      <c r="T56" s="629"/>
      <c r="U56" s="629"/>
      <c r="V56" s="629"/>
      <c r="W56" s="629"/>
      <c r="AB56" s="629"/>
      <c r="AD56" s="2596"/>
      <c r="AE56" s="629"/>
      <c r="AF56" s="629"/>
    </row>
    <row r="57" spans="1:78" x14ac:dyDescent="0.85">
      <c r="A57" s="629"/>
      <c r="Q57" s="629"/>
      <c r="R57" s="629"/>
      <c r="S57" s="629"/>
      <c r="T57" s="629"/>
      <c r="U57" s="629"/>
      <c r="V57" s="629"/>
      <c r="W57" s="629"/>
      <c r="AB57" s="629"/>
      <c r="AD57" s="2596"/>
      <c r="AE57" s="629"/>
      <c r="AF57" s="629"/>
    </row>
    <row r="58" spans="1:78" x14ac:dyDescent="0.85">
      <c r="A58" s="629"/>
      <c r="Q58" s="629"/>
      <c r="R58" s="629"/>
      <c r="S58" s="629"/>
      <c r="T58" s="629"/>
      <c r="U58" s="629"/>
      <c r="V58" s="629"/>
      <c r="W58" s="629"/>
      <c r="AB58" s="629"/>
      <c r="AD58" s="2596"/>
      <c r="AE58" s="629"/>
      <c r="AF58" s="629"/>
    </row>
    <row r="59" spans="1:78" x14ac:dyDescent="0.85">
      <c r="A59" s="629"/>
      <c r="Q59" s="629"/>
      <c r="R59" s="629"/>
      <c r="S59" s="629"/>
      <c r="T59" s="629"/>
      <c r="U59" s="629"/>
      <c r="V59" s="629"/>
      <c r="W59" s="629"/>
      <c r="AB59" s="629"/>
      <c r="AD59" s="2596"/>
      <c r="AE59" s="629"/>
      <c r="AF59" s="629"/>
    </row>
    <row r="60" spans="1:78" x14ac:dyDescent="0.85">
      <c r="A60" s="629"/>
      <c r="Q60" s="629"/>
      <c r="R60" s="629"/>
      <c r="S60" s="629"/>
      <c r="T60" s="629"/>
      <c r="U60" s="629"/>
      <c r="V60" s="629"/>
      <c r="W60" s="629"/>
      <c r="AB60" s="629"/>
      <c r="AD60" s="2596"/>
      <c r="AE60" s="629"/>
      <c r="AF60" s="629"/>
    </row>
    <row r="61" spans="1:78" x14ac:dyDescent="0.85">
      <c r="A61" s="629"/>
      <c r="Q61" s="629"/>
      <c r="R61" s="629"/>
      <c r="S61" s="629"/>
      <c r="T61" s="629"/>
      <c r="U61" s="629"/>
      <c r="V61" s="629"/>
      <c r="W61" s="629"/>
      <c r="AB61" s="629"/>
      <c r="AD61" s="2596"/>
      <c r="AE61" s="629"/>
      <c r="AF61" s="629"/>
    </row>
    <row r="62" spans="1:78" x14ac:dyDescent="0.85">
      <c r="A62" s="629"/>
      <c r="Q62" s="629"/>
      <c r="R62" s="629"/>
      <c r="S62" s="629"/>
      <c r="T62" s="629"/>
      <c r="U62" s="629"/>
      <c r="V62" s="629"/>
      <c r="W62" s="629"/>
      <c r="AB62" s="629"/>
      <c r="AD62" s="2596"/>
      <c r="AE62" s="629"/>
      <c r="AF62" s="629"/>
    </row>
    <row r="63" spans="1:78" x14ac:dyDescent="0.85">
      <c r="A63" s="629"/>
      <c r="Q63" s="629"/>
      <c r="R63" s="629"/>
      <c r="S63" s="629"/>
      <c r="T63" s="629"/>
      <c r="U63" s="629"/>
      <c r="V63" s="629"/>
      <c r="W63" s="629"/>
      <c r="AB63" s="629"/>
      <c r="AD63" s="2596"/>
      <c r="AE63" s="629"/>
      <c r="AF63" s="629"/>
    </row>
    <row r="64" spans="1:78" x14ac:dyDescent="0.85">
      <c r="A64" s="629"/>
      <c r="Q64" s="629"/>
      <c r="R64" s="629"/>
      <c r="S64" s="629"/>
      <c r="T64" s="629"/>
      <c r="U64" s="629"/>
      <c r="V64" s="629"/>
      <c r="W64" s="629"/>
      <c r="AB64" s="629"/>
      <c r="AD64" s="2596"/>
      <c r="AE64" s="629"/>
      <c r="AF64" s="629"/>
    </row>
    <row r="65" spans="30:30" s="629" customFormat="1" x14ac:dyDescent="0.85">
      <c r="AD65" s="2596"/>
    </row>
    <row r="66" spans="30:30" s="629" customFormat="1" x14ac:dyDescent="0.85">
      <c r="AD66" s="2596"/>
    </row>
    <row r="67" spans="30:30" s="629" customFormat="1" x14ac:dyDescent="0.85">
      <c r="AD67" s="2596"/>
    </row>
    <row r="68" spans="30:30" s="629" customFormat="1" x14ac:dyDescent="0.85">
      <c r="AD68" s="2596"/>
    </row>
    <row r="69" spans="30:30" s="629" customFormat="1" x14ac:dyDescent="0.85">
      <c r="AD69" s="2596"/>
    </row>
    <row r="70" spans="30:30" s="629" customFormat="1" x14ac:dyDescent="0.85">
      <c r="AD70" s="2596"/>
    </row>
    <row r="71" spans="30:30" s="629" customFormat="1" x14ac:dyDescent="0.85">
      <c r="AD71" s="2596"/>
    </row>
    <row r="72" spans="30:30" s="629" customFormat="1" x14ac:dyDescent="0.85">
      <c r="AD72" s="2596"/>
    </row>
    <row r="73" spans="30:30" s="629" customFormat="1" x14ac:dyDescent="0.85">
      <c r="AD73" s="2596"/>
    </row>
    <row r="74" spans="30:30" s="629" customFormat="1" x14ac:dyDescent="0.85">
      <c r="AD74" s="2596"/>
    </row>
    <row r="75" spans="30:30" s="629" customFormat="1" x14ac:dyDescent="0.85">
      <c r="AD75" s="2596"/>
    </row>
    <row r="76" spans="30:30" s="629" customFormat="1" x14ac:dyDescent="0.85">
      <c r="AD76" s="2596"/>
    </row>
    <row r="77" spans="30:30" s="629" customFormat="1" x14ac:dyDescent="0.85">
      <c r="AD77" s="2596"/>
    </row>
    <row r="78" spans="30:30" s="629" customFormat="1" x14ac:dyDescent="0.85">
      <c r="AD78" s="2596"/>
    </row>
    <row r="79" spans="30:30" s="629" customFormat="1" x14ac:dyDescent="0.85">
      <c r="AD79" s="2596"/>
    </row>
    <row r="80" spans="30:30" s="629" customFormat="1" x14ac:dyDescent="0.85">
      <c r="AD80" s="2596"/>
    </row>
    <row r="81" spans="30:30" s="629" customFormat="1" x14ac:dyDescent="0.85">
      <c r="AD81" s="2596"/>
    </row>
    <row r="82" spans="30:30" s="629" customFormat="1" x14ac:dyDescent="0.85">
      <c r="AD82" s="2596"/>
    </row>
    <row r="83" spans="30:30" s="629" customFormat="1" x14ac:dyDescent="0.85">
      <c r="AD83" s="2596"/>
    </row>
    <row r="84" spans="30:30" s="629" customFormat="1" x14ac:dyDescent="0.85">
      <c r="AD84" s="2596"/>
    </row>
    <row r="85" spans="30:30" s="629" customFormat="1" x14ac:dyDescent="0.85">
      <c r="AD85" s="2596"/>
    </row>
    <row r="86" spans="30:30" s="629" customFormat="1" x14ac:dyDescent="0.85">
      <c r="AD86" s="2596"/>
    </row>
    <row r="87" spans="30:30" s="629" customFormat="1" x14ac:dyDescent="0.85">
      <c r="AD87" s="2596"/>
    </row>
    <row r="88" spans="30:30" s="629" customFormat="1" x14ac:dyDescent="0.85">
      <c r="AD88" s="2596"/>
    </row>
    <row r="89" spans="30:30" s="629" customFormat="1" x14ac:dyDescent="0.85">
      <c r="AD89" s="2596"/>
    </row>
    <row r="90" spans="30:30" s="629" customFormat="1" x14ac:dyDescent="0.85">
      <c r="AD90" s="2596"/>
    </row>
    <row r="91" spans="30:30" s="629" customFormat="1" x14ac:dyDescent="0.85">
      <c r="AD91" s="2596"/>
    </row>
    <row r="92" spans="30:30" s="629" customFormat="1" x14ac:dyDescent="0.85">
      <c r="AD92" s="2596"/>
    </row>
    <row r="93" spans="30:30" s="629" customFormat="1" x14ac:dyDescent="0.85">
      <c r="AD93" s="2596"/>
    </row>
    <row r="94" spans="30:30" s="629" customFormat="1" x14ac:dyDescent="0.85">
      <c r="AD94" s="2596"/>
    </row>
    <row r="95" spans="30:30" s="629" customFormat="1" x14ac:dyDescent="0.85">
      <c r="AD95" s="2596"/>
    </row>
    <row r="96" spans="30:30" s="629" customFormat="1" x14ac:dyDescent="0.85">
      <c r="AD96" s="2596"/>
    </row>
    <row r="97" spans="30:30" s="629" customFormat="1" x14ac:dyDescent="0.85">
      <c r="AD97" s="2596"/>
    </row>
    <row r="98" spans="30:30" s="629" customFormat="1" x14ac:dyDescent="0.85">
      <c r="AD98" s="2596"/>
    </row>
    <row r="99" spans="30:30" s="629" customFormat="1" x14ac:dyDescent="0.85">
      <c r="AD99" s="2596"/>
    </row>
    <row r="100" spans="30:30" s="629" customFormat="1" x14ac:dyDescent="0.85">
      <c r="AD100" s="2596"/>
    </row>
    <row r="101" spans="30:30" s="629" customFormat="1" x14ac:dyDescent="0.85">
      <c r="AD101" s="2596"/>
    </row>
    <row r="102" spans="30:30" s="629" customFormat="1" x14ac:dyDescent="0.85">
      <c r="AD102" s="2596"/>
    </row>
    <row r="103" spans="30:30" s="629" customFormat="1" x14ac:dyDescent="0.85">
      <c r="AD103" s="2596"/>
    </row>
    <row r="104" spans="30:30" s="629" customFormat="1" x14ac:dyDescent="0.85">
      <c r="AD104" s="2596"/>
    </row>
    <row r="105" spans="30:30" s="629" customFormat="1" x14ac:dyDescent="0.85">
      <c r="AD105" s="2596"/>
    </row>
    <row r="106" spans="30:30" s="629" customFormat="1" x14ac:dyDescent="0.85">
      <c r="AD106" s="2596"/>
    </row>
    <row r="107" spans="30:30" s="629" customFormat="1" x14ac:dyDescent="0.85">
      <c r="AD107" s="2596"/>
    </row>
    <row r="108" spans="30:30" s="629" customFormat="1" x14ac:dyDescent="0.85">
      <c r="AD108" s="2596"/>
    </row>
    <row r="109" spans="30:30" s="629" customFormat="1" x14ac:dyDescent="0.85">
      <c r="AD109" s="2596"/>
    </row>
    <row r="110" spans="30:30" s="629" customFormat="1" x14ac:dyDescent="0.85">
      <c r="AD110" s="2596"/>
    </row>
    <row r="111" spans="30:30" s="629" customFormat="1" x14ac:dyDescent="0.85">
      <c r="AD111" s="2596"/>
    </row>
    <row r="112" spans="30:30" s="629" customFormat="1" x14ac:dyDescent="0.85">
      <c r="AD112" s="2596"/>
    </row>
    <row r="113" spans="30:30" s="629" customFormat="1" x14ac:dyDescent="0.85">
      <c r="AD113" s="2596"/>
    </row>
    <row r="114" spans="30:30" s="629" customFormat="1" x14ac:dyDescent="0.85">
      <c r="AD114" s="2596"/>
    </row>
    <row r="115" spans="30:30" s="629" customFormat="1" x14ac:dyDescent="0.85">
      <c r="AD115" s="2596"/>
    </row>
    <row r="116" spans="30:30" s="629" customFormat="1" x14ac:dyDescent="0.85">
      <c r="AD116" s="2596"/>
    </row>
    <row r="117" spans="30:30" s="629" customFormat="1" x14ac:dyDescent="0.85">
      <c r="AD117" s="2596"/>
    </row>
    <row r="118" spans="30:30" s="629" customFormat="1" x14ac:dyDescent="0.85">
      <c r="AD118" s="2596"/>
    </row>
    <row r="119" spans="30:30" s="629" customFormat="1" x14ac:dyDescent="0.85">
      <c r="AD119" s="2596"/>
    </row>
    <row r="120" spans="30:30" s="629" customFormat="1" x14ac:dyDescent="0.85">
      <c r="AD120" s="2596"/>
    </row>
    <row r="121" spans="30:30" s="629" customFormat="1" x14ac:dyDescent="0.85">
      <c r="AD121" s="2596"/>
    </row>
    <row r="122" spans="30:30" s="629" customFormat="1" x14ac:dyDescent="0.85">
      <c r="AD122" s="2596"/>
    </row>
    <row r="123" spans="30:30" s="629" customFormat="1" x14ac:dyDescent="0.85">
      <c r="AD123" s="2596"/>
    </row>
    <row r="124" spans="30:30" s="629" customFormat="1" x14ac:dyDescent="0.85">
      <c r="AD124" s="2596"/>
    </row>
    <row r="125" spans="30:30" s="629" customFormat="1" x14ac:dyDescent="0.85">
      <c r="AD125" s="2596"/>
    </row>
    <row r="126" spans="30:30" s="629" customFormat="1" x14ac:dyDescent="0.85">
      <c r="AD126" s="2596"/>
    </row>
    <row r="127" spans="30:30" s="629" customFormat="1" x14ac:dyDescent="0.85">
      <c r="AD127" s="2596"/>
    </row>
    <row r="128" spans="30:30" s="629" customFormat="1" x14ac:dyDescent="0.85">
      <c r="AD128" s="2596"/>
    </row>
    <row r="129" spans="30:30" s="629" customFormat="1" x14ac:dyDescent="0.85">
      <c r="AD129" s="2596"/>
    </row>
    <row r="130" spans="30:30" s="629" customFormat="1" x14ac:dyDescent="0.85">
      <c r="AD130" s="2596"/>
    </row>
    <row r="131" spans="30:30" s="629" customFormat="1" x14ac:dyDescent="0.85">
      <c r="AD131" s="2596"/>
    </row>
    <row r="132" spans="30:30" s="629" customFormat="1" x14ac:dyDescent="0.85">
      <c r="AD132" s="2596"/>
    </row>
    <row r="133" spans="30:30" s="629" customFormat="1" x14ac:dyDescent="0.85">
      <c r="AD133" s="2596"/>
    </row>
    <row r="134" spans="30:30" s="629" customFormat="1" x14ac:dyDescent="0.85">
      <c r="AD134" s="2596"/>
    </row>
    <row r="135" spans="30:30" s="629" customFormat="1" x14ac:dyDescent="0.85">
      <c r="AD135" s="2596"/>
    </row>
    <row r="136" spans="30:30" s="629" customFormat="1" x14ac:dyDescent="0.85">
      <c r="AD136" s="2596"/>
    </row>
    <row r="137" spans="30:30" s="629" customFormat="1" x14ac:dyDescent="0.85">
      <c r="AD137" s="2596"/>
    </row>
    <row r="138" spans="30:30" s="629" customFormat="1" x14ac:dyDescent="0.85">
      <c r="AD138" s="2596"/>
    </row>
    <row r="139" spans="30:30" s="629" customFormat="1" x14ac:dyDescent="0.85">
      <c r="AD139" s="2596"/>
    </row>
    <row r="140" spans="30:30" s="629" customFormat="1" x14ac:dyDescent="0.85">
      <c r="AD140" s="2596"/>
    </row>
    <row r="141" spans="30:30" s="629" customFormat="1" x14ac:dyDescent="0.85">
      <c r="AD141" s="2596"/>
    </row>
    <row r="142" spans="30:30" s="629" customFormat="1" x14ac:dyDescent="0.85">
      <c r="AD142" s="2596"/>
    </row>
    <row r="143" spans="30:30" s="629" customFormat="1" x14ac:dyDescent="0.85">
      <c r="AD143" s="2596"/>
    </row>
    <row r="144" spans="30:30" s="629" customFormat="1" x14ac:dyDescent="0.85">
      <c r="AD144" s="2596"/>
    </row>
    <row r="145" spans="30:30" s="629" customFormat="1" x14ac:dyDescent="0.85">
      <c r="AD145" s="2596"/>
    </row>
    <row r="146" spans="30:30" s="629" customFormat="1" x14ac:dyDescent="0.85">
      <c r="AD146" s="2596"/>
    </row>
    <row r="147" spans="30:30" s="629" customFormat="1" x14ac:dyDescent="0.85">
      <c r="AD147" s="2596"/>
    </row>
    <row r="148" spans="30:30" s="629" customFormat="1" x14ac:dyDescent="0.85">
      <c r="AD148" s="2596"/>
    </row>
    <row r="149" spans="30:30" s="629" customFormat="1" x14ac:dyDescent="0.85">
      <c r="AD149" s="2596"/>
    </row>
    <row r="150" spans="30:30" s="629" customFormat="1" x14ac:dyDescent="0.85">
      <c r="AD150" s="2596"/>
    </row>
    <row r="151" spans="30:30" s="629" customFormat="1" x14ac:dyDescent="0.85">
      <c r="AD151" s="2596"/>
    </row>
    <row r="152" spans="30:30" s="629" customFormat="1" x14ac:dyDescent="0.85">
      <c r="AD152" s="2596"/>
    </row>
    <row r="153" spans="30:30" s="629" customFormat="1" x14ac:dyDescent="0.85">
      <c r="AD153" s="2596"/>
    </row>
    <row r="154" spans="30:30" s="629" customFormat="1" x14ac:dyDescent="0.85">
      <c r="AD154" s="2596"/>
    </row>
    <row r="155" spans="30:30" s="629" customFormat="1" x14ac:dyDescent="0.85">
      <c r="AD155" s="2596"/>
    </row>
    <row r="156" spans="30:30" s="629" customFormat="1" x14ac:dyDescent="0.85">
      <c r="AD156" s="2596"/>
    </row>
    <row r="157" spans="30:30" s="629" customFormat="1" x14ac:dyDescent="0.85">
      <c r="AD157" s="2596"/>
    </row>
    <row r="158" spans="30:30" s="629" customFormat="1" x14ac:dyDescent="0.85">
      <c r="AD158" s="2596"/>
    </row>
    <row r="159" spans="30:30" s="629" customFormat="1" x14ac:dyDescent="0.85">
      <c r="AD159" s="2596"/>
    </row>
    <row r="160" spans="30:30" s="629" customFormat="1" x14ac:dyDescent="0.85">
      <c r="AD160" s="2596"/>
    </row>
    <row r="161" spans="30:30" s="629" customFormat="1" x14ac:dyDescent="0.85">
      <c r="AD161" s="2596"/>
    </row>
    <row r="162" spans="30:30" s="629" customFormat="1" x14ac:dyDescent="0.85">
      <c r="AD162" s="2596"/>
    </row>
    <row r="163" spans="30:30" s="629" customFormat="1" x14ac:dyDescent="0.85">
      <c r="AD163" s="2596"/>
    </row>
    <row r="164" spans="30:30" s="629" customFormat="1" x14ac:dyDescent="0.85">
      <c r="AD164" s="2596"/>
    </row>
    <row r="165" spans="30:30" s="629" customFormat="1" x14ac:dyDescent="0.85">
      <c r="AD165" s="2596"/>
    </row>
    <row r="166" spans="30:30" s="629" customFormat="1" x14ac:dyDescent="0.85">
      <c r="AD166" s="2596"/>
    </row>
    <row r="167" spans="30:30" s="629" customFormat="1" x14ac:dyDescent="0.85">
      <c r="AD167" s="2596"/>
    </row>
    <row r="168" spans="30:30" s="629" customFormat="1" x14ac:dyDescent="0.85">
      <c r="AD168" s="2596"/>
    </row>
    <row r="169" spans="30:30" s="629" customFormat="1" x14ac:dyDescent="0.85">
      <c r="AD169" s="2596"/>
    </row>
    <row r="170" spans="30:30" s="629" customFormat="1" x14ac:dyDescent="0.85">
      <c r="AD170" s="2596"/>
    </row>
    <row r="171" spans="30:30" s="629" customFormat="1" x14ac:dyDescent="0.85">
      <c r="AD171" s="2596"/>
    </row>
    <row r="172" spans="30:30" s="629" customFormat="1" x14ac:dyDescent="0.85">
      <c r="AD172" s="2596"/>
    </row>
    <row r="173" spans="30:30" s="629" customFormat="1" x14ac:dyDescent="0.85">
      <c r="AD173" s="2596"/>
    </row>
    <row r="174" spans="30:30" s="629" customFormat="1" x14ac:dyDescent="0.85">
      <c r="AD174" s="2596"/>
    </row>
    <row r="175" spans="30:30" s="629" customFormat="1" x14ac:dyDescent="0.85">
      <c r="AD175" s="2596"/>
    </row>
    <row r="176" spans="30:30" s="629" customFormat="1" x14ac:dyDescent="0.85">
      <c r="AD176" s="2596"/>
    </row>
    <row r="177" spans="30:30" s="629" customFormat="1" x14ac:dyDescent="0.85">
      <c r="AD177" s="2596"/>
    </row>
    <row r="178" spans="30:30" s="629" customFormat="1" x14ac:dyDescent="0.85">
      <c r="AD178" s="2596"/>
    </row>
    <row r="179" spans="30:30" s="629" customFormat="1" x14ac:dyDescent="0.85">
      <c r="AD179" s="2596"/>
    </row>
    <row r="180" spans="30:30" s="629" customFormat="1" x14ac:dyDescent="0.85">
      <c r="AD180" s="2596"/>
    </row>
    <row r="181" spans="30:30" s="629" customFormat="1" x14ac:dyDescent="0.85">
      <c r="AD181" s="2596"/>
    </row>
    <row r="182" spans="30:30" s="629" customFormat="1" x14ac:dyDescent="0.85">
      <c r="AD182" s="2596"/>
    </row>
    <row r="183" spans="30:30" s="629" customFormat="1" x14ac:dyDescent="0.85">
      <c r="AD183" s="2596"/>
    </row>
    <row r="184" spans="30:30" s="629" customFormat="1" x14ac:dyDescent="0.85">
      <c r="AD184" s="2596"/>
    </row>
    <row r="185" spans="30:30" s="629" customFormat="1" x14ac:dyDescent="0.85">
      <c r="AD185" s="2596"/>
    </row>
    <row r="186" spans="30:30" s="629" customFormat="1" x14ac:dyDescent="0.85">
      <c r="AD186" s="2596"/>
    </row>
    <row r="187" spans="30:30" s="629" customFormat="1" x14ac:dyDescent="0.85">
      <c r="AD187" s="2596"/>
    </row>
    <row r="188" spans="30:30" s="629" customFormat="1" x14ac:dyDescent="0.85">
      <c r="AD188" s="2596"/>
    </row>
    <row r="189" spans="30:30" s="629" customFormat="1" x14ac:dyDescent="0.85">
      <c r="AD189" s="2596"/>
    </row>
    <row r="190" spans="30:30" s="629" customFormat="1" x14ac:dyDescent="0.85">
      <c r="AD190" s="2596"/>
    </row>
    <row r="191" spans="30:30" s="629" customFormat="1" x14ac:dyDescent="0.85">
      <c r="AD191" s="2596"/>
    </row>
    <row r="192" spans="30:30" s="629" customFormat="1" x14ac:dyDescent="0.85">
      <c r="AD192" s="2596"/>
    </row>
    <row r="193" spans="30:30" s="629" customFormat="1" x14ac:dyDescent="0.85">
      <c r="AD193" s="2596"/>
    </row>
    <row r="194" spans="30:30" s="629" customFormat="1" x14ac:dyDescent="0.85">
      <c r="AD194" s="2596"/>
    </row>
    <row r="195" spans="30:30" s="629" customFormat="1" x14ac:dyDescent="0.85">
      <c r="AD195" s="2596"/>
    </row>
    <row r="196" spans="30:30" s="629" customFormat="1" x14ac:dyDescent="0.85">
      <c r="AD196" s="2596"/>
    </row>
    <row r="197" spans="30:30" s="629" customFormat="1" x14ac:dyDescent="0.85">
      <c r="AD197" s="2596"/>
    </row>
    <row r="198" spans="30:30" s="629" customFormat="1" x14ac:dyDescent="0.85">
      <c r="AD198" s="2596"/>
    </row>
    <row r="199" spans="30:30" s="629" customFormat="1" x14ac:dyDescent="0.85">
      <c r="AD199" s="2596"/>
    </row>
    <row r="200" spans="30:30" s="629" customFormat="1" x14ac:dyDescent="0.85">
      <c r="AD200" s="2596"/>
    </row>
    <row r="201" spans="30:30" s="629" customFormat="1" x14ac:dyDescent="0.85">
      <c r="AD201" s="2596"/>
    </row>
    <row r="202" spans="30:30" s="629" customFormat="1" x14ac:dyDescent="0.85">
      <c r="AD202" s="2596"/>
    </row>
    <row r="203" spans="30:30" s="629" customFormat="1" x14ac:dyDescent="0.85">
      <c r="AD203" s="2596"/>
    </row>
    <row r="204" spans="30:30" s="629" customFormat="1" x14ac:dyDescent="0.85">
      <c r="AD204" s="2596"/>
    </row>
    <row r="205" spans="30:30" s="629" customFormat="1" x14ac:dyDescent="0.85">
      <c r="AD205" s="2596"/>
    </row>
    <row r="206" spans="30:30" s="629" customFormat="1" x14ac:dyDescent="0.85">
      <c r="AD206" s="2596"/>
    </row>
    <row r="207" spans="30:30" s="629" customFormat="1" x14ac:dyDescent="0.85">
      <c r="AD207" s="2596"/>
    </row>
    <row r="208" spans="30:30" s="629" customFormat="1" x14ac:dyDescent="0.85">
      <c r="AD208" s="2596"/>
    </row>
    <row r="209" spans="30:30" s="629" customFormat="1" x14ac:dyDescent="0.85">
      <c r="AD209" s="2596"/>
    </row>
    <row r="210" spans="30:30" s="629" customFormat="1" x14ac:dyDescent="0.85">
      <c r="AD210" s="2596"/>
    </row>
    <row r="211" spans="30:30" s="629" customFormat="1" x14ac:dyDescent="0.85">
      <c r="AD211" s="2596"/>
    </row>
    <row r="212" spans="30:30" s="629" customFormat="1" x14ac:dyDescent="0.85">
      <c r="AD212" s="2596"/>
    </row>
    <row r="213" spans="30:30" s="629" customFormat="1" x14ac:dyDescent="0.85">
      <c r="AD213" s="2596"/>
    </row>
    <row r="214" spans="30:30" s="629" customFormat="1" x14ac:dyDescent="0.85">
      <c r="AD214" s="2596"/>
    </row>
    <row r="215" spans="30:30" s="629" customFormat="1" x14ac:dyDescent="0.85">
      <c r="AD215" s="2596"/>
    </row>
    <row r="216" spans="30:30" s="629" customFormat="1" x14ac:dyDescent="0.85">
      <c r="AD216" s="2596"/>
    </row>
    <row r="217" spans="30:30" s="629" customFormat="1" x14ac:dyDescent="0.85">
      <c r="AD217" s="2596"/>
    </row>
    <row r="218" spans="30:30" s="629" customFormat="1" x14ac:dyDescent="0.85">
      <c r="AD218" s="2596"/>
    </row>
    <row r="219" spans="30:30" s="629" customFormat="1" x14ac:dyDescent="0.85">
      <c r="AD219" s="2596"/>
    </row>
    <row r="220" spans="30:30" s="629" customFormat="1" x14ac:dyDescent="0.85">
      <c r="AD220" s="2596"/>
    </row>
    <row r="221" spans="30:30" s="629" customFormat="1" x14ac:dyDescent="0.85">
      <c r="AD221" s="2596"/>
    </row>
    <row r="222" spans="30:30" s="629" customFormat="1" x14ac:dyDescent="0.85">
      <c r="AD222" s="2596"/>
    </row>
    <row r="223" spans="30:30" s="629" customFormat="1" x14ac:dyDescent="0.85">
      <c r="AD223" s="2596"/>
    </row>
    <row r="224" spans="30:30" s="629" customFormat="1" x14ac:dyDescent="0.85">
      <c r="AD224" s="2596"/>
    </row>
    <row r="225" spans="30:30" s="629" customFormat="1" x14ac:dyDescent="0.85">
      <c r="AD225" s="2596"/>
    </row>
    <row r="226" spans="30:30" s="629" customFormat="1" x14ac:dyDescent="0.85">
      <c r="AD226" s="2596"/>
    </row>
    <row r="227" spans="30:30" s="629" customFormat="1" x14ac:dyDescent="0.85">
      <c r="AD227" s="2596"/>
    </row>
    <row r="228" spans="30:30" s="629" customFormat="1" x14ac:dyDescent="0.85">
      <c r="AD228" s="2596"/>
    </row>
    <row r="229" spans="30:30" s="629" customFormat="1" x14ac:dyDescent="0.85">
      <c r="AD229" s="2596"/>
    </row>
    <row r="230" spans="30:30" s="629" customFormat="1" x14ac:dyDescent="0.85">
      <c r="AD230" s="2596"/>
    </row>
    <row r="231" spans="30:30" s="629" customFormat="1" x14ac:dyDescent="0.85">
      <c r="AD231" s="2596"/>
    </row>
    <row r="232" spans="30:30" s="629" customFormat="1" x14ac:dyDescent="0.85">
      <c r="AD232" s="2596"/>
    </row>
    <row r="233" spans="30:30" s="629" customFormat="1" x14ac:dyDescent="0.85">
      <c r="AD233" s="2596"/>
    </row>
    <row r="234" spans="30:30" s="629" customFormat="1" x14ac:dyDescent="0.85">
      <c r="AD234" s="2596"/>
    </row>
    <row r="235" spans="30:30" s="629" customFormat="1" x14ac:dyDescent="0.85">
      <c r="AD235" s="2596"/>
    </row>
    <row r="236" spans="30:30" s="629" customFormat="1" x14ac:dyDescent="0.85">
      <c r="AD236" s="2596"/>
    </row>
    <row r="237" spans="30:30" s="629" customFormat="1" x14ac:dyDescent="0.85">
      <c r="AD237" s="2596"/>
    </row>
    <row r="238" spans="30:30" s="629" customFormat="1" x14ac:dyDescent="0.85">
      <c r="AD238" s="2596"/>
    </row>
    <row r="239" spans="30:30" s="629" customFormat="1" x14ac:dyDescent="0.85">
      <c r="AD239" s="2596"/>
    </row>
    <row r="240" spans="30:30" s="629" customFormat="1" x14ac:dyDescent="0.85">
      <c r="AD240" s="2596"/>
    </row>
    <row r="241" spans="1:32" x14ac:dyDescent="0.85">
      <c r="A241" s="629"/>
      <c r="Q241" s="629"/>
      <c r="R241" s="629"/>
      <c r="S241" s="629"/>
      <c r="T241" s="629"/>
      <c r="U241" s="629"/>
      <c r="V241" s="629"/>
      <c r="W241" s="629"/>
      <c r="AB241" s="629"/>
      <c r="AD241" s="2596"/>
      <c r="AE241" s="629"/>
      <c r="AF241" s="629"/>
    </row>
    <row r="242" spans="1:32" x14ac:dyDescent="0.85">
      <c r="A242" s="629"/>
      <c r="Q242" s="629"/>
      <c r="R242" s="629"/>
      <c r="S242" s="629"/>
      <c r="T242" s="629"/>
      <c r="U242" s="629"/>
      <c r="V242" s="629"/>
      <c r="W242" s="629"/>
      <c r="AB242" s="629"/>
      <c r="AD242" s="2596"/>
      <c r="AE242" s="629"/>
      <c r="AF242" s="629"/>
    </row>
    <row r="243" spans="1:32" x14ac:dyDescent="0.85">
      <c r="A243" s="629"/>
      <c r="Q243" s="629"/>
      <c r="R243" s="629"/>
      <c r="S243" s="629"/>
      <c r="T243" s="629"/>
      <c r="U243" s="629"/>
      <c r="V243" s="629"/>
      <c r="W243" s="629"/>
      <c r="AB243" s="629"/>
      <c r="AD243" s="2596"/>
      <c r="AE243" s="629"/>
      <c r="AF243" s="629"/>
    </row>
    <row r="244" spans="1:32" x14ac:dyDescent="0.85">
      <c r="Q244" s="629"/>
      <c r="R244" s="629"/>
      <c r="S244" s="629"/>
      <c r="T244" s="629"/>
      <c r="U244" s="629"/>
      <c r="V244" s="629"/>
      <c r="W244" s="629"/>
      <c r="AB244" s="629"/>
      <c r="AD244" s="2596"/>
      <c r="AE244" s="629"/>
      <c r="AF244" s="629"/>
    </row>
    <row r="245" spans="1:32" x14ac:dyDescent="0.85">
      <c r="Q245" s="629"/>
      <c r="R245" s="629"/>
      <c r="S245" s="629"/>
      <c r="T245" s="629"/>
      <c r="U245" s="629"/>
      <c r="V245" s="629"/>
      <c r="W245" s="629"/>
      <c r="AB245" s="629"/>
      <c r="AD245" s="2596"/>
      <c r="AE245" s="629"/>
      <c r="AF245" s="629"/>
    </row>
  </sheetData>
  <sheetProtection selectLockedCells="1" autoFilter="0"/>
  <protectedRanges>
    <protectedRange sqref="Q37:W37" name="Общая область_1_1" securityDescriptor="O:WDG:WDD:(A;;CC;;;S-1-5-21-495141618-2117601427-2118856591-500)"/>
    <protectedRange sqref="AD31 AD39" name="Общая область_4_2_1" securityDescriptor="O:WDG:WDD:(A;;CC;;;S-1-5-21-495141618-2117601427-2118856591-500)"/>
    <protectedRange sqref="X37:AB37" name="Общая область_48_1" securityDescriptor="O:WDG:WDD:(A;;CC;;;S-1-5-21-495141618-2117601427-2118856591-500)"/>
    <protectedRange sqref="AC37" name="Общая область_40_1" securityDescriptor="O:WDG:WDD:(A;;CC;;;S-1-5-21-495141618-2117601427-2118856591-500)"/>
    <protectedRange sqref="AE37" name="Общая область_48_2" securityDescriptor="O:WDG:WDD:(A;;CC;;;S-1-5-21-495141618-2117601427-2118856591-500)"/>
    <protectedRange sqref="X29:AA29 X36:AA36" name="Общая область_1" securityDescriptor="O:WDG:WDD:(A;;CC;;;S-1-5-21-495141618-2117601427-2118856591-500)"/>
    <protectedRange sqref="AB29 AB36" name="Общая область_1_2" securityDescriptor="O:WDG:WDD:(A;;CC;;;S-1-5-21-495141618-2117601427-2118856591-500)"/>
    <protectedRange sqref="X32:AA32 X40:AA44" name="Общая область_1_3" securityDescriptor="O:WDG:WDD:(A;;CC;;;S-1-5-21-495141618-2117601427-2118856591-500)"/>
    <protectedRange sqref="AB32 AB40:AB44" name="Общая область_1_4" securityDescriptor="O:WDG:WDD:(A;;CC;;;S-1-5-21-495141618-2117601427-2118856591-500)"/>
    <protectedRange sqref="BB29:BH29 BB36:BH36" name="Общая область_1_9" securityDescriptor="O:WDG:WDD:(A;;CC;;;S-1-5-21-495141618-2117601427-2118856591-500)"/>
    <protectedRange sqref="X45:Z45" name="Общая область_1_3_1" securityDescriptor="O:WDG:WDD:(A;;CC;;;S-1-5-21-495141618-2117601427-2118856591-500)"/>
  </protectedRanges>
  <mergeCells count="62">
    <mergeCell ref="A17:Q17"/>
    <mergeCell ref="BP1:BZ1"/>
    <mergeCell ref="BP2:BZ2"/>
    <mergeCell ref="A3:BP3"/>
    <mergeCell ref="A4:BP4"/>
    <mergeCell ref="A5:BP5"/>
    <mergeCell ref="A6:BP6"/>
    <mergeCell ref="A7:BZ7"/>
    <mergeCell ref="BP8:BZ8"/>
    <mergeCell ref="BP9:BZ9"/>
    <mergeCell ref="BP10:BZ10"/>
    <mergeCell ref="BP11:BZ11"/>
    <mergeCell ref="X18:AE18"/>
    <mergeCell ref="A19:A21"/>
    <mergeCell ref="B19:B21"/>
    <mergeCell ref="C19:C21"/>
    <mergeCell ref="N19:N21"/>
    <mergeCell ref="O19:O21"/>
    <mergeCell ref="P19:P21"/>
    <mergeCell ref="Q19:Q21"/>
    <mergeCell ref="R19:R21"/>
    <mergeCell ref="S19:S21"/>
    <mergeCell ref="AE19:AF19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G19:AG21"/>
    <mergeCell ref="AH19:AH21"/>
    <mergeCell ref="AJ19:BA19"/>
    <mergeCell ref="BB19:BV19"/>
    <mergeCell ref="BY19:BY21"/>
    <mergeCell ref="BZ19:BZ21"/>
    <mergeCell ref="AI20:AK20"/>
    <mergeCell ref="AL20:AN20"/>
    <mergeCell ref="AO20:AQ20"/>
    <mergeCell ref="AR20:AT20"/>
    <mergeCell ref="AU20:AU21"/>
    <mergeCell ref="AV20:BA20"/>
    <mergeCell ref="BB20:BB21"/>
    <mergeCell ref="BC20:BH20"/>
    <mergeCell ref="BX19:BX21"/>
    <mergeCell ref="BW19:BW21"/>
    <mergeCell ref="BI20:BI21"/>
    <mergeCell ref="BJ20:BO20"/>
    <mergeCell ref="BP20:BP21"/>
    <mergeCell ref="BQ20:BV20"/>
    <mergeCell ref="AF45:BB45"/>
    <mergeCell ref="A31:A32"/>
    <mergeCell ref="Q31:Q32"/>
    <mergeCell ref="A35:A36"/>
    <mergeCell ref="Q35:Q36"/>
    <mergeCell ref="A37:AE37"/>
    <mergeCell ref="A39:A40"/>
    <mergeCell ref="Q39:Q40"/>
  </mergeCells>
  <dataValidations count="4">
    <dataValidation type="list" allowBlank="1" showInputMessage="1" showErrorMessage="1" sqref="U27 U29" xr:uid="{00000000-0002-0000-1100-000000000000}">
      <formula1>$A$2:$A$131</formula1>
    </dataValidation>
    <dataValidation type="list" allowBlank="1" showInputMessage="1" showErrorMessage="1" sqref="T27 T29" xr:uid="{00000000-0002-0000-1100-000001000000}">
      <formula1>$B$5:$B$33</formula1>
    </dataValidation>
    <dataValidation type="list" allowBlank="1" showInputMessage="1" showErrorMessage="1" sqref="S27 S29" xr:uid="{00000000-0002-0000-1100-000002000000}">
      <formula1>$E$5:$E$19</formula1>
    </dataValidation>
    <dataValidation type="list" allowBlank="1" showInputMessage="1" showErrorMessage="1" sqref="U23" xr:uid="{00000000-0002-0000-1100-000003000000}">
      <formula1>#REF!</formula1>
    </dataValidation>
  </dataValidations>
  <printOptions horizontalCentered="1"/>
  <pageMargins left="0.23622047244094499" right="0.23622047244094499" top="0.39370078740157499" bottom="0.15748031496063" header="0.31496062992126" footer="0.31496062992126"/>
  <pageSetup paperSize="9" scale="15" orientation="landscape" r:id="rId1"/>
  <headerFooter differentFirst="1">
    <oddFooter>&amp;R&amp;22&amp;P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4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Е.С..xlsx]Показатели ИПР ПДП'!#REF!</xm:f>
          </x14:formula1>
          <xm:sqref>S23:T23</xm:sqref>
        </x14:dataValidation>
        <x14:dataValidation type="list" allowBlank="1" showInputMessage="1" showErrorMessage="1" xr:uid="{00000000-0002-0000-1100-000006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Е.С..xlsx]Пр 13а План ПРиПРО по УИП'!#REF!</xm:f>
          </x14:formula1>
          <xm:sqref>R23 R26:R27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D33"/>
  <sheetViews>
    <sheetView view="pageBreakPreview" topLeftCell="A7" zoomScale="90" zoomScaleNormal="84" workbookViewId="0">
      <selection activeCell="A5" sqref="A5:BB8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86" t="s">
        <v>2681</v>
      </c>
      <c r="Z1" s="2686"/>
      <c r="AA1" s="2686"/>
      <c r="AB1" s="2686"/>
      <c r="AC1" s="2686"/>
      <c r="AD1" s="2686"/>
      <c r="AE1" s="2686"/>
      <c r="AF1" s="2686"/>
      <c r="AG1" s="2686"/>
      <c r="AH1" s="2686"/>
      <c r="AI1" s="2686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733" t="s">
        <v>90</v>
      </c>
      <c r="Z2" s="2733"/>
      <c r="AA2" s="2733"/>
      <c r="AB2" s="2733"/>
      <c r="AC2" s="2747"/>
      <c r="AD2" s="2747"/>
      <c r="AE2" s="2747"/>
      <c r="AF2" s="2747"/>
      <c r="AG2" s="2747"/>
      <c r="AH2" s="2747"/>
      <c r="AI2" s="2747"/>
      <c r="AJ2" s="2352"/>
      <c r="AK2" s="2352"/>
      <c r="AL2" s="2352"/>
    </row>
    <row r="3" spans="1:44" ht="30.75" customHeight="1" x14ac:dyDescent="0.25">
      <c r="A3" s="2748" t="s">
        <v>2683</v>
      </c>
      <c r="B3" s="2748"/>
      <c r="C3" s="2748"/>
      <c r="D3" s="2748"/>
      <c r="E3" s="2748"/>
      <c r="F3" s="2748"/>
      <c r="G3" s="2748"/>
      <c r="H3" s="2748"/>
      <c r="I3" s="2748"/>
      <c r="J3" s="2748"/>
      <c r="K3" s="2748"/>
      <c r="L3" s="2748"/>
      <c r="M3" s="2748"/>
      <c r="N3" s="2748"/>
      <c r="O3" s="2748"/>
      <c r="P3" s="2748"/>
      <c r="Q3" s="2748"/>
      <c r="R3" s="2748"/>
      <c r="S3" s="2748"/>
      <c r="T3" s="2748"/>
      <c r="U3" s="2748"/>
      <c r="V3" s="2748"/>
      <c r="W3" s="2748"/>
      <c r="X3" s="2748"/>
      <c r="Y3" s="2748"/>
      <c r="Z3" s="2748"/>
      <c r="AA3" s="2748"/>
      <c r="AB3" s="2748"/>
      <c r="AC3" s="2748"/>
      <c r="AD3" s="2748"/>
      <c r="AE3" s="2748"/>
      <c r="AF3" s="2748"/>
      <c r="AG3" s="2748"/>
      <c r="AH3" s="2748"/>
      <c r="AI3" s="2748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50" t="s">
        <v>2661</v>
      </c>
      <c r="J5" s="2751"/>
      <c r="K5" s="2751"/>
      <c r="L5" s="2751"/>
      <c r="M5" s="2751"/>
      <c r="N5" s="2752"/>
      <c r="O5" s="2742" t="s">
        <v>397</v>
      </c>
      <c r="P5" s="2743"/>
      <c r="Q5" s="2743"/>
      <c r="R5" s="2743"/>
      <c r="S5" s="2743"/>
      <c r="T5" s="2743"/>
      <c r="U5" s="2743"/>
      <c r="V5" s="2743"/>
      <c r="W5" s="2743"/>
      <c r="X5" s="2743"/>
      <c r="Y5" s="2743"/>
      <c r="Z5" s="2743"/>
      <c r="AA5" s="2743"/>
      <c r="AB5" s="2743"/>
      <c r="AC5" s="2743"/>
      <c r="AD5" s="2743"/>
      <c r="AE5" s="2743"/>
      <c r="AF5" s="2743"/>
      <c r="AG5" s="2743"/>
      <c r="AH5" s="2743"/>
      <c r="AI5" s="2744"/>
    </row>
    <row r="6" spans="1:44" ht="31.5" customHeight="1" x14ac:dyDescent="0.25">
      <c r="A6" s="2749"/>
      <c r="B6" s="2354"/>
      <c r="C6" s="2749"/>
      <c r="D6" s="2749"/>
      <c r="E6" s="2749"/>
      <c r="F6" s="2749"/>
      <c r="G6" s="2749"/>
      <c r="H6" s="2749"/>
      <c r="I6" s="2753"/>
      <c r="J6" s="2754"/>
      <c r="K6" s="2754"/>
      <c r="L6" s="2754"/>
      <c r="M6" s="2754"/>
      <c r="N6" s="2755"/>
      <c r="O6" s="2756" t="s">
        <v>344</v>
      </c>
      <c r="P6" s="2757"/>
      <c r="Q6" s="2757"/>
      <c r="R6" s="2757"/>
      <c r="S6" s="2757"/>
      <c r="T6" s="2757"/>
      <c r="U6" s="2758"/>
      <c r="V6" s="2756" t="s">
        <v>345</v>
      </c>
      <c r="W6" s="2757"/>
      <c r="X6" s="2757"/>
      <c r="Y6" s="2757"/>
      <c r="Z6" s="2757"/>
      <c r="AA6" s="2757"/>
      <c r="AB6" s="2758"/>
      <c r="AC6" s="2742" t="s">
        <v>343</v>
      </c>
      <c r="AD6" s="2743"/>
      <c r="AE6" s="2743"/>
      <c r="AF6" s="2743"/>
      <c r="AG6" s="2743"/>
      <c r="AH6" s="2743"/>
      <c r="AI6" s="2744"/>
    </row>
    <row r="7" spans="1:44" ht="31.5" customHeight="1" x14ac:dyDescent="0.25">
      <c r="A7" s="2749"/>
      <c r="B7" s="2354"/>
      <c r="C7" s="2749"/>
      <c r="D7" s="2749"/>
      <c r="E7" s="2749"/>
      <c r="F7" s="2749"/>
      <c r="G7" s="2749"/>
      <c r="H7" s="2749"/>
      <c r="I7" s="2756" t="s">
        <v>2525</v>
      </c>
      <c r="J7" s="2757"/>
      <c r="K7" s="2757"/>
      <c r="L7" s="2757"/>
      <c r="M7" s="2757"/>
      <c r="N7" s="2758"/>
      <c r="O7" s="2750" t="s">
        <v>127</v>
      </c>
      <c r="P7" s="2759" t="s">
        <v>2525</v>
      </c>
      <c r="Q7" s="2759"/>
      <c r="R7" s="2759"/>
      <c r="S7" s="2759"/>
      <c r="T7" s="2759"/>
      <c r="U7" s="2759"/>
      <c r="V7" s="2740" t="s">
        <v>127</v>
      </c>
      <c r="W7" s="2743" t="s">
        <v>2525</v>
      </c>
      <c r="X7" s="2743"/>
      <c r="Y7" s="2743"/>
      <c r="Z7" s="2743"/>
      <c r="AA7" s="2743"/>
      <c r="AB7" s="2743"/>
      <c r="AC7" s="2740" t="s">
        <v>127</v>
      </c>
      <c r="AD7" s="2742" t="s">
        <v>2525</v>
      </c>
      <c r="AE7" s="2743"/>
      <c r="AF7" s="2743"/>
      <c r="AG7" s="2743"/>
      <c r="AH7" s="2743"/>
      <c r="AI7" s="2744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53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5" t="s">
        <v>2537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2745"/>
      <c r="U22" s="2745"/>
      <c r="V22" s="2745"/>
      <c r="W22" s="2745"/>
      <c r="X22" s="2745"/>
      <c r="Y22" s="2745"/>
      <c r="Z22" s="2745"/>
      <c r="AA22" s="2745"/>
      <c r="AB22" s="2745"/>
      <c r="AC22" s="2745"/>
      <c r="AD22" s="2745"/>
      <c r="AE22" s="2745"/>
      <c r="AF22" s="2745"/>
      <c r="AG22" s="2745"/>
      <c r="AH22" s="2745"/>
      <c r="AI22" s="2745"/>
    </row>
    <row r="23" spans="1:56" ht="20.25" customHeight="1" x14ac:dyDescent="0.25">
      <c r="A23" s="2746" t="s">
        <v>2664</v>
      </c>
      <c r="B23" s="2746"/>
      <c r="C23" s="2746"/>
      <c r="D23" s="2746"/>
      <c r="E23" s="2746"/>
      <c r="F23" s="2746"/>
      <c r="G23" s="2746"/>
      <c r="H23" s="2746"/>
      <c r="I23" s="2746"/>
      <c r="J23" s="2746"/>
      <c r="K23" s="2746"/>
      <c r="L23" s="2746"/>
      <c r="M23" s="2746"/>
      <c r="N23" s="2746"/>
      <c r="O23" s="2746"/>
      <c r="P23" s="2746"/>
      <c r="Q23" s="2746"/>
      <c r="R23" s="2746"/>
      <c r="S23" s="2746"/>
      <c r="T23" s="2746"/>
      <c r="U23" s="2746"/>
      <c r="V23" s="2746"/>
      <c r="W23" s="2746"/>
      <c r="X23" s="2746"/>
      <c r="Y23" s="2746"/>
      <c r="Z23" s="2746"/>
      <c r="AA23" s="2746"/>
      <c r="AB23" s="2746"/>
      <c r="AC23" s="2746"/>
      <c r="AD23" s="2746"/>
      <c r="AE23" s="2746"/>
      <c r="AF23" s="2746"/>
      <c r="AG23" s="2746"/>
      <c r="AH23" s="2746"/>
      <c r="AI23" s="2746"/>
    </row>
    <row r="24" spans="1:56" ht="45.75" customHeight="1" x14ac:dyDescent="0.25">
      <c r="A24" s="2738" t="s">
        <v>2676</v>
      </c>
      <c r="B24" s="2746"/>
      <c r="C24" s="2746"/>
      <c r="D24" s="2746"/>
      <c r="E24" s="2746"/>
      <c r="F24" s="2746"/>
      <c r="G24" s="2746"/>
      <c r="H24" s="2746"/>
      <c r="I24" s="2746"/>
      <c r="J24" s="2746"/>
      <c r="K24" s="2746"/>
      <c r="L24" s="2746"/>
      <c r="M24" s="2746"/>
      <c r="N24" s="2746"/>
      <c r="O24" s="2746"/>
      <c r="P24" s="2746"/>
      <c r="Q24" s="2746"/>
      <c r="R24" s="2746"/>
      <c r="S24" s="2746"/>
      <c r="T24" s="2746"/>
      <c r="U24" s="2746"/>
      <c r="V24" s="2746"/>
      <c r="W24" s="2746"/>
      <c r="X24" s="2746"/>
      <c r="Y24" s="2746"/>
      <c r="Z24" s="2746"/>
      <c r="AA24" s="2746"/>
      <c r="AB24" s="2746"/>
      <c r="AC24" s="2746"/>
      <c r="AD24" s="2746"/>
      <c r="AE24" s="2746"/>
      <c r="AF24" s="2746"/>
      <c r="AG24" s="2746"/>
      <c r="AH24" s="2746"/>
      <c r="AI24" s="274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46" t="s">
        <v>2667</v>
      </c>
      <c r="B26" s="2746"/>
      <c r="C26" s="2746"/>
      <c r="D26" s="2746"/>
      <c r="E26" s="2746"/>
      <c r="F26" s="2746"/>
      <c r="G26" s="2746"/>
      <c r="H26" s="2746"/>
      <c r="I26" s="2746"/>
      <c r="J26" s="2746"/>
      <c r="K26" s="2746"/>
      <c r="L26" s="2746"/>
      <c r="M26" s="2746"/>
      <c r="N26" s="2746"/>
      <c r="O26" s="2746"/>
      <c r="P26" s="2746"/>
      <c r="Q26" s="2746"/>
      <c r="R26" s="2746"/>
      <c r="S26" s="2746"/>
      <c r="T26" s="2746"/>
      <c r="U26" s="2746"/>
      <c r="V26" s="2746"/>
      <c r="W26" s="2746"/>
      <c r="X26" s="2746"/>
      <c r="Y26" s="2746"/>
      <c r="Z26" s="2746"/>
      <c r="AA26" s="2746"/>
      <c r="AB26" s="2746"/>
      <c r="AC26" s="2746"/>
      <c r="AD26" s="2746"/>
      <c r="AE26" s="2746"/>
      <c r="AF26" s="2746"/>
      <c r="AG26" s="2746"/>
      <c r="AH26" s="2746"/>
      <c r="AI26" s="2746"/>
    </row>
    <row r="27" spans="1:56" ht="39.950000000000003" customHeight="1" x14ac:dyDescent="0.25">
      <c r="A27" s="2738" t="s">
        <v>2668</v>
      </c>
      <c r="B27" s="2738"/>
      <c r="C27" s="2738"/>
      <c r="D27" s="2738"/>
      <c r="E27" s="2738"/>
      <c r="F27" s="2738"/>
      <c r="G27" s="2738"/>
      <c r="H27" s="2738"/>
      <c r="I27" s="2738"/>
      <c r="J27" s="2738"/>
      <c r="K27" s="2738"/>
      <c r="L27" s="2738"/>
      <c r="M27" s="2738"/>
      <c r="N27" s="2738"/>
      <c r="O27" s="2738"/>
      <c r="P27" s="2738"/>
      <c r="Q27" s="2738"/>
      <c r="R27" s="2738"/>
      <c r="S27" s="2738"/>
      <c r="T27" s="2738"/>
      <c r="U27" s="2738"/>
      <c r="V27" s="2738"/>
      <c r="W27" s="2738"/>
      <c r="X27" s="2738"/>
      <c r="Y27" s="2738"/>
      <c r="Z27" s="2738"/>
      <c r="AA27" s="2738"/>
      <c r="AB27" s="2738"/>
      <c r="AC27" s="2738"/>
      <c r="AD27" s="2738"/>
      <c r="AE27" s="2738"/>
      <c r="AF27" s="2738"/>
      <c r="AG27" s="2738"/>
      <c r="AH27" s="2738"/>
      <c r="AI27" s="2738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39" t="s">
        <v>2670</v>
      </c>
      <c r="B29" s="2739"/>
      <c r="C29" s="2739"/>
      <c r="D29" s="2739"/>
      <c r="E29" s="2739"/>
      <c r="F29" s="2739"/>
      <c r="G29" s="2739"/>
      <c r="H29" s="2739"/>
      <c r="I29" s="2739"/>
      <c r="J29" s="2739"/>
      <c r="K29" s="2739"/>
      <c r="L29" s="2739"/>
      <c r="M29" s="2739"/>
      <c r="N29" s="2739"/>
      <c r="O29" s="2739"/>
      <c r="P29" s="2739"/>
      <c r="Q29" s="2739"/>
      <c r="R29" s="2739"/>
      <c r="S29" s="2739"/>
      <c r="T29" s="2739"/>
      <c r="U29" s="2739"/>
      <c r="V29" s="2739"/>
      <c r="W29" s="2739"/>
      <c r="X29" s="2739"/>
      <c r="Y29" s="2739"/>
      <c r="Z29" s="2739"/>
      <c r="AA29" s="2739"/>
      <c r="AB29" s="2739"/>
      <c r="AC29" s="2739"/>
      <c r="AD29" s="2739"/>
      <c r="AE29" s="2739"/>
      <c r="AF29" s="2739"/>
      <c r="AG29" s="2739"/>
      <c r="AH29" s="2739"/>
      <c r="AI29" s="2739"/>
    </row>
    <row r="30" spans="1:56" ht="36.950000000000003" customHeight="1" x14ac:dyDescent="0.25">
      <c r="A30" s="2738" t="s">
        <v>2671</v>
      </c>
      <c r="B30" s="2738"/>
      <c r="C30" s="2738"/>
      <c r="D30" s="2738"/>
      <c r="E30" s="2738"/>
      <c r="F30" s="2738"/>
      <c r="G30" s="2738"/>
      <c r="H30" s="2738"/>
      <c r="I30" s="2738"/>
      <c r="J30" s="2738"/>
      <c r="K30" s="2738"/>
      <c r="L30" s="2738"/>
      <c r="M30" s="2738"/>
      <c r="N30" s="2738"/>
      <c r="O30" s="2738"/>
      <c r="P30" s="2738"/>
      <c r="Q30" s="2738"/>
      <c r="R30" s="2738"/>
      <c r="S30" s="2738"/>
      <c r="T30" s="2738"/>
      <c r="U30" s="2738"/>
      <c r="V30" s="2738"/>
      <c r="W30" s="2738"/>
      <c r="X30" s="2738"/>
      <c r="Y30" s="2738"/>
      <c r="Z30" s="2738"/>
      <c r="AA30" s="2738"/>
      <c r="AB30" s="2738"/>
      <c r="AC30" s="2738"/>
      <c r="AD30" s="2738"/>
      <c r="AE30" s="2738"/>
      <c r="AF30" s="2738"/>
      <c r="AG30" s="2738"/>
      <c r="AH30" s="2738"/>
      <c r="AI30" s="2738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38" t="s">
        <v>2672</v>
      </c>
      <c r="B31" s="2738"/>
      <c r="C31" s="2738"/>
      <c r="D31" s="2738"/>
      <c r="E31" s="2738"/>
      <c r="F31" s="2738"/>
      <c r="G31" s="2738"/>
      <c r="H31" s="2738"/>
      <c r="I31" s="2738"/>
      <c r="J31" s="2738"/>
      <c r="K31" s="2738"/>
      <c r="L31" s="2738"/>
      <c r="M31" s="2738"/>
      <c r="N31" s="2738"/>
      <c r="O31" s="2738"/>
      <c r="P31" s="2738"/>
      <c r="Q31" s="2738"/>
      <c r="R31" s="2738"/>
      <c r="S31" s="2738"/>
      <c r="T31" s="2738"/>
      <c r="U31" s="2738"/>
      <c r="V31" s="2738"/>
      <c r="W31" s="2738"/>
      <c r="X31" s="2738"/>
      <c r="Y31" s="2738"/>
      <c r="Z31" s="2738"/>
      <c r="AA31" s="2738"/>
      <c r="AB31" s="2738"/>
      <c r="AC31" s="2738"/>
      <c r="AD31" s="2738"/>
      <c r="AE31" s="2738"/>
      <c r="AF31" s="2738"/>
      <c r="AG31" s="2738"/>
      <c r="AH31" s="2738"/>
      <c r="AI31" s="2738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38" t="s">
        <v>2673</v>
      </c>
      <c r="B32" s="2738"/>
      <c r="C32" s="2738"/>
      <c r="D32" s="2738"/>
      <c r="E32" s="2738"/>
      <c r="F32" s="2738"/>
      <c r="G32" s="2738"/>
      <c r="H32" s="2738"/>
      <c r="I32" s="2738"/>
      <c r="J32" s="2738"/>
      <c r="K32" s="2738"/>
      <c r="L32" s="2738"/>
      <c r="M32" s="2738"/>
      <c r="N32" s="2738"/>
      <c r="O32" s="2738"/>
      <c r="P32" s="2738"/>
      <c r="Q32" s="2738"/>
      <c r="R32" s="2738"/>
      <c r="S32" s="2738"/>
      <c r="T32" s="2738"/>
      <c r="U32" s="2738"/>
      <c r="V32" s="2738"/>
      <c r="W32" s="2738"/>
      <c r="X32" s="2738"/>
      <c r="Y32" s="2738"/>
      <c r="Z32" s="2738"/>
      <c r="AA32" s="2738"/>
      <c r="AB32" s="2738"/>
      <c r="AC32" s="2738"/>
      <c r="AD32" s="2738"/>
      <c r="AE32" s="2738"/>
      <c r="AF32" s="2738"/>
      <c r="AG32" s="2738"/>
      <c r="AH32" s="2738"/>
      <c r="AI32" s="2738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7:AI27"/>
    <mergeCell ref="A29:AI29"/>
    <mergeCell ref="A30:AI30"/>
    <mergeCell ref="A31:AI31"/>
    <mergeCell ref="A32:AI32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287"/>
  <sheetViews>
    <sheetView topLeftCell="A19" workbookViewId="0"/>
  </sheetViews>
  <sheetFormatPr defaultRowHeight="15.75" outlineLevelCol="1" x14ac:dyDescent="0.25"/>
  <cols>
    <col min="1" max="1" width="16.5703125" style="999" customWidth="1"/>
    <col min="2" max="2" width="14.28515625" style="999" hidden="1" customWidth="1" outlineLevel="1"/>
    <col min="3" max="3" width="7.85546875" style="999" hidden="1" customWidth="1" outlineLevel="1"/>
    <col min="4" max="4" width="13.140625" style="999" hidden="1" customWidth="1" outlineLevel="1"/>
    <col min="5" max="5" width="15.7109375" style="999" hidden="1" customWidth="1" outlineLevel="1"/>
    <col min="6" max="6" width="13.28515625" style="999" hidden="1" customWidth="1" outlineLevel="1"/>
    <col min="7" max="7" width="16.5703125" style="999" hidden="1" customWidth="1" outlineLevel="1"/>
    <col min="8" max="8" width="16.42578125" style="999" hidden="1" customWidth="1" outlineLevel="1"/>
    <col min="9" max="9" width="9.140625" style="996" hidden="1" customWidth="1" outlineLevel="1"/>
    <col min="10" max="10" width="11.5703125" style="996" hidden="1" customWidth="1" outlineLevel="1"/>
    <col min="11" max="12" width="9.140625" style="996" hidden="1" customWidth="1" outlineLevel="1"/>
    <col min="13" max="13" width="10.140625" style="996" hidden="1" customWidth="1" outlineLevel="1"/>
    <col min="14" max="14" width="26.42578125" style="996" customWidth="1" collapsed="1"/>
    <col min="15" max="15" width="0" style="996" hidden="1" customWidth="1"/>
    <col min="16" max="16" width="41" style="996" customWidth="1"/>
    <col min="17" max="17" width="21.42578125" style="996" customWidth="1"/>
    <col min="18" max="18" width="13.7109375" style="996" hidden="1" customWidth="1"/>
    <col min="19" max="19" width="21.42578125" style="996" customWidth="1"/>
    <col min="20" max="20" width="19.5703125" style="996" customWidth="1"/>
    <col min="21" max="21" width="16.140625" style="996" customWidth="1"/>
    <col min="22" max="22" width="19.5703125" style="996" customWidth="1"/>
    <col min="23" max="23" width="8.85546875" style="996" bestFit="1" customWidth="1"/>
    <col min="24" max="24" width="10.7109375" style="996" bestFit="1" customWidth="1"/>
    <col min="25" max="25" width="6.7109375" style="996" bestFit="1" customWidth="1"/>
    <col min="26" max="26" width="9.140625" style="996" bestFit="1" customWidth="1"/>
    <col min="27" max="27" width="5.42578125" style="996" bestFit="1" customWidth="1"/>
    <col min="28" max="28" width="6.85546875" style="996" bestFit="1" customWidth="1"/>
    <col min="29" max="29" width="7.140625" style="996" bestFit="1" customWidth="1"/>
    <col min="30" max="30" width="8.28515625" style="996" bestFit="1" customWidth="1"/>
    <col min="31" max="31" width="11.140625" style="996" bestFit="1" customWidth="1"/>
    <col min="32" max="32" width="10.140625" style="996" bestFit="1" customWidth="1"/>
    <col min="33" max="33" width="8.85546875" style="996" bestFit="1" customWidth="1"/>
    <col min="34" max="34" width="12" style="996" customWidth="1"/>
    <col min="35" max="35" width="14.85546875" style="996" customWidth="1"/>
    <col min="36" max="36" width="14.5703125" style="996" customWidth="1"/>
    <col min="37" max="37" width="13.42578125" style="996" customWidth="1"/>
    <col min="38" max="38" width="15.42578125" style="996" customWidth="1"/>
    <col min="39" max="39" width="26.28515625" style="996" customWidth="1"/>
    <col min="40" max="40" width="17.140625" style="996" customWidth="1"/>
    <col min="41" max="41" width="32" style="996" customWidth="1"/>
    <col min="42" max="268" width="9.140625" style="996"/>
    <col min="269" max="269" width="5" style="996" customWidth="1"/>
    <col min="270" max="270" width="16.5703125" style="996" customWidth="1"/>
    <col min="271" max="271" width="29.5703125" style="996" customWidth="1"/>
    <col min="272" max="272" width="36" style="996" customWidth="1"/>
    <col min="273" max="273" width="33.140625" style="996" customWidth="1"/>
    <col min="274" max="275" width="0" style="996" hidden="1" customWidth="1"/>
    <col min="276" max="276" width="16.5703125" style="996" customWidth="1"/>
    <col min="277" max="277" width="15.42578125" style="996" customWidth="1"/>
    <col min="278" max="524" width="9.140625" style="996"/>
    <col min="525" max="525" width="5" style="996" customWidth="1"/>
    <col min="526" max="526" width="16.5703125" style="996" customWidth="1"/>
    <col min="527" max="527" width="29.5703125" style="996" customWidth="1"/>
    <col min="528" max="528" width="36" style="996" customWidth="1"/>
    <col min="529" max="529" width="33.140625" style="996" customWidth="1"/>
    <col min="530" max="531" width="0" style="996" hidden="1" customWidth="1"/>
    <col min="532" max="532" width="16.5703125" style="996" customWidth="1"/>
    <col min="533" max="533" width="15.42578125" style="996" customWidth="1"/>
    <col min="534" max="780" width="9.140625" style="996"/>
    <col min="781" max="781" width="5" style="996" customWidth="1"/>
    <col min="782" max="782" width="16.5703125" style="996" customWidth="1"/>
    <col min="783" max="783" width="29.5703125" style="996" customWidth="1"/>
    <col min="784" max="784" width="36" style="996" customWidth="1"/>
    <col min="785" max="785" width="33.140625" style="996" customWidth="1"/>
    <col min="786" max="787" width="0" style="996" hidden="1" customWidth="1"/>
    <col min="788" max="788" width="16.5703125" style="996" customWidth="1"/>
    <col min="789" max="789" width="15.42578125" style="996" customWidth="1"/>
    <col min="790" max="1036" width="9.140625" style="996"/>
    <col min="1037" max="1037" width="5" style="996" customWidth="1"/>
    <col min="1038" max="1038" width="16.5703125" style="996" customWidth="1"/>
    <col min="1039" max="1039" width="29.5703125" style="996" customWidth="1"/>
    <col min="1040" max="1040" width="36" style="996" customWidth="1"/>
    <col min="1041" max="1041" width="33.140625" style="996" customWidth="1"/>
    <col min="1042" max="1043" width="0" style="996" hidden="1" customWidth="1"/>
    <col min="1044" max="1044" width="16.5703125" style="996" customWidth="1"/>
    <col min="1045" max="1045" width="15.42578125" style="996" customWidth="1"/>
    <col min="1046" max="1292" width="9.140625" style="996"/>
    <col min="1293" max="1293" width="5" style="996" customWidth="1"/>
    <col min="1294" max="1294" width="16.5703125" style="996" customWidth="1"/>
    <col min="1295" max="1295" width="29.5703125" style="996" customWidth="1"/>
    <col min="1296" max="1296" width="36" style="996" customWidth="1"/>
    <col min="1297" max="1297" width="33.140625" style="996" customWidth="1"/>
    <col min="1298" max="1299" width="0" style="996" hidden="1" customWidth="1"/>
    <col min="1300" max="1300" width="16.5703125" style="996" customWidth="1"/>
    <col min="1301" max="1301" width="15.42578125" style="996" customWidth="1"/>
    <col min="1302" max="1548" width="9.140625" style="996"/>
    <col min="1549" max="1549" width="5" style="996" customWidth="1"/>
    <col min="1550" max="1550" width="16.5703125" style="996" customWidth="1"/>
    <col min="1551" max="1551" width="29.5703125" style="996" customWidth="1"/>
    <col min="1552" max="1552" width="36" style="996" customWidth="1"/>
    <col min="1553" max="1553" width="33.140625" style="996" customWidth="1"/>
    <col min="1554" max="1555" width="0" style="996" hidden="1" customWidth="1"/>
    <col min="1556" max="1556" width="16.5703125" style="996" customWidth="1"/>
    <col min="1557" max="1557" width="15.42578125" style="996" customWidth="1"/>
    <col min="1558" max="1804" width="9.140625" style="996"/>
    <col min="1805" max="1805" width="5" style="996" customWidth="1"/>
    <col min="1806" max="1806" width="16.5703125" style="996" customWidth="1"/>
    <col min="1807" max="1807" width="29.5703125" style="996" customWidth="1"/>
    <col min="1808" max="1808" width="36" style="996" customWidth="1"/>
    <col min="1809" max="1809" width="33.140625" style="996" customWidth="1"/>
    <col min="1810" max="1811" width="0" style="996" hidden="1" customWidth="1"/>
    <col min="1812" max="1812" width="16.5703125" style="996" customWidth="1"/>
    <col min="1813" max="1813" width="15.42578125" style="996" customWidth="1"/>
    <col min="1814" max="2060" width="9.140625" style="996"/>
    <col min="2061" max="2061" width="5" style="996" customWidth="1"/>
    <col min="2062" max="2062" width="16.5703125" style="996" customWidth="1"/>
    <col min="2063" max="2063" width="29.5703125" style="996" customWidth="1"/>
    <col min="2064" max="2064" width="36" style="996" customWidth="1"/>
    <col min="2065" max="2065" width="33.140625" style="996" customWidth="1"/>
    <col min="2066" max="2067" width="0" style="996" hidden="1" customWidth="1"/>
    <col min="2068" max="2068" width="16.5703125" style="996" customWidth="1"/>
    <col min="2069" max="2069" width="15.42578125" style="996" customWidth="1"/>
    <col min="2070" max="2316" width="9.140625" style="996"/>
    <col min="2317" max="2317" width="5" style="996" customWidth="1"/>
    <col min="2318" max="2318" width="16.5703125" style="996" customWidth="1"/>
    <col min="2319" max="2319" width="29.5703125" style="996" customWidth="1"/>
    <col min="2320" max="2320" width="36" style="996" customWidth="1"/>
    <col min="2321" max="2321" width="33.140625" style="996" customWidth="1"/>
    <col min="2322" max="2323" width="0" style="996" hidden="1" customWidth="1"/>
    <col min="2324" max="2324" width="16.5703125" style="996" customWidth="1"/>
    <col min="2325" max="2325" width="15.42578125" style="996" customWidth="1"/>
    <col min="2326" max="2572" width="9.140625" style="996"/>
    <col min="2573" max="2573" width="5" style="996" customWidth="1"/>
    <col min="2574" max="2574" width="16.5703125" style="996" customWidth="1"/>
    <col min="2575" max="2575" width="29.5703125" style="996" customWidth="1"/>
    <col min="2576" max="2576" width="36" style="996" customWidth="1"/>
    <col min="2577" max="2577" width="33.140625" style="996" customWidth="1"/>
    <col min="2578" max="2579" width="0" style="996" hidden="1" customWidth="1"/>
    <col min="2580" max="2580" width="16.5703125" style="996" customWidth="1"/>
    <col min="2581" max="2581" width="15.42578125" style="996" customWidth="1"/>
    <col min="2582" max="2828" width="9.140625" style="996"/>
    <col min="2829" max="2829" width="5" style="996" customWidth="1"/>
    <col min="2830" max="2830" width="16.5703125" style="996" customWidth="1"/>
    <col min="2831" max="2831" width="29.5703125" style="996" customWidth="1"/>
    <col min="2832" max="2832" width="36" style="996" customWidth="1"/>
    <col min="2833" max="2833" width="33.140625" style="996" customWidth="1"/>
    <col min="2834" max="2835" width="0" style="996" hidden="1" customWidth="1"/>
    <col min="2836" max="2836" width="16.5703125" style="996" customWidth="1"/>
    <col min="2837" max="2837" width="15.42578125" style="996" customWidth="1"/>
    <col min="2838" max="3084" width="9.140625" style="996"/>
    <col min="3085" max="3085" width="5" style="996" customWidth="1"/>
    <col min="3086" max="3086" width="16.5703125" style="996" customWidth="1"/>
    <col min="3087" max="3087" width="29.5703125" style="996" customWidth="1"/>
    <col min="3088" max="3088" width="36" style="996" customWidth="1"/>
    <col min="3089" max="3089" width="33.140625" style="996" customWidth="1"/>
    <col min="3090" max="3091" width="0" style="996" hidden="1" customWidth="1"/>
    <col min="3092" max="3092" width="16.5703125" style="996" customWidth="1"/>
    <col min="3093" max="3093" width="15.42578125" style="996" customWidth="1"/>
    <col min="3094" max="3340" width="9.140625" style="996"/>
    <col min="3341" max="3341" width="5" style="996" customWidth="1"/>
    <col min="3342" max="3342" width="16.5703125" style="996" customWidth="1"/>
    <col min="3343" max="3343" width="29.5703125" style="996" customWidth="1"/>
    <col min="3344" max="3344" width="36" style="996" customWidth="1"/>
    <col min="3345" max="3345" width="33.140625" style="996" customWidth="1"/>
    <col min="3346" max="3347" width="0" style="996" hidden="1" customWidth="1"/>
    <col min="3348" max="3348" width="16.5703125" style="996" customWidth="1"/>
    <col min="3349" max="3349" width="15.42578125" style="996" customWidth="1"/>
    <col min="3350" max="3596" width="9.140625" style="996"/>
    <col min="3597" max="3597" width="5" style="996" customWidth="1"/>
    <col min="3598" max="3598" width="16.5703125" style="996" customWidth="1"/>
    <col min="3599" max="3599" width="29.5703125" style="996" customWidth="1"/>
    <col min="3600" max="3600" width="36" style="996" customWidth="1"/>
    <col min="3601" max="3601" width="33.140625" style="996" customWidth="1"/>
    <col min="3602" max="3603" width="0" style="996" hidden="1" customWidth="1"/>
    <col min="3604" max="3604" width="16.5703125" style="996" customWidth="1"/>
    <col min="3605" max="3605" width="15.42578125" style="996" customWidth="1"/>
    <col min="3606" max="3852" width="9.140625" style="996"/>
    <col min="3853" max="3853" width="5" style="996" customWidth="1"/>
    <col min="3854" max="3854" width="16.5703125" style="996" customWidth="1"/>
    <col min="3855" max="3855" width="29.5703125" style="996" customWidth="1"/>
    <col min="3856" max="3856" width="36" style="996" customWidth="1"/>
    <col min="3857" max="3857" width="33.140625" style="996" customWidth="1"/>
    <col min="3858" max="3859" width="0" style="996" hidden="1" customWidth="1"/>
    <col min="3860" max="3860" width="16.5703125" style="996" customWidth="1"/>
    <col min="3861" max="3861" width="15.42578125" style="996" customWidth="1"/>
    <col min="3862" max="4108" width="9.140625" style="996"/>
    <col min="4109" max="4109" width="5" style="996" customWidth="1"/>
    <col min="4110" max="4110" width="16.5703125" style="996" customWidth="1"/>
    <col min="4111" max="4111" width="29.5703125" style="996" customWidth="1"/>
    <col min="4112" max="4112" width="36" style="996" customWidth="1"/>
    <col min="4113" max="4113" width="33.140625" style="996" customWidth="1"/>
    <col min="4114" max="4115" width="0" style="996" hidden="1" customWidth="1"/>
    <col min="4116" max="4116" width="16.5703125" style="996" customWidth="1"/>
    <col min="4117" max="4117" width="15.42578125" style="996" customWidth="1"/>
    <col min="4118" max="4364" width="9.140625" style="996"/>
    <col min="4365" max="4365" width="5" style="996" customWidth="1"/>
    <col min="4366" max="4366" width="16.5703125" style="996" customWidth="1"/>
    <col min="4367" max="4367" width="29.5703125" style="996" customWidth="1"/>
    <col min="4368" max="4368" width="36" style="996" customWidth="1"/>
    <col min="4369" max="4369" width="33.140625" style="996" customWidth="1"/>
    <col min="4370" max="4371" width="0" style="996" hidden="1" customWidth="1"/>
    <col min="4372" max="4372" width="16.5703125" style="996" customWidth="1"/>
    <col min="4373" max="4373" width="15.42578125" style="996" customWidth="1"/>
    <col min="4374" max="4620" width="9.140625" style="996"/>
    <col min="4621" max="4621" width="5" style="996" customWidth="1"/>
    <col min="4622" max="4622" width="16.5703125" style="996" customWidth="1"/>
    <col min="4623" max="4623" width="29.5703125" style="996" customWidth="1"/>
    <col min="4624" max="4624" width="36" style="996" customWidth="1"/>
    <col min="4625" max="4625" width="33.140625" style="996" customWidth="1"/>
    <col min="4626" max="4627" width="0" style="996" hidden="1" customWidth="1"/>
    <col min="4628" max="4628" width="16.5703125" style="996" customWidth="1"/>
    <col min="4629" max="4629" width="15.42578125" style="996" customWidth="1"/>
    <col min="4630" max="4876" width="9.140625" style="996"/>
    <col min="4877" max="4877" width="5" style="996" customWidth="1"/>
    <col min="4878" max="4878" width="16.5703125" style="996" customWidth="1"/>
    <col min="4879" max="4879" width="29.5703125" style="996" customWidth="1"/>
    <col min="4880" max="4880" width="36" style="996" customWidth="1"/>
    <col min="4881" max="4881" width="33.140625" style="996" customWidth="1"/>
    <col min="4882" max="4883" width="0" style="996" hidden="1" customWidth="1"/>
    <col min="4884" max="4884" width="16.5703125" style="996" customWidth="1"/>
    <col min="4885" max="4885" width="15.42578125" style="996" customWidth="1"/>
    <col min="4886" max="5132" width="9.140625" style="996"/>
    <col min="5133" max="5133" width="5" style="996" customWidth="1"/>
    <col min="5134" max="5134" width="16.5703125" style="996" customWidth="1"/>
    <col min="5135" max="5135" width="29.5703125" style="996" customWidth="1"/>
    <col min="5136" max="5136" width="36" style="996" customWidth="1"/>
    <col min="5137" max="5137" width="33.140625" style="996" customWidth="1"/>
    <col min="5138" max="5139" width="0" style="996" hidden="1" customWidth="1"/>
    <col min="5140" max="5140" width="16.5703125" style="996" customWidth="1"/>
    <col min="5141" max="5141" width="15.42578125" style="996" customWidth="1"/>
    <col min="5142" max="5388" width="9.140625" style="996"/>
    <col min="5389" max="5389" width="5" style="996" customWidth="1"/>
    <col min="5390" max="5390" width="16.5703125" style="996" customWidth="1"/>
    <col min="5391" max="5391" width="29.5703125" style="996" customWidth="1"/>
    <col min="5392" max="5392" width="36" style="996" customWidth="1"/>
    <col min="5393" max="5393" width="33.140625" style="996" customWidth="1"/>
    <col min="5394" max="5395" width="0" style="996" hidden="1" customWidth="1"/>
    <col min="5396" max="5396" width="16.5703125" style="996" customWidth="1"/>
    <col min="5397" max="5397" width="15.42578125" style="996" customWidth="1"/>
    <col min="5398" max="5644" width="9.140625" style="996"/>
    <col min="5645" max="5645" width="5" style="996" customWidth="1"/>
    <col min="5646" max="5646" width="16.5703125" style="996" customWidth="1"/>
    <col min="5647" max="5647" width="29.5703125" style="996" customWidth="1"/>
    <col min="5648" max="5648" width="36" style="996" customWidth="1"/>
    <col min="5649" max="5649" width="33.140625" style="996" customWidth="1"/>
    <col min="5650" max="5651" width="0" style="996" hidden="1" customWidth="1"/>
    <col min="5652" max="5652" width="16.5703125" style="996" customWidth="1"/>
    <col min="5653" max="5653" width="15.42578125" style="996" customWidth="1"/>
    <col min="5654" max="5900" width="9.140625" style="996"/>
    <col min="5901" max="5901" width="5" style="996" customWidth="1"/>
    <col min="5902" max="5902" width="16.5703125" style="996" customWidth="1"/>
    <col min="5903" max="5903" width="29.5703125" style="996" customWidth="1"/>
    <col min="5904" max="5904" width="36" style="996" customWidth="1"/>
    <col min="5905" max="5905" width="33.140625" style="996" customWidth="1"/>
    <col min="5906" max="5907" width="0" style="996" hidden="1" customWidth="1"/>
    <col min="5908" max="5908" width="16.5703125" style="996" customWidth="1"/>
    <col min="5909" max="5909" width="15.42578125" style="996" customWidth="1"/>
    <col min="5910" max="6156" width="9.140625" style="996"/>
    <col min="6157" max="6157" width="5" style="996" customWidth="1"/>
    <col min="6158" max="6158" width="16.5703125" style="996" customWidth="1"/>
    <col min="6159" max="6159" width="29.5703125" style="996" customWidth="1"/>
    <col min="6160" max="6160" width="36" style="996" customWidth="1"/>
    <col min="6161" max="6161" width="33.140625" style="996" customWidth="1"/>
    <col min="6162" max="6163" width="0" style="996" hidden="1" customWidth="1"/>
    <col min="6164" max="6164" width="16.5703125" style="996" customWidth="1"/>
    <col min="6165" max="6165" width="15.42578125" style="996" customWidth="1"/>
    <col min="6166" max="6412" width="9.140625" style="996"/>
    <col min="6413" max="6413" width="5" style="996" customWidth="1"/>
    <col min="6414" max="6414" width="16.5703125" style="996" customWidth="1"/>
    <col min="6415" max="6415" width="29.5703125" style="996" customWidth="1"/>
    <col min="6416" max="6416" width="36" style="996" customWidth="1"/>
    <col min="6417" max="6417" width="33.140625" style="996" customWidth="1"/>
    <col min="6418" max="6419" width="0" style="996" hidden="1" customWidth="1"/>
    <col min="6420" max="6420" width="16.5703125" style="996" customWidth="1"/>
    <col min="6421" max="6421" width="15.42578125" style="996" customWidth="1"/>
    <col min="6422" max="6668" width="9.140625" style="996"/>
    <col min="6669" max="6669" width="5" style="996" customWidth="1"/>
    <col min="6670" max="6670" width="16.5703125" style="996" customWidth="1"/>
    <col min="6671" max="6671" width="29.5703125" style="996" customWidth="1"/>
    <col min="6672" max="6672" width="36" style="996" customWidth="1"/>
    <col min="6673" max="6673" width="33.140625" style="996" customWidth="1"/>
    <col min="6674" max="6675" width="0" style="996" hidden="1" customWidth="1"/>
    <col min="6676" max="6676" width="16.5703125" style="996" customWidth="1"/>
    <col min="6677" max="6677" width="15.42578125" style="996" customWidth="1"/>
    <col min="6678" max="6924" width="9.140625" style="996"/>
    <col min="6925" max="6925" width="5" style="996" customWidth="1"/>
    <col min="6926" max="6926" width="16.5703125" style="996" customWidth="1"/>
    <col min="6927" max="6927" width="29.5703125" style="996" customWidth="1"/>
    <col min="6928" max="6928" width="36" style="996" customWidth="1"/>
    <col min="6929" max="6929" width="33.140625" style="996" customWidth="1"/>
    <col min="6930" max="6931" width="0" style="996" hidden="1" customWidth="1"/>
    <col min="6932" max="6932" width="16.5703125" style="996" customWidth="1"/>
    <col min="6933" max="6933" width="15.42578125" style="996" customWidth="1"/>
    <col min="6934" max="7180" width="9.140625" style="996"/>
    <col min="7181" max="7181" width="5" style="996" customWidth="1"/>
    <col min="7182" max="7182" width="16.5703125" style="996" customWidth="1"/>
    <col min="7183" max="7183" width="29.5703125" style="996" customWidth="1"/>
    <col min="7184" max="7184" width="36" style="996" customWidth="1"/>
    <col min="7185" max="7185" width="33.140625" style="996" customWidth="1"/>
    <col min="7186" max="7187" width="0" style="996" hidden="1" customWidth="1"/>
    <col min="7188" max="7188" width="16.5703125" style="996" customWidth="1"/>
    <col min="7189" max="7189" width="15.42578125" style="996" customWidth="1"/>
    <col min="7190" max="7436" width="9.140625" style="996"/>
    <col min="7437" max="7437" width="5" style="996" customWidth="1"/>
    <col min="7438" max="7438" width="16.5703125" style="996" customWidth="1"/>
    <col min="7439" max="7439" width="29.5703125" style="996" customWidth="1"/>
    <col min="7440" max="7440" width="36" style="996" customWidth="1"/>
    <col min="7441" max="7441" width="33.140625" style="996" customWidth="1"/>
    <col min="7442" max="7443" width="0" style="996" hidden="1" customWidth="1"/>
    <col min="7444" max="7444" width="16.5703125" style="996" customWidth="1"/>
    <col min="7445" max="7445" width="15.42578125" style="996" customWidth="1"/>
    <col min="7446" max="7692" width="9.140625" style="996"/>
    <col min="7693" max="7693" width="5" style="996" customWidth="1"/>
    <col min="7694" max="7694" width="16.5703125" style="996" customWidth="1"/>
    <col min="7695" max="7695" width="29.5703125" style="996" customWidth="1"/>
    <col min="7696" max="7696" width="36" style="996" customWidth="1"/>
    <col min="7697" max="7697" width="33.140625" style="996" customWidth="1"/>
    <col min="7698" max="7699" width="0" style="996" hidden="1" customWidth="1"/>
    <col min="7700" max="7700" width="16.5703125" style="996" customWidth="1"/>
    <col min="7701" max="7701" width="15.42578125" style="996" customWidth="1"/>
    <col min="7702" max="7948" width="9.140625" style="996"/>
    <col min="7949" max="7949" width="5" style="996" customWidth="1"/>
    <col min="7950" max="7950" width="16.5703125" style="996" customWidth="1"/>
    <col min="7951" max="7951" width="29.5703125" style="996" customWidth="1"/>
    <col min="7952" max="7952" width="36" style="996" customWidth="1"/>
    <col min="7953" max="7953" width="33.140625" style="996" customWidth="1"/>
    <col min="7954" max="7955" width="0" style="996" hidden="1" customWidth="1"/>
    <col min="7956" max="7956" width="16.5703125" style="996" customWidth="1"/>
    <col min="7957" max="7957" width="15.42578125" style="996" customWidth="1"/>
    <col min="7958" max="8204" width="9.140625" style="996"/>
    <col min="8205" max="8205" width="5" style="996" customWidth="1"/>
    <col min="8206" max="8206" width="16.5703125" style="996" customWidth="1"/>
    <col min="8207" max="8207" width="29.5703125" style="996" customWidth="1"/>
    <col min="8208" max="8208" width="36" style="996" customWidth="1"/>
    <col min="8209" max="8209" width="33.140625" style="996" customWidth="1"/>
    <col min="8210" max="8211" width="0" style="996" hidden="1" customWidth="1"/>
    <col min="8212" max="8212" width="16.5703125" style="996" customWidth="1"/>
    <col min="8213" max="8213" width="15.42578125" style="996" customWidth="1"/>
    <col min="8214" max="8460" width="9.140625" style="996"/>
    <col min="8461" max="8461" width="5" style="996" customWidth="1"/>
    <col min="8462" max="8462" width="16.5703125" style="996" customWidth="1"/>
    <col min="8463" max="8463" width="29.5703125" style="996" customWidth="1"/>
    <col min="8464" max="8464" width="36" style="996" customWidth="1"/>
    <col min="8465" max="8465" width="33.140625" style="996" customWidth="1"/>
    <col min="8466" max="8467" width="0" style="996" hidden="1" customWidth="1"/>
    <col min="8468" max="8468" width="16.5703125" style="996" customWidth="1"/>
    <col min="8469" max="8469" width="15.42578125" style="996" customWidth="1"/>
    <col min="8470" max="8716" width="9.140625" style="996"/>
    <col min="8717" max="8717" width="5" style="996" customWidth="1"/>
    <col min="8718" max="8718" width="16.5703125" style="996" customWidth="1"/>
    <col min="8719" max="8719" width="29.5703125" style="996" customWidth="1"/>
    <col min="8720" max="8720" width="36" style="996" customWidth="1"/>
    <col min="8721" max="8721" width="33.140625" style="996" customWidth="1"/>
    <col min="8722" max="8723" width="0" style="996" hidden="1" customWidth="1"/>
    <col min="8724" max="8724" width="16.5703125" style="996" customWidth="1"/>
    <col min="8725" max="8725" width="15.42578125" style="996" customWidth="1"/>
    <col min="8726" max="8972" width="9.140625" style="996"/>
    <col min="8973" max="8973" width="5" style="996" customWidth="1"/>
    <col min="8974" max="8974" width="16.5703125" style="996" customWidth="1"/>
    <col min="8975" max="8975" width="29.5703125" style="996" customWidth="1"/>
    <col min="8976" max="8976" width="36" style="996" customWidth="1"/>
    <col min="8977" max="8977" width="33.140625" style="996" customWidth="1"/>
    <col min="8978" max="8979" width="0" style="996" hidden="1" customWidth="1"/>
    <col min="8980" max="8980" width="16.5703125" style="996" customWidth="1"/>
    <col min="8981" max="8981" width="15.42578125" style="996" customWidth="1"/>
    <col min="8982" max="9228" width="9.140625" style="996"/>
    <col min="9229" max="9229" width="5" style="996" customWidth="1"/>
    <col min="9230" max="9230" width="16.5703125" style="996" customWidth="1"/>
    <col min="9231" max="9231" width="29.5703125" style="996" customWidth="1"/>
    <col min="9232" max="9232" width="36" style="996" customWidth="1"/>
    <col min="9233" max="9233" width="33.140625" style="996" customWidth="1"/>
    <col min="9234" max="9235" width="0" style="996" hidden="1" customWidth="1"/>
    <col min="9236" max="9236" width="16.5703125" style="996" customWidth="1"/>
    <col min="9237" max="9237" width="15.42578125" style="996" customWidth="1"/>
    <col min="9238" max="9484" width="9.140625" style="996"/>
    <col min="9485" max="9485" width="5" style="996" customWidth="1"/>
    <col min="9486" max="9486" width="16.5703125" style="996" customWidth="1"/>
    <col min="9487" max="9487" width="29.5703125" style="996" customWidth="1"/>
    <col min="9488" max="9488" width="36" style="996" customWidth="1"/>
    <col min="9489" max="9489" width="33.140625" style="996" customWidth="1"/>
    <col min="9490" max="9491" width="0" style="996" hidden="1" customWidth="1"/>
    <col min="9492" max="9492" width="16.5703125" style="996" customWidth="1"/>
    <col min="9493" max="9493" width="15.42578125" style="996" customWidth="1"/>
    <col min="9494" max="9740" width="9.140625" style="996"/>
    <col min="9741" max="9741" width="5" style="996" customWidth="1"/>
    <col min="9742" max="9742" width="16.5703125" style="996" customWidth="1"/>
    <col min="9743" max="9743" width="29.5703125" style="996" customWidth="1"/>
    <col min="9744" max="9744" width="36" style="996" customWidth="1"/>
    <col min="9745" max="9745" width="33.140625" style="996" customWidth="1"/>
    <col min="9746" max="9747" width="0" style="996" hidden="1" customWidth="1"/>
    <col min="9748" max="9748" width="16.5703125" style="996" customWidth="1"/>
    <col min="9749" max="9749" width="15.42578125" style="996" customWidth="1"/>
    <col min="9750" max="9996" width="9.140625" style="996"/>
    <col min="9997" max="9997" width="5" style="996" customWidth="1"/>
    <col min="9998" max="9998" width="16.5703125" style="996" customWidth="1"/>
    <col min="9999" max="9999" width="29.5703125" style="996" customWidth="1"/>
    <col min="10000" max="10000" width="36" style="996" customWidth="1"/>
    <col min="10001" max="10001" width="33.140625" style="996" customWidth="1"/>
    <col min="10002" max="10003" width="0" style="996" hidden="1" customWidth="1"/>
    <col min="10004" max="10004" width="16.5703125" style="996" customWidth="1"/>
    <col min="10005" max="10005" width="15.42578125" style="996" customWidth="1"/>
    <col min="10006" max="10252" width="9.140625" style="996"/>
    <col min="10253" max="10253" width="5" style="996" customWidth="1"/>
    <col min="10254" max="10254" width="16.5703125" style="996" customWidth="1"/>
    <col min="10255" max="10255" width="29.5703125" style="996" customWidth="1"/>
    <col min="10256" max="10256" width="36" style="996" customWidth="1"/>
    <col min="10257" max="10257" width="33.140625" style="996" customWidth="1"/>
    <col min="10258" max="10259" width="0" style="996" hidden="1" customWidth="1"/>
    <col min="10260" max="10260" width="16.5703125" style="996" customWidth="1"/>
    <col min="10261" max="10261" width="15.42578125" style="996" customWidth="1"/>
    <col min="10262" max="10508" width="9.140625" style="996"/>
    <col min="10509" max="10509" width="5" style="996" customWidth="1"/>
    <col min="10510" max="10510" width="16.5703125" style="996" customWidth="1"/>
    <col min="10511" max="10511" width="29.5703125" style="996" customWidth="1"/>
    <col min="10512" max="10512" width="36" style="996" customWidth="1"/>
    <col min="10513" max="10513" width="33.140625" style="996" customWidth="1"/>
    <col min="10514" max="10515" width="0" style="996" hidden="1" customWidth="1"/>
    <col min="10516" max="10516" width="16.5703125" style="996" customWidth="1"/>
    <col min="10517" max="10517" width="15.42578125" style="996" customWidth="1"/>
    <col min="10518" max="10764" width="9.140625" style="996"/>
    <col min="10765" max="10765" width="5" style="996" customWidth="1"/>
    <col min="10766" max="10766" width="16.5703125" style="996" customWidth="1"/>
    <col min="10767" max="10767" width="29.5703125" style="996" customWidth="1"/>
    <col min="10768" max="10768" width="36" style="996" customWidth="1"/>
    <col min="10769" max="10769" width="33.140625" style="996" customWidth="1"/>
    <col min="10770" max="10771" width="0" style="996" hidden="1" customWidth="1"/>
    <col min="10772" max="10772" width="16.5703125" style="996" customWidth="1"/>
    <col min="10773" max="10773" width="15.42578125" style="996" customWidth="1"/>
    <col min="10774" max="11020" width="9.140625" style="996"/>
    <col min="11021" max="11021" width="5" style="996" customWidth="1"/>
    <col min="11022" max="11022" width="16.5703125" style="996" customWidth="1"/>
    <col min="11023" max="11023" width="29.5703125" style="996" customWidth="1"/>
    <col min="11024" max="11024" width="36" style="996" customWidth="1"/>
    <col min="11025" max="11025" width="33.140625" style="996" customWidth="1"/>
    <col min="11026" max="11027" width="0" style="996" hidden="1" customWidth="1"/>
    <col min="11028" max="11028" width="16.5703125" style="996" customWidth="1"/>
    <col min="11029" max="11029" width="15.42578125" style="996" customWidth="1"/>
    <col min="11030" max="11276" width="9.140625" style="996"/>
    <col min="11277" max="11277" width="5" style="996" customWidth="1"/>
    <col min="11278" max="11278" width="16.5703125" style="996" customWidth="1"/>
    <col min="11279" max="11279" width="29.5703125" style="996" customWidth="1"/>
    <col min="11280" max="11280" width="36" style="996" customWidth="1"/>
    <col min="11281" max="11281" width="33.140625" style="996" customWidth="1"/>
    <col min="11282" max="11283" width="0" style="996" hidden="1" customWidth="1"/>
    <col min="11284" max="11284" width="16.5703125" style="996" customWidth="1"/>
    <col min="11285" max="11285" width="15.42578125" style="996" customWidth="1"/>
    <col min="11286" max="11532" width="9.140625" style="996"/>
    <col min="11533" max="11533" width="5" style="996" customWidth="1"/>
    <col min="11534" max="11534" width="16.5703125" style="996" customWidth="1"/>
    <col min="11535" max="11535" width="29.5703125" style="996" customWidth="1"/>
    <col min="11536" max="11536" width="36" style="996" customWidth="1"/>
    <col min="11537" max="11537" width="33.140625" style="996" customWidth="1"/>
    <col min="11538" max="11539" width="0" style="996" hidden="1" customWidth="1"/>
    <col min="11540" max="11540" width="16.5703125" style="996" customWidth="1"/>
    <col min="11541" max="11541" width="15.42578125" style="996" customWidth="1"/>
    <col min="11542" max="11788" width="9.140625" style="996"/>
    <col min="11789" max="11789" width="5" style="996" customWidth="1"/>
    <col min="11790" max="11790" width="16.5703125" style="996" customWidth="1"/>
    <col min="11791" max="11791" width="29.5703125" style="996" customWidth="1"/>
    <col min="11792" max="11792" width="36" style="996" customWidth="1"/>
    <col min="11793" max="11793" width="33.140625" style="996" customWidth="1"/>
    <col min="11794" max="11795" width="0" style="996" hidden="1" customWidth="1"/>
    <col min="11796" max="11796" width="16.5703125" style="996" customWidth="1"/>
    <col min="11797" max="11797" width="15.42578125" style="996" customWidth="1"/>
    <col min="11798" max="12044" width="9.140625" style="996"/>
    <col min="12045" max="12045" width="5" style="996" customWidth="1"/>
    <col min="12046" max="12046" width="16.5703125" style="996" customWidth="1"/>
    <col min="12047" max="12047" width="29.5703125" style="996" customWidth="1"/>
    <col min="12048" max="12048" width="36" style="996" customWidth="1"/>
    <col min="12049" max="12049" width="33.140625" style="996" customWidth="1"/>
    <col min="12050" max="12051" width="0" style="996" hidden="1" customWidth="1"/>
    <col min="12052" max="12052" width="16.5703125" style="996" customWidth="1"/>
    <col min="12053" max="12053" width="15.42578125" style="996" customWidth="1"/>
    <col min="12054" max="12300" width="9.140625" style="996"/>
    <col min="12301" max="12301" width="5" style="996" customWidth="1"/>
    <col min="12302" max="12302" width="16.5703125" style="996" customWidth="1"/>
    <col min="12303" max="12303" width="29.5703125" style="996" customWidth="1"/>
    <col min="12304" max="12304" width="36" style="996" customWidth="1"/>
    <col min="12305" max="12305" width="33.140625" style="996" customWidth="1"/>
    <col min="12306" max="12307" width="0" style="996" hidden="1" customWidth="1"/>
    <col min="12308" max="12308" width="16.5703125" style="996" customWidth="1"/>
    <col min="12309" max="12309" width="15.42578125" style="996" customWidth="1"/>
    <col min="12310" max="12556" width="9.140625" style="996"/>
    <col min="12557" max="12557" width="5" style="996" customWidth="1"/>
    <col min="12558" max="12558" width="16.5703125" style="996" customWidth="1"/>
    <col min="12559" max="12559" width="29.5703125" style="996" customWidth="1"/>
    <col min="12560" max="12560" width="36" style="996" customWidth="1"/>
    <col min="12561" max="12561" width="33.140625" style="996" customWidth="1"/>
    <col min="12562" max="12563" width="0" style="996" hidden="1" customWidth="1"/>
    <col min="12564" max="12564" width="16.5703125" style="996" customWidth="1"/>
    <col min="12565" max="12565" width="15.42578125" style="996" customWidth="1"/>
    <col min="12566" max="12812" width="9.140625" style="996"/>
    <col min="12813" max="12813" width="5" style="996" customWidth="1"/>
    <col min="12814" max="12814" width="16.5703125" style="996" customWidth="1"/>
    <col min="12815" max="12815" width="29.5703125" style="996" customWidth="1"/>
    <col min="12816" max="12816" width="36" style="996" customWidth="1"/>
    <col min="12817" max="12817" width="33.140625" style="996" customWidth="1"/>
    <col min="12818" max="12819" width="0" style="996" hidden="1" customWidth="1"/>
    <col min="12820" max="12820" width="16.5703125" style="996" customWidth="1"/>
    <col min="12821" max="12821" width="15.42578125" style="996" customWidth="1"/>
    <col min="12822" max="13068" width="9.140625" style="996"/>
    <col min="13069" max="13069" width="5" style="996" customWidth="1"/>
    <col min="13070" max="13070" width="16.5703125" style="996" customWidth="1"/>
    <col min="13071" max="13071" width="29.5703125" style="996" customWidth="1"/>
    <col min="13072" max="13072" width="36" style="996" customWidth="1"/>
    <col min="13073" max="13073" width="33.140625" style="996" customWidth="1"/>
    <col min="13074" max="13075" width="0" style="996" hidden="1" customWidth="1"/>
    <col min="13076" max="13076" width="16.5703125" style="996" customWidth="1"/>
    <col min="13077" max="13077" width="15.42578125" style="996" customWidth="1"/>
    <col min="13078" max="13324" width="9.140625" style="996"/>
    <col min="13325" max="13325" width="5" style="996" customWidth="1"/>
    <col min="13326" max="13326" width="16.5703125" style="996" customWidth="1"/>
    <col min="13327" max="13327" width="29.5703125" style="996" customWidth="1"/>
    <col min="13328" max="13328" width="36" style="996" customWidth="1"/>
    <col min="13329" max="13329" width="33.140625" style="996" customWidth="1"/>
    <col min="13330" max="13331" width="0" style="996" hidden="1" customWidth="1"/>
    <col min="13332" max="13332" width="16.5703125" style="996" customWidth="1"/>
    <col min="13333" max="13333" width="15.42578125" style="996" customWidth="1"/>
    <col min="13334" max="13580" width="9.140625" style="996"/>
    <col min="13581" max="13581" width="5" style="996" customWidth="1"/>
    <col min="13582" max="13582" width="16.5703125" style="996" customWidth="1"/>
    <col min="13583" max="13583" width="29.5703125" style="996" customWidth="1"/>
    <col min="13584" max="13584" width="36" style="996" customWidth="1"/>
    <col min="13585" max="13585" width="33.140625" style="996" customWidth="1"/>
    <col min="13586" max="13587" width="0" style="996" hidden="1" customWidth="1"/>
    <col min="13588" max="13588" width="16.5703125" style="996" customWidth="1"/>
    <col min="13589" max="13589" width="15.42578125" style="996" customWidth="1"/>
    <col min="13590" max="13836" width="9.140625" style="996"/>
    <col min="13837" max="13837" width="5" style="996" customWidth="1"/>
    <col min="13838" max="13838" width="16.5703125" style="996" customWidth="1"/>
    <col min="13839" max="13839" width="29.5703125" style="996" customWidth="1"/>
    <col min="13840" max="13840" width="36" style="996" customWidth="1"/>
    <col min="13841" max="13841" width="33.140625" style="996" customWidth="1"/>
    <col min="13842" max="13843" width="0" style="996" hidden="1" customWidth="1"/>
    <col min="13844" max="13844" width="16.5703125" style="996" customWidth="1"/>
    <col min="13845" max="13845" width="15.42578125" style="996" customWidth="1"/>
    <col min="13846" max="14092" width="9.140625" style="996"/>
    <col min="14093" max="14093" width="5" style="996" customWidth="1"/>
    <col min="14094" max="14094" width="16.5703125" style="996" customWidth="1"/>
    <col min="14095" max="14095" width="29.5703125" style="996" customWidth="1"/>
    <col min="14096" max="14096" width="36" style="996" customWidth="1"/>
    <col min="14097" max="14097" width="33.140625" style="996" customWidth="1"/>
    <col min="14098" max="14099" width="0" style="996" hidden="1" customWidth="1"/>
    <col min="14100" max="14100" width="16.5703125" style="996" customWidth="1"/>
    <col min="14101" max="14101" width="15.42578125" style="996" customWidth="1"/>
    <col min="14102" max="14348" width="9.140625" style="996"/>
    <col min="14349" max="14349" width="5" style="996" customWidth="1"/>
    <col min="14350" max="14350" width="16.5703125" style="996" customWidth="1"/>
    <col min="14351" max="14351" width="29.5703125" style="996" customWidth="1"/>
    <col min="14352" max="14352" width="36" style="996" customWidth="1"/>
    <col min="14353" max="14353" width="33.140625" style="996" customWidth="1"/>
    <col min="14354" max="14355" width="0" style="996" hidden="1" customWidth="1"/>
    <col min="14356" max="14356" width="16.5703125" style="996" customWidth="1"/>
    <col min="14357" max="14357" width="15.42578125" style="996" customWidth="1"/>
    <col min="14358" max="14604" width="9.140625" style="996"/>
    <col min="14605" max="14605" width="5" style="996" customWidth="1"/>
    <col min="14606" max="14606" width="16.5703125" style="996" customWidth="1"/>
    <col min="14607" max="14607" width="29.5703125" style="996" customWidth="1"/>
    <col min="14608" max="14608" width="36" style="996" customWidth="1"/>
    <col min="14609" max="14609" width="33.140625" style="996" customWidth="1"/>
    <col min="14610" max="14611" width="0" style="996" hidden="1" customWidth="1"/>
    <col min="14612" max="14612" width="16.5703125" style="996" customWidth="1"/>
    <col min="14613" max="14613" width="15.42578125" style="996" customWidth="1"/>
    <col min="14614" max="14860" width="9.140625" style="996"/>
    <col min="14861" max="14861" width="5" style="996" customWidth="1"/>
    <col min="14862" max="14862" width="16.5703125" style="996" customWidth="1"/>
    <col min="14863" max="14863" width="29.5703125" style="996" customWidth="1"/>
    <col min="14864" max="14864" width="36" style="996" customWidth="1"/>
    <col min="14865" max="14865" width="33.140625" style="996" customWidth="1"/>
    <col min="14866" max="14867" width="0" style="996" hidden="1" customWidth="1"/>
    <col min="14868" max="14868" width="16.5703125" style="996" customWidth="1"/>
    <col min="14869" max="14869" width="15.42578125" style="996" customWidth="1"/>
    <col min="14870" max="15116" width="9.140625" style="996"/>
    <col min="15117" max="15117" width="5" style="996" customWidth="1"/>
    <col min="15118" max="15118" width="16.5703125" style="996" customWidth="1"/>
    <col min="15119" max="15119" width="29.5703125" style="996" customWidth="1"/>
    <col min="15120" max="15120" width="36" style="996" customWidth="1"/>
    <col min="15121" max="15121" width="33.140625" style="996" customWidth="1"/>
    <col min="15122" max="15123" width="0" style="996" hidden="1" customWidth="1"/>
    <col min="15124" max="15124" width="16.5703125" style="996" customWidth="1"/>
    <col min="15125" max="15125" width="15.42578125" style="996" customWidth="1"/>
    <col min="15126" max="15372" width="9.140625" style="996"/>
    <col min="15373" max="15373" width="5" style="996" customWidth="1"/>
    <col min="15374" max="15374" width="16.5703125" style="996" customWidth="1"/>
    <col min="15375" max="15375" width="29.5703125" style="996" customWidth="1"/>
    <col min="15376" max="15376" width="36" style="996" customWidth="1"/>
    <col min="15377" max="15377" width="33.140625" style="996" customWidth="1"/>
    <col min="15378" max="15379" width="0" style="996" hidden="1" customWidth="1"/>
    <col min="15380" max="15380" width="16.5703125" style="996" customWidth="1"/>
    <col min="15381" max="15381" width="15.42578125" style="996" customWidth="1"/>
    <col min="15382" max="15628" width="9.140625" style="996"/>
    <col min="15629" max="15629" width="5" style="996" customWidth="1"/>
    <col min="15630" max="15630" width="16.5703125" style="996" customWidth="1"/>
    <col min="15631" max="15631" width="29.5703125" style="996" customWidth="1"/>
    <col min="15632" max="15632" width="36" style="996" customWidth="1"/>
    <col min="15633" max="15633" width="33.140625" style="996" customWidth="1"/>
    <col min="15634" max="15635" width="0" style="996" hidden="1" customWidth="1"/>
    <col min="15636" max="15636" width="16.5703125" style="996" customWidth="1"/>
    <col min="15637" max="15637" width="15.42578125" style="996" customWidth="1"/>
    <col min="15638" max="15884" width="9.140625" style="996"/>
    <col min="15885" max="15885" width="5" style="996" customWidth="1"/>
    <col min="15886" max="15886" width="16.5703125" style="996" customWidth="1"/>
    <col min="15887" max="15887" width="29.5703125" style="996" customWidth="1"/>
    <col min="15888" max="15888" width="36" style="996" customWidth="1"/>
    <col min="15889" max="15889" width="33.140625" style="996" customWidth="1"/>
    <col min="15890" max="15891" width="0" style="996" hidden="1" customWidth="1"/>
    <col min="15892" max="15892" width="16.5703125" style="996" customWidth="1"/>
    <col min="15893" max="15893" width="15.42578125" style="996" customWidth="1"/>
    <col min="15894" max="16140" width="9.140625" style="996"/>
    <col min="16141" max="16141" width="5" style="996" customWidth="1"/>
    <col min="16142" max="16142" width="16.5703125" style="996" customWidth="1"/>
    <col min="16143" max="16143" width="29.5703125" style="996" customWidth="1"/>
    <col min="16144" max="16144" width="36" style="996" customWidth="1"/>
    <col min="16145" max="16145" width="33.140625" style="996" customWidth="1"/>
    <col min="16146" max="16147" width="0" style="996" hidden="1" customWidth="1"/>
    <col min="16148" max="16148" width="16.5703125" style="996" customWidth="1"/>
    <col min="16149" max="16149" width="15.42578125" style="996" customWidth="1"/>
    <col min="16150" max="16384" width="9.140625" style="996"/>
  </cols>
  <sheetData>
    <row r="1" spans="1:44" s="998" customFormat="1" x14ac:dyDescent="0.25">
      <c r="A1" s="666"/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2795" t="s">
        <v>1814</v>
      </c>
      <c r="AK1" s="2795"/>
      <c r="AL1" s="2795"/>
      <c r="AM1" s="2795"/>
      <c r="AN1" s="2795"/>
      <c r="AO1" s="2795"/>
    </row>
    <row r="2" spans="1:44" s="998" customFormat="1" ht="54" customHeight="1" x14ac:dyDescent="0.25">
      <c r="A2" s="666"/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66"/>
      <c r="AI2" s="666"/>
      <c r="AJ2" s="2795" t="s">
        <v>90</v>
      </c>
      <c r="AK2" s="2795"/>
      <c r="AL2" s="2795"/>
      <c r="AM2" s="2795"/>
      <c r="AN2" s="2795"/>
      <c r="AO2" s="2795"/>
    </row>
    <row r="3" spans="1:44" s="998" customFormat="1" ht="36" customHeight="1" x14ac:dyDescent="0.2">
      <c r="A3" s="3038"/>
      <c r="B3" s="3038"/>
      <c r="C3" s="3038"/>
      <c r="D3" s="3038"/>
      <c r="E3" s="3038"/>
      <c r="F3" s="3038"/>
      <c r="G3" s="3038"/>
      <c r="H3" s="3038"/>
      <c r="I3" s="3038"/>
      <c r="J3" s="3038"/>
      <c r="K3" s="3038"/>
      <c r="L3" s="3038"/>
      <c r="M3" s="3038"/>
      <c r="N3" s="3038"/>
      <c r="O3" s="3038"/>
      <c r="P3" s="3038"/>
      <c r="Q3" s="3038"/>
      <c r="R3" s="3038"/>
      <c r="S3" s="3038"/>
      <c r="T3" s="3038"/>
      <c r="U3" s="3038"/>
      <c r="V3" s="3038"/>
      <c r="W3" s="3038"/>
      <c r="X3" s="3038"/>
      <c r="Y3" s="3038"/>
      <c r="Z3" s="3038"/>
      <c r="AA3" s="3038"/>
      <c r="AB3" s="3038"/>
      <c r="AC3" s="3038"/>
      <c r="AD3" s="3038"/>
      <c r="AE3" s="3038"/>
      <c r="AF3" s="3038"/>
      <c r="AG3" s="3038"/>
      <c r="AH3" s="3038"/>
      <c r="AI3" s="3038"/>
      <c r="AJ3" s="3038"/>
      <c r="AK3" s="3038"/>
      <c r="AL3" s="3038"/>
      <c r="AM3" s="3038"/>
      <c r="AN3" s="1053"/>
      <c r="AO3" s="1053"/>
      <c r="AP3" s="1003"/>
      <c r="AQ3" s="1003"/>
      <c r="AR3" s="1003"/>
    </row>
    <row r="4" spans="1:44" s="998" customFormat="1" ht="27" customHeight="1" x14ac:dyDescent="0.2">
      <c r="A4" s="3066"/>
      <c r="B4" s="3066"/>
      <c r="C4" s="3066"/>
      <c r="D4" s="3066"/>
      <c r="E4" s="3066"/>
      <c r="F4" s="3066"/>
      <c r="G4" s="3066"/>
      <c r="H4" s="3066"/>
      <c r="I4" s="3066"/>
      <c r="J4" s="3066"/>
      <c r="K4" s="3066"/>
      <c r="L4" s="3066"/>
      <c r="M4" s="3066"/>
      <c r="N4" s="3066"/>
      <c r="O4" s="3066"/>
      <c r="P4" s="3066"/>
      <c r="Q4" s="3066"/>
      <c r="R4" s="3066"/>
      <c r="S4" s="3066"/>
      <c r="T4" s="3066"/>
      <c r="U4" s="3066"/>
      <c r="V4" s="3066"/>
      <c r="W4" s="3066"/>
      <c r="X4" s="3066"/>
      <c r="Y4" s="3066"/>
      <c r="Z4" s="3066"/>
      <c r="AA4" s="3066"/>
      <c r="AB4" s="3066"/>
      <c r="AC4" s="3066"/>
      <c r="AD4" s="3066"/>
      <c r="AE4" s="3066"/>
      <c r="AF4" s="3066"/>
      <c r="AG4" s="3066"/>
      <c r="AH4" s="3066"/>
      <c r="AI4" s="3066"/>
      <c r="AJ4" s="3066"/>
      <c r="AK4" s="3066"/>
      <c r="AL4" s="3066"/>
      <c r="AM4" s="3066"/>
      <c r="AN4" s="1053"/>
      <c r="AO4" s="1053"/>
      <c r="AP4" s="1003"/>
      <c r="AQ4" s="1003"/>
      <c r="AR4" s="1003"/>
    </row>
    <row r="5" spans="1:44" s="998" customFormat="1" ht="25.5" customHeight="1" x14ac:dyDescent="0.2">
      <c r="A5" s="3038"/>
      <c r="B5" s="3038"/>
      <c r="C5" s="3038"/>
      <c r="D5" s="3038"/>
      <c r="E5" s="3038"/>
      <c r="F5" s="3038"/>
      <c r="G5" s="3038"/>
      <c r="H5" s="3038"/>
      <c r="I5" s="3038"/>
      <c r="J5" s="3038"/>
      <c r="K5" s="3038"/>
      <c r="L5" s="3038"/>
      <c r="M5" s="3038"/>
      <c r="N5" s="3038"/>
      <c r="O5" s="3038"/>
      <c r="P5" s="3038"/>
      <c r="Q5" s="3038"/>
      <c r="R5" s="3038"/>
      <c r="S5" s="3038"/>
      <c r="T5" s="3038"/>
      <c r="U5" s="3038"/>
      <c r="V5" s="3038"/>
      <c r="W5" s="3038"/>
      <c r="X5" s="3038"/>
      <c r="Y5" s="3038"/>
      <c r="Z5" s="3038"/>
      <c r="AA5" s="3038"/>
      <c r="AB5" s="3038"/>
      <c r="AC5" s="3038"/>
      <c r="AD5" s="3038"/>
      <c r="AE5" s="3038"/>
      <c r="AF5" s="3038"/>
      <c r="AG5" s="3038"/>
      <c r="AH5" s="3038"/>
      <c r="AI5" s="3038"/>
      <c r="AJ5" s="3038"/>
      <c r="AK5" s="3038"/>
      <c r="AL5" s="3038"/>
      <c r="AM5" s="3038"/>
      <c r="AN5" s="1053"/>
      <c r="AO5" s="1053"/>
      <c r="AP5" s="1003"/>
      <c r="AQ5" s="1003"/>
      <c r="AR5" s="1003"/>
    </row>
    <row r="6" spans="1:44" s="998" customFormat="1" ht="31.5" customHeight="1" x14ac:dyDescent="0.3">
      <c r="A6" s="1055"/>
      <c r="B6" s="1056"/>
      <c r="C6" s="1057"/>
      <c r="D6" s="1056"/>
      <c r="E6" s="1057"/>
      <c r="F6" s="1057"/>
      <c r="G6" s="1058"/>
      <c r="H6" s="1058"/>
      <c r="I6" s="1054"/>
      <c r="J6" s="1054"/>
      <c r="K6" s="1059"/>
      <c r="L6" s="1059"/>
      <c r="M6" s="1059"/>
      <c r="N6" s="1060"/>
      <c r="O6" s="1060"/>
      <c r="P6" s="1060"/>
      <c r="Q6" s="1060"/>
      <c r="R6" s="1060"/>
      <c r="S6" s="1060"/>
      <c r="T6" s="1060"/>
      <c r="U6" s="1060"/>
      <c r="V6" s="1053"/>
      <c r="W6" s="1053"/>
      <c r="X6" s="1053"/>
      <c r="Y6" s="1053"/>
      <c r="Z6" s="1053"/>
      <c r="AA6" s="1053"/>
      <c r="AB6" s="1053"/>
      <c r="AC6" s="1053"/>
      <c r="AD6" s="1053"/>
      <c r="AE6" s="1053"/>
      <c r="AF6" s="1053"/>
      <c r="AG6" s="1053"/>
      <c r="AH6" s="1053"/>
      <c r="AI6" s="1053"/>
      <c r="AJ6" s="3036" t="s">
        <v>93</v>
      </c>
      <c r="AK6" s="3036"/>
      <c r="AL6" s="3036"/>
      <c r="AM6" s="3036"/>
      <c r="AN6" s="1053"/>
      <c r="AO6" s="1053"/>
      <c r="AP6" s="1003"/>
      <c r="AQ6" s="1003"/>
      <c r="AR6" s="1003"/>
    </row>
    <row r="7" spans="1:44" s="998" customFormat="1" ht="37.5" customHeight="1" x14ac:dyDescent="0.3">
      <c r="A7" s="1055"/>
      <c r="B7" s="1056"/>
      <c r="C7" s="1057"/>
      <c r="D7" s="1056"/>
      <c r="E7" s="1057"/>
      <c r="F7" s="1057"/>
      <c r="G7" s="1058"/>
      <c r="H7" s="1058"/>
      <c r="I7" s="1054"/>
      <c r="J7" s="1054"/>
      <c r="K7" s="1059"/>
      <c r="L7" s="1059"/>
      <c r="M7" s="1059"/>
      <c r="N7" s="1060"/>
      <c r="O7" s="1060"/>
      <c r="P7" s="1060"/>
      <c r="Q7" s="1060"/>
      <c r="R7" s="1060"/>
      <c r="S7" s="1060"/>
      <c r="T7" s="1060"/>
      <c r="U7" s="1060"/>
      <c r="V7" s="1061"/>
      <c r="W7" s="1061"/>
      <c r="X7" s="1061"/>
      <c r="Y7" s="1061"/>
      <c r="Z7" s="1061"/>
      <c r="AA7" s="1061"/>
      <c r="AB7" s="1061"/>
      <c r="AC7" s="1061"/>
      <c r="AD7" s="1061"/>
      <c r="AE7" s="1061"/>
      <c r="AF7" s="1061"/>
      <c r="AG7" s="1061"/>
      <c r="AH7" s="1061"/>
      <c r="AI7" s="1061"/>
      <c r="AJ7" s="3036" t="s">
        <v>96</v>
      </c>
      <c r="AK7" s="3036"/>
      <c r="AL7" s="3036"/>
      <c r="AM7" s="3036"/>
      <c r="AN7" s="1053"/>
      <c r="AO7" s="1053"/>
    </row>
    <row r="8" spans="1:44" s="998" customFormat="1" ht="24" customHeight="1" x14ac:dyDescent="0.3">
      <c r="A8" s="1055"/>
      <c r="B8" s="1056"/>
      <c r="C8" s="1057"/>
      <c r="D8" s="1056"/>
      <c r="E8" s="1057"/>
      <c r="F8" s="1057"/>
      <c r="G8" s="1058"/>
      <c r="H8" s="1058"/>
      <c r="I8" s="1054"/>
      <c r="J8" s="1054"/>
      <c r="K8" s="1059"/>
      <c r="L8" s="1059"/>
      <c r="M8" s="1059"/>
      <c r="N8" s="1060"/>
      <c r="O8" s="1060"/>
      <c r="P8" s="1060"/>
      <c r="Q8" s="1060"/>
      <c r="R8" s="1060"/>
      <c r="S8" s="1060"/>
      <c r="T8" s="1060"/>
      <c r="U8" s="1060"/>
      <c r="V8" s="1061"/>
      <c r="W8" s="1061"/>
      <c r="X8" s="1061"/>
      <c r="Y8" s="1061"/>
      <c r="Z8" s="1061"/>
      <c r="AA8" s="1061"/>
      <c r="AB8" s="1061"/>
      <c r="AC8" s="1061"/>
      <c r="AD8" s="1061"/>
      <c r="AE8" s="1061"/>
      <c r="AF8" s="1061"/>
      <c r="AG8" s="1061"/>
      <c r="AH8" s="1061"/>
      <c r="AI8" s="1061"/>
      <c r="AJ8" s="3036" t="s">
        <v>1013</v>
      </c>
      <c r="AK8" s="3036"/>
      <c r="AL8" s="3036"/>
      <c r="AM8" s="3036"/>
      <c r="AN8" s="1053"/>
      <c r="AO8" s="1053"/>
    </row>
    <row r="9" spans="1:44" s="1000" customFormat="1" ht="40.5" customHeight="1" x14ac:dyDescent="0.3">
      <c r="A9" s="1062"/>
      <c r="B9" s="1062"/>
      <c r="C9" s="1062"/>
      <c r="D9" s="1062"/>
      <c r="E9" s="1062"/>
      <c r="F9" s="1062"/>
      <c r="G9" s="1062"/>
      <c r="H9" s="1062"/>
      <c r="I9" s="1062"/>
      <c r="J9" s="1062"/>
      <c r="K9" s="1059"/>
      <c r="L9" s="1059"/>
      <c r="M9" s="1059"/>
      <c r="N9" s="1063"/>
      <c r="O9" s="1063"/>
      <c r="P9" s="1063"/>
      <c r="Q9" s="1063"/>
      <c r="R9" s="1063"/>
      <c r="S9" s="1063"/>
      <c r="T9" s="1063"/>
      <c r="U9" s="1063"/>
      <c r="V9" s="1061"/>
      <c r="W9" s="1061"/>
      <c r="X9" s="1061"/>
      <c r="Y9" s="1061"/>
      <c r="Z9" s="1061"/>
      <c r="AA9" s="1061"/>
      <c r="AB9" s="1061"/>
      <c r="AC9" s="1061"/>
      <c r="AD9" s="1061"/>
      <c r="AE9" s="1061"/>
      <c r="AF9" s="1061"/>
      <c r="AG9" s="1061"/>
      <c r="AH9" s="1061"/>
      <c r="AI9" s="1061"/>
      <c r="AJ9" s="3065" t="s">
        <v>2004</v>
      </c>
      <c r="AK9" s="3065"/>
      <c r="AL9" s="3065"/>
      <c r="AM9" s="3065"/>
      <c r="AN9" s="1053"/>
      <c r="AO9" s="1053"/>
    </row>
    <row r="10" spans="1:44" s="1000" customFormat="1" ht="40.5" customHeight="1" x14ac:dyDescent="0.3">
      <c r="A10" s="1062"/>
      <c r="B10" s="1062"/>
      <c r="C10" s="1062"/>
      <c r="D10" s="1062"/>
      <c r="E10" s="1062"/>
      <c r="F10" s="1062"/>
      <c r="G10" s="1062"/>
      <c r="H10" s="1062"/>
      <c r="I10" s="1062"/>
      <c r="J10" s="1062"/>
      <c r="K10" s="1059"/>
      <c r="L10" s="1059"/>
      <c r="M10" s="1059"/>
      <c r="N10" s="1063"/>
      <c r="O10" s="1063"/>
      <c r="P10" s="1063"/>
      <c r="Q10" s="1063"/>
      <c r="R10" s="1063"/>
      <c r="S10" s="1769" t="s">
        <v>2412</v>
      </c>
      <c r="T10" s="1063"/>
      <c r="U10" s="1063"/>
      <c r="V10" s="1061"/>
      <c r="W10" s="1061"/>
      <c r="X10" s="1061"/>
      <c r="Y10" s="1061"/>
      <c r="Z10" s="1061"/>
      <c r="AA10" s="1061"/>
      <c r="AB10" s="1061"/>
      <c r="AC10" s="1061"/>
      <c r="AD10" s="1061"/>
      <c r="AE10" s="1061"/>
      <c r="AF10" s="1061"/>
      <c r="AG10" s="1061"/>
      <c r="AH10" s="1061"/>
      <c r="AI10" s="1061"/>
      <c r="AJ10" s="1768"/>
      <c r="AK10" s="1768"/>
      <c r="AL10" s="1768"/>
      <c r="AM10" s="1768"/>
      <c r="AN10" s="1053"/>
      <c r="AO10" s="1053"/>
    </row>
    <row r="11" spans="1:44" s="997" customFormat="1" ht="20.25" x14ac:dyDescent="0.3">
      <c r="A11" s="1064"/>
      <c r="B11" s="1064"/>
      <c r="C11" s="1064"/>
      <c r="D11" s="1060"/>
      <c r="E11" s="1060"/>
      <c r="F11" s="1060"/>
      <c r="G11" s="1060"/>
      <c r="H11" s="1060"/>
      <c r="I11" s="1064"/>
      <c r="J11" s="1064"/>
      <c r="K11" s="1064"/>
      <c r="L11" s="1064"/>
      <c r="M11" s="1065"/>
      <c r="N11" s="1066"/>
      <c r="O11" s="1066"/>
      <c r="P11" s="1060"/>
      <c r="Q11" s="1067"/>
      <c r="R11" s="1060"/>
      <c r="S11" s="1060"/>
      <c r="T11" s="1065" t="s">
        <v>1815</v>
      </c>
      <c r="U11" s="1060"/>
      <c r="V11" s="1060"/>
      <c r="W11" s="1060"/>
      <c r="X11" s="1060"/>
      <c r="Y11" s="1060"/>
      <c r="Z11" s="1060"/>
      <c r="AA11" s="1060"/>
      <c r="AB11" s="1060"/>
      <c r="AC11" s="1060"/>
      <c r="AD11" s="1060"/>
      <c r="AE11" s="1060"/>
      <c r="AF11" s="1060"/>
      <c r="AG11" s="1060"/>
      <c r="AH11" s="1060"/>
      <c r="AI11" s="1060"/>
      <c r="AJ11" s="1060"/>
      <c r="AK11" s="1060"/>
      <c r="AL11" s="1060"/>
      <c r="AM11" s="1060"/>
      <c r="AN11" s="1053"/>
      <c r="AO11" s="1053"/>
    </row>
    <row r="12" spans="1:44" s="997" customFormat="1" ht="20.25" customHeight="1" x14ac:dyDescent="0.85">
      <c r="A12" s="1003"/>
      <c r="B12" s="1003"/>
      <c r="C12" s="1003"/>
      <c r="D12" s="1003"/>
      <c r="E12" s="1003"/>
      <c r="F12" s="1003"/>
      <c r="G12" s="1003"/>
      <c r="H12" s="1003"/>
      <c r="I12" s="1003"/>
      <c r="J12" s="1003"/>
      <c r="K12" s="1003"/>
      <c r="L12" s="1003"/>
      <c r="M12" s="788"/>
      <c r="N12" s="630"/>
      <c r="O12" s="789"/>
      <c r="Q12" s="610"/>
      <c r="T12" s="789" t="s">
        <v>409</v>
      </c>
    </row>
    <row r="13" spans="1:44" s="997" customFormat="1" ht="20.25" customHeight="1" x14ac:dyDescent="0.25">
      <c r="A13" s="3032" t="s">
        <v>1014</v>
      </c>
      <c r="B13" s="3032"/>
      <c r="C13" s="3032"/>
      <c r="D13" s="3032"/>
      <c r="E13" s="3032"/>
      <c r="F13" s="3032"/>
      <c r="G13" s="3032"/>
      <c r="H13" s="3032"/>
      <c r="I13" s="3032"/>
      <c r="J13" s="3032"/>
      <c r="K13" s="3032"/>
      <c r="L13" s="3032"/>
      <c r="M13" s="3032"/>
      <c r="N13" s="3032"/>
      <c r="O13" s="789"/>
      <c r="P13" s="789"/>
      <c r="Q13" s="610"/>
    </row>
    <row r="14" spans="1:44" s="997" customFormat="1" ht="20.25" customHeight="1" x14ac:dyDescent="0.85">
      <c r="A14" s="3037" t="s">
        <v>736</v>
      </c>
      <c r="B14" s="3037"/>
      <c r="C14" s="3037"/>
      <c r="D14" s="3037"/>
      <c r="E14" s="1003"/>
      <c r="F14" s="1003"/>
      <c r="G14" s="1003"/>
      <c r="H14" s="1003"/>
      <c r="I14" s="1003"/>
      <c r="J14" s="1003"/>
      <c r="K14" s="1003"/>
      <c r="L14" s="1003"/>
      <c r="M14" s="788"/>
      <c r="N14" s="630"/>
      <c r="O14" s="789"/>
      <c r="P14" s="789"/>
      <c r="Q14" s="610"/>
    </row>
    <row r="15" spans="1:44" s="997" customFormat="1" ht="16.5" thickBot="1" x14ac:dyDescent="0.3">
      <c r="B15" s="1004"/>
      <c r="C15" s="1004"/>
      <c r="D15" s="1004"/>
      <c r="E15" s="1004"/>
      <c r="F15" s="1004"/>
      <c r="G15" s="1004"/>
      <c r="H15" s="1004"/>
      <c r="I15" s="1004"/>
      <c r="J15" s="1004"/>
      <c r="K15" s="1004"/>
      <c r="L15" s="1004"/>
      <c r="M15" s="1004"/>
      <c r="N15" s="1004"/>
      <c r="O15" s="1004"/>
      <c r="P15" s="1004"/>
      <c r="Q15" s="1004"/>
      <c r="R15" s="666"/>
      <c r="S15" s="666"/>
      <c r="T15" s="666"/>
      <c r="U15" s="666"/>
      <c r="V15" s="666"/>
      <c r="W15" s="666"/>
      <c r="X15" s="666"/>
      <c r="Y15" s="666"/>
      <c r="Z15" s="666"/>
      <c r="AA15" s="666"/>
      <c r="AB15" s="666"/>
      <c r="AC15" s="666"/>
      <c r="AD15" s="666"/>
      <c r="AE15" s="666"/>
      <c r="AF15" s="666"/>
      <c r="AG15" s="666"/>
      <c r="AH15" s="666"/>
      <c r="AI15" s="666"/>
      <c r="AJ15" s="666"/>
      <c r="AK15" s="666"/>
      <c r="AL15" s="666"/>
      <c r="AM15" s="1004" t="s">
        <v>4</v>
      </c>
      <c r="AN15" s="666"/>
      <c r="AO15" s="666"/>
    </row>
    <row r="16" spans="1:44" s="997" customFormat="1" ht="101.25" customHeight="1" thickBot="1" x14ac:dyDescent="0.3">
      <c r="A16" s="3039" t="s">
        <v>5</v>
      </c>
      <c r="B16" s="2989" t="s">
        <v>1046</v>
      </c>
      <c r="C16" s="2989" t="s">
        <v>442</v>
      </c>
      <c r="D16" s="872" t="s">
        <v>1047</v>
      </c>
      <c r="E16" s="872" t="s">
        <v>1049</v>
      </c>
      <c r="F16" s="872" t="s">
        <v>1726</v>
      </c>
      <c r="G16" s="872" t="s">
        <v>1318</v>
      </c>
      <c r="H16" s="872" t="s">
        <v>1053</v>
      </c>
      <c r="I16" s="872" t="s">
        <v>1113</v>
      </c>
      <c r="J16" s="872" t="s">
        <v>1108</v>
      </c>
      <c r="K16" s="872" t="s">
        <v>1388</v>
      </c>
      <c r="L16" s="872" t="s">
        <v>1054</v>
      </c>
      <c r="M16" s="872" t="s">
        <v>1319</v>
      </c>
      <c r="N16" s="2989" t="s">
        <v>351</v>
      </c>
      <c r="O16" s="3041" t="s">
        <v>1212</v>
      </c>
      <c r="P16" s="2884" t="s">
        <v>400</v>
      </c>
      <c r="Q16" s="2884" t="s">
        <v>448</v>
      </c>
      <c r="R16" s="2884" t="s">
        <v>401</v>
      </c>
      <c r="S16" s="2884" t="s">
        <v>1773</v>
      </c>
      <c r="T16" s="2898" t="s">
        <v>1420</v>
      </c>
      <c r="U16" s="2900"/>
      <c r="V16" s="3047" t="s">
        <v>402</v>
      </c>
      <c r="W16" s="3052" t="s">
        <v>1423</v>
      </c>
      <c r="X16" s="3053"/>
      <c r="Y16" s="3053"/>
      <c r="Z16" s="3053"/>
      <c r="AA16" s="3053"/>
      <c r="AB16" s="3053"/>
      <c r="AC16" s="3053"/>
      <c r="AD16" s="3053"/>
      <c r="AE16" s="3053"/>
      <c r="AF16" s="3053"/>
      <c r="AG16" s="3053"/>
      <c r="AH16" s="3053"/>
      <c r="AI16" s="3054"/>
      <c r="AJ16" s="3055" t="s">
        <v>397</v>
      </c>
      <c r="AK16" s="3056"/>
      <c r="AL16" s="3057"/>
      <c r="AM16" s="3044" t="s">
        <v>447</v>
      </c>
      <c r="AN16" s="3044" t="s">
        <v>408</v>
      </c>
      <c r="AO16" s="2963" t="s">
        <v>403</v>
      </c>
    </row>
    <row r="17" spans="1:41" s="997" customFormat="1" ht="36.75" customHeight="1" thickBot="1" x14ac:dyDescent="0.3">
      <c r="A17" s="2984"/>
      <c r="B17" s="2987"/>
      <c r="C17" s="2987"/>
      <c r="D17" s="2988" t="s">
        <v>1048</v>
      </c>
      <c r="E17" s="2988" t="s">
        <v>1050</v>
      </c>
      <c r="F17" s="2833" t="s">
        <v>1052</v>
      </c>
      <c r="G17" s="2833" t="s">
        <v>1057</v>
      </c>
      <c r="H17" s="2833" t="s">
        <v>1058</v>
      </c>
      <c r="I17" s="2833" t="s">
        <v>1110</v>
      </c>
      <c r="J17" s="3034" t="s">
        <v>1112</v>
      </c>
      <c r="K17" s="3034" t="s">
        <v>1055</v>
      </c>
      <c r="L17" s="3034" t="s">
        <v>1059</v>
      </c>
      <c r="M17" s="3034" t="s">
        <v>1056</v>
      </c>
      <c r="N17" s="2987"/>
      <c r="O17" s="3042"/>
      <c r="P17" s="2834"/>
      <c r="Q17" s="2834"/>
      <c r="R17" s="2834"/>
      <c r="S17" s="2834"/>
      <c r="T17" s="2896" t="s">
        <v>1422</v>
      </c>
      <c r="U17" s="3050" t="s">
        <v>1421</v>
      </c>
      <c r="V17" s="2966"/>
      <c r="W17" s="3060" t="s">
        <v>1765</v>
      </c>
      <c r="X17" s="3061"/>
      <c r="Y17" s="3062"/>
      <c r="Z17" s="3060" t="s">
        <v>1766</v>
      </c>
      <c r="AA17" s="3061"/>
      <c r="AB17" s="3062"/>
      <c r="AC17" s="3060" t="s">
        <v>1767</v>
      </c>
      <c r="AD17" s="3061"/>
      <c r="AE17" s="3062"/>
      <c r="AF17" s="3060" t="s">
        <v>1768</v>
      </c>
      <c r="AG17" s="3061"/>
      <c r="AH17" s="3061"/>
      <c r="AI17" s="3063" t="s">
        <v>127</v>
      </c>
      <c r="AJ17" s="3058"/>
      <c r="AK17" s="3058"/>
      <c r="AL17" s="3059"/>
      <c r="AM17" s="2969"/>
      <c r="AN17" s="2969"/>
      <c r="AO17" s="2964"/>
    </row>
    <row r="18" spans="1:41" s="997" customFormat="1" ht="28.5" customHeight="1" thickBot="1" x14ac:dyDescent="0.3">
      <c r="A18" s="3040"/>
      <c r="B18" s="2990"/>
      <c r="C18" s="2990"/>
      <c r="D18" s="2990"/>
      <c r="E18" s="2990"/>
      <c r="F18" s="3033"/>
      <c r="G18" s="3033"/>
      <c r="H18" s="3033"/>
      <c r="I18" s="3033"/>
      <c r="J18" s="3035"/>
      <c r="K18" s="3035"/>
      <c r="L18" s="3035"/>
      <c r="M18" s="3035"/>
      <c r="N18" s="2990"/>
      <c r="O18" s="3043"/>
      <c r="P18" s="3033"/>
      <c r="Q18" s="3033"/>
      <c r="R18" s="3033"/>
      <c r="S18" s="3033"/>
      <c r="T18" s="3049"/>
      <c r="U18" s="3051"/>
      <c r="V18" s="3048"/>
      <c r="W18" s="1181" t="s">
        <v>2056</v>
      </c>
      <c r="X18" s="1181" t="s">
        <v>2057</v>
      </c>
      <c r="Y18" s="1181" t="s">
        <v>2058</v>
      </c>
      <c r="Z18" s="1181" t="s">
        <v>2059</v>
      </c>
      <c r="AA18" s="1181" t="s">
        <v>2060</v>
      </c>
      <c r="AB18" s="1181" t="s">
        <v>2061</v>
      </c>
      <c r="AC18" s="1181" t="s">
        <v>2062</v>
      </c>
      <c r="AD18" s="1181" t="s">
        <v>2063</v>
      </c>
      <c r="AE18" s="1181" t="s">
        <v>2064</v>
      </c>
      <c r="AF18" s="1181" t="s">
        <v>2065</v>
      </c>
      <c r="AG18" s="1181" t="s">
        <v>2066</v>
      </c>
      <c r="AH18" s="1180" t="s">
        <v>2067</v>
      </c>
      <c r="AI18" s="3064"/>
      <c r="AJ18" s="1191" t="s">
        <v>344</v>
      </c>
      <c r="AK18" s="334" t="s">
        <v>345</v>
      </c>
      <c r="AL18" s="334" t="s">
        <v>343</v>
      </c>
      <c r="AM18" s="3045"/>
      <c r="AN18" s="3045"/>
      <c r="AO18" s="3046"/>
    </row>
    <row r="19" spans="1:41" s="997" customFormat="1" ht="18.75" customHeight="1" thickBot="1" x14ac:dyDescent="0.3">
      <c r="A19" s="335">
        <v>1</v>
      </c>
      <c r="B19" s="336" t="s">
        <v>412</v>
      </c>
      <c r="C19" s="336" t="s">
        <v>412</v>
      </c>
      <c r="D19" s="555" t="s">
        <v>412</v>
      </c>
      <c r="E19" s="555" t="s">
        <v>412</v>
      </c>
      <c r="F19" s="555" t="s">
        <v>412</v>
      </c>
      <c r="G19" s="555" t="s">
        <v>412</v>
      </c>
      <c r="H19" s="555" t="s">
        <v>412</v>
      </c>
      <c r="I19" s="555" t="s">
        <v>412</v>
      </c>
      <c r="J19" s="555" t="s">
        <v>412</v>
      </c>
      <c r="K19" s="555" t="s">
        <v>412</v>
      </c>
      <c r="L19" s="555" t="s">
        <v>412</v>
      </c>
      <c r="M19" s="555" t="s">
        <v>412</v>
      </c>
      <c r="N19" s="337">
        <v>2</v>
      </c>
      <c r="O19" s="286" t="s">
        <v>412</v>
      </c>
      <c r="P19" s="338">
        <v>3</v>
      </c>
      <c r="Q19" s="338" t="s">
        <v>412</v>
      </c>
      <c r="R19" s="338" t="s">
        <v>412</v>
      </c>
      <c r="S19" s="339">
        <v>4</v>
      </c>
      <c r="T19" s="339" t="s">
        <v>369</v>
      </c>
      <c r="U19" s="337" t="s">
        <v>370</v>
      </c>
      <c r="V19" s="339">
        <v>6</v>
      </c>
      <c r="W19" s="1770" t="s">
        <v>412</v>
      </c>
      <c r="X19" s="339" t="s">
        <v>412</v>
      </c>
      <c r="Y19" s="339" t="s">
        <v>412</v>
      </c>
      <c r="Z19" s="339" t="s">
        <v>412</v>
      </c>
      <c r="AA19" s="339" t="s">
        <v>412</v>
      </c>
      <c r="AB19" s="339" t="s">
        <v>412</v>
      </c>
      <c r="AC19" s="339" t="s">
        <v>412</v>
      </c>
      <c r="AD19" s="339" t="s">
        <v>412</v>
      </c>
      <c r="AE19" s="339" t="s">
        <v>412</v>
      </c>
      <c r="AF19" s="339" t="s">
        <v>412</v>
      </c>
      <c r="AG19" s="339" t="s">
        <v>412</v>
      </c>
      <c r="AH19" s="1193" t="s">
        <v>412</v>
      </c>
      <c r="AI19" s="1192">
        <v>7</v>
      </c>
      <c r="AJ19" s="339">
        <v>8</v>
      </c>
      <c r="AK19" s="339">
        <v>9</v>
      </c>
      <c r="AL19" s="339">
        <v>10</v>
      </c>
      <c r="AM19" s="339">
        <v>11</v>
      </c>
      <c r="AN19" s="340">
        <v>13</v>
      </c>
      <c r="AO19" s="341" t="s">
        <v>412</v>
      </c>
    </row>
    <row r="20" spans="1:41" s="997" customFormat="1" ht="18.75" customHeight="1" x14ac:dyDescent="0.25">
      <c r="A20" s="324"/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6"/>
      <c r="Q20" s="327"/>
      <c r="R20" s="329"/>
      <c r="S20" s="328"/>
      <c r="T20" s="328"/>
      <c r="U20" s="330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2"/>
      <c r="AN20" s="332"/>
      <c r="AO20" s="333"/>
    </row>
    <row r="21" spans="1:41" s="997" customFormat="1" ht="18.75" x14ac:dyDescent="0.3">
      <c r="A21" s="1005" t="s">
        <v>1715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5"/>
      <c r="O21" s="292"/>
      <c r="P21" s="295"/>
      <c r="Q21" s="296"/>
      <c r="R21" s="297"/>
      <c r="S21" s="297"/>
      <c r="T21" s="297"/>
      <c r="U21" s="298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  <c r="AG21" s="299"/>
      <c r="AH21" s="299"/>
      <c r="AI21" s="299"/>
      <c r="AJ21" s="299"/>
      <c r="AK21" s="299"/>
      <c r="AL21" s="299"/>
      <c r="AM21" s="294"/>
      <c r="AN21" s="294"/>
      <c r="AO21" s="313"/>
    </row>
    <row r="22" spans="1:41" s="997" customFormat="1" ht="37.5" customHeight="1" x14ac:dyDescent="0.3">
      <c r="A22" s="1005" t="s">
        <v>1714</v>
      </c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301"/>
      <c r="O22" s="292"/>
      <c r="P22" s="295"/>
      <c r="Q22" s="296"/>
      <c r="R22" s="297"/>
      <c r="S22" s="297"/>
      <c r="T22" s="297"/>
      <c r="U22" s="298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F22" s="299"/>
      <c r="AG22" s="299"/>
      <c r="AH22" s="299"/>
      <c r="AI22" s="299"/>
      <c r="AJ22" s="299"/>
      <c r="AK22" s="299"/>
      <c r="AL22" s="299"/>
      <c r="AM22" s="294"/>
      <c r="AN22" s="294"/>
      <c r="AO22" s="313"/>
    </row>
    <row r="23" spans="1:41" s="997" customFormat="1" ht="45.75" customHeight="1" x14ac:dyDescent="0.25">
      <c r="A23" s="1006"/>
      <c r="B23" s="300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295"/>
      <c r="O23" s="300"/>
      <c r="P23" s="301"/>
      <c r="Q23" s="302"/>
      <c r="R23" s="303"/>
      <c r="S23" s="303"/>
      <c r="T23" s="303"/>
      <c r="U23" s="303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L23" s="304"/>
      <c r="AM23" s="305"/>
      <c r="AN23" s="305"/>
      <c r="AO23" s="315"/>
    </row>
    <row r="24" spans="1:41" s="997" customFormat="1" ht="50.25" customHeight="1" x14ac:dyDescent="0.3">
      <c r="A24" s="1005" t="s">
        <v>1506</v>
      </c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5"/>
      <c r="O24" s="292"/>
      <c r="P24" s="295"/>
      <c r="Q24" s="306"/>
      <c r="R24" s="307"/>
      <c r="S24" s="307"/>
      <c r="T24" s="307"/>
      <c r="U24" s="307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9"/>
      <c r="AH24" s="299"/>
      <c r="AI24" s="299"/>
      <c r="AJ24" s="308"/>
      <c r="AK24" s="308"/>
      <c r="AL24" s="308"/>
      <c r="AM24" s="309"/>
      <c r="AN24" s="309"/>
      <c r="AO24" s="316"/>
    </row>
    <row r="25" spans="1:41" s="997" customFormat="1" ht="46.5" customHeight="1" thickBot="1" x14ac:dyDescent="0.3">
      <c r="A25" s="796"/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8"/>
      <c r="Q25" s="319"/>
      <c r="R25" s="320"/>
      <c r="S25" s="320"/>
      <c r="T25" s="320"/>
      <c r="U25" s="320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  <c r="AI25" s="321"/>
      <c r="AJ25" s="321"/>
      <c r="AK25" s="321"/>
      <c r="AL25" s="321"/>
      <c r="AM25" s="322"/>
      <c r="AN25" s="322"/>
      <c r="AO25" s="323"/>
    </row>
    <row r="26" spans="1:41" s="997" customFormat="1" ht="21" customHeight="1" x14ac:dyDescent="0.25">
      <c r="A26" s="666"/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</row>
    <row r="27" spans="1:41" s="997" customFormat="1" x14ac:dyDescent="0.25">
      <c r="A27" s="666"/>
      <c r="B27" s="666"/>
      <c r="C27" s="666"/>
      <c r="D27" s="666"/>
      <c r="E27" s="666"/>
      <c r="F27" s="666"/>
      <c r="G27" s="666"/>
      <c r="H27" s="666"/>
      <c r="I27" s="666"/>
      <c r="J27" s="666"/>
      <c r="K27" s="666"/>
      <c r="L27" s="666"/>
      <c r="M27" s="666"/>
      <c r="N27" s="666"/>
      <c r="O27" s="666"/>
      <c r="P27" s="666"/>
      <c r="Q27" s="666"/>
    </row>
    <row r="28" spans="1:41" s="997" customFormat="1" x14ac:dyDescent="0.25">
      <c r="A28" s="62" t="s">
        <v>512</v>
      </c>
      <c r="B28" s="62"/>
      <c r="C28" s="666"/>
      <c r="D28" s="666"/>
      <c r="E28" s="666"/>
      <c r="F28" s="666"/>
      <c r="G28" s="666"/>
      <c r="H28" s="666"/>
      <c r="I28" s="666"/>
      <c r="J28" s="666"/>
      <c r="K28" s="666"/>
      <c r="L28" s="666"/>
      <c r="M28" s="666"/>
      <c r="N28" s="666"/>
      <c r="O28" s="666"/>
      <c r="P28" s="666"/>
      <c r="Q28" s="666"/>
    </row>
    <row r="29" spans="1:41" s="997" customFormat="1" x14ac:dyDescent="0.25">
      <c r="A29" s="62" t="s">
        <v>511</v>
      </c>
      <c r="B29" s="62"/>
      <c r="C29" s="666"/>
      <c r="D29" s="666"/>
      <c r="E29" s="666"/>
      <c r="F29" s="666"/>
      <c r="G29" s="666"/>
      <c r="H29" s="666"/>
      <c r="I29" s="666"/>
      <c r="J29" s="666"/>
      <c r="K29" s="666"/>
      <c r="L29" s="666"/>
      <c r="M29" s="666"/>
      <c r="N29" s="666"/>
      <c r="O29" s="666"/>
      <c r="P29" s="666"/>
      <c r="Q29" s="666"/>
    </row>
    <row r="30" spans="1:41" s="997" customFormat="1" x14ac:dyDescent="0.25">
      <c r="A30" s="62" t="s">
        <v>1762</v>
      </c>
      <c r="B30" s="62"/>
      <c r="C30" s="666"/>
      <c r="D30" s="666"/>
      <c r="E30" s="666"/>
      <c r="F30" s="666"/>
      <c r="G30" s="666"/>
      <c r="H30" s="666"/>
      <c r="I30" s="666"/>
      <c r="J30" s="666"/>
      <c r="K30" s="666"/>
      <c r="L30" s="666"/>
      <c r="M30" s="666"/>
      <c r="N30" s="666"/>
      <c r="O30" s="666"/>
      <c r="P30" s="666"/>
      <c r="Q30" s="666"/>
    </row>
    <row r="31" spans="1:41" s="997" customFormat="1" x14ac:dyDescent="0.25">
      <c r="A31" s="666"/>
      <c r="B31" s="666"/>
      <c r="C31" s="666"/>
      <c r="D31" s="666"/>
      <c r="E31" s="666"/>
      <c r="F31" s="666"/>
      <c r="G31" s="666"/>
      <c r="H31" s="666"/>
      <c r="I31" s="666"/>
      <c r="J31" s="666"/>
      <c r="K31" s="666"/>
      <c r="L31" s="666"/>
      <c r="M31" s="666"/>
      <c r="N31" s="666"/>
      <c r="O31" s="666"/>
      <c r="P31" s="666"/>
      <c r="Q31" s="666"/>
    </row>
    <row r="32" spans="1:41" s="997" customFormat="1" x14ac:dyDescent="0.25">
      <c r="A32" s="999"/>
      <c r="B32" s="999"/>
      <c r="C32" s="999"/>
      <c r="D32" s="999"/>
      <c r="E32" s="999"/>
      <c r="F32" s="999"/>
      <c r="G32" s="999"/>
      <c r="H32" s="999"/>
    </row>
    <row r="33" spans="1:8" s="997" customFormat="1" ht="18.75" customHeight="1" x14ac:dyDescent="0.25">
      <c r="A33" s="999"/>
      <c r="B33" s="999"/>
      <c r="C33" s="999"/>
      <c r="D33" s="999"/>
      <c r="E33" s="999"/>
      <c r="F33" s="999"/>
      <c r="G33" s="999"/>
      <c r="H33" s="999"/>
    </row>
    <row r="34" spans="1:8" s="997" customFormat="1" x14ac:dyDescent="0.25">
      <c r="A34" s="999"/>
      <c r="B34" s="999"/>
      <c r="C34" s="999"/>
      <c r="D34" s="999"/>
      <c r="E34" s="999"/>
      <c r="F34" s="999"/>
      <c r="G34" s="999"/>
      <c r="H34" s="999"/>
    </row>
    <row r="35" spans="1:8" s="997" customFormat="1" x14ac:dyDescent="0.25">
      <c r="A35" s="999"/>
      <c r="B35" s="999"/>
      <c r="C35" s="999"/>
      <c r="D35" s="999"/>
      <c r="E35" s="999"/>
      <c r="F35" s="999"/>
      <c r="G35" s="999"/>
      <c r="H35" s="999"/>
    </row>
    <row r="36" spans="1:8" s="997" customFormat="1" x14ac:dyDescent="0.25">
      <c r="A36" s="999"/>
      <c r="B36" s="999"/>
      <c r="C36" s="999"/>
      <c r="D36" s="999"/>
      <c r="E36" s="999"/>
      <c r="F36" s="999"/>
      <c r="G36" s="999"/>
      <c r="H36" s="999"/>
    </row>
    <row r="37" spans="1:8" s="997" customFormat="1" x14ac:dyDescent="0.25">
      <c r="A37" s="999"/>
      <c r="B37" s="999"/>
      <c r="C37" s="999"/>
      <c r="D37" s="999"/>
      <c r="E37" s="999"/>
      <c r="F37" s="999"/>
      <c r="G37" s="999"/>
      <c r="H37" s="999"/>
    </row>
    <row r="38" spans="1:8" s="997" customFormat="1" ht="18.75" customHeight="1" x14ac:dyDescent="0.25">
      <c r="A38" s="999"/>
      <c r="B38" s="999"/>
      <c r="C38" s="999"/>
      <c r="D38" s="999"/>
      <c r="E38" s="999"/>
      <c r="F38" s="999"/>
      <c r="G38" s="999"/>
      <c r="H38" s="999"/>
    </row>
    <row r="39" spans="1:8" s="997" customFormat="1" x14ac:dyDescent="0.25">
      <c r="A39" s="999"/>
      <c r="B39" s="999"/>
      <c r="C39" s="999"/>
      <c r="D39" s="999"/>
      <c r="E39" s="999"/>
      <c r="F39" s="999"/>
      <c r="G39" s="999"/>
      <c r="H39" s="999"/>
    </row>
    <row r="40" spans="1:8" s="997" customFormat="1" x14ac:dyDescent="0.25">
      <c r="A40" s="999"/>
      <c r="B40" s="999"/>
      <c r="C40" s="999"/>
      <c r="D40" s="999"/>
      <c r="E40" s="999"/>
      <c r="F40" s="999"/>
      <c r="G40" s="999"/>
      <c r="H40" s="999"/>
    </row>
    <row r="41" spans="1:8" s="997" customFormat="1" x14ac:dyDescent="0.25">
      <c r="A41" s="999"/>
      <c r="B41" s="999"/>
      <c r="C41" s="999"/>
      <c r="D41" s="999"/>
      <c r="E41" s="999"/>
      <c r="F41" s="999"/>
      <c r="G41" s="999"/>
      <c r="H41" s="999"/>
    </row>
    <row r="42" spans="1:8" s="997" customFormat="1" x14ac:dyDescent="0.25">
      <c r="A42" s="999"/>
      <c r="B42" s="999"/>
      <c r="C42" s="999"/>
      <c r="D42" s="999"/>
      <c r="E42" s="999"/>
      <c r="F42" s="999"/>
      <c r="G42" s="999"/>
      <c r="H42" s="999"/>
    </row>
    <row r="43" spans="1:8" s="997" customFormat="1" x14ac:dyDescent="0.25">
      <c r="A43" s="999"/>
      <c r="B43" s="999"/>
      <c r="C43" s="999"/>
      <c r="D43" s="999"/>
      <c r="E43" s="999"/>
      <c r="F43" s="999"/>
      <c r="G43" s="999"/>
      <c r="H43" s="999"/>
    </row>
    <row r="44" spans="1:8" s="997" customFormat="1" x14ac:dyDescent="0.25">
      <c r="A44" s="999"/>
      <c r="B44" s="999"/>
      <c r="C44" s="999"/>
      <c r="D44" s="999"/>
      <c r="E44" s="999"/>
      <c r="F44" s="999"/>
      <c r="G44" s="999"/>
      <c r="H44" s="999"/>
    </row>
    <row r="45" spans="1:8" s="997" customFormat="1" x14ac:dyDescent="0.25">
      <c r="A45" s="999"/>
      <c r="B45" s="999"/>
      <c r="C45" s="999"/>
      <c r="D45" s="999"/>
      <c r="E45" s="999"/>
      <c r="F45" s="999"/>
      <c r="G45" s="999"/>
      <c r="H45" s="999"/>
    </row>
    <row r="46" spans="1:8" s="997" customFormat="1" x14ac:dyDescent="0.25">
      <c r="A46" s="999"/>
      <c r="B46" s="999"/>
      <c r="C46" s="999"/>
      <c r="D46" s="999"/>
      <c r="E46" s="999"/>
      <c r="F46" s="999"/>
      <c r="G46" s="999"/>
      <c r="H46" s="999"/>
    </row>
    <row r="47" spans="1:8" s="997" customFormat="1" x14ac:dyDescent="0.25">
      <c r="A47" s="999"/>
      <c r="B47" s="999"/>
      <c r="C47" s="999"/>
      <c r="D47" s="999"/>
      <c r="E47" s="999"/>
      <c r="F47" s="999"/>
      <c r="G47" s="999"/>
      <c r="H47" s="999"/>
    </row>
    <row r="48" spans="1:8" s="997" customFormat="1" x14ac:dyDescent="0.25">
      <c r="A48" s="999"/>
      <c r="B48" s="999"/>
      <c r="C48" s="999"/>
      <c r="D48" s="999"/>
      <c r="E48" s="999"/>
      <c r="F48" s="999"/>
      <c r="G48" s="999"/>
      <c r="H48" s="999"/>
    </row>
    <row r="49" spans="1:8" s="997" customFormat="1" x14ac:dyDescent="0.25">
      <c r="A49" s="999"/>
      <c r="B49" s="999"/>
      <c r="C49" s="999"/>
      <c r="D49" s="999"/>
      <c r="E49" s="999"/>
      <c r="F49" s="999"/>
      <c r="G49" s="999"/>
      <c r="H49" s="999"/>
    </row>
    <row r="50" spans="1:8" s="997" customFormat="1" x14ac:dyDescent="0.25">
      <c r="A50" s="999"/>
      <c r="B50" s="999"/>
      <c r="C50" s="999"/>
      <c r="D50" s="999"/>
      <c r="E50" s="999"/>
      <c r="F50" s="999"/>
      <c r="G50" s="999"/>
      <c r="H50" s="999"/>
    </row>
    <row r="51" spans="1:8" s="997" customFormat="1" ht="44.25" customHeight="1" x14ac:dyDescent="0.25">
      <c r="A51" s="999"/>
      <c r="B51" s="999"/>
      <c r="C51" s="999"/>
      <c r="D51" s="999"/>
      <c r="E51" s="999"/>
      <c r="F51" s="999"/>
      <c r="G51" s="999"/>
      <c r="H51" s="999"/>
    </row>
    <row r="52" spans="1:8" s="997" customFormat="1" ht="68.25" customHeight="1" x14ac:dyDescent="0.25">
      <c r="A52" s="999"/>
      <c r="B52" s="999"/>
      <c r="C52" s="999"/>
      <c r="D52" s="999"/>
      <c r="E52" s="999"/>
      <c r="F52" s="999"/>
      <c r="G52" s="999"/>
      <c r="H52" s="999"/>
    </row>
    <row r="53" spans="1:8" s="997" customFormat="1" ht="63" customHeight="1" x14ac:dyDescent="0.25">
      <c r="A53" s="999"/>
      <c r="B53" s="999"/>
      <c r="C53" s="999"/>
      <c r="D53" s="999"/>
      <c r="E53" s="999"/>
      <c r="F53" s="999"/>
      <c r="G53" s="999"/>
      <c r="H53" s="999"/>
    </row>
    <row r="54" spans="1:8" s="997" customFormat="1" ht="41.25" customHeight="1" x14ac:dyDescent="0.25">
      <c r="A54" s="999"/>
      <c r="B54" s="999"/>
      <c r="C54" s="999"/>
      <c r="D54" s="999"/>
      <c r="E54" s="999"/>
      <c r="F54" s="999"/>
      <c r="G54" s="999"/>
      <c r="H54" s="999"/>
    </row>
    <row r="55" spans="1:8" s="997" customFormat="1" ht="45" customHeight="1" x14ac:dyDescent="0.25">
      <c r="A55" s="999"/>
      <c r="B55" s="999"/>
      <c r="C55" s="999"/>
      <c r="D55" s="999"/>
      <c r="E55" s="999"/>
      <c r="F55" s="999"/>
      <c r="G55" s="999"/>
      <c r="H55" s="999"/>
    </row>
    <row r="56" spans="1:8" s="997" customFormat="1" x14ac:dyDescent="0.25">
      <c r="A56" s="999"/>
      <c r="B56" s="999"/>
      <c r="C56" s="999"/>
      <c r="D56" s="999"/>
      <c r="E56" s="999"/>
      <c r="F56" s="999"/>
      <c r="G56" s="999"/>
      <c r="H56" s="999"/>
    </row>
    <row r="57" spans="1:8" s="997" customFormat="1" x14ac:dyDescent="0.25">
      <c r="A57" s="999"/>
      <c r="B57" s="999"/>
      <c r="C57" s="999"/>
      <c r="D57" s="999"/>
      <c r="E57" s="999"/>
      <c r="F57" s="999"/>
      <c r="G57" s="999"/>
      <c r="H57" s="999"/>
    </row>
    <row r="58" spans="1:8" s="997" customFormat="1" ht="42" customHeight="1" x14ac:dyDescent="0.25">
      <c r="A58" s="999"/>
      <c r="B58" s="999"/>
      <c r="C58" s="999"/>
      <c r="D58" s="999"/>
      <c r="E58" s="999"/>
      <c r="F58" s="999"/>
      <c r="G58" s="999"/>
      <c r="H58" s="999"/>
    </row>
    <row r="59" spans="1:8" s="997" customFormat="1" ht="42.75" customHeight="1" x14ac:dyDescent="0.25">
      <c r="A59" s="999"/>
      <c r="B59" s="999"/>
      <c r="C59" s="999"/>
      <c r="D59" s="999"/>
      <c r="E59" s="999"/>
      <c r="F59" s="999"/>
      <c r="G59" s="999"/>
      <c r="H59" s="999"/>
    </row>
    <row r="60" spans="1:8" s="997" customFormat="1" x14ac:dyDescent="0.25">
      <c r="A60" s="999"/>
      <c r="B60" s="999"/>
      <c r="C60" s="999"/>
      <c r="D60" s="999"/>
      <c r="E60" s="999"/>
      <c r="F60" s="999"/>
      <c r="G60" s="999"/>
      <c r="H60" s="999"/>
    </row>
    <row r="61" spans="1:8" s="997" customFormat="1" x14ac:dyDescent="0.25">
      <c r="A61" s="999"/>
      <c r="B61" s="999"/>
      <c r="C61" s="999"/>
      <c r="D61" s="999"/>
      <c r="E61" s="999"/>
      <c r="F61" s="999"/>
      <c r="G61" s="999"/>
      <c r="H61" s="999"/>
    </row>
    <row r="62" spans="1:8" s="997" customFormat="1" ht="44.25" customHeight="1" x14ac:dyDescent="0.25">
      <c r="A62" s="999"/>
      <c r="B62" s="999"/>
      <c r="C62" s="999"/>
      <c r="D62" s="999"/>
      <c r="E62" s="999"/>
      <c r="F62" s="999"/>
      <c r="G62" s="999"/>
      <c r="H62" s="999"/>
    </row>
    <row r="63" spans="1:8" s="997" customFormat="1" ht="44.25" customHeight="1" x14ac:dyDescent="0.25">
      <c r="A63" s="999"/>
      <c r="B63" s="999"/>
      <c r="C63" s="999"/>
      <c r="D63" s="999"/>
      <c r="E63" s="999"/>
      <c r="F63" s="999"/>
      <c r="G63" s="999"/>
      <c r="H63" s="999"/>
    </row>
    <row r="64" spans="1:8" s="997" customFormat="1" x14ac:dyDescent="0.25">
      <c r="A64" s="999"/>
      <c r="B64" s="999"/>
      <c r="C64" s="999"/>
      <c r="D64" s="999"/>
      <c r="E64" s="999"/>
      <c r="F64" s="999"/>
      <c r="G64" s="999"/>
      <c r="H64" s="999"/>
    </row>
    <row r="65" spans="1:8" s="997" customFormat="1" ht="45.75" customHeight="1" x14ac:dyDescent="0.25">
      <c r="A65" s="999"/>
      <c r="B65" s="999"/>
      <c r="C65" s="999"/>
      <c r="D65" s="999"/>
      <c r="E65" s="999"/>
      <c r="F65" s="999"/>
      <c r="G65" s="999"/>
      <c r="H65" s="999"/>
    </row>
    <row r="66" spans="1:8" s="997" customFormat="1" x14ac:dyDescent="0.25">
      <c r="A66" s="999"/>
      <c r="B66" s="999"/>
      <c r="C66" s="999"/>
      <c r="D66" s="999"/>
      <c r="E66" s="999"/>
      <c r="F66" s="999"/>
      <c r="G66" s="999"/>
      <c r="H66" s="999"/>
    </row>
    <row r="67" spans="1:8" s="997" customFormat="1" ht="59.25" customHeight="1" x14ac:dyDescent="0.25">
      <c r="A67" s="999"/>
      <c r="B67" s="999"/>
      <c r="C67" s="999"/>
      <c r="D67" s="999"/>
      <c r="E67" s="999"/>
      <c r="F67" s="999"/>
      <c r="G67" s="999"/>
      <c r="H67" s="999"/>
    </row>
    <row r="68" spans="1:8" s="997" customFormat="1" ht="41.25" customHeight="1" x14ac:dyDescent="0.25">
      <c r="A68" s="999"/>
      <c r="B68" s="999"/>
      <c r="C68" s="999"/>
      <c r="D68" s="999"/>
      <c r="E68" s="999"/>
      <c r="F68" s="999"/>
      <c r="G68" s="999"/>
      <c r="H68" s="999"/>
    </row>
    <row r="69" spans="1:8" s="997" customFormat="1" x14ac:dyDescent="0.25">
      <c r="A69" s="999"/>
      <c r="B69" s="999"/>
      <c r="C69" s="999"/>
      <c r="D69" s="999"/>
      <c r="E69" s="999"/>
      <c r="F69" s="999"/>
      <c r="G69" s="999"/>
      <c r="H69" s="999"/>
    </row>
    <row r="70" spans="1:8" s="997" customFormat="1" ht="45" customHeight="1" x14ac:dyDescent="0.25">
      <c r="A70" s="999"/>
      <c r="B70" s="999"/>
      <c r="C70" s="999"/>
      <c r="D70" s="999"/>
      <c r="E70" s="999"/>
      <c r="F70" s="999"/>
      <c r="G70" s="999"/>
      <c r="H70" s="999"/>
    </row>
    <row r="71" spans="1:8" s="997" customFormat="1" x14ac:dyDescent="0.25">
      <c r="A71" s="999"/>
      <c r="B71" s="999"/>
      <c r="C71" s="999"/>
      <c r="D71" s="999"/>
      <c r="E71" s="999"/>
      <c r="F71" s="999"/>
      <c r="G71" s="999"/>
      <c r="H71" s="999"/>
    </row>
    <row r="72" spans="1:8" s="997" customFormat="1" x14ac:dyDescent="0.25">
      <c r="A72" s="999"/>
      <c r="B72" s="999"/>
      <c r="C72" s="999"/>
      <c r="D72" s="999"/>
      <c r="E72" s="999"/>
      <c r="F72" s="999"/>
      <c r="G72" s="999"/>
      <c r="H72" s="999"/>
    </row>
    <row r="73" spans="1:8" s="997" customFormat="1" x14ac:dyDescent="0.25">
      <c r="A73" s="999"/>
      <c r="B73" s="999"/>
      <c r="C73" s="999"/>
      <c r="D73" s="999"/>
      <c r="E73" s="999"/>
      <c r="F73" s="999"/>
      <c r="G73" s="999"/>
      <c r="H73" s="999"/>
    </row>
    <row r="74" spans="1:8" s="997" customFormat="1" x14ac:dyDescent="0.25">
      <c r="A74" s="999"/>
      <c r="B74" s="999"/>
      <c r="C74" s="999"/>
      <c r="D74" s="999"/>
      <c r="E74" s="999"/>
      <c r="F74" s="999"/>
      <c r="G74" s="999"/>
      <c r="H74" s="999"/>
    </row>
    <row r="75" spans="1:8" s="997" customFormat="1" x14ac:dyDescent="0.25">
      <c r="A75" s="999"/>
      <c r="B75" s="999"/>
      <c r="C75" s="999"/>
      <c r="D75" s="999"/>
      <c r="E75" s="999"/>
      <c r="F75" s="999"/>
      <c r="G75" s="999"/>
      <c r="H75" s="999"/>
    </row>
    <row r="76" spans="1:8" s="997" customFormat="1" x14ac:dyDescent="0.25">
      <c r="A76" s="999"/>
      <c r="B76" s="999"/>
      <c r="C76" s="999"/>
      <c r="D76" s="999"/>
      <c r="E76" s="999"/>
      <c r="F76" s="999"/>
      <c r="G76" s="999"/>
      <c r="H76" s="999"/>
    </row>
    <row r="77" spans="1:8" s="997" customFormat="1" x14ac:dyDescent="0.25">
      <c r="A77" s="999"/>
      <c r="B77" s="999"/>
      <c r="C77" s="999"/>
      <c r="D77" s="999"/>
      <c r="E77" s="999"/>
      <c r="F77" s="999"/>
      <c r="G77" s="999"/>
      <c r="H77" s="999"/>
    </row>
    <row r="78" spans="1:8" s="997" customFormat="1" x14ac:dyDescent="0.25">
      <c r="A78" s="999"/>
      <c r="B78" s="999"/>
      <c r="C78" s="999"/>
      <c r="D78" s="999"/>
      <c r="E78" s="999"/>
      <c r="F78" s="999"/>
      <c r="G78" s="999"/>
      <c r="H78" s="999"/>
    </row>
    <row r="79" spans="1:8" s="997" customFormat="1" x14ac:dyDescent="0.25">
      <c r="A79" s="999"/>
      <c r="B79" s="999"/>
      <c r="C79" s="999"/>
      <c r="D79" s="999"/>
      <c r="E79" s="999"/>
      <c r="F79" s="999"/>
      <c r="G79" s="999"/>
      <c r="H79" s="999"/>
    </row>
    <row r="80" spans="1:8" s="997" customFormat="1" x14ac:dyDescent="0.25">
      <c r="A80" s="999"/>
      <c r="B80" s="999"/>
      <c r="C80" s="999"/>
      <c r="D80" s="999"/>
      <c r="E80" s="999"/>
      <c r="F80" s="999"/>
      <c r="G80" s="999"/>
      <c r="H80" s="999"/>
    </row>
    <row r="81" spans="1:8" s="997" customFormat="1" x14ac:dyDescent="0.25">
      <c r="A81" s="999"/>
      <c r="B81" s="999"/>
      <c r="C81" s="999"/>
      <c r="D81" s="999"/>
      <c r="E81" s="999"/>
      <c r="F81" s="999"/>
      <c r="G81" s="999"/>
      <c r="H81" s="999"/>
    </row>
    <row r="82" spans="1:8" s="997" customFormat="1" x14ac:dyDescent="0.25">
      <c r="A82" s="999"/>
      <c r="B82" s="999"/>
      <c r="C82" s="999"/>
      <c r="D82" s="999"/>
      <c r="E82" s="999"/>
      <c r="F82" s="999"/>
      <c r="G82" s="999"/>
      <c r="H82" s="999"/>
    </row>
    <row r="83" spans="1:8" s="997" customFormat="1" x14ac:dyDescent="0.25">
      <c r="A83" s="999"/>
      <c r="B83" s="999"/>
      <c r="C83" s="999"/>
      <c r="D83" s="999"/>
      <c r="E83" s="999"/>
      <c r="F83" s="999"/>
      <c r="G83" s="999"/>
      <c r="H83" s="999"/>
    </row>
    <row r="84" spans="1:8" s="997" customFormat="1" x14ac:dyDescent="0.25">
      <c r="A84" s="999"/>
      <c r="B84" s="999"/>
      <c r="C84" s="999"/>
      <c r="D84" s="999"/>
      <c r="E84" s="999"/>
      <c r="F84" s="999"/>
      <c r="G84" s="999"/>
      <c r="H84" s="999"/>
    </row>
    <row r="85" spans="1:8" s="997" customFormat="1" x14ac:dyDescent="0.25">
      <c r="A85" s="999"/>
      <c r="B85" s="999"/>
      <c r="C85" s="999"/>
      <c r="D85" s="999"/>
      <c r="E85" s="999"/>
      <c r="F85" s="999"/>
      <c r="G85" s="999"/>
      <c r="H85" s="999"/>
    </row>
    <row r="86" spans="1:8" s="997" customFormat="1" x14ac:dyDescent="0.25">
      <c r="A86" s="999"/>
      <c r="B86" s="999"/>
      <c r="C86" s="999"/>
      <c r="D86" s="999"/>
      <c r="E86" s="999"/>
      <c r="F86" s="999"/>
      <c r="G86" s="999"/>
      <c r="H86" s="999"/>
    </row>
    <row r="87" spans="1:8" s="997" customFormat="1" x14ac:dyDescent="0.25">
      <c r="A87" s="999"/>
      <c r="B87" s="999"/>
      <c r="C87" s="999"/>
      <c r="D87" s="999"/>
      <c r="E87" s="999"/>
      <c r="F87" s="999"/>
      <c r="G87" s="999"/>
      <c r="H87" s="999"/>
    </row>
    <row r="88" spans="1:8" s="997" customFormat="1" x14ac:dyDescent="0.25">
      <c r="A88" s="999"/>
      <c r="B88" s="999"/>
      <c r="C88" s="999"/>
      <c r="D88" s="999"/>
      <c r="E88" s="999"/>
      <c r="F88" s="999"/>
      <c r="G88" s="999"/>
      <c r="H88" s="999"/>
    </row>
    <row r="89" spans="1:8" s="997" customFormat="1" x14ac:dyDescent="0.25">
      <c r="A89" s="999"/>
      <c r="B89" s="999"/>
      <c r="C89" s="999"/>
      <c r="D89" s="999"/>
      <c r="E89" s="999"/>
      <c r="F89" s="999"/>
      <c r="G89" s="999"/>
      <c r="H89" s="999"/>
    </row>
    <row r="90" spans="1:8" s="997" customFormat="1" x14ac:dyDescent="0.25">
      <c r="A90" s="999"/>
      <c r="B90" s="999"/>
      <c r="C90" s="999"/>
      <c r="D90" s="999"/>
      <c r="E90" s="999"/>
      <c r="F90" s="999"/>
      <c r="G90" s="999"/>
      <c r="H90" s="999"/>
    </row>
    <row r="91" spans="1:8" s="997" customFormat="1" x14ac:dyDescent="0.25">
      <c r="A91" s="999"/>
      <c r="B91" s="999"/>
      <c r="C91" s="999"/>
      <c r="D91" s="999"/>
      <c r="E91" s="999"/>
      <c r="F91" s="999"/>
      <c r="G91" s="999"/>
      <c r="H91" s="999"/>
    </row>
    <row r="92" spans="1:8" s="997" customFormat="1" x14ac:dyDescent="0.25">
      <c r="A92" s="999"/>
      <c r="B92" s="999"/>
      <c r="C92" s="999"/>
      <c r="D92" s="999"/>
      <c r="E92" s="999"/>
      <c r="F92" s="999"/>
      <c r="G92" s="999"/>
      <c r="H92" s="999"/>
    </row>
    <row r="93" spans="1:8" s="997" customFormat="1" x14ac:dyDescent="0.25">
      <c r="A93" s="999"/>
      <c r="B93" s="999"/>
      <c r="C93" s="999"/>
      <c r="D93" s="999"/>
      <c r="E93" s="999"/>
      <c r="F93" s="999"/>
      <c r="G93" s="999"/>
      <c r="H93" s="999"/>
    </row>
    <row r="94" spans="1:8" s="997" customFormat="1" x14ac:dyDescent="0.25">
      <c r="A94" s="999"/>
      <c r="B94" s="999"/>
      <c r="C94" s="999"/>
      <c r="D94" s="999"/>
      <c r="E94" s="999"/>
      <c r="F94" s="999"/>
      <c r="G94" s="999"/>
      <c r="H94" s="999"/>
    </row>
    <row r="95" spans="1:8" s="997" customFormat="1" ht="53.25" customHeight="1" x14ac:dyDescent="0.25">
      <c r="A95" s="999"/>
      <c r="B95" s="999"/>
      <c r="C95" s="999"/>
      <c r="D95" s="999"/>
      <c r="E95" s="999"/>
      <c r="F95" s="999"/>
      <c r="G95" s="999"/>
      <c r="H95" s="999"/>
    </row>
    <row r="96" spans="1:8" s="997" customFormat="1" ht="49.5" customHeight="1" x14ac:dyDescent="0.25">
      <c r="A96" s="999"/>
      <c r="B96" s="999"/>
      <c r="C96" s="999"/>
      <c r="D96" s="999"/>
      <c r="E96" s="999"/>
      <c r="F96" s="999"/>
      <c r="G96" s="999"/>
      <c r="H96" s="999"/>
    </row>
    <row r="97" spans="1:8" s="997" customFormat="1" ht="54.75" customHeight="1" x14ac:dyDescent="0.25">
      <c r="A97" s="999"/>
      <c r="B97" s="999"/>
      <c r="C97" s="999"/>
      <c r="D97" s="999"/>
      <c r="E97" s="999"/>
      <c r="F97" s="999"/>
      <c r="G97" s="999"/>
      <c r="H97" s="999"/>
    </row>
    <row r="98" spans="1:8" s="997" customFormat="1" ht="45.75" customHeight="1" x14ac:dyDescent="0.25">
      <c r="A98" s="999"/>
      <c r="B98" s="999"/>
      <c r="C98" s="999"/>
      <c r="D98" s="999"/>
      <c r="E98" s="999"/>
      <c r="F98" s="999"/>
      <c r="G98" s="999"/>
      <c r="H98" s="999"/>
    </row>
    <row r="99" spans="1:8" s="997" customFormat="1" ht="46.5" customHeight="1" x14ac:dyDescent="0.25">
      <c r="A99" s="999"/>
      <c r="B99" s="999"/>
      <c r="C99" s="999"/>
      <c r="D99" s="999"/>
      <c r="E99" s="999"/>
      <c r="F99" s="999"/>
      <c r="G99" s="999"/>
      <c r="H99" s="999"/>
    </row>
    <row r="100" spans="1:8" s="997" customFormat="1" ht="45.75" customHeight="1" x14ac:dyDescent="0.25">
      <c r="A100" s="999"/>
      <c r="B100" s="999"/>
      <c r="C100" s="999"/>
      <c r="D100" s="999"/>
      <c r="E100" s="999"/>
      <c r="F100" s="999"/>
      <c r="G100" s="999"/>
      <c r="H100" s="999"/>
    </row>
    <row r="101" spans="1:8" s="997" customFormat="1" ht="42.75" customHeight="1" x14ac:dyDescent="0.25">
      <c r="A101" s="999"/>
      <c r="B101" s="999"/>
      <c r="C101" s="999"/>
      <c r="D101" s="999"/>
      <c r="E101" s="999"/>
      <c r="F101" s="999"/>
      <c r="G101" s="999"/>
      <c r="H101" s="999"/>
    </row>
    <row r="102" spans="1:8" s="997" customFormat="1" ht="44.25" customHeight="1" x14ac:dyDescent="0.25">
      <c r="A102" s="999"/>
      <c r="B102" s="999"/>
      <c r="C102" s="999"/>
      <c r="D102" s="999"/>
      <c r="E102" s="999"/>
      <c r="F102" s="999"/>
      <c r="G102" s="999"/>
      <c r="H102" s="999"/>
    </row>
    <row r="103" spans="1:8" s="997" customFormat="1" ht="47.25" customHeight="1" x14ac:dyDescent="0.25">
      <c r="A103" s="999"/>
      <c r="B103" s="999"/>
      <c r="C103" s="999"/>
      <c r="D103" s="999"/>
      <c r="E103" s="999"/>
      <c r="F103" s="999"/>
      <c r="G103" s="999"/>
      <c r="H103" s="999"/>
    </row>
    <row r="104" spans="1:8" s="997" customFormat="1" ht="42.75" customHeight="1" x14ac:dyDescent="0.25">
      <c r="A104" s="999"/>
      <c r="B104" s="999"/>
      <c r="C104" s="999"/>
      <c r="D104" s="999"/>
      <c r="E104" s="999"/>
      <c r="F104" s="999"/>
      <c r="G104" s="999"/>
      <c r="H104" s="999"/>
    </row>
    <row r="105" spans="1:8" s="997" customFormat="1" ht="49.5" customHeight="1" x14ac:dyDescent="0.25">
      <c r="A105" s="999"/>
      <c r="B105" s="999"/>
      <c r="C105" s="999"/>
      <c r="D105" s="999"/>
      <c r="E105" s="999"/>
      <c r="F105" s="999"/>
      <c r="G105" s="999"/>
      <c r="H105" s="999"/>
    </row>
    <row r="106" spans="1:8" s="997" customFormat="1" ht="48.75" customHeight="1" x14ac:dyDescent="0.25">
      <c r="A106" s="999"/>
      <c r="B106" s="999"/>
      <c r="C106" s="999"/>
      <c r="D106" s="999"/>
      <c r="E106" s="999"/>
      <c r="F106" s="999"/>
      <c r="G106" s="999"/>
      <c r="H106" s="999"/>
    </row>
    <row r="107" spans="1:8" s="997" customFormat="1" ht="45" customHeight="1" x14ac:dyDescent="0.25">
      <c r="A107" s="999"/>
      <c r="B107" s="999"/>
      <c r="C107" s="999"/>
      <c r="D107" s="999"/>
      <c r="E107" s="999"/>
      <c r="F107" s="999"/>
      <c r="G107" s="999"/>
      <c r="H107" s="999"/>
    </row>
    <row r="108" spans="1:8" s="997" customFormat="1" ht="23.25" customHeight="1" x14ac:dyDescent="0.25">
      <c r="A108" s="999"/>
      <c r="B108" s="999"/>
      <c r="C108" s="999"/>
      <c r="D108" s="999"/>
      <c r="E108" s="999"/>
      <c r="F108" s="999"/>
      <c r="G108" s="999"/>
      <c r="H108" s="999"/>
    </row>
    <row r="109" spans="1:8" s="997" customFormat="1" x14ac:dyDescent="0.25">
      <c r="A109" s="999"/>
      <c r="B109" s="999"/>
      <c r="C109" s="999"/>
      <c r="D109" s="999"/>
      <c r="E109" s="999"/>
      <c r="F109" s="999"/>
      <c r="G109" s="999"/>
      <c r="H109" s="999"/>
    </row>
    <row r="110" spans="1:8" s="997" customFormat="1" ht="45.75" customHeight="1" x14ac:dyDescent="0.25">
      <c r="A110" s="999"/>
      <c r="B110" s="999"/>
      <c r="C110" s="999"/>
      <c r="D110" s="999"/>
      <c r="E110" s="999"/>
      <c r="F110" s="999"/>
      <c r="G110" s="999"/>
      <c r="H110" s="999"/>
    </row>
    <row r="111" spans="1:8" s="997" customFormat="1" ht="43.5" customHeight="1" x14ac:dyDescent="0.25">
      <c r="A111" s="999"/>
      <c r="B111" s="999"/>
      <c r="C111" s="999"/>
      <c r="D111" s="999"/>
      <c r="E111" s="999"/>
      <c r="F111" s="999"/>
      <c r="G111" s="999"/>
      <c r="H111" s="999"/>
    </row>
    <row r="112" spans="1:8" s="997" customFormat="1" ht="45" customHeight="1" x14ac:dyDescent="0.25">
      <c r="A112" s="999"/>
      <c r="B112" s="999"/>
      <c r="C112" s="999"/>
      <c r="D112" s="999"/>
      <c r="E112" s="999"/>
      <c r="F112" s="999"/>
      <c r="G112" s="999"/>
      <c r="H112" s="999"/>
    </row>
    <row r="113" spans="1:17" s="997" customFormat="1" ht="45.75" customHeight="1" x14ac:dyDescent="0.25">
      <c r="A113" s="999"/>
      <c r="B113" s="999"/>
      <c r="C113" s="999"/>
      <c r="D113" s="999"/>
      <c r="E113" s="999"/>
      <c r="F113" s="999"/>
      <c r="G113" s="999"/>
      <c r="H113" s="999"/>
    </row>
    <row r="114" spans="1:17" s="997" customFormat="1" ht="64.5" customHeight="1" x14ac:dyDescent="0.25">
      <c r="A114" s="999"/>
      <c r="B114" s="999"/>
      <c r="C114" s="999"/>
      <c r="D114" s="999"/>
      <c r="E114" s="999"/>
      <c r="F114" s="999"/>
      <c r="G114" s="999"/>
      <c r="H114" s="999"/>
    </row>
    <row r="115" spans="1:17" s="997" customFormat="1" x14ac:dyDescent="0.25">
      <c r="A115" s="999"/>
      <c r="B115" s="999"/>
      <c r="C115" s="999"/>
      <c r="D115" s="999"/>
      <c r="E115" s="999"/>
      <c r="F115" s="999"/>
      <c r="G115" s="999"/>
      <c r="H115" s="999"/>
    </row>
    <row r="116" spans="1:17" s="997" customFormat="1" x14ac:dyDescent="0.25">
      <c r="A116" s="999"/>
      <c r="B116" s="999"/>
      <c r="C116" s="999"/>
      <c r="D116" s="999"/>
      <c r="E116" s="999"/>
      <c r="F116" s="999"/>
      <c r="G116" s="999"/>
      <c r="H116" s="999"/>
    </row>
    <row r="117" spans="1:17" s="997" customFormat="1" x14ac:dyDescent="0.25">
      <c r="A117" s="999"/>
      <c r="B117" s="999"/>
      <c r="C117" s="999"/>
      <c r="D117" s="999"/>
      <c r="E117" s="999"/>
      <c r="F117" s="999"/>
      <c r="G117" s="999"/>
      <c r="H117" s="999"/>
    </row>
    <row r="118" spans="1:17" s="997" customFormat="1" x14ac:dyDescent="0.25">
      <c r="A118" s="999"/>
      <c r="B118" s="999"/>
      <c r="C118" s="999"/>
      <c r="D118" s="999"/>
      <c r="E118" s="999"/>
      <c r="F118" s="999"/>
      <c r="G118" s="999"/>
      <c r="H118" s="999"/>
    </row>
    <row r="119" spans="1:17" s="997" customFormat="1" x14ac:dyDescent="0.25">
      <c r="A119" s="999"/>
      <c r="B119" s="999"/>
      <c r="C119" s="999"/>
      <c r="D119" s="999"/>
      <c r="E119" s="999"/>
      <c r="F119" s="999"/>
      <c r="G119" s="999"/>
      <c r="H119" s="999"/>
    </row>
    <row r="120" spans="1:17" s="997" customFormat="1" ht="63" customHeight="1" x14ac:dyDescent="0.25">
      <c r="A120" s="999"/>
      <c r="B120" s="999"/>
      <c r="C120" s="999"/>
      <c r="D120" s="999"/>
      <c r="E120" s="999"/>
      <c r="F120" s="999"/>
      <c r="G120" s="999"/>
      <c r="H120" s="999"/>
    </row>
    <row r="121" spans="1:17" s="997" customFormat="1" x14ac:dyDescent="0.25">
      <c r="A121" s="999"/>
      <c r="B121" s="999"/>
      <c r="C121" s="999"/>
      <c r="D121" s="999"/>
      <c r="E121" s="999"/>
      <c r="F121" s="999"/>
      <c r="G121" s="999"/>
      <c r="H121" s="999"/>
    </row>
    <row r="122" spans="1:17" s="997" customFormat="1" x14ac:dyDescent="0.25">
      <c r="A122" s="999"/>
      <c r="B122" s="999"/>
      <c r="C122" s="999"/>
      <c r="D122" s="999"/>
      <c r="E122" s="999"/>
      <c r="F122" s="999"/>
      <c r="G122" s="999"/>
      <c r="H122" s="999"/>
    </row>
    <row r="123" spans="1:17" s="997" customFormat="1" x14ac:dyDescent="0.25">
      <c r="A123" s="999"/>
      <c r="B123" s="999"/>
      <c r="C123" s="999"/>
      <c r="D123" s="999"/>
      <c r="E123" s="999"/>
      <c r="F123" s="999"/>
      <c r="G123" s="999"/>
      <c r="H123" s="999"/>
    </row>
    <row r="124" spans="1:17" s="997" customFormat="1" x14ac:dyDescent="0.25">
      <c r="A124" s="999"/>
      <c r="B124" s="999"/>
      <c r="C124" s="999"/>
      <c r="D124" s="999"/>
      <c r="E124" s="999"/>
      <c r="F124" s="999"/>
      <c r="G124" s="999"/>
      <c r="H124" s="999"/>
    </row>
    <row r="125" spans="1:17" s="998" customFormat="1" x14ac:dyDescent="0.25">
      <c r="A125" s="999"/>
      <c r="B125" s="999"/>
      <c r="C125" s="999"/>
      <c r="D125" s="999"/>
      <c r="E125" s="999"/>
      <c r="F125" s="999"/>
      <c r="G125" s="999"/>
      <c r="H125" s="999"/>
      <c r="I125" s="997"/>
      <c r="J125" s="997"/>
      <c r="K125" s="997"/>
      <c r="L125" s="997"/>
      <c r="M125" s="997"/>
      <c r="N125" s="997"/>
      <c r="O125" s="997"/>
      <c r="P125" s="997"/>
      <c r="Q125" s="997"/>
    </row>
    <row r="126" spans="1:17" s="1001" customFormat="1" ht="51" customHeight="1" x14ac:dyDescent="0.25">
      <c r="A126" s="999"/>
      <c r="B126" s="999"/>
      <c r="C126" s="999"/>
      <c r="D126" s="999"/>
      <c r="E126" s="999"/>
      <c r="F126" s="999"/>
      <c r="G126" s="999"/>
      <c r="H126" s="999"/>
      <c r="I126" s="997"/>
      <c r="J126" s="997"/>
      <c r="K126" s="997"/>
      <c r="L126" s="997"/>
      <c r="M126" s="997"/>
      <c r="N126" s="997"/>
      <c r="O126" s="997"/>
      <c r="P126" s="997"/>
      <c r="Q126" s="997"/>
    </row>
    <row r="127" spans="1:17" s="1001" customFormat="1" x14ac:dyDescent="0.25">
      <c r="A127" s="999"/>
      <c r="B127" s="999"/>
      <c r="C127" s="999"/>
      <c r="D127" s="999"/>
      <c r="E127" s="999"/>
      <c r="F127" s="999"/>
      <c r="G127" s="999"/>
      <c r="H127" s="999"/>
      <c r="I127" s="997"/>
      <c r="J127" s="997"/>
      <c r="K127" s="997"/>
      <c r="L127" s="997"/>
      <c r="M127" s="997"/>
      <c r="N127" s="997"/>
      <c r="O127" s="997"/>
      <c r="P127" s="997"/>
      <c r="Q127" s="997"/>
    </row>
    <row r="128" spans="1:17" s="1001" customFormat="1" ht="43.5" customHeight="1" x14ac:dyDescent="0.25">
      <c r="A128" s="999"/>
      <c r="B128" s="999"/>
      <c r="C128" s="999"/>
      <c r="D128" s="999"/>
      <c r="E128" s="999"/>
      <c r="F128" s="999"/>
      <c r="G128" s="999"/>
      <c r="H128" s="999"/>
      <c r="I128" s="997"/>
      <c r="J128" s="997"/>
      <c r="K128" s="997"/>
      <c r="L128" s="997"/>
      <c r="M128" s="997"/>
      <c r="N128" s="997"/>
      <c r="O128" s="997"/>
      <c r="P128" s="997"/>
      <c r="Q128" s="997"/>
    </row>
    <row r="129" spans="1:17" s="1001" customFormat="1" ht="45" customHeight="1" x14ac:dyDescent="0.25">
      <c r="A129" s="999"/>
      <c r="B129" s="999"/>
      <c r="C129" s="999"/>
      <c r="D129" s="999"/>
      <c r="E129" s="999"/>
      <c r="F129" s="999"/>
      <c r="G129" s="999"/>
      <c r="H129" s="999"/>
      <c r="I129" s="997"/>
      <c r="J129" s="997"/>
      <c r="K129" s="997"/>
      <c r="L129" s="997"/>
      <c r="M129" s="997"/>
      <c r="N129" s="997"/>
      <c r="O129" s="997"/>
      <c r="P129" s="997"/>
      <c r="Q129" s="997"/>
    </row>
    <row r="130" spans="1:17" s="1001" customFormat="1" ht="41.25" customHeight="1" x14ac:dyDescent="0.25">
      <c r="A130" s="999"/>
      <c r="B130" s="999"/>
      <c r="C130" s="999"/>
      <c r="D130" s="999"/>
      <c r="E130" s="999"/>
      <c r="F130" s="999"/>
      <c r="G130" s="999"/>
      <c r="H130" s="999"/>
      <c r="I130" s="997"/>
      <c r="J130" s="997"/>
      <c r="K130" s="997"/>
      <c r="L130" s="997"/>
      <c r="M130" s="997"/>
      <c r="N130" s="997"/>
      <c r="O130" s="997"/>
      <c r="P130" s="997"/>
      <c r="Q130" s="997"/>
    </row>
    <row r="131" spans="1:17" s="1001" customFormat="1" ht="45.75" customHeight="1" x14ac:dyDescent="0.25">
      <c r="A131" s="999"/>
      <c r="B131" s="999"/>
      <c r="C131" s="999"/>
      <c r="D131" s="999"/>
      <c r="E131" s="999"/>
      <c r="F131" s="999"/>
      <c r="G131" s="999"/>
      <c r="H131" s="999"/>
      <c r="I131" s="997"/>
      <c r="J131" s="997"/>
      <c r="K131" s="997"/>
      <c r="L131" s="997"/>
      <c r="M131" s="997"/>
      <c r="N131" s="997"/>
      <c r="O131" s="997"/>
      <c r="P131" s="997"/>
      <c r="Q131" s="997"/>
    </row>
    <row r="132" spans="1:17" s="1001" customFormat="1" ht="42.75" customHeight="1" x14ac:dyDescent="0.25">
      <c r="A132" s="999"/>
      <c r="B132" s="999"/>
      <c r="C132" s="999"/>
      <c r="D132" s="999"/>
      <c r="E132" s="999"/>
      <c r="F132" s="999"/>
      <c r="G132" s="999"/>
      <c r="H132" s="999"/>
      <c r="I132" s="997"/>
      <c r="J132" s="997"/>
      <c r="K132" s="997"/>
      <c r="L132" s="997"/>
      <c r="M132" s="997"/>
      <c r="N132" s="997"/>
      <c r="O132" s="997"/>
      <c r="P132" s="997"/>
      <c r="Q132" s="997"/>
    </row>
    <row r="133" spans="1:17" s="1001" customFormat="1" ht="42.75" customHeight="1" x14ac:dyDescent="0.25">
      <c r="A133" s="999"/>
      <c r="B133" s="999"/>
      <c r="C133" s="999"/>
      <c r="D133" s="999"/>
      <c r="E133" s="999"/>
      <c r="F133" s="999"/>
      <c r="G133" s="999"/>
      <c r="H133" s="999"/>
      <c r="I133" s="997"/>
      <c r="J133" s="997"/>
      <c r="K133" s="997"/>
      <c r="L133" s="997"/>
      <c r="M133" s="997"/>
      <c r="N133" s="997"/>
      <c r="O133" s="997"/>
      <c r="P133" s="997"/>
      <c r="Q133" s="997"/>
    </row>
    <row r="134" spans="1:17" s="1001" customFormat="1" x14ac:dyDescent="0.25">
      <c r="A134" s="999"/>
      <c r="B134" s="999"/>
      <c r="C134" s="999"/>
      <c r="D134" s="999"/>
      <c r="E134" s="999"/>
      <c r="F134" s="999"/>
      <c r="G134" s="999"/>
      <c r="H134" s="999"/>
      <c r="I134" s="997"/>
      <c r="J134" s="997"/>
      <c r="K134" s="997"/>
      <c r="L134" s="997"/>
      <c r="M134" s="997"/>
      <c r="N134" s="997"/>
      <c r="O134" s="997"/>
      <c r="P134" s="997"/>
      <c r="Q134" s="997"/>
    </row>
    <row r="135" spans="1:17" s="1001" customFormat="1" x14ac:dyDescent="0.25">
      <c r="A135" s="999"/>
      <c r="B135" s="999"/>
      <c r="C135" s="999"/>
      <c r="D135" s="999"/>
      <c r="E135" s="999"/>
      <c r="F135" s="999"/>
      <c r="G135" s="999"/>
      <c r="H135" s="999"/>
      <c r="I135" s="998"/>
      <c r="J135" s="998"/>
      <c r="K135" s="998"/>
      <c r="L135" s="998"/>
      <c r="M135" s="998"/>
      <c r="N135" s="998"/>
      <c r="O135" s="998"/>
      <c r="P135" s="998"/>
      <c r="Q135" s="998"/>
    </row>
    <row r="136" spans="1:17" s="1001" customFormat="1" ht="51" customHeight="1" x14ac:dyDescent="0.25">
      <c r="A136" s="999"/>
      <c r="B136" s="999"/>
      <c r="C136" s="999"/>
      <c r="D136" s="999"/>
      <c r="E136" s="999"/>
      <c r="F136" s="999"/>
      <c r="G136" s="999"/>
      <c r="H136" s="999"/>
    </row>
    <row r="137" spans="1:17" s="998" customFormat="1" x14ac:dyDescent="0.25">
      <c r="A137" s="999"/>
      <c r="B137" s="999"/>
      <c r="C137" s="999"/>
      <c r="D137" s="999"/>
      <c r="E137" s="999"/>
      <c r="F137" s="999"/>
      <c r="G137" s="999"/>
      <c r="H137" s="999"/>
      <c r="I137" s="1001"/>
      <c r="J137" s="1001"/>
      <c r="K137" s="1001"/>
      <c r="L137" s="1001"/>
      <c r="M137" s="1001"/>
      <c r="N137" s="1001"/>
      <c r="O137" s="1001"/>
      <c r="P137" s="1001"/>
      <c r="Q137" s="1001"/>
    </row>
    <row r="138" spans="1:17" s="998" customFormat="1" x14ac:dyDescent="0.25">
      <c r="A138" s="999"/>
      <c r="B138" s="999"/>
      <c r="C138" s="999"/>
      <c r="D138" s="999"/>
      <c r="E138" s="999"/>
      <c r="F138" s="999"/>
      <c r="G138" s="999"/>
      <c r="H138" s="999"/>
      <c r="I138" s="1001"/>
      <c r="J138" s="1001"/>
      <c r="K138" s="1001"/>
      <c r="L138" s="1001"/>
      <c r="M138" s="1001"/>
      <c r="N138" s="1001"/>
      <c r="O138" s="1001"/>
      <c r="P138" s="1001"/>
      <c r="Q138" s="1001"/>
    </row>
    <row r="139" spans="1:17" s="998" customFormat="1" ht="63" customHeight="1" x14ac:dyDescent="0.25">
      <c r="A139" s="999"/>
      <c r="B139" s="999"/>
      <c r="C139" s="999"/>
      <c r="D139" s="999"/>
      <c r="E139" s="999"/>
      <c r="F139" s="999"/>
      <c r="G139" s="999"/>
      <c r="H139" s="999"/>
      <c r="I139" s="1001"/>
      <c r="J139" s="1001"/>
      <c r="K139" s="1001"/>
      <c r="L139" s="1001"/>
      <c r="M139" s="1001"/>
      <c r="N139" s="1001"/>
      <c r="O139" s="1001"/>
      <c r="P139" s="1001"/>
      <c r="Q139" s="1001"/>
    </row>
    <row r="140" spans="1:17" s="998" customFormat="1" ht="45" customHeight="1" x14ac:dyDescent="0.25">
      <c r="A140" s="999"/>
      <c r="B140" s="999"/>
      <c r="C140" s="999"/>
      <c r="D140" s="999"/>
      <c r="E140" s="999"/>
      <c r="F140" s="999"/>
      <c r="G140" s="999"/>
      <c r="H140" s="999"/>
      <c r="I140" s="1001"/>
      <c r="J140" s="1001"/>
      <c r="K140" s="1001"/>
      <c r="L140" s="1001"/>
      <c r="M140" s="1001"/>
      <c r="N140" s="1001"/>
      <c r="O140" s="1001"/>
      <c r="P140" s="1001"/>
      <c r="Q140" s="1001"/>
    </row>
    <row r="141" spans="1:17" s="998" customFormat="1" ht="45.75" customHeight="1" x14ac:dyDescent="0.25">
      <c r="A141" s="999"/>
      <c r="B141" s="999"/>
      <c r="C141" s="999"/>
      <c r="D141" s="999"/>
      <c r="E141" s="999"/>
      <c r="F141" s="999"/>
      <c r="G141" s="999"/>
      <c r="H141" s="999"/>
      <c r="I141" s="1001"/>
      <c r="J141" s="1001"/>
      <c r="K141" s="1001"/>
      <c r="L141" s="1001"/>
      <c r="M141" s="1001"/>
      <c r="N141" s="1001"/>
      <c r="O141" s="1001"/>
      <c r="P141" s="1001"/>
      <c r="Q141" s="1001"/>
    </row>
    <row r="142" spans="1:17" s="998" customFormat="1" x14ac:dyDescent="0.25">
      <c r="A142" s="999"/>
      <c r="B142" s="999"/>
      <c r="C142" s="999"/>
      <c r="D142" s="999"/>
      <c r="E142" s="999"/>
      <c r="F142" s="999"/>
      <c r="G142" s="999"/>
      <c r="H142" s="999"/>
      <c r="I142" s="1001"/>
      <c r="J142" s="1001"/>
      <c r="K142" s="1001"/>
      <c r="L142" s="1001"/>
      <c r="M142" s="1001"/>
      <c r="N142" s="1001"/>
      <c r="O142" s="1001"/>
      <c r="P142" s="1001"/>
      <c r="Q142" s="1001"/>
    </row>
    <row r="143" spans="1:17" s="998" customFormat="1" ht="59.25" customHeight="1" x14ac:dyDescent="0.25">
      <c r="A143" s="999"/>
      <c r="B143" s="999"/>
      <c r="C143" s="999"/>
      <c r="D143" s="999"/>
      <c r="E143" s="999"/>
      <c r="F143" s="999"/>
      <c r="G143" s="999"/>
      <c r="H143" s="999"/>
      <c r="I143" s="1001"/>
      <c r="J143" s="1001"/>
      <c r="K143" s="1001"/>
      <c r="L143" s="1001"/>
      <c r="M143" s="1001"/>
      <c r="N143" s="1001"/>
      <c r="O143" s="1001"/>
      <c r="P143" s="1001"/>
      <c r="Q143" s="1001"/>
    </row>
    <row r="144" spans="1:17" s="998" customFormat="1" ht="73.5" customHeight="1" x14ac:dyDescent="0.25">
      <c r="A144" s="999"/>
      <c r="B144" s="999"/>
      <c r="C144" s="999"/>
      <c r="D144" s="999"/>
      <c r="E144" s="999"/>
      <c r="F144" s="999"/>
      <c r="G144" s="999"/>
      <c r="H144" s="999"/>
      <c r="I144" s="1001"/>
      <c r="J144" s="1001"/>
      <c r="K144" s="1001"/>
      <c r="L144" s="1001"/>
      <c r="M144" s="1001"/>
      <c r="N144" s="1001"/>
      <c r="O144" s="1001"/>
      <c r="P144" s="1001"/>
      <c r="Q144" s="1001"/>
    </row>
    <row r="145" spans="1:17" s="998" customFormat="1" ht="75.75" customHeight="1" x14ac:dyDescent="0.25">
      <c r="A145" s="999"/>
      <c r="B145" s="999"/>
      <c r="C145" s="999"/>
      <c r="D145" s="999"/>
      <c r="E145" s="999"/>
      <c r="F145" s="999"/>
      <c r="G145" s="999"/>
      <c r="H145" s="999"/>
      <c r="I145" s="1001"/>
      <c r="J145" s="1001"/>
      <c r="K145" s="1001"/>
      <c r="L145" s="1001"/>
      <c r="M145" s="1001"/>
      <c r="N145" s="1001"/>
      <c r="O145" s="1001"/>
      <c r="P145" s="1001"/>
      <c r="Q145" s="1001"/>
    </row>
    <row r="146" spans="1:17" s="998" customFormat="1" ht="15.75" customHeight="1" x14ac:dyDescent="0.25">
      <c r="A146" s="999"/>
      <c r="B146" s="999"/>
      <c r="C146" s="999"/>
      <c r="D146" s="999"/>
      <c r="E146" s="999"/>
      <c r="F146" s="999"/>
      <c r="G146" s="999"/>
      <c r="H146" s="999"/>
      <c r="I146" s="1001"/>
      <c r="J146" s="1001"/>
      <c r="K146" s="1001"/>
      <c r="L146" s="1001"/>
      <c r="M146" s="1001"/>
      <c r="N146" s="1001"/>
      <c r="O146" s="1001"/>
      <c r="P146" s="1001"/>
      <c r="Q146" s="1001"/>
    </row>
    <row r="147" spans="1:17" s="998" customFormat="1" ht="15.75" customHeight="1" x14ac:dyDescent="0.25">
      <c r="A147" s="999"/>
      <c r="B147" s="999"/>
      <c r="C147" s="999"/>
      <c r="D147" s="999"/>
      <c r="E147" s="999"/>
      <c r="F147" s="999"/>
      <c r="G147" s="999"/>
      <c r="H147" s="999"/>
    </row>
    <row r="148" spans="1:17" s="998" customFormat="1" ht="45.75" customHeight="1" x14ac:dyDescent="0.25">
      <c r="A148" s="999"/>
      <c r="B148" s="999"/>
      <c r="C148" s="999"/>
      <c r="D148" s="999"/>
      <c r="E148" s="999"/>
      <c r="F148" s="999"/>
      <c r="G148" s="999"/>
      <c r="H148" s="999"/>
    </row>
    <row r="149" spans="1:17" s="998" customFormat="1" ht="48.75" customHeight="1" x14ac:dyDescent="0.25">
      <c r="A149" s="999"/>
      <c r="B149" s="999"/>
      <c r="C149" s="999"/>
      <c r="D149" s="999"/>
      <c r="E149" s="999"/>
      <c r="F149" s="999"/>
      <c r="G149" s="999"/>
      <c r="H149" s="999"/>
    </row>
    <row r="150" spans="1:17" s="998" customFormat="1" x14ac:dyDescent="0.25">
      <c r="A150" s="999"/>
      <c r="B150" s="999"/>
      <c r="C150" s="999"/>
      <c r="D150" s="999"/>
      <c r="E150" s="999"/>
      <c r="F150" s="999"/>
      <c r="G150" s="999"/>
      <c r="H150" s="999"/>
    </row>
    <row r="151" spans="1:17" s="998" customFormat="1" ht="49.5" customHeight="1" x14ac:dyDescent="0.25">
      <c r="A151" s="999"/>
      <c r="B151" s="999"/>
      <c r="C151" s="999"/>
      <c r="D151" s="999"/>
      <c r="E151" s="999"/>
      <c r="F151" s="999"/>
      <c r="G151" s="999"/>
      <c r="H151" s="999"/>
    </row>
    <row r="152" spans="1:17" s="998" customFormat="1" x14ac:dyDescent="0.25">
      <c r="A152" s="999"/>
      <c r="B152" s="999"/>
      <c r="C152" s="999"/>
      <c r="D152" s="999"/>
      <c r="E152" s="999"/>
      <c r="F152" s="999"/>
      <c r="G152" s="999"/>
      <c r="H152" s="999"/>
    </row>
    <row r="153" spans="1:17" s="998" customFormat="1" ht="18.75" customHeight="1" x14ac:dyDescent="0.25">
      <c r="A153" s="999"/>
      <c r="B153" s="999"/>
      <c r="C153" s="999"/>
      <c r="D153" s="999"/>
      <c r="E153" s="999"/>
      <c r="F153" s="999"/>
      <c r="G153" s="999"/>
      <c r="H153" s="999"/>
    </row>
    <row r="154" spans="1:17" s="998" customFormat="1" x14ac:dyDescent="0.25">
      <c r="A154" s="999"/>
      <c r="B154" s="999"/>
      <c r="C154" s="999"/>
      <c r="D154" s="999"/>
      <c r="E154" s="999"/>
      <c r="F154" s="999"/>
      <c r="G154" s="999"/>
      <c r="H154" s="999"/>
    </row>
    <row r="155" spans="1:17" s="998" customFormat="1" ht="150.75" customHeight="1" x14ac:dyDescent="0.25">
      <c r="A155" s="999"/>
      <c r="B155" s="999"/>
      <c r="C155" s="999"/>
      <c r="D155" s="999"/>
      <c r="E155" s="999"/>
      <c r="F155" s="999"/>
      <c r="G155" s="999"/>
      <c r="H155" s="999"/>
    </row>
    <row r="156" spans="1:17" s="998" customFormat="1" ht="40.5" customHeight="1" x14ac:dyDescent="0.25">
      <c r="A156" s="999"/>
      <c r="B156" s="999"/>
      <c r="C156" s="999"/>
      <c r="D156" s="999"/>
      <c r="E156" s="999"/>
      <c r="F156" s="999"/>
      <c r="G156" s="999"/>
      <c r="H156" s="999"/>
    </row>
    <row r="157" spans="1:17" s="998" customFormat="1" ht="43.5" customHeight="1" x14ac:dyDescent="0.25">
      <c r="A157" s="999"/>
      <c r="B157" s="999"/>
      <c r="C157" s="999"/>
      <c r="D157" s="999"/>
      <c r="E157" s="999"/>
      <c r="F157" s="999"/>
      <c r="G157" s="999"/>
      <c r="H157" s="999"/>
    </row>
    <row r="158" spans="1:17" s="998" customFormat="1" x14ac:dyDescent="0.25">
      <c r="A158" s="999"/>
      <c r="B158" s="999"/>
      <c r="C158" s="999"/>
      <c r="D158" s="999"/>
      <c r="E158" s="999"/>
      <c r="F158" s="999"/>
      <c r="G158" s="999"/>
      <c r="H158" s="999"/>
    </row>
    <row r="159" spans="1:17" s="998" customFormat="1" ht="61.5" customHeight="1" x14ac:dyDescent="0.25">
      <c r="A159" s="999"/>
      <c r="B159" s="999"/>
      <c r="C159" s="999"/>
      <c r="D159" s="999"/>
      <c r="E159" s="999"/>
      <c r="F159" s="999"/>
      <c r="G159" s="999"/>
      <c r="H159" s="999"/>
    </row>
    <row r="160" spans="1:17" s="998" customFormat="1" ht="44.25" customHeight="1" x14ac:dyDescent="0.25">
      <c r="A160" s="999"/>
      <c r="B160" s="999"/>
      <c r="C160" s="999"/>
      <c r="D160" s="999"/>
      <c r="E160" s="999"/>
      <c r="F160" s="999"/>
      <c r="G160" s="999"/>
      <c r="H160" s="999"/>
    </row>
    <row r="161" spans="1:17" s="998" customFormat="1" ht="41.25" customHeight="1" x14ac:dyDescent="0.25">
      <c r="A161" s="999"/>
      <c r="B161" s="999"/>
      <c r="C161" s="999"/>
      <c r="D161" s="999"/>
      <c r="E161" s="999"/>
      <c r="F161" s="999"/>
      <c r="G161" s="999"/>
      <c r="H161" s="999"/>
    </row>
    <row r="162" spans="1:17" s="998" customFormat="1" ht="46.5" customHeight="1" x14ac:dyDescent="0.25">
      <c r="A162" s="999"/>
      <c r="B162" s="999"/>
      <c r="C162" s="999"/>
      <c r="D162" s="999"/>
      <c r="E162" s="999"/>
      <c r="F162" s="999"/>
      <c r="G162" s="999"/>
      <c r="H162" s="999"/>
    </row>
    <row r="163" spans="1:17" s="998" customFormat="1" ht="45.75" customHeight="1" x14ac:dyDescent="0.25">
      <c r="A163" s="999"/>
      <c r="B163" s="999"/>
      <c r="C163" s="999"/>
      <c r="D163" s="999"/>
      <c r="E163" s="999"/>
      <c r="F163" s="999"/>
      <c r="G163" s="999"/>
      <c r="H163" s="999"/>
    </row>
    <row r="164" spans="1:17" s="998" customFormat="1" ht="50.25" customHeight="1" x14ac:dyDescent="0.25">
      <c r="A164" s="999"/>
      <c r="B164" s="999"/>
      <c r="C164" s="999"/>
      <c r="D164" s="999"/>
      <c r="E164" s="999"/>
      <c r="F164" s="999"/>
      <c r="G164" s="999"/>
      <c r="H164" s="999"/>
    </row>
    <row r="165" spans="1:17" s="998" customFormat="1" ht="47.25" customHeight="1" x14ac:dyDescent="0.25">
      <c r="A165" s="999"/>
      <c r="B165" s="999"/>
      <c r="C165" s="999"/>
      <c r="D165" s="999"/>
      <c r="E165" s="999"/>
      <c r="F165" s="999"/>
      <c r="G165" s="999"/>
      <c r="H165" s="999"/>
    </row>
    <row r="166" spans="1:17" s="998" customFormat="1" ht="49.5" customHeight="1" x14ac:dyDescent="0.25">
      <c r="A166" s="999"/>
      <c r="B166" s="999"/>
      <c r="C166" s="999"/>
      <c r="D166" s="999"/>
      <c r="E166" s="999"/>
      <c r="F166" s="999"/>
      <c r="G166" s="999"/>
      <c r="H166" s="999"/>
    </row>
    <row r="167" spans="1:17" s="998" customFormat="1" ht="50.25" customHeight="1" x14ac:dyDescent="0.25">
      <c r="A167" s="999"/>
      <c r="B167" s="999"/>
      <c r="C167" s="999"/>
      <c r="D167" s="999"/>
      <c r="E167" s="999"/>
      <c r="F167" s="999"/>
      <c r="G167" s="999"/>
      <c r="H167" s="999"/>
    </row>
    <row r="168" spans="1:17" s="998" customFormat="1" ht="50.25" customHeight="1" x14ac:dyDescent="0.25">
      <c r="A168" s="999"/>
      <c r="B168" s="999"/>
      <c r="C168" s="999"/>
      <c r="D168" s="999"/>
      <c r="E168" s="999"/>
      <c r="F168" s="999"/>
      <c r="G168" s="999"/>
      <c r="H168" s="999"/>
    </row>
    <row r="169" spans="1:17" s="998" customFormat="1" ht="49.5" customHeight="1" x14ac:dyDescent="0.25">
      <c r="A169" s="999"/>
      <c r="B169" s="999"/>
      <c r="C169" s="999"/>
      <c r="D169" s="999"/>
      <c r="E169" s="999"/>
      <c r="F169" s="999"/>
      <c r="G169" s="999"/>
      <c r="H169" s="999"/>
    </row>
    <row r="170" spans="1:17" s="998" customFormat="1" ht="54.75" customHeight="1" x14ac:dyDescent="0.25">
      <c r="A170" s="999"/>
      <c r="B170" s="999"/>
      <c r="C170" s="999"/>
      <c r="D170" s="999"/>
      <c r="E170" s="999"/>
      <c r="F170" s="999"/>
      <c r="G170" s="999"/>
      <c r="H170" s="999"/>
    </row>
    <row r="171" spans="1:17" s="998" customFormat="1" ht="23.25" customHeight="1" x14ac:dyDescent="0.25">
      <c r="A171" s="999"/>
      <c r="B171" s="999"/>
      <c r="C171" s="999"/>
      <c r="D171" s="999"/>
      <c r="E171" s="999"/>
      <c r="F171" s="999"/>
      <c r="G171" s="999"/>
      <c r="H171" s="999"/>
    </row>
    <row r="172" spans="1:17" s="998" customFormat="1" ht="24" customHeight="1" x14ac:dyDescent="0.25">
      <c r="A172" s="999"/>
      <c r="B172" s="999"/>
      <c r="C172" s="999"/>
      <c r="D172" s="999"/>
      <c r="E172" s="999"/>
      <c r="F172" s="999"/>
      <c r="G172" s="999"/>
      <c r="H172" s="999"/>
    </row>
    <row r="173" spans="1:17" s="998" customFormat="1" ht="70.5" customHeight="1" x14ac:dyDescent="0.25">
      <c r="A173" s="999"/>
      <c r="B173" s="999"/>
      <c r="C173" s="999"/>
      <c r="D173" s="999"/>
      <c r="E173" s="999"/>
      <c r="F173" s="999"/>
      <c r="G173" s="999"/>
      <c r="H173" s="999"/>
    </row>
    <row r="174" spans="1:17" s="998" customFormat="1" ht="15.75" customHeight="1" x14ac:dyDescent="0.25">
      <c r="A174" s="999"/>
      <c r="B174" s="999"/>
      <c r="C174" s="999"/>
      <c r="D174" s="999"/>
      <c r="E174" s="999"/>
      <c r="F174" s="999"/>
      <c r="G174" s="999"/>
      <c r="H174" s="999"/>
    </row>
    <row r="175" spans="1:17" s="997" customFormat="1" ht="24.75" customHeight="1" x14ac:dyDescent="0.25">
      <c r="A175" s="999"/>
      <c r="B175" s="999"/>
      <c r="C175" s="999"/>
      <c r="D175" s="999"/>
      <c r="E175" s="999"/>
      <c r="F175" s="999"/>
      <c r="G175" s="999"/>
      <c r="H175" s="999"/>
      <c r="I175" s="998"/>
      <c r="J175" s="998"/>
      <c r="K175" s="998"/>
      <c r="L175" s="998"/>
      <c r="M175" s="998"/>
      <c r="N175" s="998"/>
      <c r="O175" s="998"/>
      <c r="P175" s="998"/>
      <c r="Q175" s="998"/>
    </row>
    <row r="176" spans="1:17" s="998" customFormat="1" ht="46.5" customHeight="1" x14ac:dyDescent="0.25">
      <c r="A176" s="999"/>
      <c r="B176" s="999"/>
      <c r="C176" s="999"/>
      <c r="D176" s="999"/>
      <c r="E176" s="999"/>
      <c r="F176" s="999"/>
      <c r="G176" s="999"/>
      <c r="H176" s="999"/>
    </row>
    <row r="177" spans="1:17" s="998" customFormat="1" ht="40.5" customHeight="1" x14ac:dyDescent="0.25">
      <c r="A177" s="999"/>
      <c r="B177" s="999"/>
      <c r="C177" s="999"/>
      <c r="D177" s="999"/>
      <c r="E177" s="999"/>
      <c r="F177" s="999"/>
      <c r="G177" s="999"/>
      <c r="H177" s="999"/>
    </row>
    <row r="178" spans="1:17" s="998" customFormat="1" ht="43.5" customHeight="1" x14ac:dyDescent="0.25">
      <c r="A178" s="999"/>
      <c r="B178" s="999"/>
      <c r="C178" s="999"/>
      <c r="D178" s="999"/>
      <c r="E178" s="999"/>
      <c r="F178" s="999"/>
      <c r="G178" s="999"/>
      <c r="H178" s="999"/>
    </row>
    <row r="179" spans="1:17" s="998" customFormat="1" ht="44.25" customHeight="1" x14ac:dyDescent="0.25">
      <c r="A179" s="999"/>
      <c r="B179" s="999"/>
      <c r="C179" s="999"/>
      <c r="D179" s="999"/>
      <c r="E179" s="999"/>
      <c r="F179" s="999"/>
      <c r="G179" s="999"/>
      <c r="H179" s="999"/>
    </row>
    <row r="180" spans="1:17" s="998" customFormat="1" ht="41.25" customHeight="1" x14ac:dyDescent="0.25">
      <c r="A180" s="999"/>
      <c r="B180" s="999"/>
      <c r="C180" s="999"/>
      <c r="D180" s="999"/>
      <c r="E180" s="999"/>
      <c r="F180" s="999"/>
      <c r="G180" s="999"/>
      <c r="H180" s="999"/>
    </row>
    <row r="181" spans="1:17" s="998" customFormat="1" ht="43.5" customHeight="1" x14ac:dyDescent="0.25">
      <c r="A181" s="999"/>
      <c r="B181" s="999"/>
      <c r="C181" s="999"/>
      <c r="D181" s="999"/>
      <c r="E181" s="999"/>
      <c r="F181" s="999"/>
      <c r="G181" s="999"/>
      <c r="H181" s="999"/>
    </row>
    <row r="182" spans="1:17" s="998" customFormat="1" x14ac:dyDescent="0.25">
      <c r="A182" s="999"/>
      <c r="B182" s="999"/>
      <c r="C182" s="999"/>
      <c r="D182" s="999"/>
      <c r="E182" s="999"/>
      <c r="F182" s="999"/>
      <c r="G182" s="999"/>
      <c r="H182" s="999"/>
    </row>
    <row r="183" spans="1:17" s="998" customFormat="1" ht="43.5" customHeight="1" x14ac:dyDescent="0.25">
      <c r="A183" s="999"/>
      <c r="B183" s="999"/>
      <c r="C183" s="999"/>
      <c r="D183" s="999"/>
      <c r="E183" s="999"/>
      <c r="F183" s="999"/>
      <c r="G183" s="999"/>
      <c r="H183" s="999"/>
    </row>
    <row r="184" spans="1:17" s="998" customFormat="1" x14ac:dyDescent="0.25">
      <c r="A184" s="999"/>
      <c r="B184" s="999"/>
      <c r="C184" s="999"/>
      <c r="D184" s="999"/>
      <c r="E184" s="999"/>
      <c r="F184" s="999"/>
      <c r="G184" s="999"/>
      <c r="H184" s="999"/>
    </row>
    <row r="185" spans="1:17" s="998" customFormat="1" x14ac:dyDescent="0.25">
      <c r="A185" s="999"/>
      <c r="B185" s="999"/>
      <c r="C185" s="999"/>
      <c r="D185" s="999"/>
      <c r="E185" s="999"/>
      <c r="F185" s="999"/>
      <c r="G185" s="999"/>
      <c r="H185" s="999"/>
      <c r="I185" s="997"/>
      <c r="J185" s="997"/>
      <c r="K185" s="997"/>
      <c r="L185" s="997"/>
      <c r="M185" s="997"/>
      <c r="N185" s="997"/>
      <c r="O185" s="997"/>
      <c r="P185" s="997"/>
      <c r="Q185" s="997"/>
    </row>
    <row r="186" spans="1:17" s="998" customFormat="1" x14ac:dyDescent="0.25">
      <c r="A186" s="999"/>
      <c r="B186" s="999"/>
      <c r="C186" s="999"/>
      <c r="D186" s="999"/>
      <c r="E186" s="999"/>
      <c r="F186" s="999"/>
      <c r="G186" s="999"/>
      <c r="H186" s="999"/>
    </row>
    <row r="187" spans="1:17" s="998" customFormat="1" x14ac:dyDescent="0.25">
      <c r="A187" s="999"/>
      <c r="B187" s="999"/>
      <c r="C187" s="999"/>
      <c r="D187" s="999"/>
      <c r="E187" s="999"/>
      <c r="F187" s="999"/>
      <c r="G187" s="999"/>
      <c r="H187" s="999"/>
    </row>
    <row r="188" spans="1:17" s="998" customFormat="1" ht="51.75" customHeight="1" x14ac:dyDescent="0.25">
      <c r="A188" s="999"/>
      <c r="B188" s="999"/>
      <c r="C188" s="999"/>
      <c r="D188" s="999"/>
      <c r="E188" s="999"/>
      <c r="F188" s="999"/>
      <c r="G188" s="999"/>
      <c r="H188" s="999"/>
    </row>
    <row r="189" spans="1:17" s="998" customFormat="1" ht="43.5" customHeight="1" x14ac:dyDescent="0.25">
      <c r="A189" s="999"/>
      <c r="B189" s="999"/>
      <c r="C189" s="999"/>
      <c r="D189" s="999"/>
      <c r="E189" s="999"/>
      <c r="F189" s="999"/>
      <c r="G189" s="999"/>
      <c r="H189" s="999"/>
    </row>
    <row r="190" spans="1:17" s="998" customFormat="1" x14ac:dyDescent="0.25">
      <c r="A190" s="999"/>
      <c r="B190" s="999"/>
      <c r="C190" s="999"/>
      <c r="D190" s="999"/>
      <c r="E190" s="999"/>
      <c r="F190" s="999"/>
      <c r="G190" s="999"/>
      <c r="H190" s="999"/>
    </row>
    <row r="191" spans="1:17" s="998" customFormat="1" x14ac:dyDescent="0.25">
      <c r="A191" s="999"/>
      <c r="B191" s="999"/>
      <c r="C191" s="999"/>
      <c r="D191" s="999"/>
      <c r="E191" s="999"/>
      <c r="F191" s="999"/>
      <c r="G191" s="999"/>
      <c r="H191" s="999"/>
    </row>
    <row r="192" spans="1:17" s="998" customFormat="1" x14ac:dyDescent="0.25">
      <c r="A192" s="999"/>
      <c r="B192" s="999"/>
      <c r="C192" s="999"/>
      <c r="D192" s="999"/>
      <c r="E192" s="999"/>
      <c r="F192" s="999"/>
      <c r="G192" s="999"/>
      <c r="H192" s="999"/>
    </row>
    <row r="193" spans="1:17" s="998" customFormat="1" ht="48" customHeight="1" x14ac:dyDescent="0.25">
      <c r="A193" s="999"/>
      <c r="B193" s="999"/>
      <c r="C193" s="999"/>
      <c r="D193" s="999"/>
      <c r="E193" s="999"/>
      <c r="F193" s="999"/>
      <c r="G193" s="999"/>
      <c r="H193" s="999"/>
    </row>
    <row r="194" spans="1:17" s="998" customFormat="1" x14ac:dyDescent="0.25">
      <c r="A194" s="999"/>
      <c r="B194" s="999"/>
      <c r="C194" s="999"/>
      <c r="D194" s="999"/>
      <c r="E194" s="999"/>
      <c r="F194" s="999"/>
      <c r="G194" s="999"/>
      <c r="H194" s="999"/>
    </row>
    <row r="195" spans="1:17" s="998" customFormat="1" ht="45" customHeight="1" x14ac:dyDescent="0.25">
      <c r="A195" s="999"/>
      <c r="B195" s="999"/>
      <c r="C195" s="999"/>
      <c r="D195" s="999"/>
      <c r="E195" s="999"/>
      <c r="F195" s="999"/>
      <c r="G195" s="999"/>
      <c r="H195" s="999"/>
    </row>
    <row r="196" spans="1:17" s="998" customFormat="1" ht="45" customHeight="1" x14ac:dyDescent="0.25">
      <c r="A196" s="999"/>
      <c r="B196" s="999"/>
      <c r="C196" s="999"/>
      <c r="D196" s="999"/>
      <c r="E196" s="999"/>
      <c r="F196" s="999"/>
      <c r="G196" s="999"/>
      <c r="H196" s="999"/>
    </row>
    <row r="197" spans="1:17" s="998" customFormat="1" ht="45.75" customHeight="1" x14ac:dyDescent="0.25">
      <c r="A197" s="999"/>
      <c r="B197" s="999"/>
      <c r="C197" s="999"/>
      <c r="D197" s="999"/>
      <c r="E197" s="999"/>
      <c r="F197" s="999"/>
      <c r="G197" s="999"/>
      <c r="H197" s="999"/>
    </row>
    <row r="198" spans="1:17" s="997" customFormat="1" ht="44.25" customHeight="1" x14ac:dyDescent="0.25">
      <c r="A198" s="999"/>
      <c r="B198" s="999"/>
      <c r="C198" s="999"/>
      <c r="D198" s="999"/>
      <c r="E198" s="999"/>
      <c r="F198" s="999"/>
      <c r="G198" s="999"/>
      <c r="H198" s="999"/>
      <c r="I198" s="998"/>
      <c r="J198" s="998"/>
      <c r="K198" s="998"/>
      <c r="L198" s="998"/>
      <c r="M198" s="998"/>
      <c r="N198" s="998"/>
      <c r="O198" s="998"/>
      <c r="P198" s="998"/>
      <c r="Q198" s="998"/>
    </row>
    <row r="199" spans="1:17" s="998" customFormat="1" ht="42.75" customHeight="1" x14ac:dyDescent="0.25">
      <c r="A199" s="999"/>
      <c r="B199" s="999"/>
      <c r="C199" s="999"/>
      <c r="D199" s="999"/>
      <c r="E199" s="999"/>
      <c r="F199" s="999"/>
      <c r="G199" s="999"/>
      <c r="H199" s="999"/>
    </row>
    <row r="200" spans="1:17" s="998" customFormat="1" x14ac:dyDescent="0.25">
      <c r="A200" s="999"/>
      <c r="B200" s="999"/>
      <c r="C200" s="999"/>
      <c r="D200" s="999"/>
      <c r="E200" s="999"/>
      <c r="F200" s="999"/>
      <c r="G200" s="999"/>
      <c r="H200" s="999"/>
    </row>
    <row r="201" spans="1:17" s="998" customFormat="1" ht="42" customHeight="1" x14ac:dyDescent="0.25">
      <c r="A201" s="999"/>
      <c r="B201" s="999"/>
      <c r="C201" s="999"/>
      <c r="D201" s="999"/>
      <c r="E201" s="999"/>
      <c r="F201" s="999"/>
      <c r="G201" s="999"/>
      <c r="H201" s="999"/>
    </row>
    <row r="202" spans="1:17" s="998" customFormat="1" x14ac:dyDescent="0.25">
      <c r="A202" s="999"/>
      <c r="B202" s="999"/>
      <c r="C202" s="999"/>
      <c r="D202" s="999"/>
      <c r="E202" s="999"/>
      <c r="F202" s="999"/>
      <c r="G202" s="999"/>
      <c r="H202" s="999"/>
    </row>
    <row r="203" spans="1:17" s="998" customFormat="1" x14ac:dyDescent="0.25">
      <c r="A203" s="999"/>
      <c r="B203" s="999"/>
      <c r="C203" s="999"/>
      <c r="D203" s="999"/>
      <c r="E203" s="999"/>
      <c r="F203" s="999"/>
      <c r="G203" s="999"/>
      <c r="H203" s="999"/>
    </row>
    <row r="204" spans="1:17" s="998" customFormat="1" x14ac:dyDescent="0.25">
      <c r="A204" s="999"/>
      <c r="B204" s="999"/>
      <c r="C204" s="999"/>
      <c r="D204" s="999"/>
      <c r="E204" s="999"/>
      <c r="F204" s="999"/>
      <c r="G204" s="999"/>
      <c r="H204" s="999"/>
    </row>
    <row r="205" spans="1:17" s="998" customFormat="1" x14ac:dyDescent="0.25">
      <c r="A205" s="999"/>
      <c r="B205" s="999"/>
      <c r="C205" s="999"/>
      <c r="D205" s="999"/>
      <c r="E205" s="999"/>
      <c r="F205" s="999"/>
      <c r="G205" s="999"/>
      <c r="H205" s="999"/>
    </row>
    <row r="206" spans="1:17" s="997" customFormat="1" x14ac:dyDescent="0.25">
      <c r="A206" s="999"/>
      <c r="B206" s="999"/>
      <c r="C206" s="999"/>
      <c r="D206" s="999"/>
      <c r="E206" s="999"/>
      <c r="F206" s="999"/>
      <c r="G206" s="999"/>
      <c r="H206" s="999"/>
      <c r="I206" s="998"/>
      <c r="J206" s="998"/>
      <c r="K206" s="998"/>
      <c r="L206" s="998"/>
      <c r="M206" s="998"/>
      <c r="N206" s="998"/>
      <c r="O206" s="998"/>
      <c r="P206" s="998"/>
      <c r="Q206" s="998"/>
    </row>
    <row r="207" spans="1:17" s="998" customFormat="1" x14ac:dyDescent="0.25">
      <c r="A207" s="999"/>
      <c r="B207" s="999"/>
      <c r="C207" s="999"/>
      <c r="D207" s="999"/>
      <c r="E207" s="999"/>
      <c r="F207" s="999"/>
      <c r="G207" s="999"/>
      <c r="H207" s="999"/>
    </row>
    <row r="208" spans="1:17" s="998" customFormat="1" x14ac:dyDescent="0.25">
      <c r="A208" s="999"/>
      <c r="B208" s="999"/>
      <c r="C208" s="999"/>
      <c r="D208" s="999"/>
      <c r="E208" s="999"/>
      <c r="F208" s="999"/>
      <c r="G208" s="999"/>
      <c r="H208" s="999"/>
      <c r="I208" s="997"/>
      <c r="J208" s="997"/>
      <c r="K208" s="997"/>
      <c r="L208" s="997"/>
      <c r="M208" s="997"/>
      <c r="N208" s="997"/>
      <c r="O208" s="997"/>
      <c r="P208" s="997"/>
      <c r="Q208" s="997"/>
    </row>
    <row r="209" spans="1:17" s="998" customFormat="1" x14ac:dyDescent="0.25">
      <c r="A209" s="999"/>
      <c r="B209" s="999"/>
      <c r="C209" s="999"/>
      <c r="D209" s="999"/>
      <c r="E209" s="999"/>
      <c r="F209" s="999"/>
      <c r="G209" s="999"/>
      <c r="H209" s="999"/>
    </row>
    <row r="210" spans="1:17" s="998" customFormat="1" x14ac:dyDescent="0.25">
      <c r="A210" s="999"/>
      <c r="B210" s="999"/>
      <c r="C210" s="999"/>
      <c r="D210" s="999"/>
      <c r="E210" s="999"/>
      <c r="F210" s="999"/>
      <c r="G210" s="999"/>
      <c r="H210" s="999"/>
    </row>
    <row r="211" spans="1:17" s="998" customFormat="1" x14ac:dyDescent="0.25">
      <c r="A211" s="999"/>
      <c r="B211" s="999"/>
      <c r="C211" s="999"/>
      <c r="D211" s="999"/>
      <c r="E211" s="999"/>
      <c r="F211" s="999"/>
      <c r="G211" s="999"/>
      <c r="H211" s="999"/>
    </row>
    <row r="212" spans="1:17" s="998" customFormat="1" x14ac:dyDescent="0.25">
      <c r="A212" s="999"/>
      <c r="B212" s="999"/>
      <c r="C212" s="999"/>
      <c r="D212" s="999"/>
      <c r="E212" s="999"/>
      <c r="F212" s="999"/>
      <c r="G212" s="999"/>
      <c r="H212" s="999"/>
    </row>
    <row r="213" spans="1:17" s="998" customFormat="1" x14ac:dyDescent="0.25">
      <c r="A213" s="999"/>
      <c r="B213" s="999"/>
      <c r="C213" s="999"/>
      <c r="D213" s="999"/>
      <c r="E213" s="999"/>
      <c r="F213" s="999"/>
      <c r="G213" s="999"/>
      <c r="H213" s="999"/>
    </row>
    <row r="214" spans="1:17" s="998" customFormat="1" x14ac:dyDescent="0.25">
      <c r="A214" s="999"/>
      <c r="B214" s="999"/>
      <c r="C214" s="999"/>
      <c r="D214" s="999"/>
      <c r="E214" s="999"/>
      <c r="F214" s="999"/>
      <c r="G214" s="999"/>
      <c r="H214" s="999"/>
    </row>
    <row r="215" spans="1:17" s="998" customFormat="1" x14ac:dyDescent="0.25">
      <c r="A215" s="999"/>
      <c r="B215" s="999"/>
      <c r="C215" s="999"/>
      <c r="D215" s="999"/>
      <c r="E215" s="999"/>
      <c r="F215" s="999"/>
      <c r="G215" s="999"/>
      <c r="H215" s="999"/>
    </row>
    <row r="216" spans="1:17" s="998" customFormat="1" x14ac:dyDescent="0.25">
      <c r="A216" s="999"/>
      <c r="B216" s="999"/>
      <c r="C216" s="999"/>
      <c r="D216" s="999"/>
      <c r="E216" s="999"/>
      <c r="F216" s="999"/>
      <c r="G216" s="999"/>
      <c r="H216" s="999"/>
      <c r="I216" s="997"/>
      <c r="J216" s="997"/>
      <c r="K216" s="997"/>
      <c r="L216" s="997"/>
      <c r="M216" s="997"/>
      <c r="N216" s="997"/>
      <c r="O216" s="997"/>
      <c r="P216" s="997"/>
      <c r="Q216" s="997"/>
    </row>
    <row r="217" spans="1:17" s="998" customFormat="1" x14ac:dyDescent="0.25">
      <c r="A217" s="999"/>
      <c r="B217" s="999"/>
      <c r="C217" s="999"/>
      <c r="D217" s="999"/>
      <c r="E217" s="999"/>
      <c r="F217" s="999"/>
      <c r="G217" s="999"/>
      <c r="H217" s="999"/>
    </row>
    <row r="218" spans="1:17" s="998" customFormat="1" x14ac:dyDescent="0.25">
      <c r="A218" s="999"/>
      <c r="B218" s="999"/>
      <c r="C218" s="999"/>
      <c r="D218" s="999"/>
      <c r="E218" s="999"/>
      <c r="F218" s="999"/>
      <c r="G218" s="999"/>
      <c r="H218" s="999"/>
    </row>
    <row r="219" spans="1:17" s="998" customFormat="1" x14ac:dyDescent="0.25">
      <c r="A219" s="999"/>
      <c r="B219" s="999"/>
      <c r="C219" s="999"/>
      <c r="D219" s="999"/>
      <c r="E219" s="999"/>
      <c r="F219" s="999"/>
      <c r="G219" s="999"/>
      <c r="H219" s="999"/>
    </row>
    <row r="220" spans="1:17" ht="18.75" customHeight="1" x14ac:dyDescent="0.25">
      <c r="I220" s="998"/>
      <c r="J220" s="998"/>
      <c r="K220" s="998"/>
      <c r="L220" s="998"/>
      <c r="M220" s="998"/>
      <c r="N220" s="998"/>
      <c r="O220" s="998"/>
      <c r="P220" s="998"/>
      <c r="Q220" s="998"/>
    </row>
    <row r="221" spans="1:17" s="998" customFormat="1" ht="44.25" customHeight="1" x14ac:dyDescent="0.25">
      <c r="A221" s="999"/>
      <c r="B221" s="999"/>
      <c r="C221" s="999"/>
      <c r="D221" s="999"/>
      <c r="E221" s="999"/>
      <c r="F221" s="999"/>
      <c r="G221" s="999"/>
      <c r="H221" s="999"/>
    </row>
    <row r="222" spans="1:17" s="998" customFormat="1" ht="48.75" customHeight="1" x14ac:dyDescent="0.25">
      <c r="A222" s="999"/>
      <c r="B222" s="999"/>
      <c r="C222" s="999"/>
      <c r="D222" s="999"/>
      <c r="E222" s="999"/>
      <c r="F222" s="999"/>
      <c r="G222" s="999"/>
      <c r="H222" s="999"/>
    </row>
    <row r="223" spans="1:17" s="998" customFormat="1" ht="46.5" customHeight="1" x14ac:dyDescent="0.25">
      <c r="A223" s="999"/>
      <c r="B223" s="999"/>
      <c r="C223" s="999"/>
      <c r="D223" s="999"/>
      <c r="E223" s="999"/>
      <c r="F223" s="999"/>
      <c r="G223" s="999"/>
      <c r="H223" s="999"/>
    </row>
    <row r="224" spans="1:17" s="998" customFormat="1" x14ac:dyDescent="0.25">
      <c r="A224" s="999"/>
      <c r="B224" s="999"/>
      <c r="C224" s="999"/>
      <c r="D224" s="999"/>
      <c r="E224" s="999"/>
      <c r="F224" s="999"/>
      <c r="G224" s="999"/>
      <c r="H224" s="999"/>
    </row>
    <row r="225" spans="1:17" s="998" customFormat="1" x14ac:dyDescent="0.25">
      <c r="A225" s="999"/>
      <c r="B225" s="999"/>
      <c r="C225" s="999"/>
      <c r="D225" s="999"/>
      <c r="E225" s="999"/>
      <c r="F225" s="999"/>
      <c r="G225" s="999"/>
      <c r="H225" s="999"/>
    </row>
    <row r="226" spans="1:17" s="998" customFormat="1" ht="45" customHeight="1" x14ac:dyDescent="0.25">
      <c r="A226" s="999"/>
      <c r="B226" s="999"/>
      <c r="C226" s="999"/>
      <c r="D226" s="999"/>
      <c r="E226" s="999"/>
      <c r="F226" s="999"/>
      <c r="G226" s="999"/>
      <c r="H226" s="999"/>
    </row>
    <row r="227" spans="1:17" s="998" customFormat="1" ht="43.5" customHeight="1" x14ac:dyDescent="0.25">
      <c r="A227" s="999"/>
      <c r="B227" s="999"/>
      <c r="C227" s="999"/>
      <c r="D227" s="999"/>
      <c r="E227" s="999"/>
      <c r="F227" s="999"/>
      <c r="G227" s="999"/>
      <c r="H227" s="999"/>
    </row>
    <row r="228" spans="1:17" s="998" customFormat="1" ht="42" customHeight="1" x14ac:dyDescent="0.25">
      <c r="A228" s="999"/>
      <c r="B228" s="999"/>
      <c r="C228" s="999"/>
      <c r="D228" s="999"/>
      <c r="E228" s="999"/>
      <c r="F228" s="999"/>
      <c r="G228" s="999"/>
      <c r="H228" s="999"/>
    </row>
    <row r="229" spans="1:17" s="998" customFormat="1" ht="42" customHeight="1" x14ac:dyDescent="0.25">
      <c r="A229" s="999"/>
      <c r="B229" s="999"/>
      <c r="C229" s="999"/>
      <c r="D229" s="999"/>
      <c r="E229" s="999"/>
      <c r="F229" s="999"/>
      <c r="G229" s="999"/>
      <c r="H229" s="999"/>
    </row>
    <row r="230" spans="1:17" s="998" customFormat="1" ht="40.5" customHeight="1" x14ac:dyDescent="0.25">
      <c r="A230" s="999"/>
      <c r="B230" s="999"/>
      <c r="C230" s="999"/>
      <c r="D230" s="999"/>
      <c r="E230" s="999"/>
      <c r="F230" s="999"/>
      <c r="G230" s="999"/>
      <c r="H230" s="999"/>
      <c r="I230" s="996"/>
      <c r="J230" s="996"/>
      <c r="K230" s="996"/>
      <c r="L230" s="996"/>
      <c r="M230" s="996"/>
      <c r="N230" s="996"/>
      <c r="O230" s="996"/>
      <c r="P230" s="996"/>
      <c r="Q230" s="996"/>
    </row>
    <row r="231" spans="1:17" s="998" customFormat="1" ht="40.5" customHeight="1" x14ac:dyDescent="0.25">
      <c r="A231" s="999"/>
      <c r="B231" s="999"/>
      <c r="C231" s="999"/>
      <c r="D231" s="999"/>
      <c r="E231" s="999"/>
      <c r="F231" s="999"/>
      <c r="G231" s="999"/>
      <c r="H231" s="999"/>
    </row>
    <row r="232" spans="1:17" s="998" customFormat="1" ht="39" customHeight="1" x14ac:dyDescent="0.25">
      <c r="A232" s="999"/>
      <c r="B232" s="999"/>
      <c r="C232" s="999"/>
      <c r="D232" s="999"/>
      <c r="E232" s="999"/>
      <c r="F232" s="999"/>
      <c r="G232" s="999"/>
      <c r="H232" s="999"/>
    </row>
    <row r="233" spans="1:17" s="998" customFormat="1" ht="39" customHeight="1" x14ac:dyDescent="0.25">
      <c r="A233" s="999"/>
      <c r="B233" s="999"/>
      <c r="C233" s="999"/>
      <c r="D233" s="999"/>
      <c r="E233" s="999"/>
      <c r="F233" s="999"/>
      <c r="G233" s="999"/>
      <c r="H233" s="999"/>
    </row>
    <row r="234" spans="1:17" s="998" customFormat="1" ht="41.25" customHeight="1" x14ac:dyDescent="0.25">
      <c r="A234" s="999"/>
      <c r="B234" s="999"/>
      <c r="C234" s="999"/>
      <c r="D234" s="999"/>
      <c r="E234" s="999"/>
      <c r="F234" s="999"/>
      <c r="G234" s="999"/>
      <c r="H234" s="999"/>
    </row>
    <row r="235" spans="1:17" s="998" customFormat="1" ht="42" customHeight="1" x14ac:dyDescent="0.25">
      <c r="A235" s="999"/>
      <c r="B235" s="999"/>
      <c r="C235" s="999"/>
      <c r="D235" s="999"/>
      <c r="E235" s="999"/>
      <c r="F235" s="999"/>
      <c r="G235" s="999"/>
      <c r="H235" s="999"/>
    </row>
    <row r="236" spans="1:17" s="998" customFormat="1" ht="39" customHeight="1" x14ac:dyDescent="0.25">
      <c r="A236" s="999"/>
      <c r="B236" s="999"/>
      <c r="C236" s="999"/>
      <c r="D236" s="999"/>
      <c r="E236" s="999"/>
      <c r="F236" s="999"/>
      <c r="G236" s="999"/>
      <c r="H236" s="999"/>
    </row>
    <row r="237" spans="1:17" s="998" customFormat="1" ht="39" customHeight="1" x14ac:dyDescent="0.25">
      <c r="A237" s="999"/>
      <c r="B237" s="999"/>
      <c r="C237" s="999"/>
      <c r="D237" s="999"/>
      <c r="E237" s="999"/>
      <c r="F237" s="999"/>
      <c r="G237" s="999"/>
      <c r="H237" s="999"/>
    </row>
    <row r="238" spans="1:17" s="1002" customFormat="1" ht="39.75" customHeight="1" x14ac:dyDescent="0.25">
      <c r="A238" s="999"/>
      <c r="B238" s="999"/>
      <c r="C238" s="999"/>
      <c r="D238" s="999"/>
      <c r="E238" s="999"/>
      <c r="F238" s="999"/>
      <c r="G238" s="999"/>
      <c r="H238" s="999"/>
      <c r="I238" s="998"/>
      <c r="J238" s="998"/>
      <c r="K238" s="998"/>
      <c r="L238" s="998"/>
      <c r="M238" s="998"/>
      <c r="N238" s="998"/>
      <c r="O238" s="998"/>
      <c r="P238" s="998"/>
      <c r="Q238" s="998"/>
    </row>
    <row r="239" spans="1:17" s="998" customFormat="1" x14ac:dyDescent="0.25">
      <c r="A239" s="999"/>
      <c r="B239" s="999"/>
      <c r="C239" s="999"/>
      <c r="D239" s="999"/>
      <c r="E239" s="999"/>
      <c r="F239" s="999"/>
      <c r="G239" s="999"/>
      <c r="H239" s="999"/>
    </row>
    <row r="240" spans="1:17" s="998" customFormat="1" x14ac:dyDescent="0.25">
      <c r="A240" s="999"/>
      <c r="B240" s="999"/>
      <c r="C240" s="999"/>
      <c r="D240" s="999"/>
      <c r="E240" s="999"/>
      <c r="F240" s="999"/>
      <c r="G240" s="999"/>
      <c r="H240" s="999"/>
    </row>
    <row r="241" spans="1:17" s="998" customFormat="1" x14ac:dyDescent="0.25">
      <c r="A241" s="999"/>
      <c r="B241" s="999"/>
      <c r="C241" s="999"/>
      <c r="D241" s="999"/>
      <c r="E241" s="999"/>
      <c r="F241" s="999"/>
      <c r="G241" s="999"/>
      <c r="H241" s="999"/>
    </row>
    <row r="242" spans="1:17" s="998" customFormat="1" ht="45" customHeight="1" x14ac:dyDescent="0.25">
      <c r="A242" s="999"/>
      <c r="B242" s="999"/>
      <c r="C242" s="999"/>
      <c r="D242" s="999"/>
      <c r="E242" s="999"/>
      <c r="F242" s="999"/>
      <c r="G242" s="999"/>
      <c r="H242" s="999"/>
    </row>
    <row r="243" spans="1:17" s="998" customFormat="1" ht="42.75" customHeight="1" x14ac:dyDescent="0.25">
      <c r="A243" s="999"/>
      <c r="B243" s="999"/>
      <c r="C243" s="999"/>
      <c r="D243" s="999"/>
      <c r="E243" s="999"/>
      <c r="F243" s="999"/>
      <c r="G243" s="999"/>
      <c r="H243" s="999"/>
    </row>
    <row r="244" spans="1:17" s="998" customFormat="1" ht="42.75" customHeight="1" x14ac:dyDescent="0.25">
      <c r="A244" s="999"/>
      <c r="B244" s="999"/>
      <c r="C244" s="999"/>
      <c r="D244" s="999"/>
      <c r="E244" s="999"/>
      <c r="F244" s="999"/>
      <c r="G244" s="999"/>
      <c r="H244" s="999"/>
    </row>
    <row r="245" spans="1:17" s="998" customFormat="1" ht="44.25" customHeight="1" x14ac:dyDescent="0.25">
      <c r="A245" s="999"/>
      <c r="B245" s="999"/>
      <c r="C245" s="999"/>
      <c r="D245" s="999"/>
      <c r="E245" s="999"/>
      <c r="F245" s="999"/>
      <c r="G245" s="999"/>
      <c r="H245" s="999"/>
    </row>
    <row r="246" spans="1:17" s="998" customFormat="1" x14ac:dyDescent="0.25">
      <c r="A246" s="999"/>
      <c r="B246" s="999"/>
      <c r="C246" s="999"/>
      <c r="D246" s="999"/>
      <c r="E246" s="999"/>
      <c r="F246" s="999"/>
      <c r="G246" s="999"/>
      <c r="H246" s="999"/>
    </row>
    <row r="247" spans="1:17" s="998" customFormat="1" x14ac:dyDescent="0.25">
      <c r="A247" s="999"/>
      <c r="B247" s="999"/>
      <c r="C247" s="999"/>
      <c r="D247" s="999"/>
      <c r="E247" s="999"/>
      <c r="F247" s="999"/>
      <c r="G247" s="999"/>
      <c r="H247" s="999"/>
    </row>
    <row r="248" spans="1:17" s="998" customFormat="1" x14ac:dyDescent="0.25">
      <c r="A248" s="999"/>
      <c r="B248" s="999"/>
      <c r="C248" s="999"/>
      <c r="D248" s="999"/>
      <c r="E248" s="999"/>
      <c r="F248" s="999"/>
      <c r="G248" s="999"/>
      <c r="H248" s="999"/>
      <c r="I248" s="1002"/>
      <c r="J248" s="1002"/>
      <c r="K248" s="1002"/>
      <c r="L248" s="1002"/>
      <c r="M248" s="1002"/>
      <c r="N248" s="1002"/>
      <c r="O248" s="1002"/>
      <c r="P248" s="1002"/>
      <c r="Q248" s="1002"/>
    </row>
    <row r="249" spans="1:17" s="998" customFormat="1" x14ac:dyDescent="0.25">
      <c r="A249" s="999"/>
      <c r="B249" s="999"/>
      <c r="C249" s="999"/>
      <c r="D249" s="999"/>
      <c r="E249" s="999"/>
      <c r="F249" s="999"/>
      <c r="G249" s="999"/>
      <c r="H249" s="999"/>
    </row>
    <row r="250" spans="1:17" s="998" customFormat="1" ht="44.25" customHeight="1" x14ac:dyDescent="0.25">
      <c r="A250" s="999"/>
      <c r="B250" s="999"/>
      <c r="C250" s="999"/>
      <c r="D250" s="999"/>
      <c r="E250" s="999"/>
      <c r="F250" s="999"/>
      <c r="G250" s="999"/>
      <c r="H250" s="999"/>
    </row>
    <row r="251" spans="1:17" s="998" customFormat="1" ht="41.25" customHeight="1" x14ac:dyDescent="0.25">
      <c r="A251" s="999"/>
      <c r="B251" s="999"/>
      <c r="C251" s="999"/>
      <c r="D251" s="999"/>
      <c r="E251" s="999"/>
      <c r="F251" s="999"/>
      <c r="G251" s="999"/>
      <c r="H251" s="999"/>
    </row>
    <row r="252" spans="1:17" s="998" customFormat="1" ht="43.5" customHeight="1" x14ac:dyDescent="0.25">
      <c r="A252" s="999"/>
      <c r="B252" s="999"/>
      <c r="C252" s="999"/>
      <c r="D252" s="999"/>
      <c r="E252" s="999"/>
      <c r="F252" s="999"/>
      <c r="G252" s="999"/>
      <c r="H252" s="999"/>
    </row>
    <row r="253" spans="1:17" s="998" customFormat="1" ht="42" customHeight="1" x14ac:dyDescent="0.25">
      <c r="A253" s="999"/>
      <c r="B253" s="999"/>
      <c r="C253" s="999"/>
      <c r="D253" s="999"/>
      <c r="E253" s="999"/>
      <c r="F253" s="999"/>
      <c r="G253" s="999"/>
      <c r="H253" s="999"/>
    </row>
    <row r="254" spans="1:17" s="998" customFormat="1" ht="42.75" customHeight="1" x14ac:dyDescent="0.25">
      <c r="A254" s="999"/>
      <c r="B254" s="999"/>
      <c r="C254" s="999"/>
      <c r="D254" s="999"/>
      <c r="E254" s="999"/>
      <c r="F254" s="999"/>
      <c r="G254" s="999"/>
      <c r="H254" s="999"/>
    </row>
    <row r="255" spans="1:17" s="998" customFormat="1" ht="42.75" customHeight="1" x14ac:dyDescent="0.25">
      <c r="A255" s="999"/>
      <c r="B255" s="999"/>
      <c r="C255" s="999"/>
      <c r="D255" s="999"/>
      <c r="E255" s="999"/>
      <c r="F255" s="999"/>
      <c r="G255" s="999"/>
      <c r="H255" s="999"/>
    </row>
    <row r="256" spans="1:17" s="998" customFormat="1" x14ac:dyDescent="0.25">
      <c r="A256" s="999"/>
      <c r="B256" s="999"/>
      <c r="C256" s="999"/>
      <c r="D256" s="999"/>
      <c r="E256" s="999"/>
      <c r="F256" s="999"/>
      <c r="G256" s="999"/>
      <c r="H256" s="999"/>
    </row>
    <row r="257" spans="1:8" s="998" customFormat="1" x14ac:dyDescent="0.25">
      <c r="A257" s="999"/>
      <c r="B257" s="999"/>
      <c r="C257" s="999"/>
      <c r="D257" s="999"/>
      <c r="E257" s="999"/>
      <c r="F257" s="999"/>
      <c r="G257" s="999"/>
      <c r="H257" s="999"/>
    </row>
    <row r="258" spans="1:8" s="998" customFormat="1" x14ac:dyDescent="0.25">
      <c r="A258" s="999"/>
      <c r="B258" s="999"/>
      <c r="C258" s="999"/>
      <c r="D258" s="999"/>
      <c r="E258" s="999"/>
      <c r="F258" s="999"/>
      <c r="G258" s="999"/>
      <c r="H258" s="999"/>
    </row>
    <row r="259" spans="1:8" s="998" customFormat="1" x14ac:dyDescent="0.25">
      <c r="A259" s="999"/>
      <c r="B259" s="999"/>
      <c r="C259" s="999"/>
      <c r="D259" s="999"/>
      <c r="E259" s="999"/>
      <c r="F259" s="999"/>
      <c r="G259" s="999"/>
      <c r="H259" s="999"/>
    </row>
    <row r="260" spans="1:8" s="998" customFormat="1" x14ac:dyDescent="0.25">
      <c r="A260" s="999"/>
      <c r="B260" s="999"/>
      <c r="C260" s="999"/>
      <c r="D260" s="999"/>
      <c r="E260" s="999"/>
      <c r="F260" s="999"/>
      <c r="G260" s="999"/>
      <c r="H260" s="999"/>
    </row>
    <row r="261" spans="1:8" s="998" customFormat="1" x14ac:dyDescent="0.25">
      <c r="A261" s="999"/>
      <c r="B261" s="999"/>
      <c r="C261" s="999"/>
      <c r="D261" s="999"/>
      <c r="E261" s="999"/>
      <c r="F261" s="999"/>
      <c r="G261" s="999"/>
      <c r="H261" s="999"/>
    </row>
    <row r="262" spans="1:8" s="998" customFormat="1" x14ac:dyDescent="0.25">
      <c r="A262" s="999"/>
      <c r="B262" s="999"/>
      <c r="C262" s="999"/>
      <c r="D262" s="999"/>
      <c r="E262" s="999"/>
      <c r="F262" s="999"/>
      <c r="G262" s="999"/>
      <c r="H262" s="999"/>
    </row>
    <row r="263" spans="1:8" s="998" customFormat="1" ht="44.25" customHeight="1" x14ac:dyDescent="0.25">
      <c r="A263" s="999"/>
      <c r="B263" s="999"/>
      <c r="C263" s="999"/>
      <c r="D263" s="999"/>
      <c r="E263" s="999"/>
      <c r="F263" s="999"/>
      <c r="G263" s="999"/>
      <c r="H263" s="999"/>
    </row>
    <row r="264" spans="1:8" s="998" customFormat="1" ht="45" customHeight="1" x14ac:dyDescent="0.25">
      <c r="A264" s="999"/>
      <c r="B264" s="999"/>
      <c r="C264" s="999"/>
      <c r="D264" s="999"/>
      <c r="E264" s="999"/>
      <c r="F264" s="999"/>
      <c r="G264" s="999"/>
      <c r="H264" s="999"/>
    </row>
    <row r="265" spans="1:8" s="998" customFormat="1" ht="41.25" customHeight="1" x14ac:dyDescent="0.25">
      <c r="A265" s="999"/>
      <c r="B265" s="999"/>
      <c r="C265" s="999"/>
      <c r="D265" s="999"/>
      <c r="E265" s="999"/>
      <c r="F265" s="999"/>
      <c r="G265" s="999"/>
      <c r="H265" s="999"/>
    </row>
    <row r="266" spans="1:8" s="998" customFormat="1" ht="42" customHeight="1" x14ac:dyDescent="0.25">
      <c r="A266" s="999"/>
      <c r="B266" s="999"/>
      <c r="C266" s="999"/>
      <c r="D266" s="999"/>
      <c r="E266" s="999"/>
      <c r="F266" s="999"/>
      <c r="G266" s="999"/>
      <c r="H266" s="999"/>
    </row>
    <row r="267" spans="1:8" s="998" customFormat="1" ht="40.5" customHeight="1" x14ac:dyDescent="0.25">
      <c r="A267" s="999"/>
      <c r="B267" s="999"/>
      <c r="C267" s="999"/>
      <c r="D267" s="999"/>
      <c r="E267" s="999"/>
      <c r="F267" s="999"/>
      <c r="G267" s="999"/>
      <c r="H267" s="999"/>
    </row>
    <row r="268" spans="1:8" s="998" customFormat="1" ht="42.75" customHeight="1" x14ac:dyDescent="0.25">
      <c r="A268" s="999"/>
      <c r="B268" s="999"/>
      <c r="C268" s="999"/>
      <c r="D268" s="999"/>
      <c r="E268" s="999"/>
      <c r="F268" s="999"/>
      <c r="G268" s="999"/>
      <c r="H268" s="999"/>
    </row>
    <row r="269" spans="1:8" s="998" customFormat="1" x14ac:dyDescent="0.25">
      <c r="A269" s="999"/>
      <c r="B269" s="999"/>
      <c r="C269" s="999"/>
      <c r="D269" s="999"/>
      <c r="E269" s="999"/>
      <c r="F269" s="999"/>
      <c r="G269" s="999"/>
      <c r="H269" s="999"/>
    </row>
    <row r="270" spans="1:8" s="998" customFormat="1" x14ac:dyDescent="0.25">
      <c r="A270" s="999"/>
      <c r="B270" s="999"/>
      <c r="C270" s="999"/>
      <c r="D270" s="999"/>
      <c r="E270" s="999"/>
      <c r="F270" s="999"/>
      <c r="G270" s="999"/>
      <c r="H270" s="999"/>
    </row>
    <row r="271" spans="1:8" s="998" customFormat="1" x14ac:dyDescent="0.25">
      <c r="A271" s="999"/>
      <c r="B271" s="999"/>
      <c r="C271" s="999"/>
      <c r="D271" s="999"/>
      <c r="E271" s="999"/>
      <c r="F271" s="999"/>
      <c r="G271" s="999"/>
      <c r="H271" s="999"/>
    </row>
    <row r="272" spans="1:8" s="998" customFormat="1" x14ac:dyDescent="0.25">
      <c r="A272" s="999"/>
      <c r="B272" s="999"/>
      <c r="C272" s="999"/>
      <c r="D272" s="999"/>
      <c r="E272" s="999"/>
      <c r="F272" s="999"/>
      <c r="G272" s="999"/>
      <c r="H272" s="999"/>
    </row>
    <row r="273" spans="1:17" s="998" customFormat="1" x14ac:dyDescent="0.25">
      <c r="A273" s="999"/>
      <c r="B273" s="999"/>
      <c r="C273" s="999"/>
      <c r="D273" s="999"/>
      <c r="E273" s="999"/>
      <c r="F273" s="999"/>
      <c r="G273" s="999"/>
      <c r="H273" s="999"/>
    </row>
    <row r="274" spans="1:17" s="998" customFormat="1" ht="50.25" customHeight="1" x14ac:dyDescent="0.25">
      <c r="A274" s="999"/>
      <c r="B274" s="999"/>
      <c r="C274" s="999"/>
      <c r="D274" s="999"/>
      <c r="E274" s="999"/>
      <c r="F274" s="999"/>
      <c r="G274" s="999"/>
      <c r="H274" s="999"/>
    </row>
    <row r="275" spans="1:17" s="997" customFormat="1" ht="47.25" customHeight="1" x14ac:dyDescent="0.25">
      <c r="A275" s="999"/>
      <c r="B275" s="999"/>
      <c r="C275" s="999"/>
      <c r="D275" s="999"/>
      <c r="E275" s="999"/>
      <c r="F275" s="999"/>
      <c r="G275" s="999"/>
      <c r="H275" s="999"/>
      <c r="I275" s="998"/>
      <c r="J275" s="998"/>
      <c r="K275" s="998"/>
      <c r="L275" s="998"/>
      <c r="M275" s="998"/>
      <c r="N275" s="998"/>
      <c r="O275" s="998"/>
      <c r="P275" s="998"/>
      <c r="Q275" s="998"/>
    </row>
    <row r="276" spans="1:17" s="997" customFormat="1" ht="24" customHeight="1" x14ac:dyDescent="0.25">
      <c r="A276" s="999"/>
      <c r="B276" s="999"/>
      <c r="C276" s="999"/>
      <c r="D276" s="999"/>
      <c r="E276" s="999"/>
      <c r="F276" s="999"/>
      <c r="G276" s="999"/>
      <c r="H276" s="999"/>
      <c r="I276" s="998"/>
      <c r="J276" s="998"/>
      <c r="K276" s="998"/>
      <c r="L276" s="998"/>
      <c r="M276" s="998"/>
      <c r="N276" s="998"/>
      <c r="O276" s="998"/>
      <c r="P276" s="998"/>
      <c r="Q276" s="998"/>
    </row>
    <row r="277" spans="1:17" s="997" customFormat="1" x14ac:dyDescent="0.25">
      <c r="A277" s="999"/>
      <c r="B277" s="999"/>
      <c r="C277" s="999"/>
      <c r="D277" s="999"/>
      <c r="E277" s="999"/>
      <c r="F277" s="999"/>
      <c r="G277" s="999"/>
      <c r="H277" s="999"/>
      <c r="I277" s="998"/>
      <c r="J277" s="998"/>
      <c r="K277" s="998"/>
      <c r="L277" s="998"/>
      <c r="M277" s="998"/>
      <c r="N277" s="998"/>
      <c r="O277" s="998"/>
      <c r="P277" s="998"/>
      <c r="Q277" s="998"/>
    </row>
    <row r="278" spans="1:17" x14ac:dyDescent="0.25">
      <c r="I278" s="998"/>
      <c r="J278" s="998"/>
      <c r="K278" s="998"/>
      <c r="L278" s="998"/>
      <c r="M278" s="998"/>
      <c r="N278" s="998"/>
      <c r="O278" s="998"/>
      <c r="P278" s="998"/>
      <c r="Q278" s="998"/>
    </row>
    <row r="279" spans="1:17" x14ac:dyDescent="0.25">
      <c r="I279" s="998"/>
      <c r="J279" s="998"/>
      <c r="K279" s="998"/>
      <c r="L279" s="998"/>
      <c r="M279" s="998"/>
      <c r="N279" s="998"/>
      <c r="O279" s="998"/>
      <c r="P279" s="998"/>
      <c r="Q279" s="998"/>
    </row>
    <row r="280" spans="1:17" x14ac:dyDescent="0.25">
      <c r="I280" s="998"/>
      <c r="J280" s="998"/>
      <c r="K280" s="998"/>
      <c r="L280" s="998"/>
      <c r="M280" s="998"/>
      <c r="N280" s="998"/>
      <c r="O280" s="998"/>
      <c r="P280" s="998"/>
      <c r="Q280" s="998"/>
    </row>
    <row r="281" spans="1:17" x14ac:dyDescent="0.25">
      <c r="I281" s="998"/>
      <c r="J281" s="998"/>
      <c r="K281" s="998"/>
      <c r="L281" s="998"/>
      <c r="M281" s="998"/>
      <c r="N281" s="998"/>
      <c r="O281" s="998"/>
      <c r="P281" s="998"/>
      <c r="Q281" s="998"/>
    </row>
    <row r="282" spans="1:17" x14ac:dyDescent="0.25">
      <c r="I282" s="998"/>
      <c r="J282" s="998"/>
      <c r="K282" s="998"/>
      <c r="L282" s="998"/>
      <c r="M282" s="998"/>
      <c r="N282" s="998"/>
      <c r="O282" s="998"/>
      <c r="P282" s="998"/>
      <c r="Q282" s="998"/>
    </row>
    <row r="283" spans="1:17" x14ac:dyDescent="0.25">
      <c r="I283" s="998"/>
      <c r="J283" s="998"/>
      <c r="K283" s="998"/>
      <c r="L283" s="998"/>
      <c r="M283" s="998"/>
      <c r="N283" s="998"/>
      <c r="O283" s="998"/>
      <c r="P283" s="998"/>
      <c r="Q283" s="998"/>
    </row>
    <row r="284" spans="1:17" x14ac:dyDescent="0.25">
      <c r="I284" s="998"/>
      <c r="J284" s="998"/>
      <c r="K284" s="998"/>
      <c r="L284" s="998"/>
      <c r="M284" s="998"/>
      <c r="N284" s="998"/>
      <c r="O284" s="998"/>
      <c r="P284" s="998"/>
      <c r="Q284" s="998"/>
    </row>
    <row r="285" spans="1:17" x14ac:dyDescent="0.25">
      <c r="I285" s="997"/>
      <c r="J285" s="997"/>
      <c r="K285" s="997"/>
      <c r="L285" s="997"/>
      <c r="M285" s="997"/>
      <c r="N285" s="997"/>
      <c r="O285" s="997"/>
      <c r="P285" s="997"/>
      <c r="Q285" s="997"/>
    </row>
    <row r="286" spans="1:17" x14ac:dyDescent="0.25">
      <c r="I286" s="997"/>
      <c r="J286" s="997"/>
      <c r="K286" s="997"/>
      <c r="L286" s="997"/>
      <c r="M286" s="997"/>
      <c r="N286" s="997"/>
      <c r="O286" s="997"/>
      <c r="P286" s="997"/>
      <c r="Q286" s="997"/>
    </row>
    <row r="287" spans="1:17" x14ac:dyDescent="0.25">
      <c r="I287" s="997"/>
      <c r="J287" s="997"/>
      <c r="K287" s="997"/>
      <c r="L287" s="997"/>
      <c r="M287" s="997"/>
      <c r="N287" s="997"/>
      <c r="O287" s="997"/>
      <c r="P287" s="997"/>
      <c r="Q287" s="997"/>
    </row>
  </sheetData>
  <mergeCells count="44">
    <mergeCell ref="AJ6:AM6"/>
    <mergeCell ref="AJ8:AM8"/>
    <mergeCell ref="AJ9:AM9"/>
    <mergeCell ref="A3:AM3"/>
    <mergeCell ref="A4:AM4"/>
    <mergeCell ref="W16:AI16"/>
    <mergeCell ref="AJ16:AL17"/>
    <mergeCell ref="W17:Y17"/>
    <mergeCell ref="Z17:AB17"/>
    <mergeCell ref="AC17:AE17"/>
    <mergeCell ref="AF17:AH17"/>
    <mergeCell ref="AI17:AI18"/>
    <mergeCell ref="S16:S18"/>
    <mergeCell ref="T16:U16"/>
    <mergeCell ref="V16:V18"/>
    <mergeCell ref="T17:T18"/>
    <mergeCell ref="U17:U18"/>
    <mergeCell ref="P16:P18"/>
    <mergeCell ref="AJ1:AO1"/>
    <mergeCell ref="AJ2:AO2"/>
    <mergeCell ref="AJ7:AM7"/>
    <mergeCell ref="A14:D14"/>
    <mergeCell ref="A5:AM5"/>
    <mergeCell ref="A16:A18"/>
    <mergeCell ref="B16:B18"/>
    <mergeCell ref="C16:C18"/>
    <mergeCell ref="N16:N18"/>
    <mergeCell ref="O16:O18"/>
    <mergeCell ref="AM16:AM18"/>
    <mergeCell ref="AN16:AN18"/>
    <mergeCell ref="AO16:AO18"/>
    <mergeCell ref="Q16:Q18"/>
    <mergeCell ref="R16:R18"/>
    <mergeCell ref="A13:N13"/>
    <mergeCell ref="G17:G18"/>
    <mergeCell ref="H17:H18"/>
    <mergeCell ref="M17:M18"/>
    <mergeCell ref="L17:L18"/>
    <mergeCell ref="K17:K18"/>
    <mergeCell ref="J17:J18"/>
    <mergeCell ref="I17:I18"/>
    <mergeCell ref="D17:D18"/>
    <mergeCell ref="E17:E18"/>
    <mergeCell ref="F17:F18"/>
  </mergeCells>
  <pageMargins left="0.86614173228346458" right="0.23622047244094491" top="0.78740157480314965" bottom="0.78740157480314965" header="0.51181102362204722" footer="0.23622047244094491"/>
  <pageSetup paperSize="9" scale="32" orientation="landscape" r:id="rId1"/>
  <headerFooter differentFirst="1" alignWithMargins="0">
    <oddHeader>&amp;C&amp;P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H116"/>
  <sheetViews>
    <sheetView topLeftCell="A25" workbookViewId="0"/>
  </sheetViews>
  <sheetFormatPr defaultColWidth="8.7109375" defaultRowHeight="15.75" x14ac:dyDescent="0.25"/>
  <cols>
    <col min="1" max="1" width="15.28515625" style="181" customWidth="1"/>
    <col min="2" max="2" width="60.140625" style="181" customWidth="1"/>
    <col min="3" max="3" width="10.7109375" style="181" customWidth="1"/>
    <col min="4" max="4" width="12.28515625" style="181" customWidth="1"/>
    <col min="5" max="16" width="10.7109375" style="181" customWidth="1"/>
    <col min="17" max="17" width="10.85546875" style="181" customWidth="1"/>
    <col min="18" max="16384" width="8.7109375" style="181"/>
  </cols>
  <sheetData>
    <row r="1" spans="1:22" ht="15.75" customHeight="1" x14ac:dyDescent="0.25">
      <c r="A1" s="1"/>
      <c r="B1" s="1"/>
      <c r="C1" s="386"/>
      <c r="D1" s="386"/>
      <c r="E1" s="387"/>
      <c r="F1" s="387"/>
      <c r="G1" s="387"/>
      <c r="H1" s="1"/>
      <c r="I1" s="1"/>
      <c r="J1" s="1"/>
      <c r="K1" s="387"/>
      <c r="L1" s="255"/>
      <c r="M1" s="3"/>
      <c r="N1" s="3"/>
      <c r="O1" s="2795" t="s">
        <v>1376</v>
      </c>
      <c r="P1" s="2795"/>
      <c r="Q1" s="2795"/>
      <c r="R1" s="2795"/>
      <c r="S1" s="2795"/>
      <c r="T1" s="2795"/>
      <c r="U1" s="2795"/>
      <c r="V1" s="2795"/>
    </row>
    <row r="2" spans="1:22" ht="74.099999999999994" customHeight="1" x14ac:dyDescent="0.25">
      <c r="A2" s="251"/>
      <c r="B2" s="388"/>
      <c r="C2" s="388"/>
      <c r="D2" s="388"/>
      <c r="E2" s="388"/>
      <c r="F2" s="388"/>
      <c r="G2" s="388"/>
      <c r="H2" s="1"/>
      <c r="I2" s="1"/>
      <c r="J2" s="1"/>
      <c r="K2" s="388"/>
      <c r="L2" s="255"/>
      <c r="M2" s="3"/>
      <c r="N2" s="3"/>
      <c r="O2" s="2686" t="s">
        <v>90</v>
      </c>
      <c r="P2" s="2686"/>
      <c r="Q2" s="2686"/>
      <c r="R2" s="2686"/>
      <c r="S2" s="2686"/>
      <c r="T2" s="2686"/>
      <c r="U2" s="2686"/>
      <c r="V2" s="2686"/>
    </row>
    <row r="3" spans="1:22" x14ac:dyDescent="0.25">
      <c r="A3" s="255"/>
      <c r="B3" s="255"/>
      <c r="C3" s="255"/>
      <c r="D3" s="255"/>
      <c r="E3" s="255"/>
      <c r="F3" s="255"/>
      <c r="G3" s="255"/>
      <c r="H3" s="671" t="s">
        <v>285</v>
      </c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</row>
    <row r="4" spans="1:22" x14ac:dyDescent="0.25">
      <c r="A4" s="255"/>
      <c r="B4" s="255"/>
      <c r="C4" s="255"/>
      <c r="D4" s="255"/>
      <c r="E4" s="255"/>
      <c r="F4" s="255"/>
      <c r="G4" s="255"/>
      <c r="H4" s="671" t="s">
        <v>286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</row>
    <row r="5" spans="1:22" x14ac:dyDescent="0.25">
      <c r="A5" s="255"/>
      <c r="B5" s="255"/>
      <c r="C5" s="255"/>
      <c r="D5" s="255"/>
      <c r="E5" s="255"/>
      <c r="F5" s="255"/>
      <c r="G5" s="671" t="s">
        <v>287</v>
      </c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</row>
    <row r="6" spans="1:22" ht="16.5" thickBot="1" x14ac:dyDescent="0.3">
      <c r="A6" s="255"/>
      <c r="B6" s="255"/>
      <c r="C6" s="255"/>
      <c r="D6" s="255"/>
      <c r="E6" s="255"/>
      <c r="F6" s="255" t="s">
        <v>3</v>
      </c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</row>
    <row r="7" spans="1:22" x14ac:dyDescent="0.25">
      <c r="A7" s="3070" t="s">
        <v>1117</v>
      </c>
      <c r="B7" s="3073" t="s">
        <v>6</v>
      </c>
      <c r="C7" s="3073" t="s">
        <v>1100</v>
      </c>
      <c r="D7" s="3075" t="s">
        <v>8</v>
      </c>
      <c r="E7" s="3075"/>
      <c r="F7" s="3075"/>
      <c r="G7" s="3075"/>
      <c r="H7" s="3075"/>
      <c r="I7" s="3075"/>
      <c r="J7" s="3075"/>
      <c r="K7" s="3075"/>
      <c r="L7" s="3075"/>
      <c r="M7" s="3075"/>
      <c r="N7" s="3075"/>
      <c r="O7" s="3075"/>
      <c r="P7" s="3075"/>
      <c r="Q7" s="3075"/>
      <c r="R7" s="715"/>
      <c r="S7" s="3075" t="s">
        <v>9</v>
      </c>
      <c r="T7" s="3075"/>
      <c r="U7" s="3075"/>
      <c r="V7" s="3076" t="s">
        <v>1006</v>
      </c>
    </row>
    <row r="8" spans="1:22" x14ac:dyDescent="0.25">
      <c r="A8" s="3071"/>
      <c r="B8" s="3069"/>
      <c r="C8" s="3069"/>
      <c r="D8" s="3068" t="s">
        <v>11</v>
      </c>
      <c r="E8" s="3068"/>
      <c r="F8" s="3068"/>
      <c r="G8" s="3068"/>
      <c r="H8" s="3068" t="s">
        <v>12</v>
      </c>
      <c r="I8" s="3068"/>
      <c r="J8" s="3068"/>
      <c r="K8" s="3068"/>
      <c r="L8" s="3068" t="s">
        <v>13</v>
      </c>
      <c r="M8" s="3068"/>
      <c r="N8" s="3068"/>
      <c r="O8" s="3068"/>
      <c r="P8" s="3068" t="s">
        <v>14</v>
      </c>
      <c r="Q8" s="3068"/>
      <c r="R8" s="3068"/>
      <c r="S8" s="3068" t="s">
        <v>15</v>
      </c>
      <c r="T8" s="3068"/>
      <c r="U8" s="3068"/>
      <c r="V8" s="3077"/>
    </row>
    <row r="9" spans="1:22" x14ac:dyDescent="0.25">
      <c r="A9" s="3071"/>
      <c r="B9" s="3069"/>
      <c r="C9" s="3069"/>
      <c r="D9" s="3069" t="s">
        <v>288</v>
      </c>
      <c r="E9" s="3069"/>
      <c r="F9" s="3069"/>
      <c r="G9" s="3069"/>
      <c r="H9" s="3068" t="s">
        <v>288</v>
      </c>
      <c r="I9" s="3068"/>
      <c r="J9" s="3068"/>
      <c r="K9" s="3068"/>
      <c r="L9" s="3068" t="s">
        <v>288</v>
      </c>
      <c r="M9" s="3068"/>
      <c r="N9" s="3068"/>
      <c r="O9" s="3068"/>
      <c r="P9" s="3068" t="s">
        <v>289</v>
      </c>
      <c r="Q9" s="3068"/>
      <c r="R9" s="3068"/>
      <c r="S9" s="3068"/>
      <c r="T9" s="3068"/>
      <c r="U9" s="3068"/>
      <c r="V9" s="3077"/>
    </row>
    <row r="10" spans="1:22" ht="63.75" thickBot="1" x14ac:dyDescent="0.3">
      <c r="A10" s="3072"/>
      <c r="B10" s="3074"/>
      <c r="C10" s="3074"/>
      <c r="D10" s="714" t="s">
        <v>1101</v>
      </c>
      <c r="E10" s="714" t="s">
        <v>17</v>
      </c>
      <c r="F10" s="714" t="s">
        <v>1102</v>
      </c>
      <c r="G10" s="714" t="s">
        <v>19</v>
      </c>
      <c r="H10" s="714" t="s">
        <v>292</v>
      </c>
      <c r="I10" s="714" t="s">
        <v>291</v>
      </c>
      <c r="J10" s="714" t="s">
        <v>1102</v>
      </c>
      <c r="K10" s="714" t="s">
        <v>19</v>
      </c>
      <c r="L10" s="714" t="s">
        <v>290</v>
      </c>
      <c r="M10" s="714" t="s">
        <v>291</v>
      </c>
      <c r="N10" s="714" t="s">
        <v>1102</v>
      </c>
      <c r="O10" s="714" t="s">
        <v>19</v>
      </c>
      <c r="P10" s="714" t="s">
        <v>290</v>
      </c>
      <c r="Q10" s="714" t="s">
        <v>291</v>
      </c>
      <c r="R10" s="714" t="s">
        <v>1102</v>
      </c>
      <c r="S10" s="714" t="s">
        <v>292</v>
      </c>
      <c r="T10" s="714" t="s">
        <v>291</v>
      </c>
      <c r="U10" s="714" t="s">
        <v>1102</v>
      </c>
      <c r="V10" s="3078"/>
    </row>
    <row r="11" spans="1:22" ht="16.5" thickBot="1" x14ac:dyDescent="0.3">
      <c r="A11" s="672">
        <v>1</v>
      </c>
      <c r="B11" s="673">
        <v>2</v>
      </c>
      <c r="C11" s="673">
        <v>3</v>
      </c>
      <c r="D11" s="674">
        <v>4</v>
      </c>
      <c r="E11" s="674">
        <v>5</v>
      </c>
      <c r="F11" s="674">
        <v>6</v>
      </c>
      <c r="G11" s="674">
        <v>7</v>
      </c>
      <c r="H11" s="674">
        <v>8</v>
      </c>
      <c r="I11" s="674">
        <v>9</v>
      </c>
      <c r="J11" s="674">
        <v>10</v>
      </c>
      <c r="K11" s="674">
        <v>11</v>
      </c>
      <c r="L11" s="674">
        <v>12</v>
      </c>
      <c r="M11" s="674">
        <v>13</v>
      </c>
      <c r="N11" s="674">
        <v>14</v>
      </c>
      <c r="O11" s="674">
        <v>15</v>
      </c>
      <c r="P11" s="674">
        <v>16</v>
      </c>
      <c r="Q11" s="674">
        <v>17</v>
      </c>
      <c r="R11" s="674">
        <v>18</v>
      </c>
      <c r="S11" s="674">
        <v>19</v>
      </c>
      <c r="T11" s="674">
        <v>20</v>
      </c>
      <c r="U11" s="674">
        <v>21</v>
      </c>
      <c r="V11" s="675">
        <v>22</v>
      </c>
    </row>
    <row r="12" spans="1:22" x14ac:dyDescent="0.25">
      <c r="A12" s="676" t="s">
        <v>20</v>
      </c>
      <c r="B12" s="344" t="s">
        <v>293</v>
      </c>
      <c r="C12" s="677" t="s">
        <v>22</v>
      </c>
      <c r="D12" s="677" t="s">
        <v>22</v>
      </c>
      <c r="E12" s="677"/>
      <c r="F12" s="677" t="s">
        <v>22</v>
      </c>
      <c r="G12" s="677" t="s">
        <v>22</v>
      </c>
      <c r="H12" s="677" t="s">
        <v>22</v>
      </c>
      <c r="I12" s="678">
        <f>E114</f>
        <v>0</v>
      </c>
      <c r="J12" s="677" t="s">
        <v>22</v>
      </c>
      <c r="K12" s="677" t="s">
        <v>22</v>
      </c>
      <c r="L12" s="677" t="s">
        <v>22</v>
      </c>
      <c r="M12" s="678">
        <f>I114</f>
        <v>0</v>
      </c>
      <c r="N12" s="677" t="s">
        <v>22</v>
      </c>
      <c r="O12" s="677" t="s">
        <v>22</v>
      </c>
      <c r="P12" s="677" t="s">
        <v>22</v>
      </c>
      <c r="Q12" s="678">
        <f>M114</f>
        <v>0</v>
      </c>
      <c r="R12" s="677" t="s">
        <v>22</v>
      </c>
      <c r="S12" s="677" t="s">
        <v>22</v>
      </c>
      <c r="T12" s="677">
        <v>0</v>
      </c>
      <c r="U12" s="677" t="s">
        <v>22</v>
      </c>
      <c r="V12" s="679" t="s">
        <v>22</v>
      </c>
    </row>
    <row r="13" spans="1:22" x14ac:dyDescent="0.25">
      <c r="A13" s="680">
        <v>10000</v>
      </c>
      <c r="B13" s="258" t="s">
        <v>845</v>
      </c>
      <c r="C13" s="713">
        <f>C14+C19+C36+C39+C44+C48</f>
        <v>0</v>
      </c>
      <c r="D13" s="713">
        <f>D14+D19+D36+D39+D44+D48</f>
        <v>0</v>
      </c>
      <c r="E13" s="713">
        <f>E14+E19+E36+E39+E44+E48</f>
        <v>0</v>
      </c>
      <c r="F13" s="713">
        <f>F14+F19+F36+F39+F44+F48</f>
        <v>0</v>
      </c>
      <c r="G13" s="713">
        <f>C13+D13-E13-F13</f>
        <v>0</v>
      </c>
      <c r="H13" s="713">
        <f>H14+H19+H36+H39+H44+H48</f>
        <v>0</v>
      </c>
      <c r="I13" s="713">
        <f>I14+I19+I36+I39+I44+I48</f>
        <v>0</v>
      </c>
      <c r="J13" s="713">
        <f>J14+J19+J36+J39+J44+J48</f>
        <v>0</v>
      </c>
      <c r="K13" s="713">
        <f>G13+H13-I13-J13</f>
        <v>0</v>
      </c>
      <c r="L13" s="713">
        <f>L14+L19+L36+L39+L44+L48</f>
        <v>0</v>
      </c>
      <c r="M13" s="713">
        <f>M14+M19+M36+M39+M44+M48</f>
        <v>0</v>
      </c>
      <c r="N13" s="713">
        <f>N14+N19+N36+N39+N44+N48</f>
        <v>0</v>
      </c>
      <c r="O13" s="713">
        <f>K13+L13-M13-N13</f>
        <v>0</v>
      </c>
      <c r="P13" s="713">
        <f t="shared" ref="P13:U13" si="0">P14+P19+P36+P39+P44+P48</f>
        <v>0</v>
      </c>
      <c r="Q13" s="713">
        <f t="shared" si="0"/>
        <v>0</v>
      </c>
      <c r="R13" s="713">
        <f t="shared" si="0"/>
        <v>0</v>
      </c>
      <c r="S13" s="713">
        <f t="shared" si="0"/>
        <v>0</v>
      </c>
      <c r="T13" s="713">
        <f t="shared" si="0"/>
        <v>0</v>
      </c>
      <c r="U13" s="713">
        <f t="shared" si="0"/>
        <v>0</v>
      </c>
      <c r="V13" s="681">
        <f>O13+P13-Q13-R13</f>
        <v>0</v>
      </c>
    </row>
    <row r="14" spans="1:22" ht="31.5" x14ac:dyDescent="0.25">
      <c r="A14" s="680">
        <v>10100</v>
      </c>
      <c r="B14" s="258" t="s">
        <v>774</v>
      </c>
      <c r="C14" s="713">
        <f>SUM(C15:C18)</f>
        <v>0</v>
      </c>
      <c r="D14" s="1254">
        <f t="shared" ref="D14:F14" si="1">SUM(D15:D18)</f>
        <v>0</v>
      </c>
      <c r="E14" s="1254">
        <f t="shared" si="1"/>
        <v>0</v>
      </c>
      <c r="F14" s="1254">
        <f t="shared" si="1"/>
        <v>0</v>
      </c>
      <c r="G14" s="713">
        <f t="shared" ref="G14:G68" si="2">C14+D14-E14-F14</f>
        <v>0</v>
      </c>
      <c r="H14" s="1254">
        <f t="shared" ref="H14" si="3">SUM(H15:H18)</f>
        <v>0</v>
      </c>
      <c r="I14" s="1254">
        <f t="shared" ref="I14" si="4">SUM(I15:I18)</f>
        <v>0</v>
      </c>
      <c r="J14" s="1254">
        <f t="shared" ref="J14" si="5">SUM(J15:J18)</f>
        <v>0</v>
      </c>
      <c r="K14" s="713">
        <f t="shared" ref="K14:K68" si="6">G14+H14-I14-J14</f>
        <v>0</v>
      </c>
      <c r="L14" s="1254">
        <f t="shared" ref="L14" si="7">SUM(L15:L18)</f>
        <v>0</v>
      </c>
      <c r="M14" s="1254">
        <f t="shared" ref="M14" si="8">SUM(M15:M18)</f>
        <v>0</v>
      </c>
      <c r="N14" s="1254">
        <f t="shared" ref="N14" si="9">SUM(N15:N18)</f>
        <v>0</v>
      </c>
      <c r="O14" s="713">
        <f t="shared" ref="O14:O68" si="10">K14+L14-M14-N14</f>
        <v>0</v>
      </c>
      <c r="P14" s="1254">
        <f t="shared" ref="P14" si="11">SUM(P15:P18)</f>
        <v>0</v>
      </c>
      <c r="Q14" s="1254">
        <f t="shared" ref="Q14" si="12">SUM(Q15:Q18)</f>
        <v>0</v>
      </c>
      <c r="R14" s="1254">
        <f t="shared" ref="R14" si="13">SUM(R15:R18)</f>
        <v>0</v>
      </c>
      <c r="S14" s="713">
        <f t="shared" ref="S14:V14" si="14">SUM(S15:S17)</f>
        <v>0</v>
      </c>
      <c r="T14" s="713">
        <f t="shared" si="14"/>
        <v>0</v>
      </c>
      <c r="U14" s="713">
        <f t="shared" si="14"/>
        <v>0</v>
      </c>
      <c r="V14" s="681">
        <f t="shared" si="14"/>
        <v>0</v>
      </c>
    </row>
    <row r="15" spans="1:22" ht="31.5" x14ac:dyDescent="0.25">
      <c r="A15" s="682">
        <v>10110</v>
      </c>
      <c r="B15" s="213" t="s">
        <v>620</v>
      </c>
      <c r="C15" s="260"/>
      <c r="D15" s="260"/>
      <c r="E15" s="260"/>
      <c r="F15" s="260"/>
      <c r="G15" s="260">
        <f t="shared" si="2"/>
        <v>0</v>
      </c>
      <c r="H15" s="260"/>
      <c r="I15" s="260"/>
      <c r="J15" s="260"/>
      <c r="K15" s="260">
        <f t="shared" si="6"/>
        <v>0</v>
      </c>
      <c r="L15" s="260"/>
      <c r="M15" s="260"/>
      <c r="N15" s="260"/>
      <c r="O15" s="260">
        <f t="shared" si="10"/>
        <v>0</v>
      </c>
      <c r="P15" s="260"/>
      <c r="Q15" s="260"/>
      <c r="R15" s="260"/>
      <c r="S15" s="260">
        <f t="shared" ref="S15:U17" si="15">D15+H15+L15+P15</f>
        <v>0</v>
      </c>
      <c r="T15" s="260">
        <f t="shared" si="15"/>
        <v>0</v>
      </c>
      <c r="U15" s="260">
        <f t="shared" si="15"/>
        <v>0</v>
      </c>
      <c r="V15" s="683">
        <f t="shared" ref="V15:V69" si="16">O15+P15-Q15</f>
        <v>0</v>
      </c>
    </row>
    <row r="16" spans="1:22" x14ac:dyDescent="0.25">
      <c r="A16" s="682">
        <v>10120</v>
      </c>
      <c r="B16" s="213" t="s">
        <v>621</v>
      </c>
      <c r="C16" s="260"/>
      <c r="D16" s="260"/>
      <c r="E16" s="260"/>
      <c r="F16" s="260"/>
      <c r="G16" s="260">
        <f t="shared" si="2"/>
        <v>0</v>
      </c>
      <c r="H16" s="260"/>
      <c r="I16" s="260"/>
      <c r="J16" s="260"/>
      <c r="K16" s="260">
        <f t="shared" si="6"/>
        <v>0</v>
      </c>
      <c r="L16" s="260"/>
      <c r="M16" s="260"/>
      <c r="N16" s="260"/>
      <c r="O16" s="260">
        <f t="shared" si="10"/>
        <v>0</v>
      </c>
      <c r="P16" s="260"/>
      <c r="Q16" s="260"/>
      <c r="R16" s="260"/>
      <c r="S16" s="260">
        <f t="shared" si="15"/>
        <v>0</v>
      </c>
      <c r="T16" s="260">
        <f t="shared" si="15"/>
        <v>0</v>
      </c>
      <c r="U16" s="260">
        <f t="shared" si="15"/>
        <v>0</v>
      </c>
      <c r="V16" s="683">
        <f t="shared" si="16"/>
        <v>0</v>
      </c>
    </row>
    <row r="17" spans="1:22" x14ac:dyDescent="0.25">
      <c r="A17" s="682">
        <v>10140</v>
      </c>
      <c r="B17" s="213" t="s">
        <v>23</v>
      </c>
      <c r="C17" s="260"/>
      <c r="D17" s="260"/>
      <c r="E17" s="260"/>
      <c r="F17" s="260"/>
      <c r="G17" s="260">
        <f t="shared" si="2"/>
        <v>0</v>
      </c>
      <c r="H17" s="260"/>
      <c r="I17" s="260"/>
      <c r="J17" s="260"/>
      <c r="K17" s="260">
        <f t="shared" si="6"/>
        <v>0</v>
      </c>
      <c r="L17" s="260"/>
      <c r="M17" s="260"/>
      <c r="N17" s="260"/>
      <c r="O17" s="260">
        <f t="shared" si="10"/>
        <v>0</v>
      </c>
      <c r="P17" s="260"/>
      <c r="Q17" s="260"/>
      <c r="R17" s="260"/>
      <c r="S17" s="260">
        <f t="shared" si="15"/>
        <v>0</v>
      </c>
      <c r="T17" s="260">
        <f t="shared" si="15"/>
        <v>0</v>
      </c>
      <c r="U17" s="260">
        <f t="shared" si="15"/>
        <v>0</v>
      </c>
      <c r="V17" s="683">
        <f t="shared" si="16"/>
        <v>0</v>
      </c>
    </row>
    <row r="18" spans="1:22" s="666" customFormat="1" ht="47.25" x14ac:dyDescent="0.25">
      <c r="A18" s="682">
        <v>10150</v>
      </c>
      <c r="B18" s="1572" t="s">
        <v>2259</v>
      </c>
      <c r="C18" s="260"/>
      <c r="D18" s="260"/>
      <c r="E18" s="260"/>
      <c r="F18" s="260"/>
      <c r="G18" s="260">
        <f t="shared" ref="G18" si="17">C18+D18-E18-F18</f>
        <v>0</v>
      </c>
      <c r="H18" s="260"/>
      <c r="I18" s="260"/>
      <c r="J18" s="260"/>
      <c r="K18" s="260">
        <f t="shared" ref="K18" si="18">G18+H18-I18-J18</f>
        <v>0</v>
      </c>
      <c r="L18" s="260"/>
      <c r="M18" s="260"/>
      <c r="N18" s="260"/>
      <c r="O18" s="260">
        <f t="shared" ref="O18" si="19">K18+L18-M18-N18</f>
        <v>0</v>
      </c>
      <c r="P18" s="260"/>
      <c r="Q18" s="260"/>
      <c r="R18" s="260"/>
      <c r="S18" s="260">
        <f t="shared" ref="S18" si="20">D18+H18+L18+P18</f>
        <v>0</v>
      </c>
      <c r="T18" s="260">
        <f t="shared" ref="T18" si="21">E18+I18+M18+Q18</f>
        <v>0</v>
      </c>
      <c r="U18" s="260">
        <f t="shared" ref="U18" si="22">F18+J18+N18+R18</f>
        <v>0</v>
      </c>
      <c r="V18" s="683">
        <f t="shared" ref="V18" si="23">O18+P18-Q18</f>
        <v>0</v>
      </c>
    </row>
    <row r="19" spans="1:22" x14ac:dyDescent="0.25">
      <c r="A19" s="680">
        <v>10200</v>
      </c>
      <c r="B19" s="258" t="s">
        <v>24</v>
      </c>
      <c r="C19" s="157">
        <f>SUM(C20,C24:C35)</f>
        <v>0</v>
      </c>
      <c r="D19" s="157">
        <f>SUM(D20,D24:D35)</f>
        <v>0</v>
      </c>
      <c r="E19" s="157">
        <f>SUM(E20,E24:E35)</f>
        <v>0</v>
      </c>
      <c r="F19" s="157">
        <f>SUM(F20,F24:F35)</f>
        <v>0</v>
      </c>
      <c r="G19" s="150">
        <f t="shared" si="2"/>
        <v>0</v>
      </c>
      <c r="H19" s="157">
        <f>SUM(H20,H24:H35)</f>
        <v>0</v>
      </c>
      <c r="I19" s="157">
        <f>SUM(I20,I24:I35)</f>
        <v>0</v>
      </c>
      <c r="J19" s="157">
        <f>SUM(J20,J24:J35)</f>
        <v>0</v>
      </c>
      <c r="K19" s="150">
        <f t="shared" si="6"/>
        <v>0</v>
      </c>
      <c r="L19" s="157">
        <f>SUM(L20,L24:L35)</f>
        <v>0</v>
      </c>
      <c r="M19" s="157">
        <f>SUM(M20,M24:M35)</f>
        <v>0</v>
      </c>
      <c r="N19" s="157">
        <f>SUM(N20,N24:N35)</f>
        <v>0</v>
      </c>
      <c r="O19" s="150">
        <f t="shared" si="10"/>
        <v>0</v>
      </c>
      <c r="P19" s="157">
        <f>SUM(P20,P24:P35)</f>
        <v>0</v>
      </c>
      <c r="Q19" s="157">
        <f>SUM(Q20,Q24:Q35)</f>
        <v>0</v>
      </c>
      <c r="R19" s="157">
        <f>SUM(R20,R24:R35)</f>
        <v>0</v>
      </c>
      <c r="S19" s="158">
        <f t="shared" ref="S19:U20" si="24">P19+L19+H19+D19</f>
        <v>0</v>
      </c>
      <c r="T19" s="159">
        <f t="shared" si="24"/>
        <v>0</v>
      </c>
      <c r="U19" s="158">
        <f t="shared" si="24"/>
        <v>0</v>
      </c>
      <c r="V19" s="160">
        <f>O19+P19-Q19-R19</f>
        <v>0</v>
      </c>
    </row>
    <row r="20" spans="1:22" x14ac:dyDescent="0.25">
      <c r="A20" s="682">
        <v>10210</v>
      </c>
      <c r="B20" s="213" t="s">
        <v>25</v>
      </c>
      <c r="C20" s="153">
        <f>C21+C22+C23</f>
        <v>0</v>
      </c>
      <c r="D20" s="153">
        <f>D21+D22+D23</f>
        <v>0</v>
      </c>
      <c r="E20" s="153">
        <f>E21+E22+E23</f>
        <v>0</v>
      </c>
      <c r="F20" s="153">
        <f>F21+F22+F23</f>
        <v>0</v>
      </c>
      <c r="G20" s="153">
        <f t="shared" si="2"/>
        <v>0</v>
      </c>
      <c r="H20" s="153">
        <f>H21+H22+H23</f>
        <v>0</v>
      </c>
      <c r="I20" s="153">
        <f>I21+I22+I23</f>
        <v>0</v>
      </c>
      <c r="J20" s="153">
        <f>J21+J22+J23</f>
        <v>0</v>
      </c>
      <c r="K20" s="153">
        <f t="shared" si="6"/>
        <v>0</v>
      </c>
      <c r="L20" s="153">
        <f>L21+L22+L23</f>
        <v>0</v>
      </c>
      <c r="M20" s="153">
        <f>M21+M22+M23</f>
        <v>0</v>
      </c>
      <c r="N20" s="153">
        <f>N21+N22+N23</f>
        <v>0</v>
      </c>
      <c r="O20" s="153">
        <f t="shared" si="10"/>
        <v>0</v>
      </c>
      <c r="P20" s="153">
        <f>P21+P22+P23</f>
        <v>0</v>
      </c>
      <c r="Q20" s="153">
        <f>Q21+Q22+Q23</f>
        <v>0</v>
      </c>
      <c r="R20" s="153">
        <f>R21+R22+R23</f>
        <v>0</v>
      </c>
      <c r="S20" s="155">
        <f t="shared" si="24"/>
        <v>0</v>
      </c>
      <c r="T20" s="153">
        <f t="shared" si="24"/>
        <v>0</v>
      </c>
      <c r="U20" s="155">
        <f t="shared" si="24"/>
        <v>0</v>
      </c>
      <c r="V20" s="156">
        <f>O20+P20-Q20-R20</f>
        <v>0</v>
      </c>
    </row>
    <row r="21" spans="1:22" s="666" customFormat="1" ht="31.5" x14ac:dyDescent="0.25">
      <c r="A21" s="1010">
        <v>102101</v>
      </c>
      <c r="B21" s="1011" t="s">
        <v>1513</v>
      </c>
      <c r="C21" s="260"/>
      <c r="D21" s="260"/>
      <c r="E21" s="260"/>
      <c r="F21" s="260"/>
      <c r="G21" s="260">
        <f t="shared" si="2"/>
        <v>0</v>
      </c>
      <c r="H21" s="260"/>
      <c r="I21" s="260"/>
      <c r="J21" s="260"/>
      <c r="K21" s="260">
        <f t="shared" si="6"/>
        <v>0</v>
      </c>
      <c r="L21" s="260"/>
      <c r="M21" s="260"/>
      <c r="N21" s="260"/>
      <c r="O21" s="260">
        <f t="shared" si="10"/>
        <v>0</v>
      </c>
      <c r="P21" s="260"/>
      <c r="Q21" s="260"/>
      <c r="R21" s="260"/>
      <c r="S21" s="260">
        <f t="shared" ref="S21:S35" si="25">D21+H21+L21+P21</f>
        <v>0</v>
      </c>
      <c r="T21" s="260">
        <f t="shared" ref="T21:T35" si="26">E21+I21+M21+Q21</f>
        <v>0</v>
      </c>
      <c r="U21" s="260">
        <f t="shared" ref="U21:U35" si="27">F21+J21+N21+R21</f>
        <v>0</v>
      </c>
      <c r="V21" s="683">
        <f t="shared" ref="V21:V35" si="28">O21+P21-Q21</f>
        <v>0</v>
      </c>
    </row>
    <row r="22" spans="1:22" s="666" customFormat="1" x14ac:dyDescent="0.25">
      <c r="A22" s="1010">
        <v>102102</v>
      </c>
      <c r="B22" s="1011" t="s">
        <v>1515</v>
      </c>
      <c r="C22" s="260"/>
      <c r="D22" s="260"/>
      <c r="E22" s="260"/>
      <c r="F22" s="260"/>
      <c r="G22" s="260">
        <f t="shared" si="2"/>
        <v>0</v>
      </c>
      <c r="H22" s="260"/>
      <c r="I22" s="260"/>
      <c r="J22" s="260"/>
      <c r="K22" s="260">
        <f t="shared" si="6"/>
        <v>0</v>
      </c>
      <c r="L22" s="260"/>
      <c r="M22" s="260"/>
      <c r="N22" s="260"/>
      <c r="O22" s="260">
        <f t="shared" si="10"/>
        <v>0</v>
      </c>
      <c r="P22" s="260"/>
      <c r="Q22" s="260"/>
      <c r="R22" s="260"/>
      <c r="S22" s="260">
        <f t="shared" si="25"/>
        <v>0</v>
      </c>
      <c r="T22" s="260">
        <f t="shared" si="26"/>
        <v>0</v>
      </c>
      <c r="U22" s="260">
        <f t="shared" si="27"/>
        <v>0</v>
      </c>
      <c r="V22" s="683">
        <f t="shared" si="28"/>
        <v>0</v>
      </c>
    </row>
    <row r="23" spans="1:22" s="666" customFormat="1" ht="47.25" x14ac:dyDescent="0.25">
      <c r="A23" s="1010">
        <v>102103</v>
      </c>
      <c r="B23" s="1011" t="s">
        <v>1517</v>
      </c>
      <c r="C23" s="260"/>
      <c r="D23" s="260"/>
      <c r="E23" s="260"/>
      <c r="F23" s="260"/>
      <c r="G23" s="260">
        <f t="shared" si="2"/>
        <v>0</v>
      </c>
      <c r="H23" s="260"/>
      <c r="I23" s="260"/>
      <c r="J23" s="260"/>
      <c r="K23" s="260">
        <f t="shared" si="6"/>
        <v>0</v>
      </c>
      <c r="L23" s="260"/>
      <c r="M23" s="260"/>
      <c r="N23" s="260"/>
      <c r="O23" s="260">
        <f t="shared" si="10"/>
        <v>0</v>
      </c>
      <c r="P23" s="260"/>
      <c r="Q23" s="260"/>
      <c r="R23" s="260"/>
      <c r="S23" s="260">
        <f t="shared" si="25"/>
        <v>0</v>
      </c>
      <c r="T23" s="260">
        <f t="shared" si="26"/>
        <v>0</v>
      </c>
      <c r="U23" s="260">
        <f t="shared" si="27"/>
        <v>0</v>
      </c>
      <c r="V23" s="683">
        <f t="shared" si="28"/>
        <v>0</v>
      </c>
    </row>
    <row r="24" spans="1:22" s="666" customFormat="1" ht="47.25" x14ac:dyDescent="0.25">
      <c r="A24" s="1010">
        <v>10211</v>
      </c>
      <c r="B24" s="1011" t="s">
        <v>1519</v>
      </c>
      <c r="C24" s="260"/>
      <c r="D24" s="260"/>
      <c r="E24" s="260"/>
      <c r="F24" s="260"/>
      <c r="G24" s="260">
        <f t="shared" si="2"/>
        <v>0</v>
      </c>
      <c r="H24" s="260"/>
      <c r="I24" s="260"/>
      <c r="J24" s="260"/>
      <c r="K24" s="260">
        <f t="shared" si="6"/>
        <v>0</v>
      </c>
      <c r="L24" s="260"/>
      <c r="M24" s="260"/>
      <c r="N24" s="260"/>
      <c r="O24" s="260">
        <f t="shared" si="10"/>
        <v>0</v>
      </c>
      <c r="P24" s="260"/>
      <c r="Q24" s="260"/>
      <c r="R24" s="260"/>
      <c r="S24" s="260">
        <f t="shared" si="25"/>
        <v>0</v>
      </c>
      <c r="T24" s="260">
        <f t="shared" si="26"/>
        <v>0</v>
      </c>
      <c r="U24" s="260">
        <f t="shared" si="27"/>
        <v>0</v>
      </c>
      <c r="V24" s="683">
        <f t="shared" si="28"/>
        <v>0</v>
      </c>
    </row>
    <row r="25" spans="1:22" s="666" customFormat="1" ht="47.25" x14ac:dyDescent="0.25">
      <c r="A25" s="1010">
        <v>10212</v>
      </c>
      <c r="B25" s="1011" t="s">
        <v>1532</v>
      </c>
      <c r="C25" s="260"/>
      <c r="D25" s="260"/>
      <c r="E25" s="260"/>
      <c r="F25" s="260"/>
      <c r="G25" s="260">
        <f t="shared" si="2"/>
        <v>0</v>
      </c>
      <c r="H25" s="260"/>
      <c r="I25" s="260"/>
      <c r="J25" s="260"/>
      <c r="K25" s="260">
        <f t="shared" si="6"/>
        <v>0</v>
      </c>
      <c r="L25" s="260"/>
      <c r="M25" s="260"/>
      <c r="N25" s="260"/>
      <c r="O25" s="260">
        <f t="shared" si="10"/>
        <v>0</v>
      </c>
      <c r="P25" s="260"/>
      <c r="Q25" s="260"/>
      <c r="R25" s="260"/>
      <c r="S25" s="260">
        <f t="shared" si="25"/>
        <v>0</v>
      </c>
      <c r="T25" s="260">
        <f t="shared" si="26"/>
        <v>0</v>
      </c>
      <c r="U25" s="260">
        <f t="shared" si="27"/>
        <v>0</v>
      </c>
      <c r="V25" s="683">
        <f t="shared" si="28"/>
        <v>0</v>
      </c>
    </row>
    <row r="26" spans="1:22" s="666" customFormat="1" ht="63" x14ac:dyDescent="0.25">
      <c r="A26" s="1010">
        <v>10213</v>
      </c>
      <c r="B26" s="1011" t="s">
        <v>1533</v>
      </c>
      <c r="C26" s="260"/>
      <c r="D26" s="260"/>
      <c r="E26" s="260"/>
      <c r="F26" s="260"/>
      <c r="G26" s="260">
        <f t="shared" si="2"/>
        <v>0</v>
      </c>
      <c r="H26" s="260"/>
      <c r="I26" s="260"/>
      <c r="J26" s="260"/>
      <c r="K26" s="260">
        <f t="shared" si="6"/>
        <v>0</v>
      </c>
      <c r="L26" s="260"/>
      <c r="M26" s="260"/>
      <c r="N26" s="260"/>
      <c r="O26" s="260">
        <f t="shared" si="10"/>
        <v>0</v>
      </c>
      <c r="P26" s="260"/>
      <c r="Q26" s="260"/>
      <c r="R26" s="260"/>
      <c r="S26" s="260">
        <f t="shared" si="25"/>
        <v>0</v>
      </c>
      <c r="T26" s="260">
        <f t="shared" si="26"/>
        <v>0</v>
      </c>
      <c r="U26" s="260">
        <f t="shared" si="27"/>
        <v>0</v>
      </c>
      <c r="V26" s="683">
        <f t="shared" si="28"/>
        <v>0</v>
      </c>
    </row>
    <row r="27" spans="1:22" s="666" customFormat="1" ht="47.25" x14ac:dyDescent="0.25">
      <c r="A27" s="1010">
        <v>10214</v>
      </c>
      <c r="B27" s="1011" t="s">
        <v>1534</v>
      </c>
      <c r="C27" s="260"/>
      <c r="D27" s="260"/>
      <c r="E27" s="260"/>
      <c r="F27" s="260"/>
      <c r="G27" s="260">
        <f t="shared" si="2"/>
        <v>0</v>
      </c>
      <c r="H27" s="260"/>
      <c r="I27" s="260"/>
      <c r="J27" s="260"/>
      <c r="K27" s="260">
        <f t="shared" si="6"/>
        <v>0</v>
      </c>
      <c r="L27" s="260"/>
      <c r="M27" s="260"/>
      <c r="N27" s="260"/>
      <c r="O27" s="260">
        <f t="shared" si="10"/>
        <v>0</v>
      </c>
      <c r="P27" s="260"/>
      <c r="Q27" s="260"/>
      <c r="R27" s="260"/>
      <c r="S27" s="260">
        <f t="shared" si="25"/>
        <v>0</v>
      </c>
      <c r="T27" s="260">
        <f t="shared" si="26"/>
        <v>0</v>
      </c>
      <c r="U27" s="260">
        <f t="shared" si="27"/>
        <v>0</v>
      </c>
      <c r="V27" s="683">
        <f t="shared" si="28"/>
        <v>0</v>
      </c>
    </row>
    <row r="28" spans="1:22" ht="31.5" x14ac:dyDescent="0.25">
      <c r="A28" s="682">
        <v>10220</v>
      </c>
      <c r="B28" s="213" t="s">
        <v>26</v>
      </c>
      <c r="C28" s="260"/>
      <c r="D28" s="260"/>
      <c r="E28" s="260"/>
      <c r="F28" s="260"/>
      <c r="G28" s="260">
        <f t="shared" si="2"/>
        <v>0</v>
      </c>
      <c r="H28" s="260"/>
      <c r="I28" s="260"/>
      <c r="J28" s="260"/>
      <c r="K28" s="260">
        <f t="shared" si="6"/>
        <v>0</v>
      </c>
      <c r="L28" s="260"/>
      <c r="M28" s="260"/>
      <c r="N28" s="260"/>
      <c r="O28" s="260">
        <f t="shared" si="10"/>
        <v>0</v>
      </c>
      <c r="P28" s="260"/>
      <c r="Q28" s="260"/>
      <c r="R28" s="260"/>
      <c r="S28" s="260">
        <f t="shared" si="25"/>
        <v>0</v>
      </c>
      <c r="T28" s="260">
        <f t="shared" si="26"/>
        <v>0</v>
      </c>
      <c r="U28" s="260">
        <f t="shared" si="27"/>
        <v>0</v>
      </c>
      <c r="V28" s="683">
        <f t="shared" si="28"/>
        <v>0</v>
      </c>
    </row>
    <row r="29" spans="1:22" s="666" customFormat="1" ht="47.25" x14ac:dyDescent="0.25">
      <c r="A29" s="1012" t="s">
        <v>1524</v>
      </c>
      <c r="B29" s="1013" t="s">
        <v>1525</v>
      </c>
      <c r="C29" s="260"/>
      <c r="D29" s="260"/>
      <c r="E29" s="260"/>
      <c r="F29" s="260"/>
      <c r="G29" s="260">
        <f t="shared" si="2"/>
        <v>0</v>
      </c>
      <c r="H29" s="260"/>
      <c r="I29" s="260"/>
      <c r="J29" s="260"/>
      <c r="K29" s="260">
        <f t="shared" si="6"/>
        <v>0</v>
      </c>
      <c r="L29" s="260"/>
      <c r="M29" s="260"/>
      <c r="N29" s="260"/>
      <c r="O29" s="260">
        <f t="shared" si="10"/>
        <v>0</v>
      </c>
      <c r="P29" s="260"/>
      <c r="Q29" s="260"/>
      <c r="R29" s="260"/>
      <c r="S29" s="260">
        <f t="shared" si="25"/>
        <v>0</v>
      </c>
      <c r="T29" s="260">
        <f t="shared" si="26"/>
        <v>0</v>
      </c>
      <c r="U29" s="260">
        <f t="shared" si="27"/>
        <v>0</v>
      </c>
      <c r="V29" s="683">
        <f t="shared" si="28"/>
        <v>0</v>
      </c>
    </row>
    <row r="30" spans="1:22" s="666" customFormat="1" ht="31.5" x14ac:dyDescent="0.25">
      <c r="A30" s="1012" t="s">
        <v>1526</v>
      </c>
      <c r="B30" s="1013" t="s">
        <v>1527</v>
      </c>
      <c r="C30" s="260"/>
      <c r="D30" s="260"/>
      <c r="E30" s="260"/>
      <c r="F30" s="260"/>
      <c r="G30" s="260">
        <f t="shared" si="2"/>
        <v>0</v>
      </c>
      <c r="H30" s="260"/>
      <c r="I30" s="260"/>
      <c r="J30" s="260"/>
      <c r="K30" s="260">
        <f t="shared" si="6"/>
        <v>0</v>
      </c>
      <c r="L30" s="260"/>
      <c r="M30" s="260"/>
      <c r="N30" s="260"/>
      <c r="O30" s="260">
        <f t="shared" si="10"/>
        <v>0</v>
      </c>
      <c r="P30" s="260"/>
      <c r="Q30" s="260"/>
      <c r="R30" s="260"/>
      <c r="S30" s="260">
        <f t="shared" si="25"/>
        <v>0</v>
      </c>
      <c r="T30" s="260">
        <f t="shared" si="26"/>
        <v>0</v>
      </c>
      <c r="U30" s="260">
        <f t="shared" si="27"/>
        <v>0</v>
      </c>
      <c r="V30" s="683">
        <f t="shared" si="28"/>
        <v>0</v>
      </c>
    </row>
    <row r="31" spans="1:22" ht="31.5" x14ac:dyDescent="0.25">
      <c r="A31" s="682">
        <v>10230</v>
      </c>
      <c r="B31" s="213" t="s">
        <v>32</v>
      </c>
      <c r="C31" s="260"/>
      <c r="D31" s="260"/>
      <c r="E31" s="260"/>
      <c r="F31" s="260"/>
      <c r="G31" s="260">
        <f t="shared" si="2"/>
        <v>0</v>
      </c>
      <c r="H31" s="260"/>
      <c r="I31" s="260"/>
      <c r="J31" s="260"/>
      <c r="K31" s="260">
        <f t="shared" si="6"/>
        <v>0</v>
      </c>
      <c r="L31" s="260"/>
      <c r="M31" s="260"/>
      <c r="N31" s="260"/>
      <c r="O31" s="260">
        <f t="shared" si="10"/>
        <v>0</v>
      </c>
      <c r="P31" s="260"/>
      <c r="Q31" s="260"/>
      <c r="R31" s="260"/>
      <c r="S31" s="260">
        <f t="shared" si="25"/>
        <v>0</v>
      </c>
      <c r="T31" s="260">
        <f t="shared" si="26"/>
        <v>0</v>
      </c>
      <c r="U31" s="260">
        <f t="shared" si="27"/>
        <v>0</v>
      </c>
      <c r="V31" s="683">
        <f t="shared" si="28"/>
        <v>0</v>
      </c>
    </row>
    <row r="32" spans="1:22" s="666" customFormat="1" ht="31.5" x14ac:dyDescent="0.25">
      <c r="A32" s="1014">
        <v>10240</v>
      </c>
      <c r="B32" s="1015" t="s">
        <v>1535</v>
      </c>
      <c r="C32" s="260"/>
      <c r="D32" s="260"/>
      <c r="E32" s="260"/>
      <c r="F32" s="260"/>
      <c r="G32" s="260">
        <f t="shared" si="2"/>
        <v>0</v>
      </c>
      <c r="H32" s="260"/>
      <c r="I32" s="260"/>
      <c r="J32" s="260"/>
      <c r="K32" s="260">
        <f t="shared" si="6"/>
        <v>0</v>
      </c>
      <c r="L32" s="260"/>
      <c r="M32" s="260"/>
      <c r="N32" s="260"/>
      <c r="O32" s="260">
        <f t="shared" si="10"/>
        <v>0</v>
      </c>
      <c r="P32" s="260"/>
      <c r="Q32" s="260"/>
      <c r="R32" s="260"/>
      <c r="S32" s="260">
        <f t="shared" si="25"/>
        <v>0</v>
      </c>
      <c r="T32" s="260">
        <f t="shared" si="26"/>
        <v>0</v>
      </c>
      <c r="U32" s="260">
        <f t="shared" si="27"/>
        <v>0</v>
      </c>
      <c r="V32" s="683">
        <f t="shared" si="28"/>
        <v>0</v>
      </c>
    </row>
    <row r="33" spans="1:22" s="666" customFormat="1" ht="47.25" x14ac:dyDescent="0.25">
      <c r="A33" s="1016">
        <v>10241</v>
      </c>
      <c r="B33" s="1015" t="s">
        <v>1536</v>
      </c>
      <c r="C33" s="260"/>
      <c r="D33" s="260"/>
      <c r="E33" s="260"/>
      <c r="F33" s="260"/>
      <c r="G33" s="260">
        <f t="shared" si="2"/>
        <v>0</v>
      </c>
      <c r="H33" s="260"/>
      <c r="I33" s="260"/>
      <c r="J33" s="260"/>
      <c r="K33" s="260">
        <f t="shared" si="6"/>
        <v>0</v>
      </c>
      <c r="L33" s="260"/>
      <c r="M33" s="260"/>
      <c r="N33" s="260"/>
      <c r="O33" s="260">
        <f t="shared" si="10"/>
        <v>0</v>
      </c>
      <c r="P33" s="260"/>
      <c r="Q33" s="260"/>
      <c r="R33" s="260"/>
      <c r="S33" s="260">
        <f t="shared" si="25"/>
        <v>0</v>
      </c>
      <c r="T33" s="260">
        <f t="shared" si="26"/>
        <v>0</v>
      </c>
      <c r="U33" s="260">
        <f t="shared" si="27"/>
        <v>0</v>
      </c>
      <c r="V33" s="683">
        <f t="shared" si="28"/>
        <v>0</v>
      </c>
    </row>
    <row r="34" spans="1:22" s="666" customFormat="1" x14ac:dyDescent="0.25">
      <c r="A34" s="1017">
        <v>10260</v>
      </c>
      <c r="B34" s="1018" t="s">
        <v>1530</v>
      </c>
      <c r="C34" s="260"/>
      <c r="D34" s="260"/>
      <c r="E34" s="260"/>
      <c r="F34" s="260"/>
      <c r="G34" s="260">
        <f t="shared" si="2"/>
        <v>0</v>
      </c>
      <c r="H34" s="260"/>
      <c r="I34" s="260"/>
      <c r="J34" s="260"/>
      <c r="K34" s="260">
        <f t="shared" si="6"/>
        <v>0</v>
      </c>
      <c r="L34" s="260"/>
      <c r="M34" s="260"/>
      <c r="N34" s="260"/>
      <c r="O34" s="260">
        <f t="shared" si="10"/>
        <v>0</v>
      </c>
      <c r="P34" s="260"/>
      <c r="Q34" s="260"/>
      <c r="R34" s="260"/>
      <c r="S34" s="260">
        <f t="shared" si="25"/>
        <v>0</v>
      </c>
      <c r="T34" s="260">
        <f t="shared" si="26"/>
        <v>0</v>
      </c>
      <c r="U34" s="260">
        <f t="shared" si="27"/>
        <v>0</v>
      </c>
      <c r="V34" s="683">
        <f t="shared" si="28"/>
        <v>0</v>
      </c>
    </row>
    <row r="35" spans="1:22" x14ac:dyDescent="0.25">
      <c r="A35" s="682">
        <v>10299</v>
      </c>
      <c r="B35" s="213" t="s">
        <v>294</v>
      </c>
      <c r="C35" s="260"/>
      <c r="D35" s="260"/>
      <c r="E35" s="260"/>
      <c r="F35" s="260"/>
      <c r="G35" s="260">
        <f t="shared" si="2"/>
        <v>0</v>
      </c>
      <c r="H35" s="260"/>
      <c r="I35" s="260"/>
      <c r="J35" s="260"/>
      <c r="K35" s="260">
        <f t="shared" si="6"/>
        <v>0</v>
      </c>
      <c r="L35" s="260"/>
      <c r="M35" s="260"/>
      <c r="N35" s="260"/>
      <c r="O35" s="260">
        <f t="shared" si="10"/>
        <v>0</v>
      </c>
      <c r="P35" s="260"/>
      <c r="Q35" s="260"/>
      <c r="R35" s="260"/>
      <c r="S35" s="260">
        <f t="shared" si="25"/>
        <v>0</v>
      </c>
      <c r="T35" s="260">
        <f t="shared" si="26"/>
        <v>0</v>
      </c>
      <c r="U35" s="260">
        <f t="shared" si="27"/>
        <v>0</v>
      </c>
      <c r="V35" s="683">
        <f t="shared" si="28"/>
        <v>0</v>
      </c>
    </row>
    <row r="36" spans="1:22" x14ac:dyDescent="0.25">
      <c r="A36" s="680">
        <v>10400</v>
      </c>
      <c r="B36" s="258" t="s">
        <v>27</v>
      </c>
      <c r="C36" s="1008">
        <f>SUM(C37:C38)</f>
        <v>0</v>
      </c>
      <c r="D36" s="1008">
        <f>SUM(D37:D38)</f>
        <v>0</v>
      </c>
      <c r="E36" s="1008">
        <f>SUM(E37:E38)</f>
        <v>0</v>
      </c>
      <c r="F36" s="1008">
        <f>SUM(F37:F38)</f>
        <v>0</v>
      </c>
      <c r="G36" s="1008">
        <f t="shared" si="2"/>
        <v>0</v>
      </c>
      <c r="H36" s="1008">
        <f>SUM(H37:H38)</f>
        <v>0</v>
      </c>
      <c r="I36" s="1008">
        <f>SUM(I37:I38)</f>
        <v>0</v>
      </c>
      <c r="J36" s="1008">
        <f>SUM(J37:J38)</f>
        <v>0</v>
      </c>
      <c r="K36" s="1008">
        <f t="shared" si="6"/>
        <v>0</v>
      </c>
      <c r="L36" s="1008">
        <f>SUM(L37:L38)</f>
        <v>0</v>
      </c>
      <c r="M36" s="1008">
        <f>SUM(M37:M38)</f>
        <v>0</v>
      </c>
      <c r="N36" s="1008">
        <f>SUM(N37:N38)</f>
        <v>0</v>
      </c>
      <c r="O36" s="1008">
        <f t="shared" si="10"/>
        <v>0</v>
      </c>
      <c r="P36" s="1008">
        <f t="shared" ref="P36:V36" si="29">SUM(P37:P38)</f>
        <v>0</v>
      </c>
      <c r="Q36" s="1008">
        <f t="shared" si="29"/>
        <v>0</v>
      </c>
      <c r="R36" s="1008">
        <f t="shared" si="29"/>
        <v>0</v>
      </c>
      <c r="S36" s="1008">
        <f t="shared" si="29"/>
        <v>0</v>
      </c>
      <c r="T36" s="1008">
        <f t="shared" si="29"/>
        <v>0</v>
      </c>
      <c r="U36" s="1008">
        <f t="shared" ref="U36:U47" si="30">F36+J36+N36+R36</f>
        <v>0</v>
      </c>
      <c r="V36" s="1009">
        <f t="shared" si="29"/>
        <v>0</v>
      </c>
    </row>
    <row r="37" spans="1:22" x14ac:dyDescent="0.25">
      <c r="A37" s="682">
        <v>10410</v>
      </c>
      <c r="B37" s="213" t="s">
        <v>28</v>
      </c>
      <c r="C37" s="260"/>
      <c r="D37" s="260"/>
      <c r="E37" s="260"/>
      <c r="F37" s="260"/>
      <c r="G37" s="260">
        <f t="shared" si="2"/>
        <v>0</v>
      </c>
      <c r="H37" s="260"/>
      <c r="I37" s="260"/>
      <c r="J37" s="260"/>
      <c r="K37" s="260">
        <f t="shared" si="6"/>
        <v>0</v>
      </c>
      <c r="L37" s="260"/>
      <c r="M37" s="260"/>
      <c r="N37" s="260"/>
      <c r="O37" s="260">
        <f t="shared" si="10"/>
        <v>0</v>
      </c>
      <c r="P37" s="260"/>
      <c r="Q37" s="260"/>
      <c r="R37" s="260"/>
      <c r="S37" s="260">
        <f>D37+H37+L37+P37</f>
        <v>0</v>
      </c>
      <c r="T37" s="260">
        <f>E37+I37+M37+Q37</f>
        <v>0</v>
      </c>
      <c r="U37" s="260">
        <f t="shared" si="30"/>
        <v>0</v>
      </c>
      <c r="V37" s="683">
        <f t="shared" si="16"/>
        <v>0</v>
      </c>
    </row>
    <row r="38" spans="1:22" x14ac:dyDescent="0.25">
      <c r="A38" s="682">
        <v>10420</v>
      </c>
      <c r="B38" s="213" t="s">
        <v>29</v>
      </c>
      <c r="C38" s="260"/>
      <c r="D38" s="260"/>
      <c r="E38" s="260"/>
      <c r="F38" s="260"/>
      <c r="G38" s="260">
        <f t="shared" si="2"/>
        <v>0</v>
      </c>
      <c r="H38" s="260"/>
      <c r="I38" s="260"/>
      <c r="J38" s="260"/>
      <c r="K38" s="260">
        <f t="shared" si="6"/>
        <v>0</v>
      </c>
      <c r="L38" s="260"/>
      <c r="M38" s="260"/>
      <c r="N38" s="260"/>
      <c r="O38" s="260">
        <f t="shared" si="10"/>
        <v>0</v>
      </c>
      <c r="P38" s="260"/>
      <c r="Q38" s="260"/>
      <c r="R38" s="260"/>
      <c r="S38" s="260">
        <f>D38+H38+L38+P38</f>
        <v>0</v>
      </c>
      <c r="T38" s="260">
        <f>E38+I38+M38+Q38</f>
        <v>0</v>
      </c>
      <c r="U38" s="260">
        <f t="shared" si="30"/>
        <v>0</v>
      </c>
      <c r="V38" s="683">
        <f t="shared" si="16"/>
        <v>0</v>
      </c>
    </row>
    <row r="39" spans="1:22" x14ac:dyDescent="0.25">
      <c r="A39" s="680">
        <v>10500</v>
      </c>
      <c r="B39" s="258" t="s">
        <v>30</v>
      </c>
      <c r="C39" s="161">
        <f>SUM(C40:C43)</f>
        <v>0</v>
      </c>
      <c r="D39" s="161">
        <f t="shared" ref="D39:F39" si="31">SUM(D40:D43)</f>
        <v>0</v>
      </c>
      <c r="E39" s="161">
        <f t="shared" si="31"/>
        <v>0</v>
      </c>
      <c r="F39" s="161">
        <f t="shared" si="31"/>
        <v>0</v>
      </c>
      <c r="G39" s="1008">
        <f t="shared" si="2"/>
        <v>0</v>
      </c>
      <c r="H39" s="161">
        <f>SUM(H40:H43)</f>
        <v>0</v>
      </c>
      <c r="I39" s="161">
        <f t="shared" ref="I39:J39" si="32">SUM(I40:I43)</f>
        <v>0</v>
      </c>
      <c r="J39" s="161">
        <f t="shared" si="32"/>
        <v>0</v>
      </c>
      <c r="K39" s="1008">
        <f t="shared" si="6"/>
        <v>0</v>
      </c>
      <c r="L39" s="161">
        <f>SUM(L40:L43)</f>
        <v>0</v>
      </c>
      <c r="M39" s="161">
        <f t="shared" ref="M39:N39" si="33">SUM(M40:M43)</f>
        <v>0</v>
      </c>
      <c r="N39" s="161">
        <f t="shared" si="33"/>
        <v>0</v>
      </c>
      <c r="O39" s="1008">
        <f t="shared" si="10"/>
        <v>0</v>
      </c>
      <c r="P39" s="161">
        <f>SUM(P40:P43)</f>
        <v>0</v>
      </c>
      <c r="Q39" s="161">
        <f t="shared" ref="Q39:R39" si="34">SUM(Q40:Q43)</f>
        <v>0</v>
      </c>
      <c r="R39" s="161">
        <f t="shared" si="34"/>
        <v>0</v>
      </c>
      <c r="S39" s="1008">
        <f t="shared" ref="S39:V39" si="35">S40</f>
        <v>0</v>
      </c>
      <c r="T39" s="1008">
        <f t="shared" si="35"/>
        <v>0</v>
      </c>
      <c r="U39" s="1008">
        <f t="shared" si="30"/>
        <v>0</v>
      </c>
      <c r="V39" s="683">
        <f t="shared" si="35"/>
        <v>0</v>
      </c>
    </row>
    <row r="40" spans="1:22" x14ac:dyDescent="0.25">
      <c r="A40" s="682">
        <v>10511</v>
      </c>
      <c r="B40" s="213" t="s">
        <v>342</v>
      </c>
      <c r="C40" s="260"/>
      <c r="D40" s="260"/>
      <c r="E40" s="260"/>
      <c r="F40" s="260"/>
      <c r="G40" s="260">
        <f t="shared" si="2"/>
        <v>0</v>
      </c>
      <c r="H40" s="260"/>
      <c r="I40" s="260"/>
      <c r="J40" s="260"/>
      <c r="K40" s="260">
        <f t="shared" si="6"/>
        <v>0</v>
      </c>
      <c r="L40" s="260"/>
      <c r="M40" s="260"/>
      <c r="N40" s="260"/>
      <c r="O40" s="260">
        <f t="shared" si="10"/>
        <v>0</v>
      </c>
      <c r="P40" s="260"/>
      <c r="Q40" s="260"/>
      <c r="R40" s="260"/>
      <c r="S40" s="260">
        <f>D40+H40+L40+P40</f>
        <v>0</v>
      </c>
      <c r="T40" s="260">
        <f>E40+I40+M40+Q40</f>
        <v>0</v>
      </c>
      <c r="U40" s="260">
        <f t="shared" si="30"/>
        <v>0</v>
      </c>
      <c r="V40" s="683">
        <f t="shared" si="16"/>
        <v>0</v>
      </c>
    </row>
    <row r="41" spans="1:22" s="255" customFormat="1" x14ac:dyDescent="0.25">
      <c r="A41" s="682">
        <v>10520</v>
      </c>
      <c r="B41" s="1455" t="s">
        <v>1817</v>
      </c>
      <c r="C41" s="260"/>
      <c r="D41" s="260"/>
      <c r="E41" s="260"/>
      <c r="F41" s="260"/>
      <c r="G41" s="260">
        <f t="shared" ref="G41:G42" si="36">C41+D41-E41-F41</f>
        <v>0</v>
      </c>
      <c r="H41" s="260"/>
      <c r="I41" s="260"/>
      <c r="J41" s="260"/>
      <c r="K41" s="260">
        <f t="shared" ref="K41:K42" si="37">G41+H41-I41-J41</f>
        <v>0</v>
      </c>
      <c r="L41" s="260"/>
      <c r="M41" s="260"/>
      <c r="N41" s="260"/>
      <c r="O41" s="260">
        <f t="shared" ref="O41:O42" si="38">K41+L41-M41-N41</f>
        <v>0</v>
      </c>
      <c r="P41" s="260"/>
      <c r="Q41" s="260"/>
      <c r="R41" s="260"/>
      <c r="S41" s="260">
        <f t="shared" ref="S41:S42" si="39">D41+H41+L41+P41</f>
        <v>0</v>
      </c>
      <c r="T41" s="260">
        <f t="shared" ref="T41:T42" si="40">E41+I41+M41+Q41</f>
        <v>0</v>
      </c>
      <c r="U41" s="260">
        <f t="shared" ref="U41:U42" si="41">F41+J41+N41+R41</f>
        <v>0</v>
      </c>
      <c r="V41" s="683">
        <f t="shared" ref="V41:V42" si="42">O41+P41-Q41</f>
        <v>0</v>
      </c>
    </row>
    <row r="42" spans="1:22" s="255" customFormat="1" ht="63" x14ac:dyDescent="0.25">
      <c r="A42" s="682">
        <v>10530</v>
      </c>
      <c r="B42" s="1455" t="s">
        <v>1818</v>
      </c>
      <c r="C42" s="260"/>
      <c r="D42" s="260"/>
      <c r="E42" s="260"/>
      <c r="F42" s="260"/>
      <c r="G42" s="260">
        <f t="shared" si="36"/>
        <v>0</v>
      </c>
      <c r="H42" s="260"/>
      <c r="I42" s="260"/>
      <c r="J42" s="260"/>
      <c r="K42" s="260">
        <f t="shared" si="37"/>
        <v>0</v>
      </c>
      <c r="L42" s="260"/>
      <c r="M42" s="260"/>
      <c r="N42" s="260"/>
      <c r="O42" s="260">
        <f t="shared" si="38"/>
        <v>0</v>
      </c>
      <c r="P42" s="260"/>
      <c r="Q42" s="260"/>
      <c r="R42" s="260"/>
      <c r="S42" s="260">
        <f t="shared" si="39"/>
        <v>0</v>
      </c>
      <c r="T42" s="260">
        <f t="shared" si="40"/>
        <v>0</v>
      </c>
      <c r="U42" s="260">
        <f t="shared" si="41"/>
        <v>0</v>
      </c>
      <c r="V42" s="683">
        <f t="shared" si="42"/>
        <v>0</v>
      </c>
    </row>
    <row r="43" spans="1:22" s="255" customFormat="1" ht="60" x14ac:dyDescent="0.25">
      <c r="A43" s="691">
        <v>10540</v>
      </c>
      <c r="B43" s="1431" t="s">
        <v>2131</v>
      </c>
      <c r="C43" s="260"/>
      <c r="D43" s="260"/>
      <c r="E43" s="260"/>
      <c r="F43" s="260"/>
      <c r="G43" s="260">
        <f t="shared" ref="G43" si="43">C43+D43-E43-F43</f>
        <v>0</v>
      </c>
      <c r="H43" s="260"/>
      <c r="I43" s="260"/>
      <c r="J43" s="260"/>
      <c r="K43" s="260">
        <f t="shared" ref="K43" si="44">G43+H43-I43-J43</f>
        <v>0</v>
      </c>
      <c r="L43" s="260"/>
      <c r="M43" s="260"/>
      <c r="N43" s="260"/>
      <c r="O43" s="260">
        <f t="shared" ref="O43" si="45">K43+L43-M43-N43</f>
        <v>0</v>
      </c>
      <c r="P43" s="260"/>
      <c r="Q43" s="260"/>
      <c r="R43" s="260"/>
      <c r="S43" s="260">
        <f t="shared" ref="S43" si="46">D43+H43+L43+P43</f>
        <v>0</v>
      </c>
      <c r="T43" s="260">
        <f t="shared" ref="T43" si="47">E43+I43+M43+Q43</f>
        <v>0</v>
      </c>
      <c r="U43" s="260">
        <f t="shared" ref="U43" si="48">F43+J43+N43+R43</f>
        <v>0</v>
      </c>
      <c r="V43" s="683">
        <f t="shared" ref="V43" si="49">O43+P43-Q43</f>
        <v>0</v>
      </c>
    </row>
    <row r="44" spans="1:22" ht="31.5" x14ac:dyDescent="0.25">
      <c r="A44" s="680">
        <v>10600</v>
      </c>
      <c r="B44" s="258" t="s">
        <v>295</v>
      </c>
      <c r="C44" s="157">
        <f>SUM(C45:C47)</f>
        <v>0</v>
      </c>
      <c r="D44" s="157">
        <f>SUM(D45:D47)</f>
        <v>0</v>
      </c>
      <c r="E44" s="157">
        <f>SUM(E45:E47)</f>
        <v>0</v>
      </c>
      <c r="F44" s="157">
        <f>SUM(F45:F47)</f>
        <v>0</v>
      </c>
      <c r="G44" s="150">
        <f t="shared" si="2"/>
        <v>0</v>
      </c>
      <c r="H44" s="157">
        <f>SUM(H45:H47)</f>
        <v>0</v>
      </c>
      <c r="I44" s="157">
        <f>SUM(I45:I47)</f>
        <v>0</v>
      </c>
      <c r="J44" s="157">
        <f>SUM(J45:J47)</f>
        <v>0</v>
      </c>
      <c r="K44" s="150">
        <f t="shared" si="6"/>
        <v>0</v>
      </c>
      <c r="L44" s="157">
        <f>SUM(L45:L47)</f>
        <v>0</v>
      </c>
      <c r="M44" s="157">
        <f>SUM(M45:M47)</f>
        <v>0</v>
      </c>
      <c r="N44" s="157">
        <f>SUM(N45:N47)</f>
        <v>0</v>
      </c>
      <c r="O44" s="150">
        <f t="shared" si="10"/>
        <v>0</v>
      </c>
      <c r="P44" s="157">
        <f>SUM(P45:P47)</f>
        <v>0</v>
      </c>
      <c r="Q44" s="157">
        <f>SUM(Q45:Q47)</f>
        <v>0</v>
      </c>
      <c r="R44" s="157">
        <f>SUM(R45:R47)</f>
        <v>0</v>
      </c>
      <c r="S44" s="151">
        <f>P44+L44+H44+D44</f>
        <v>0</v>
      </c>
      <c r="T44" s="150">
        <f>Q44+M44+I44+E44</f>
        <v>0</v>
      </c>
      <c r="U44" s="151">
        <f>R44+N44+J44+F44</f>
        <v>0</v>
      </c>
      <c r="V44" s="152">
        <f>O44+P44-Q44-R44</f>
        <v>0</v>
      </c>
    </row>
    <row r="45" spans="1:22" s="666" customFormat="1" x14ac:dyDescent="0.25">
      <c r="A45" s="1019">
        <v>10601</v>
      </c>
      <c r="B45" s="1020" t="s">
        <v>1537</v>
      </c>
      <c r="C45" s="1008"/>
      <c r="D45" s="1008"/>
      <c r="E45" s="1008"/>
      <c r="F45" s="1008"/>
      <c r="G45" s="1008"/>
      <c r="H45" s="1008"/>
      <c r="I45" s="1008"/>
      <c r="J45" s="1008"/>
      <c r="K45" s="1008"/>
      <c r="L45" s="1008"/>
      <c r="M45" s="1008"/>
      <c r="N45" s="1008"/>
      <c r="O45" s="1008"/>
      <c r="P45" s="1008"/>
      <c r="Q45" s="1008"/>
      <c r="R45" s="1008"/>
      <c r="S45" s="1008"/>
      <c r="T45" s="1008"/>
      <c r="U45" s="1008"/>
      <c r="V45" s="1009"/>
    </row>
    <row r="46" spans="1:22" s="666" customFormat="1" x14ac:dyDescent="0.25">
      <c r="A46" s="1019">
        <v>10602</v>
      </c>
      <c r="B46" s="1020" t="s">
        <v>1538</v>
      </c>
      <c r="C46" s="1008"/>
      <c r="D46" s="1008"/>
      <c r="E46" s="1008"/>
      <c r="F46" s="1008"/>
      <c r="G46" s="1008"/>
      <c r="H46" s="1008"/>
      <c r="I46" s="1008"/>
      <c r="J46" s="1008"/>
      <c r="K46" s="1008"/>
      <c r="L46" s="1008"/>
      <c r="M46" s="1008"/>
      <c r="N46" s="1008"/>
      <c r="O46" s="1008"/>
      <c r="P46" s="1008"/>
      <c r="Q46" s="1008"/>
      <c r="R46" s="1008"/>
      <c r="S46" s="1008"/>
      <c r="T46" s="1008"/>
      <c r="U46" s="1008"/>
      <c r="V46" s="1009"/>
    </row>
    <row r="47" spans="1:22" x14ac:dyDescent="0.25">
      <c r="A47" s="1019">
        <v>10603</v>
      </c>
      <c r="B47" s="1020" t="s">
        <v>1539</v>
      </c>
      <c r="C47" s="1008"/>
      <c r="D47" s="260"/>
      <c r="E47" s="260"/>
      <c r="F47" s="260"/>
      <c r="G47" s="260">
        <f t="shared" si="2"/>
        <v>0</v>
      </c>
      <c r="H47" s="260"/>
      <c r="I47" s="260"/>
      <c r="J47" s="260"/>
      <c r="K47" s="260">
        <f t="shared" si="6"/>
        <v>0</v>
      </c>
      <c r="L47" s="260"/>
      <c r="M47" s="260"/>
      <c r="N47" s="260"/>
      <c r="O47" s="260">
        <f t="shared" si="10"/>
        <v>0</v>
      </c>
      <c r="P47" s="260"/>
      <c r="Q47" s="260"/>
      <c r="R47" s="260"/>
      <c r="S47" s="260">
        <f>D47+H47+L47+P47</f>
        <v>0</v>
      </c>
      <c r="T47" s="260">
        <f>E47+I47+M47+Q47</f>
        <v>0</v>
      </c>
      <c r="U47" s="260">
        <f t="shared" si="30"/>
        <v>0</v>
      </c>
      <c r="V47" s="683">
        <f t="shared" si="16"/>
        <v>0</v>
      </c>
    </row>
    <row r="48" spans="1:22" ht="31.5" x14ac:dyDescent="0.25">
      <c r="A48" s="680">
        <v>10700</v>
      </c>
      <c r="B48" s="348" t="s">
        <v>2515</v>
      </c>
      <c r="C48" s="1008">
        <f>SUM(C49:C50)</f>
        <v>0</v>
      </c>
      <c r="D48" s="1008">
        <f>SUM(D49:D50)</f>
        <v>0</v>
      </c>
      <c r="E48" s="1008">
        <f>SUM(E49:E50)</f>
        <v>0</v>
      </c>
      <c r="F48" s="1008">
        <f>SUM(F49:F50)</f>
        <v>0</v>
      </c>
      <c r="G48" s="1008">
        <f t="shared" si="2"/>
        <v>0</v>
      </c>
      <c r="H48" s="1008">
        <f>SUM(H49:H50)</f>
        <v>0</v>
      </c>
      <c r="I48" s="1008">
        <f>SUM(I49:I50)</f>
        <v>0</v>
      </c>
      <c r="J48" s="1008">
        <f>SUM(J49:J50)</f>
        <v>0</v>
      </c>
      <c r="K48" s="1008">
        <f t="shared" si="6"/>
        <v>0</v>
      </c>
      <c r="L48" s="1008">
        <f>SUM(L49:L50)</f>
        <v>0</v>
      </c>
      <c r="M48" s="1008">
        <f>SUM(M49:M50)</f>
        <v>0</v>
      </c>
      <c r="N48" s="1008">
        <f>SUM(N49:N50)</f>
        <v>0</v>
      </c>
      <c r="O48" s="1008">
        <f t="shared" si="10"/>
        <v>0</v>
      </c>
      <c r="P48" s="1008">
        <f>SUM(P49:P50)</f>
        <v>0</v>
      </c>
      <c r="Q48" s="1008">
        <f>SUM(Q49:Q50)</f>
        <v>0</v>
      </c>
      <c r="R48" s="1008">
        <f>SUM(R49:R50)</f>
        <v>0</v>
      </c>
      <c r="S48" s="1008">
        <f>D48+H48+L48+P48</f>
        <v>0</v>
      </c>
      <c r="T48" s="1008">
        <f>E48+I48+M48+Q48</f>
        <v>0</v>
      </c>
      <c r="U48" s="1008">
        <f t="shared" ref="U48:U53" si="50">F48+J48+N48+R48</f>
        <v>0</v>
      </c>
      <c r="V48" s="1009">
        <f t="shared" si="16"/>
        <v>0</v>
      </c>
    </row>
    <row r="49" spans="1:24" ht="16.5" thickBot="1" x14ac:dyDescent="0.3">
      <c r="A49" s="980"/>
      <c r="B49" s="981"/>
      <c r="C49" s="873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683"/>
    </row>
    <row r="50" spans="1:24" ht="30" x14ac:dyDescent="0.25">
      <c r="A50" s="15" t="s">
        <v>1092</v>
      </c>
      <c r="B50" s="213" t="s">
        <v>453</v>
      </c>
      <c r="C50" s="713"/>
      <c r="D50" s="260"/>
      <c r="E50" s="260"/>
      <c r="F50" s="260"/>
      <c r="G50" s="260">
        <f t="shared" si="2"/>
        <v>0</v>
      </c>
      <c r="H50" s="260"/>
      <c r="I50" s="260"/>
      <c r="J50" s="260"/>
      <c r="K50" s="260">
        <f t="shared" si="6"/>
        <v>0</v>
      </c>
      <c r="L50" s="260"/>
      <c r="M50" s="260"/>
      <c r="N50" s="260"/>
      <c r="O50" s="260">
        <f t="shared" si="10"/>
        <v>0</v>
      </c>
      <c r="P50" s="260"/>
      <c r="Q50" s="260"/>
      <c r="R50" s="260"/>
      <c r="S50" s="260">
        <f>D50+H50+L50+P50</f>
        <v>0</v>
      </c>
      <c r="T50" s="260">
        <f>E50+I50+M50+Q50</f>
        <v>0</v>
      </c>
      <c r="U50" s="260">
        <f t="shared" si="50"/>
        <v>0</v>
      </c>
      <c r="V50" s="683">
        <f t="shared" si="16"/>
        <v>0</v>
      </c>
    </row>
    <row r="51" spans="1:24" ht="31.5" x14ac:dyDescent="0.25">
      <c r="A51" s="703" t="s">
        <v>1004</v>
      </c>
      <c r="B51" s="684" t="s">
        <v>1016</v>
      </c>
      <c r="C51" s="713">
        <f>SUM(C52:C54)</f>
        <v>0</v>
      </c>
      <c r="D51" s="1254">
        <f t="shared" ref="D51:V51" si="51">SUM(D52:D54)</f>
        <v>0</v>
      </c>
      <c r="E51" s="1254">
        <f t="shared" si="51"/>
        <v>0</v>
      </c>
      <c r="F51" s="1254">
        <f t="shared" si="51"/>
        <v>0</v>
      </c>
      <c r="G51" s="1254">
        <f t="shared" si="51"/>
        <v>0</v>
      </c>
      <c r="H51" s="1254">
        <f t="shared" si="51"/>
        <v>0</v>
      </c>
      <c r="I51" s="1254">
        <f t="shared" si="51"/>
        <v>0</v>
      </c>
      <c r="J51" s="1254">
        <f t="shared" si="51"/>
        <v>0</v>
      </c>
      <c r="K51" s="1254">
        <f t="shared" si="51"/>
        <v>0</v>
      </c>
      <c r="L51" s="1254">
        <f t="shared" si="51"/>
        <v>0</v>
      </c>
      <c r="M51" s="1254">
        <f t="shared" si="51"/>
        <v>0</v>
      </c>
      <c r="N51" s="1254">
        <f t="shared" si="51"/>
        <v>0</v>
      </c>
      <c r="O51" s="1254">
        <f t="shared" si="51"/>
        <v>0</v>
      </c>
      <c r="P51" s="1254">
        <f t="shared" si="51"/>
        <v>0</v>
      </c>
      <c r="Q51" s="1254">
        <f t="shared" si="51"/>
        <v>0</v>
      </c>
      <c r="R51" s="1254">
        <f t="shared" si="51"/>
        <v>0</v>
      </c>
      <c r="S51" s="1254">
        <f t="shared" si="51"/>
        <v>0</v>
      </c>
      <c r="T51" s="1254">
        <f t="shared" si="51"/>
        <v>0</v>
      </c>
      <c r="U51" s="1254">
        <f t="shared" si="51"/>
        <v>0</v>
      </c>
      <c r="V51" s="1254">
        <f t="shared" si="51"/>
        <v>0</v>
      </c>
    </row>
    <row r="52" spans="1:24" ht="16.5" thickBot="1" x14ac:dyDescent="0.3">
      <c r="A52" s="717" t="s">
        <v>843</v>
      </c>
      <c r="B52" s="1485" t="s">
        <v>1003</v>
      </c>
      <c r="C52" s="713"/>
      <c r="D52" s="260"/>
      <c r="E52" s="260"/>
      <c r="F52" s="260"/>
      <c r="G52" s="260">
        <f t="shared" si="2"/>
        <v>0</v>
      </c>
      <c r="H52" s="260"/>
      <c r="I52" s="260"/>
      <c r="J52" s="260"/>
      <c r="K52" s="260">
        <f t="shared" si="6"/>
        <v>0</v>
      </c>
      <c r="L52" s="260"/>
      <c r="M52" s="260"/>
      <c r="N52" s="260"/>
      <c r="O52" s="260">
        <f t="shared" si="10"/>
        <v>0</v>
      </c>
      <c r="P52" s="260"/>
      <c r="Q52" s="260"/>
      <c r="R52" s="260"/>
      <c r="S52" s="260">
        <f t="shared" ref="S52:T53" si="52">D52+H52+L52+P52</f>
        <v>0</v>
      </c>
      <c r="T52" s="260">
        <f t="shared" si="52"/>
        <v>0</v>
      </c>
      <c r="U52" s="260">
        <f t="shared" si="50"/>
        <v>0</v>
      </c>
      <c r="V52" s="683">
        <f t="shared" si="16"/>
        <v>0</v>
      </c>
    </row>
    <row r="53" spans="1:24" ht="32.25" thickBot="1" x14ac:dyDescent="0.3">
      <c r="A53" s="717" t="s">
        <v>1002</v>
      </c>
      <c r="B53" s="609" t="s">
        <v>1090</v>
      </c>
      <c r="C53" s="713"/>
      <c r="D53" s="260"/>
      <c r="E53" s="260"/>
      <c r="F53" s="260"/>
      <c r="G53" s="260">
        <f t="shared" si="2"/>
        <v>0</v>
      </c>
      <c r="H53" s="260"/>
      <c r="I53" s="260"/>
      <c r="J53" s="260"/>
      <c r="K53" s="260">
        <f t="shared" si="6"/>
        <v>0</v>
      </c>
      <c r="L53" s="260"/>
      <c r="M53" s="260"/>
      <c r="N53" s="260"/>
      <c r="O53" s="260">
        <f t="shared" si="10"/>
        <v>0</v>
      </c>
      <c r="P53" s="260"/>
      <c r="Q53" s="260"/>
      <c r="R53" s="260"/>
      <c r="S53" s="260">
        <f t="shared" si="52"/>
        <v>0</v>
      </c>
      <c r="T53" s="260">
        <f t="shared" si="52"/>
        <v>0</v>
      </c>
      <c r="U53" s="260">
        <f t="shared" si="50"/>
        <v>0</v>
      </c>
      <c r="V53" s="683">
        <f t="shared" si="16"/>
        <v>0</v>
      </c>
    </row>
    <row r="54" spans="1:24" s="1430" customFormat="1" ht="35.450000000000003" customHeight="1" x14ac:dyDescent="0.25">
      <c r="A54" s="717" t="s">
        <v>1847</v>
      </c>
      <c r="B54" s="1455" t="s">
        <v>2082</v>
      </c>
      <c r="C54" s="1443"/>
      <c r="D54" s="1443"/>
      <c r="E54" s="1443"/>
      <c r="F54" s="1443"/>
      <c r="G54" s="1438">
        <f t="shared" si="2"/>
        <v>0</v>
      </c>
      <c r="H54" s="1443"/>
      <c r="I54" s="1443"/>
      <c r="J54" s="1443"/>
      <c r="K54" s="1438">
        <f t="shared" si="6"/>
        <v>0</v>
      </c>
      <c r="L54" s="1443"/>
      <c r="M54" s="1443"/>
      <c r="N54" s="1443"/>
      <c r="O54" s="1438">
        <f t="shared" si="10"/>
        <v>0</v>
      </c>
      <c r="P54" s="1443"/>
      <c r="Q54" s="1443"/>
      <c r="R54" s="1443"/>
      <c r="S54" s="1441">
        <f t="shared" ref="S54:U54" si="53">P54+L54+H54+D54</f>
        <v>0</v>
      </c>
      <c r="T54" s="1442">
        <f t="shared" si="53"/>
        <v>0</v>
      </c>
      <c r="U54" s="1441">
        <f t="shared" si="53"/>
        <v>0</v>
      </c>
      <c r="V54" s="1474">
        <f t="shared" ref="V54" si="54">O54+P54-Q54-R54</f>
        <v>0</v>
      </c>
      <c r="W54" s="1479"/>
      <c r="X54" s="1480"/>
    </row>
    <row r="55" spans="1:24" ht="31.5" x14ac:dyDescent="0.25">
      <c r="A55" s="627">
        <v>20000</v>
      </c>
      <c r="B55" s="225" t="s">
        <v>2084</v>
      </c>
      <c r="C55" s="685">
        <f t="shared" ref="C55:V55" si="55">C56+C58+C59+C60+C64+C83+C94+C95+C104</f>
        <v>0</v>
      </c>
      <c r="D55" s="685">
        <f t="shared" si="55"/>
        <v>0</v>
      </c>
      <c r="E55" s="685">
        <f t="shared" si="55"/>
        <v>0</v>
      </c>
      <c r="F55" s="685">
        <f t="shared" si="55"/>
        <v>0</v>
      </c>
      <c r="G55" s="685">
        <f t="shared" si="55"/>
        <v>0</v>
      </c>
      <c r="H55" s="685">
        <f t="shared" si="55"/>
        <v>0</v>
      </c>
      <c r="I55" s="685">
        <f t="shared" si="55"/>
        <v>0</v>
      </c>
      <c r="J55" s="685">
        <f t="shared" si="55"/>
        <v>0</v>
      </c>
      <c r="K55" s="685">
        <f t="shared" si="55"/>
        <v>0</v>
      </c>
      <c r="L55" s="685">
        <f t="shared" si="55"/>
        <v>0</v>
      </c>
      <c r="M55" s="685">
        <f t="shared" si="55"/>
        <v>0</v>
      </c>
      <c r="N55" s="685">
        <f t="shared" si="55"/>
        <v>0</v>
      </c>
      <c r="O55" s="685">
        <f t="shared" si="55"/>
        <v>0</v>
      </c>
      <c r="P55" s="685">
        <f t="shared" si="55"/>
        <v>0</v>
      </c>
      <c r="Q55" s="685">
        <f t="shared" si="55"/>
        <v>0</v>
      </c>
      <c r="R55" s="685">
        <f t="shared" si="55"/>
        <v>0</v>
      </c>
      <c r="S55" s="685">
        <f t="shared" si="55"/>
        <v>0</v>
      </c>
      <c r="T55" s="685">
        <f t="shared" si="55"/>
        <v>0</v>
      </c>
      <c r="U55" s="685">
        <f t="shared" si="55"/>
        <v>0</v>
      </c>
      <c r="V55" s="685">
        <f t="shared" si="55"/>
        <v>0</v>
      </c>
    </row>
    <row r="56" spans="1:24" x14ac:dyDescent="0.25">
      <c r="A56" s="680">
        <v>20001</v>
      </c>
      <c r="B56" s="258" t="s">
        <v>2465</v>
      </c>
      <c r="C56" s="713">
        <f>C57+C58</f>
        <v>0</v>
      </c>
      <c r="D56" s="713">
        <f>D57+D58</f>
        <v>0</v>
      </c>
      <c r="E56" s="713">
        <f>E57+E58</f>
        <v>0</v>
      </c>
      <c r="F56" s="713">
        <f>F57+F58</f>
        <v>0</v>
      </c>
      <c r="G56" s="713">
        <f t="shared" si="2"/>
        <v>0</v>
      </c>
      <c r="H56" s="713">
        <f>H57+H58</f>
        <v>0</v>
      </c>
      <c r="I56" s="713">
        <f>I57+I58</f>
        <v>0</v>
      </c>
      <c r="J56" s="713">
        <f>J57+J58</f>
        <v>0</v>
      </c>
      <c r="K56" s="713">
        <f t="shared" si="6"/>
        <v>0</v>
      </c>
      <c r="L56" s="713">
        <f>L57+L58</f>
        <v>0</v>
      </c>
      <c r="M56" s="713">
        <f>M57+M58</f>
        <v>0</v>
      </c>
      <c r="N56" s="713">
        <f>N57+N58</f>
        <v>0</v>
      </c>
      <c r="O56" s="713">
        <f t="shared" si="10"/>
        <v>0</v>
      </c>
      <c r="P56" s="713">
        <f>P57+P58</f>
        <v>0</v>
      </c>
      <c r="Q56" s="713">
        <f>Q57+Q58</f>
        <v>0</v>
      </c>
      <c r="R56" s="713">
        <f>R57+R58</f>
        <v>0</v>
      </c>
      <c r="S56" s="1254">
        <f t="shared" ref="S56:V56" si="56">S57+S58</f>
        <v>0</v>
      </c>
      <c r="T56" s="1254">
        <f t="shared" si="56"/>
        <v>0</v>
      </c>
      <c r="U56" s="1254">
        <f t="shared" si="56"/>
        <v>0</v>
      </c>
      <c r="V56" s="1253">
        <f t="shared" si="56"/>
        <v>0</v>
      </c>
    </row>
    <row r="57" spans="1:24" ht="31.5" x14ac:dyDescent="0.25">
      <c r="A57" s="718">
        <v>200011</v>
      </c>
      <c r="B57" s="10" t="s">
        <v>296</v>
      </c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683"/>
    </row>
    <row r="58" spans="1:24" x14ac:dyDescent="0.25">
      <c r="A58" s="718">
        <v>200012</v>
      </c>
      <c r="B58" s="689" t="s">
        <v>1091</v>
      </c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683"/>
    </row>
    <row r="59" spans="1:24" x14ac:dyDescent="0.25">
      <c r="A59" s="690">
        <v>20110</v>
      </c>
      <c r="B59" s="16" t="s">
        <v>1378</v>
      </c>
      <c r="C59" s="685"/>
      <c r="D59" s="685"/>
      <c r="E59" s="685"/>
      <c r="F59" s="685"/>
      <c r="G59" s="685">
        <f t="shared" si="2"/>
        <v>0</v>
      </c>
      <c r="H59" s="685"/>
      <c r="I59" s="685"/>
      <c r="J59" s="685"/>
      <c r="K59" s="685">
        <f t="shared" si="6"/>
        <v>0</v>
      </c>
      <c r="L59" s="685"/>
      <c r="M59" s="685"/>
      <c r="N59" s="685"/>
      <c r="O59" s="685">
        <f t="shared" si="10"/>
        <v>0</v>
      </c>
      <c r="P59" s="685"/>
      <c r="Q59" s="685"/>
      <c r="R59" s="685"/>
      <c r="S59" s="713">
        <f t="shared" ref="S59:U64" si="57">D59+H59+L59+P59</f>
        <v>0</v>
      </c>
      <c r="T59" s="713">
        <f t="shared" si="57"/>
        <v>0</v>
      </c>
      <c r="U59" s="713">
        <f t="shared" si="57"/>
        <v>0</v>
      </c>
      <c r="V59" s="681">
        <f t="shared" si="16"/>
        <v>0</v>
      </c>
    </row>
    <row r="60" spans="1:24" x14ac:dyDescent="0.25">
      <c r="A60" s="680">
        <v>20120</v>
      </c>
      <c r="B60" s="258" t="s">
        <v>1222</v>
      </c>
      <c r="C60" s="713">
        <f>C61+C62</f>
        <v>0</v>
      </c>
      <c r="D60" s="1254">
        <f t="shared" ref="D60:R60" si="58">D61+D62</f>
        <v>0</v>
      </c>
      <c r="E60" s="1254">
        <f t="shared" si="58"/>
        <v>0</v>
      </c>
      <c r="F60" s="1254">
        <f t="shared" si="58"/>
        <v>0</v>
      </c>
      <c r="G60" s="685">
        <f t="shared" si="2"/>
        <v>0</v>
      </c>
      <c r="H60" s="1254">
        <f t="shared" si="58"/>
        <v>0</v>
      </c>
      <c r="I60" s="1254">
        <f t="shared" si="58"/>
        <v>0</v>
      </c>
      <c r="J60" s="1254">
        <f t="shared" si="58"/>
        <v>0</v>
      </c>
      <c r="K60" s="685">
        <f t="shared" si="6"/>
        <v>0</v>
      </c>
      <c r="L60" s="1254">
        <f t="shared" si="58"/>
        <v>0</v>
      </c>
      <c r="M60" s="1254">
        <f t="shared" si="58"/>
        <v>0</v>
      </c>
      <c r="N60" s="1254">
        <f t="shared" si="58"/>
        <v>0</v>
      </c>
      <c r="O60" s="685">
        <f t="shared" si="10"/>
        <v>0</v>
      </c>
      <c r="P60" s="1254">
        <f t="shared" si="58"/>
        <v>0</v>
      </c>
      <c r="Q60" s="1254">
        <f t="shared" si="58"/>
        <v>0</v>
      </c>
      <c r="R60" s="1254">
        <f t="shared" si="58"/>
        <v>0</v>
      </c>
      <c r="S60" s="1254">
        <f t="shared" ref="S60" si="59">D60+H60+L60+P60</f>
        <v>0</v>
      </c>
      <c r="T60" s="1254">
        <f t="shared" ref="T60" si="60">E60+I60+M60+Q60</f>
        <v>0</v>
      </c>
      <c r="U60" s="1254">
        <f t="shared" ref="U60" si="61">F60+J60+N60+R60</f>
        <v>0</v>
      </c>
      <c r="V60" s="1253">
        <f t="shared" ref="V60" si="62">O60+P60-Q60</f>
        <v>0</v>
      </c>
    </row>
    <row r="61" spans="1:24" ht="31.5" x14ac:dyDescent="0.25">
      <c r="A61" s="9">
        <v>20121</v>
      </c>
      <c r="B61" s="10" t="s">
        <v>2079</v>
      </c>
      <c r="C61" s="713"/>
      <c r="D61" s="713"/>
      <c r="E61" s="713"/>
      <c r="F61" s="713"/>
      <c r="G61" s="685">
        <f t="shared" si="2"/>
        <v>0</v>
      </c>
      <c r="H61" s="713"/>
      <c r="I61" s="713"/>
      <c r="J61" s="713"/>
      <c r="K61" s="685">
        <f t="shared" si="6"/>
        <v>0</v>
      </c>
      <c r="L61" s="713"/>
      <c r="M61" s="713"/>
      <c r="N61" s="713"/>
      <c r="O61" s="685">
        <f t="shared" si="10"/>
        <v>0</v>
      </c>
      <c r="P61" s="713"/>
      <c r="Q61" s="713"/>
      <c r="R61" s="713"/>
      <c r="S61" s="260">
        <f t="shared" si="57"/>
        <v>0</v>
      </c>
      <c r="T61" s="260">
        <f t="shared" si="57"/>
        <v>0</v>
      </c>
      <c r="U61" s="260">
        <f t="shared" si="57"/>
        <v>0</v>
      </c>
      <c r="V61" s="683">
        <f t="shared" si="16"/>
        <v>0</v>
      </c>
    </row>
    <row r="62" spans="1:24" ht="45" x14ac:dyDescent="0.25">
      <c r="A62" s="1427">
        <v>20122</v>
      </c>
      <c r="B62" s="1711" t="s">
        <v>2348</v>
      </c>
      <c r="C62" s="686"/>
      <c r="D62" s="686"/>
      <c r="E62" s="686"/>
      <c r="F62" s="686"/>
      <c r="G62" s="685">
        <f t="shared" si="2"/>
        <v>0</v>
      </c>
      <c r="H62" s="687"/>
      <c r="I62" s="687"/>
      <c r="J62" s="687"/>
      <c r="K62" s="685">
        <f t="shared" si="6"/>
        <v>0</v>
      </c>
      <c r="L62" s="687"/>
      <c r="M62" s="687"/>
      <c r="N62" s="687"/>
      <c r="O62" s="687">
        <f t="shared" si="10"/>
        <v>0</v>
      </c>
      <c r="P62" s="687"/>
      <c r="Q62" s="687"/>
      <c r="R62" s="687"/>
      <c r="S62" s="687">
        <f t="shared" si="57"/>
        <v>0</v>
      </c>
      <c r="T62" s="687">
        <f t="shared" si="57"/>
        <v>0</v>
      </c>
      <c r="U62" s="687">
        <f t="shared" si="57"/>
        <v>0</v>
      </c>
      <c r="V62" s="688">
        <f t="shared" si="16"/>
        <v>0</v>
      </c>
    </row>
    <row r="63" spans="1:24" s="5" customFormat="1" x14ac:dyDescent="0.25">
      <c r="A63" s="695">
        <v>20200</v>
      </c>
      <c r="B63" s="8" t="s">
        <v>35</v>
      </c>
      <c r="C63" s="149"/>
      <c r="D63" s="162"/>
      <c r="E63" s="162"/>
      <c r="F63" s="162"/>
      <c r="G63" s="150">
        <f t="shared" si="2"/>
        <v>0</v>
      </c>
      <c r="H63" s="162"/>
      <c r="I63" s="162"/>
      <c r="J63" s="162"/>
      <c r="K63" s="153">
        <f t="shared" si="6"/>
        <v>0</v>
      </c>
      <c r="L63" s="162"/>
      <c r="M63" s="162"/>
      <c r="N63" s="162"/>
      <c r="O63" s="153">
        <f t="shared" si="10"/>
        <v>0</v>
      </c>
      <c r="P63" s="162"/>
      <c r="Q63" s="165"/>
      <c r="R63" s="162"/>
      <c r="S63" s="164">
        <f t="shared" ref="S63:U63" si="63">P63+L63+H63+D63</f>
        <v>0</v>
      </c>
      <c r="T63" s="163">
        <f t="shared" si="63"/>
        <v>0</v>
      </c>
      <c r="U63" s="164">
        <f t="shared" si="63"/>
        <v>0</v>
      </c>
      <c r="V63" s="961">
        <f t="shared" ref="V63" si="64">O63+P63-Q63-R63</f>
        <v>0</v>
      </c>
      <c r="W63" s="962"/>
      <c r="X63" s="963"/>
    </row>
    <row r="64" spans="1:24" ht="31.5" x14ac:dyDescent="0.25">
      <c r="A64" s="680">
        <v>20300</v>
      </c>
      <c r="B64" s="258" t="s">
        <v>359</v>
      </c>
      <c r="C64" s="713">
        <f>SUM(C65:C68)+SUM(C69:C82)</f>
        <v>0</v>
      </c>
      <c r="D64" s="713">
        <f>SUM(D65:D68)+SUM(D69:D82)</f>
        <v>0</v>
      </c>
      <c r="E64" s="713">
        <f>SUM(E65:E68)+SUM(E69:E82)</f>
        <v>0</v>
      </c>
      <c r="F64" s="713">
        <f>SUM(F65:F68)+SUM(F69:F82)</f>
        <v>0</v>
      </c>
      <c r="G64" s="713">
        <f t="shared" si="2"/>
        <v>0</v>
      </c>
      <c r="H64" s="713">
        <f>SUM(H65:H68)+SUM(H69:H82)</f>
        <v>0</v>
      </c>
      <c r="I64" s="713">
        <f>SUM(I65:I68)+SUM(I69:I82)</f>
        <v>0</v>
      </c>
      <c r="J64" s="713">
        <f>SUM(J65:J68)+SUM(J69:J82)</f>
        <v>0</v>
      </c>
      <c r="K64" s="713">
        <f t="shared" si="6"/>
        <v>0</v>
      </c>
      <c r="L64" s="713">
        <f>SUM(L65:L68)+SUM(L69:L82)</f>
        <v>0</v>
      </c>
      <c r="M64" s="713">
        <f>SUM(M65:M68)+SUM(M69:M82)</f>
        <v>0</v>
      </c>
      <c r="N64" s="713">
        <f>SUM(N65:N68)+SUM(N69:N82)</f>
        <v>0</v>
      </c>
      <c r="O64" s="713">
        <f t="shared" si="10"/>
        <v>0</v>
      </c>
      <c r="P64" s="713">
        <f>SUM(P65:P68)+SUM(P69:P82)</f>
        <v>0</v>
      </c>
      <c r="Q64" s="713">
        <f>SUM(Q65:Q68)+SUM(Q69:Q82)</f>
        <v>0</v>
      </c>
      <c r="R64" s="713">
        <f>SUM(R65:R68)+SUM(R69:R82)</f>
        <v>0</v>
      </c>
      <c r="S64" s="713">
        <f t="shared" si="57"/>
        <v>0</v>
      </c>
      <c r="T64" s="713">
        <f t="shared" si="57"/>
        <v>0</v>
      </c>
      <c r="U64" s="713">
        <f t="shared" si="57"/>
        <v>0</v>
      </c>
      <c r="V64" s="681">
        <f t="shared" si="16"/>
        <v>0</v>
      </c>
    </row>
    <row r="65" spans="1:22" s="255" customFormat="1" x14ac:dyDescent="0.25">
      <c r="A65" s="682">
        <v>20301</v>
      </c>
      <c r="B65" s="13" t="s">
        <v>36</v>
      </c>
      <c r="C65" s="260"/>
      <c r="D65" s="260"/>
      <c r="E65" s="260"/>
      <c r="F65" s="260"/>
      <c r="G65" s="260">
        <f t="shared" si="2"/>
        <v>0</v>
      </c>
      <c r="H65" s="260"/>
      <c r="I65" s="260"/>
      <c r="J65" s="260"/>
      <c r="K65" s="260">
        <f t="shared" si="6"/>
        <v>0</v>
      </c>
      <c r="L65" s="260"/>
      <c r="M65" s="260"/>
      <c r="N65" s="260"/>
      <c r="O65" s="260">
        <f t="shared" si="10"/>
        <v>0</v>
      </c>
      <c r="P65" s="260"/>
      <c r="Q65" s="260"/>
      <c r="R65" s="260"/>
      <c r="S65" s="260">
        <f t="shared" ref="S65:U80" si="65">D65+H65+L65+P65</f>
        <v>0</v>
      </c>
      <c r="T65" s="260">
        <f t="shared" si="65"/>
        <v>0</v>
      </c>
      <c r="U65" s="260">
        <f t="shared" si="65"/>
        <v>0</v>
      </c>
      <c r="V65" s="683">
        <f t="shared" si="16"/>
        <v>0</v>
      </c>
    </row>
    <row r="66" spans="1:22" x14ac:dyDescent="0.25">
      <c r="A66" s="682">
        <v>20302</v>
      </c>
      <c r="B66" s="13" t="s">
        <v>328</v>
      </c>
      <c r="C66" s="260"/>
      <c r="D66" s="260"/>
      <c r="E66" s="260"/>
      <c r="F66" s="260"/>
      <c r="G66" s="260">
        <f t="shared" si="2"/>
        <v>0</v>
      </c>
      <c r="H66" s="260"/>
      <c r="I66" s="260"/>
      <c r="J66" s="260"/>
      <c r="K66" s="260">
        <f t="shared" si="6"/>
        <v>0</v>
      </c>
      <c r="L66" s="260"/>
      <c r="M66" s="260"/>
      <c r="N66" s="260"/>
      <c r="O66" s="260">
        <f t="shared" si="10"/>
        <v>0</v>
      </c>
      <c r="P66" s="260"/>
      <c r="Q66" s="260"/>
      <c r="R66" s="260"/>
      <c r="S66" s="260">
        <f t="shared" si="65"/>
        <v>0</v>
      </c>
      <c r="T66" s="260">
        <f t="shared" si="65"/>
        <v>0</v>
      </c>
      <c r="U66" s="260">
        <f t="shared" si="65"/>
        <v>0</v>
      </c>
      <c r="V66" s="683">
        <f t="shared" si="16"/>
        <v>0</v>
      </c>
    </row>
    <row r="67" spans="1:22" x14ac:dyDescent="0.25">
      <c r="A67" s="682">
        <v>20308</v>
      </c>
      <c r="B67" s="213" t="s">
        <v>298</v>
      </c>
      <c r="C67" s="260"/>
      <c r="D67" s="260"/>
      <c r="E67" s="260"/>
      <c r="F67" s="260"/>
      <c r="G67" s="260">
        <f t="shared" si="2"/>
        <v>0</v>
      </c>
      <c r="H67" s="260"/>
      <c r="I67" s="260"/>
      <c r="J67" s="260"/>
      <c r="K67" s="260">
        <f t="shared" si="6"/>
        <v>0</v>
      </c>
      <c r="L67" s="260"/>
      <c r="M67" s="260"/>
      <c r="N67" s="260"/>
      <c r="O67" s="260">
        <f t="shared" si="10"/>
        <v>0</v>
      </c>
      <c r="P67" s="260"/>
      <c r="Q67" s="260"/>
      <c r="R67" s="260"/>
      <c r="S67" s="260">
        <f t="shared" si="65"/>
        <v>0</v>
      </c>
      <c r="T67" s="260">
        <f t="shared" si="65"/>
        <v>0</v>
      </c>
      <c r="U67" s="260">
        <f t="shared" si="65"/>
        <v>0</v>
      </c>
      <c r="V67" s="683">
        <f t="shared" si="16"/>
        <v>0</v>
      </c>
    </row>
    <row r="68" spans="1:22" x14ac:dyDescent="0.25">
      <c r="A68" s="682">
        <v>20380</v>
      </c>
      <c r="B68" s="213" t="s">
        <v>44</v>
      </c>
      <c r="C68" s="260"/>
      <c r="D68" s="260"/>
      <c r="E68" s="260"/>
      <c r="F68" s="260"/>
      <c r="G68" s="260">
        <f t="shared" si="2"/>
        <v>0</v>
      </c>
      <c r="H68" s="260"/>
      <c r="I68" s="260"/>
      <c r="J68" s="260"/>
      <c r="K68" s="260">
        <f t="shared" si="6"/>
        <v>0</v>
      </c>
      <c r="L68" s="260"/>
      <c r="M68" s="260"/>
      <c r="N68" s="260"/>
      <c r="O68" s="260">
        <f t="shared" si="10"/>
        <v>0</v>
      </c>
      <c r="P68" s="260"/>
      <c r="Q68" s="260"/>
      <c r="R68" s="260"/>
      <c r="S68" s="260">
        <f t="shared" si="65"/>
        <v>0</v>
      </c>
      <c r="T68" s="260">
        <f t="shared" si="65"/>
        <v>0</v>
      </c>
      <c r="U68" s="260">
        <f t="shared" si="65"/>
        <v>0</v>
      </c>
      <c r="V68" s="683">
        <f t="shared" si="16"/>
        <v>0</v>
      </c>
    </row>
    <row r="69" spans="1:22" ht="17.25" customHeight="1" x14ac:dyDescent="0.25">
      <c r="A69" s="682">
        <v>20421</v>
      </c>
      <c r="B69" s="213" t="s">
        <v>67</v>
      </c>
      <c r="C69" s="260"/>
      <c r="D69" s="260"/>
      <c r="E69" s="260"/>
      <c r="F69" s="260"/>
      <c r="G69" s="260">
        <f t="shared" ref="G69:G112" si="66">C69+D69-E69-F69</f>
        <v>0</v>
      </c>
      <c r="H69" s="260"/>
      <c r="I69" s="260"/>
      <c r="J69" s="260"/>
      <c r="K69" s="260">
        <f t="shared" ref="K69:K112" si="67">G69+H69-I69-J69</f>
        <v>0</v>
      </c>
      <c r="L69" s="260"/>
      <c r="M69" s="260"/>
      <c r="N69" s="260"/>
      <c r="O69" s="260">
        <f t="shared" ref="O69:O112" si="68">K69+L69-M69-N69</f>
        <v>0</v>
      </c>
      <c r="P69" s="260"/>
      <c r="Q69" s="260"/>
      <c r="R69" s="260"/>
      <c r="S69" s="260">
        <f t="shared" si="65"/>
        <v>0</v>
      </c>
      <c r="T69" s="260">
        <f t="shared" si="65"/>
        <v>0</v>
      </c>
      <c r="U69" s="260">
        <f t="shared" si="65"/>
        <v>0</v>
      </c>
      <c r="V69" s="683">
        <f t="shared" si="16"/>
        <v>0</v>
      </c>
    </row>
    <row r="70" spans="1:22" x14ac:dyDescent="0.25">
      <c r="A70" s="682">
        <v>20422</v>
      </c>
      <c r="B70" s="213" t="s">
        <v>299</v>
      </c>
      <c r="C70" s="260"/>
      <c r="D70" s="260"/>
      <c r="E70" s="260"/>
      <c r="F70" s="260"/>
      <c r="G70" s="260">
        <f t="shared" si="66"/>
        <v>0</v>
      </c>
      <c r="H70" s="260"/>
      <c r="I70" s="260"/>
      <c r="J70" s="260"/>
      <c r="K70" s="260">
        <f t="shared" si="67"/>
        <v>0</v>
      </c>
      <c r="L70" s="260"/>
      <c r="M70" s="260"/>
      <c r="N70" s="260"/>
      <c r="O70" s="260">
        <f t="shared" si="68"/>
        <v>0</v>
      </c>
      <c r="P70" s="260"/>
      <c r="Q70" s="260"/>
      <c r="R70" s="260"/>
      <c r="S70" s="260">
        <f t="shared" si="65"/>
        <v>0</v>
      </c>
      <c r="T70" s="260">
        <f t="shared" si="65"/>
        <v>0</v>
      </c>
      <c r="U70" s="260">
        <f t="shared" si="65"/>
        <v>0</v>
      </c>
      <c r="V70" s="683">
        <f t="shared" ref="V70:V112" si="69">O70+P70-Q70</f>
        <v>0</v>
      </c>
    </row>
    <row r="71" spans="1:22" x14ac:dyDescent="0.25">
      <c r="A71" s="692">
        <v>20423</v>
      </c>
      <c r="B71" s="18" t="s">
        <v>1743</v>
      </c>
      <c r="C71" s="260"/>
      <c r="D71" s="260"/>
      <c r="E71" s="260"/>
      <c r="F71" s="260"/>
      <c r="G71" s="260">
        <f t="shared" si="66"/>
        <v>0</v>
      </c>
      <c r="H71" s="260"/>
      <c r="I71" s="260"/>
      <c r="J71" s="260"/>
      <c r="K71" s="260">
        <f t="shared" si="67"/>
        <v>0</v>
      </c>
      <c r="L71" s="260"/>
      <c r="M71" s="260"/>
      <c r="N71" s="260"/>
      <c r="O71" s="260">
        <f t="shared" si="68"/>
        <v>0</v>
      </c>
      <c r="P71" s="260"/>
      <c r="Q71" s="260"/>
      <c r="R71" s="260"/>
      <c r="S71" s="260">
        <f t="shared" si="65"/>
        <v>0</v>
      </c>
      <c r="T71" s="260">
        <f t="shared" si="65"/>
        <v>0</v>
      </c>
      <c r="U71" s="260">
        <f t="shared" si="65"/>
        <v>0</v>
      </c>
      <c r="V71" s="683">
        <f t="shared" si="69"/>
        <v>0</v>
      </c>
    </row>
    <row r="72" spans="1:22" x14ac:dyDescent="0.25">
      <c r="A72" s="682">
        <v>20429</v>
      </c>
      <c r="B72" s="213" t="s">
        <v>300</v>
      </c>
      <c r="C72" s="260"/>
      <c r="D72" s="260"/>
      <c r="E72" s="260"/>
      <c r="F72" s="260"/>
      <c r="G72" s="260">
        <f t="shared" si="66"/>
        <v>0</v>
      </c>
      <c r="H72" s="260"/>
      <c r="I72" s="260"/>
      <c r="J72" s="260"/>
      <c r="K72" s="260">
        <f t="shared" si="67"/>
        <v>0</v>
      </c>
      <c r="L72" s="260"/>
      <c r="M72" s="260"/>
      <c r="N72" s="260"/>
      <c r="O72" s="260">
        <f t="shared" si="68"/>
        <v>0</v>
      </c>
      <c r="P72" s="260"/>
      <c r="Q72" s="260"/>
      <c r="R72" s="260"/>
      <c r="S72" s="260">
        <f t="shared" si="65"/>
        <v>0</v>
      </c>
      <c r="T72" s="260">
        <f t="shared" si="65"/>
        <v>0</v>
      </c>
      <c r="U72" s="260">
        <f t="shared" si="65"/>
        <v>0</v>
      </c>
      <c r="V72" s="683">
        <f t="shared" si="69"/>
        <v>0</v>
      </c>
    </row>
    <row r="73" spans="1:22" x14ac:dyDescent="0.25">
      <c r="A73" s="682">
        <v>20430</v>
      </c>
      <c r="B73" s="213" t="s">
        <v>71</v>
      </c>
      <c r="C73" s="260"/>
      <c r="D73" s="260"/>
      <c r="E73" s="260"/>
      <c r="F73" s="260"/>
      <c r="G73" s="260">
        <f t="shared" si="66"/>
        <v>0</v>
      </c>
      <c r="H73" s="260"/>
      <c r="I73" s="260"/>
      <c r="J73" s="260"/>
      <c r="K73" s="260">
        <f t="shared" si="67"/>
        <v>0</v>
      </c>
      <c r="L73" s="260"/>
      <c r="M73" s="260"/>
      <c r="N73" s="260"/>
      <c r="O73" s="260">
        <f t="shared" si="68"/>
        <v>0</v>
      </c>
      <c r="P73" s="260"/>
      <c r="Q73" s="260"/>
      <c r="R73" s="260"/>
      <c r="S73" s="260">
        <f t="shared" si="65"/>
        <v>0</v>
      </c>
      <c r="T73" s="260">
        <f t="shared" si="65"/>
        <v>0</v>
      </c>
      <c r="U73" s="260">
        <f t="shared" si="65"/>
        <v>0</v>
      </c>
      <c r="V73" s="683">
        <f t="shared" si="69"/>
        <v>0</v>
      </c>
    </row>
    <row r="74" spans="1:22" ht="31.5" x14ac:dyDescent="0.25">
      <c r="A74" s="682">
        <v>204321</v>
      </c>
      <c r="B74" s="693" t="s">
        <v>839</v>
      </c>
      <c r="C74" s="260"/>
      <c r="D74" s="260"/>
      <c r="E74" s="260"/>
      <c r="F74" s="260"/>
      <c r="G74" s="260">
        <f t="shared" si="66"/>
        <v>0</v>
      </c>
      <c r="H74" s="260"/>
      <c r="I74" s="260"/>
      <c r="J74" s="260"/>
      <c r="K74" s="260">
        <f t="shared" si="67"/>
        <v>0</v>
      </c>
      <c r="L74" s="260"/>
      <c r="M74" s="260"/>
      <c r="N74" s="260"/>
      <c r="O74" s="260">
        <f t="shared" si="68"/>
        <v>0</v>
      </c>
      <c r="P74" s="260"/>
      <c r="Q74" s="260"/>
      <c r="R74" s="260"/>
      <c r="S74" s="260">
        <f t="shared" si="65"/>
        <v>0</v>
      </c>
      <c r="T74" s="260">
        <f t="shared" si="65"/>
        <v>0</v>
      </c>
      <c r="U74" s="260">
        <f t="shared" si="65"/>
        <v>0</v>
      </c>
      <c r="V74" s="683">
        <f t="shared" si="69"/>
        <v>0</v>
      </c>
    </row>
    <row r="75" spans="1:22" s="255" customFormat="1" ht="31.5" x14ac:dyDescent="0.25">
      <c r="A75" s="682">
        <v>20439</v>
      </c>
      <c r="B75" s="694" t="s">
        <v>698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683"/>
    </row>
    <row r="76" spans="1:22" s="255" customFormat="1" ht="31.5" x14ac:dyDescent="0.25">
      <c r="A76" s="682">
        <v>20440</v>
      </c>
      <c r="B76" s="694" t="s">
        <v>1736</v>
      </c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683"/>
    </row>
    <row r="77" spans="1:22" s="255" customFormat="1" ht="31.5" x14ac:dyDescent="0.25">
      <c r="A77" s="682">
        <v>20441</v>
      </c>
      <c r="B77" s="694" t="s">
        <v>627</v>
      </c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683"/>
    </row>
    <row r="78" spans="1:22" s="255" customFormat="1" ht="31.5" x14ac:dyDescent="0.25">
      <c r="A78" s="682">
        <v>20442</v>
      </c>
      <c r="B78" s="1007" t="s">
        <v>1737</v>
      </c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683"/>
    </row>
    <row r="79" spans="1:22" s="255" customFormat="1" ht="31.5" x14ac:dyDescent="0.25">
      <c r="A79" s="682">
        <v>20443</v>
      </c>
      <c r="B79" s="694" t="s">
        <v>1742</v>
      </c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683"/>
    </row>
    <row r="80" spans="1:22" x14ac:dyDescent="0.25">
      <c r="A80" s="692">
        <v>20450</v>
      </c>
      <c r="B80" s="694" t="s">
        <v>1789</v>
      </c>
      <c r="C80" s="260"/>
      <c r="D80" s="260"/>
      <c r="E80" s="260"/>
      <c r="F80" s="260"/>
      <c r="G80" s="260">
        <f t="shared" si="66"/>
        <v>0</v>
      </c>
      <c r="H80" s="260"/>
      <c r="I80" s="260"/>
      <c r="J80" s="260"/>
      <c r="K80" s="260">
        <f t="shared" si="67"/>
        <v>0</v>
      </c>
      <c r="L80" s="260"/>
      <c r="M80" s="260"/>
      <c r="N80" s="260"/>
      <c r="O80" s="260">
        <f t="shared" si="68"/>
        <v>0</v>
      </c>
      <c r="P80" s="260"/>
      <c r="Q80" s="260"/>
      <c r="R80" s="260"/>
      <c r="S80" s="260">
        <f t="shared" si="65"/>
        <v>0</v>
      </c>
      <c r="T80" s="260">
        <f t="shared" si="65"/>
        <v>0</v>
      </c>
      <c r="U80" s="260">
        <f t="shared" si="65"/>
        <v>0</v>
      </c>
      <c r="V80" s="683">
        <f t="shared" si="69"/>
        <v>0</v>
      </c>
    </row>
    <row r="81" spans="1:22" ht="31.5" x14ac:dyDescent="0.25">
      <c r="A81" s="682">
        <v>204951</v>
      </c>
      <c r="B81" s="693" t="s">
        <v>840</v>
      </c>
      <c r="C81" s="260"/>
      <c r="D81" s="260"/>
      <c r="E81" s="260"/>
      <c r="F81" s="260"/>
      <c r="G81" s="260">
        <f t="shared" si="66"/>
        <v>0</v>
      </c>
      <c r="H81" s="260"/>
      <c r="I81" s="260"/>
      <c r="J81" s="260"/>
      <c r="K81" s="260">
        <f t="shared" si="67"/>
        <v>0</v>
      </c>
      <c r="L81" s="260"/>
      <c r="M81" s="260"/>
      <c r="N81" s="260"/>
      <c r="O81" s="260">
        <f t="shared" si="68"/>
        <v>0</v>
      </c>
      <c r="P81" s="260"/>
      <c r="Q81" s="260"/>
      <c r="R81" s="260"/>
      <c r="S81" s="260">
        <f t="shared" ref="S81:U82" si="70">D81+H81+L81+P81</f>
        <v>0</v>
      </c>
      <c r="T81" s="260">
        <f t="shared" si="70"/>
        <v>0</v>
      </c>
      <c r="U81" s="260">
        <f t="shared" si="70"/>
        <v>0</v>
      </c>
      <c r="V81" s="683">
        <f t="shared" si="69"/>
        <v>0</v>
      </c>
    </row>
    <row r="82" spans="1:22" x14ac:dyDescent="0.25">
      <c r="A82" s="682">
        <v>20499</v>
      </c>
      <c r="B82" s="213" t="s">
        <v>301</v>
      </c>
      <c r="C82" s="260"/>
      <c r="D82" s="260"/>
      <c r="E82" s="260"/>
      <c r="F82" s="260"/>
      <c r="G82" s="260">
        <f t="shared" si="66"/>
        <v>0</v>
      </c>
      <c r="H82" s="260"/>
      <c r="I82" s="260"/>
      <c r="J82" s="260"/>
      <c r="K82" s="260">
        <f t="shared" si="67"/>
        <v>0</v>
      </c>
      <c r="L82" s="260"/>
      <c r="M82" s="260"/>
      <c r="N82" s="260"/>
      <c r="O82" s="260">
        <f t="shared" si="68"/>
        <v>0</v>
      </c>
      <c r="P82" s="260"/>
      <c r="Q82" s="260"/>
      <c r="R82" s="260"/>
      <c r="S82" s="260">
        <f t="shared" si="70"/>
        <v>0</v>
      </c>
      <c r="T82" s="260">
        <f t="shared" si="70"/>
        <v>0</v>
      </c>
      <c r="U82" s="260">
        <f t="shared" si="70"/>
        <v>0</v>
      </c>
      <c r="V82" s="683">
        <f t="shared" si="69"/>
        <v>0</v>
      </c>
    </row>
    <row r="83" spans="1:22" x14ac:dyDescent="0.25">
      <c r="A83" s="680">
        <v>20500</v>
      </c>
      <c r="B83" s="258" t="s">
        <v>1103</v>
      </c>
      <c r="C83" s="713">
        <f>SUM(C85:C93)</f>
        <v>0</v>
      </c>
      <c r="D83" s="713">
        <f>SUM(D85:D93)</f>
        <v>0</v>
      </c>
      <c r="E83" s="713">
        <f>SUM(E85:E93)</f>
        <v>0</v>
      </c>
      <c r="F83" s="713">
        <f>SUM(F85:F93)</f>
        <v>0</v>
      </c>
      <c r="G83" s="713">
        <f t="shared" si="66"/>
        <v>0</v>
      </c>
      <c r="H83" s="713">
        <f>SUM(H85:H93)</f>
        <v>0</v>
      </c>
      <c r="I83" s="713">
        <f>SUM(I85:I93)</f>
        <v>0</v>
      </c>
      <c r="J83" s="713">
        <f>SUM(J85:J93)</f>
        <v>0</v>
      </c>
      <c r="K83" s="713">
        <f t="shared" si="67"/>
        <v>0</v>
      </c>
      <c r="L83" s="713">
        <f>SUM(L85:L93)</f>
        <v>0</v>
      </c>
      <c r="M83" s="713">
        <f>SUM(M85:M93)</f>
        <v>0</v>
      </c>
      <c r="N83" s="713">
        <f>SUM(N85:N93)</f>
        <v>0</v>
      </c>
      <c r="O83" s="713">
        <f t="shared" si="68"/>
        <v>0</v>
      </c>
      <c r="P83" s="713">
        <f>SUM(P85:P93)</f>
        <v>0</v>
      </c>
      <c r="Q83" s="713">
        <f>SUM(Q85:Q93)</f>
        <v>0</v>
      </c>
      <c r="R83" s="713">
        <f>SUM(R85:R93)</f>
        <v>0</v>
      </c>
      <c r="S83" s="713">
        <f>SUM(S85:S93)</f>
        <v>0</v>
      </c>
      <c r="T83" s="713">
        <f>SUM(T85:T93)</f>
        <v>0</v>
      </c>
      <c r="U83" s="713">
        <f t="shared" ref="U83:U112" si="71">F83+J83+N83+R83</f>
        <v>0</v>
      </c>
      <c r="V83" s="681">
        <f>SUM(V85:V93)</f>
        <v>0</v>
      </c>
    </row>
    <row r="84" spans="1:22" s="666" customFormat="1" x14ac:dyDescent="0.25">
      <c r="A84" s="9">
        <v>20501</v>
      </c>
      <c r="B84" s="13" t="s">
        <v>74</v>
      </c>
      <c r="C84" s="1254"/>
      <c r="D84" s="1254"/>
      <c r="E84" s="1254"/>
      <c r="F84" s="1254"/>
      <c r="G84" s="1254"/>
      <c r="H84" s="1254"/>
      <c r="I84" s="1254"/>
      <c r="J84" s="1254"/>
      <c r="K84" s="1254"/>
      <c r="L84" s="1254"/>
      <c r="M84" s="1254"/>
      <c r="N84" s="1254"/>
      <c r="O84" s="1254"/>
      <c r="P84" s="1254"/>
      <c r="Q84" s="1254"/>
      <c r="R84" s="1254"/>
      <c r="S84" s="1254"/>
      <c r="T84" s="1254"/>
      <c r="U84" s="1254"/>
      <c r="V84" s="1253"/>
    </row>
    <row r="85" spans="1:22" x14ac:dyDescent="0.25">
      <c r="A85" s="9">
        <v>20502</v>
      </c>
      <c r="B85" s="10" t="s">
        <v>75</v>
      </c>
      <c r="C85" s="713"/>
      <c r="D85" s="713"/>
      <c r="E85" s="713"/>
      <c r="F85" s="713"/>
      <c r="G85" s="260">
        <f t="shared" si="66"/>
        <v>0</v>
      </c>
      <c r="H85" s="260"/>
      <c r="I85" s="260"/>
      <c r="J85" s="260"/>
      <c r="K85" s="260">
        <f t="shared" si="67"/>
        <v>0</v>
      </c>
      <c r="L85" s="260"/>
      <c r="M85" s="260"/>
      <c r="N85" s="260"/>
      <c r="O85" s="260">
        <f t="shared" si="68"/>
        <v>0</v>
      </c>
      <c r="P85" s="260"/>
      <c r="Q85" s="260"/>
      <c r="R85" s="260"/>
      <c r="S85" s="260">
        <f t="shared" ref="S85:T112" si="72">D85+H85+L85+P85</f>
        <v>0</v>
      </c>
      <c r="T85" s="260">
        <f t="shared" si="72"/>
        <v>0</v>
      </c>
      <c r="U85" s="260">
        <f t="shared" si="71"/>
        <v>0</v>
      </c>
      <c r="V85" s="683">
        <f t="shared" si="69"/>
        <v>0</v>
      </c>
    </row>
    <row r="86" spans="1:22" ht="31.5" x14ac:dyDescent="0.25">
      <c r="A86" s="9">
        <v>20503</v>
      </c>
      <c r="B86" s="670" t="s">
        <v>355</v>
      </c>
      <c r="C86" s="713"/>
      <c r="D86" s="713"/>
      <c r="E86" s="713"/>
      <c r="F86" s="713"/>
      <c r="G86" s="260">
        <f t="shared" si="66"/>
        <v>0</v>
      </c>
      <c r="H86" s="260"/>
      <c r="I86" s="260"/>
      <c r="J86" s="260"/>
      <c r="K86" s="260">
        <f t="shared" si="67"/>
        <v>0</v>
      </c>
      <c r="L86" s="260"/>
      <c r="M86" s="260"/>
      <c r="N86" s="260"/>
      <c r="O86" s="260">
        <f t="shared" si="68"/>
        <v>0</v>
      </c>
      <c r="P86" s="260"/>
      <c r="Q86" s="260"/>
      <c r="R86" s="260"/>
      <c r="S86" s="260">
        <f t="shared" si="72"/>
        <v>0</v>
      </c>
      <c r="T86" s="260">
        <f t="shared" si="72"/>
        <v>0</v>
      </c>
      <c r="U86" s="260">
        <f t="shared" si="71"/>
        <v>0</v>
      </c>
      <c r="V86" s="683">
        <f t="shared" si="69"/>
        <v>0</v>
      </c>
    </row>
    <row r="87" spans="1:22" ht="31.5" x14ac:dyDescent="0.25">
      <c r="A87" s="9">
        <v>20504</v>
      </c>
      <c r="B87" s="670" t="s">
        <v>844</v>
      </c>
      <c r="C87" s="713"/>
      <c r="D87" s="713"/>
      <c r="E87" s="713"/>
      <c r="F87" s="713"/>
      <c r="G87" s="260">
        <f t="shared" si="66"/>
        <v>0</v>
      </c>
      <c r="H87" s="260"/>
      <c r="I87" s="260"/>
      <c r="J87" s="260"/>
      <c r="K87" s="260">
        <f t="shared" si="67"/>
        <v>0</v>
      </c>
      <c r="L87" s="260"/>
      <c r="M87" s="260"/>
      <c r="N87" s="260"/>
      <c r="O87" s="260">
        <f t="shared" si="68"/>
        <v>0</v>
      </c>
      <c r="P87" s="260"/>
      <c r="Q87" s="260"/>
      <c r="R87" s="260"/>
      <c r="S87" s="260">
        <f t="shared" si="72"/>
        <v>0</v>
      </c>
      <c r="T87" s="260">
        <f t="shared" si="72"/>
        <v>0</v>
      </c>
      <c r="U87" s="260">
        <f t="shared" si="71"/>
        <v>0</v>
      </c>
      <c r="V87" s="683">
        <f>O87+P87-Q87</f>
        <v>0</v>
      </c>
    </row>
    <row r="88" spans="1:22" s="666" customFormat="1" x14ac:dyDescent="0.25">
      <c r="A88" s="9">
        <v>20505</v>
      </c>
      <c r="B88" s="670" t="s">
        <v>1510</v>
      </c>
      <c r="C88" s="866"/>
      <c r="D88" s="866"/>
      <c r="E88" s="866"/>
      <c r="F88" s="866"/>
      <c r="G88" s="260">
        <f t="shared" si="66"/>
        <v>0</v>
      </c>
      <c r="H88" s="260"/>
      <c r="I88" s="260"/>
      <c r="J88" s="260"/>
      <c r="K88" s="260">
        <f>G88+H88-I88-J88</f>
        <v>0</v>
      </c>
      <c r="L88" s="260"/>
      <c r="M88" s="260"/>
      <c r="N88" s="260"/>
      <c r="O88" s="260">
        <f>K88+L88-M88-N88</f>
        <v>0</v>
      </c>
      <c r="P88" s="260"/>
      <c r="Q88" s="260"/>
      <c r="R88" s="260"/>
      <c r="S88" s="260">
        <f>D88+H88+L88+P88</f>
        <v>0</v>
      </c>
      <c r="T88" s="260">
        <f>E88+I88+M88+Q88</f>
        <v>0</v>
      </c>
      <c r="U88" s="260">
        <f>F88+J88+N88+R88</f>
        <v>0</v>
      </c>
      <c r="V88" s="683">
        <f>O88+P88-Q88</f>
        <v>0</v>
      </c>
    </row>
    <row r="89" spans="1:22" s="666" customFormat="1" x14ac:dyDescent="0.25">
      <c r="A89" s="1427">
        <v>20506</v>
      </c>
      <c r="B89" s="1458" t="s">
        <v>297</v>
      </c>
      <c r="C89" s="1254"/>
      <c r="D89" s="1254"/>
      <c r="E89" s="1254"/>
      <c r="F89" s="1254"/>
      <c r="G89" s="1367">
        <f t="shared" ref="G89:G92" si="73">C89+D89-E89-F89</f>
        <v>0</v>
      </c>
      <c r="H89" s="1367"/>
      <c r="I89" s="1367"/>
      <c r="J89" s="1367"/>
      <c r="K89" s="1367">
        <f t="shared" ref="K89:K92" si="74">G89+H89-I89-J89</f>
        <v>0</v>
      </c>
      <c r="L89" s="1367"/>
      <c r="M89" s="1367"/>
      <c r="N89" s="1367"/>
      <c r="O89" s="1367">
        <f t="shared" ref="O89:O92" si="75">K89+L89-M89-N89</f>
        <v>0</v>
      </c>
      <c r="P89" s="1367"/>
      <c r="Q89" s="1367"/>
      <c r="R89" s="1367"/>
      <c r="S89" s="1367">
        <f t="shared" ref="S89:S92" si="76">D89+H89+L89+P89</f>
        <v>0</v>
      </c>
      <c r="T89" s="1367">
        <f t="shared" ref="T89:T92" si="77">E89+I89+M89+Q89</f>
        <v>0</v>
      </c>
      <c r="U89" s="1367">
        <f t="shared" ref="U89:U92" si="78">F89+J89+N89+R89</f>
        <v>0</v>
      </c>
      <c r="V89" s="683">
        <f t="shared" ref="V89:V92" si="79">O89+P89-Q89</f>
        <v>0</v>
      </c>
    </row>
    <row r="90" spans="1:22" s="666" customFormat="1" x14ac:dyDescent="0.25">
      <c r="A90" s="1427">
        <v>20507</v>
      </c>
      <c r="B90" s="1458" t="s">
        <v>2074</v>
      </c>
      <c r="C90" s="1254"/>
      <c r="D90" s="1254"/>
      <c r="E90" s="1254"/>
      <c r="F90" s="1254"/>
      <c r="G90" s="1367">
        <f t="shared" si="73"/>
        <v>0</v>
      </c>
      <c r="H90" s="1367"/>
      <c r="I90" s="1367"/>
      <c r="J90" s="1367"/>
      <c r="K90" s="1367">
        <f t="shared" si="74"/>
        <v>0</v>
      </c>
      <c r="L90" s="1367"/>
      <c r="M90" s="1367"/>
      <c r="N90" s="1367"/>
      <c r="O90" s="1367">
        <f t="shared" si="75"/>
        <v>0</v>
      </c>
      <c r="P90" s="1367"/>
      <c r="Q90" s="1367"/>
      <c r="R90" s="1367"/>
      <c r="S90" s="1367">
        <f t="shared" si="76"/>
        <v>0</v>
      </c>
      <c r="T90" s="1367">
        <f t="shared" si="77"/>
        <v>0</v>
      </c>
      <c r="U90" s="1367">
        <f t="shared" si="78"/>
        <v>0</v>
      </c>
      <c r="V90" s="683">
        <f t="shared" si="79"/>
        <v>0</v>
      </c>
    </row>
    <row r="91" spans="1:22" s="666" customFormat="1" ht="31.5" x14ac:dyDescent="0.25">
      <c r="A91" s="1427">
        <v>20508</v>
      </c>
      <c r="B91" s="1458" t="s">
        <v>2075</v>
      </c>
      <c r="C91" s="1254"/>
      <c r="D91" s="1254"/>
      <c r="E91" s="1254"/>
      <c r="F91" s="1254"/>
      <c r="G91" s="1367">
        <f t="shared" si="73"/>
        <v>0</v>
      </c>
      <c r="H91" s="1367"/>
      <c r="I91" s="1367"/>
      <c r="J91" s="1367"/>
      <c r="K91" s="1367">
        <f t="shared" si="74"/>
        <v>0</v>
      </c>
      <c r="L91" s="1367"/>
      <c r="M91" s="1367"/>
      <c r="N91" s="1367"/>
      <c r="O91" s="1367">
        <f t="shared" si="75"/>
        <v>0</v>
      </c>
      <c r="P91" s="1367"/>
      <c r="Q91" s="1367"/>
      <c r="R91" s="1367"/>
      <c r="S91" s="1367">
        <f t="shared" si="76"/>
        <v>0</v>
      </c>
      <c r="T91" s="1367">
        <f t="shared" si="77"/>
        <v>0</v>
      </c>
      <c r="U91" s="1367">
        <f t="shared" si="78"/>
        <v>0</v>
      </c>
      <c r="V91" s="683">
        <f t="shared" si="79"/>
        <v>0</v>
      </c>
    </row>
    <row r="92" spans="1:22" s="666" customFormat="1" x14ac:dyDescent="0.25">
      <c r="A92" s="1427">
        <v>20515</v>
      </c>
      <c r="B92" s="1458" t="s">
        <v>48</v>
      </c>
      <c r="C92" s="1254"/>
      <c r="D92" s="1254"/>
      <c r="E92" s="1254"/>
      <c r="F92" s="1254"/>
      <c r="G92" s="1367">
        <f t="shared" si="73"/>
        <v>0</v>
      </c>
      <c r="H92" s="1367"/>
      <c r="I92" s="1367"/>
      <c r="J92" s="1367"/>
      <c r="K92" s="1367">
        <f t="shared" si="74"/>
        <v>0</v>
      </c>
      <c r="L92" s="1367"/>
      <c r="M92" s="1367"/>
      <c r="N92" s="1367"/>
      <c r="O92" s="1367">
        <f t="shared" si="75"/>
        <v>0</v>
      </c>
      <c r="P92" s="1367"/>
      <c r="Q92" s="1367"/>
      <c r="R92" s="1367"/>
      <c r="S92" s="1367">
        <f t="shared" si="76"/>
        <v>0</v>
      </c>
      <c r="T92" s="1367">
        <f t="shared" si="77"/>
        <v>0</v>
      </c>
      <c r="U92" s="1367">
        <f t="shared" si="78"/>
        <v>0</v>
      </c>
      <c r="V92" s="683">
        <f t="shared" si="79"/>
        <v>0</v>
      </c>
    </row>
    <row r="93" spans="1:22" x14ac:dyDescent="0.25">
      <c r="A93" s="9">
        <v>20599</v>
      </c>
      <c r="B93" s="17" t="s">
        <v>339</v>
      </c>
      <c r="C93" s="260"/>
      <c r="D93" s="260"/>
      <c r="E93" s="260"/>
      <c r="F93" s="260"/>
      <c r="G93" s="260">
        <f t="shared" si="66"/>
        <v>0</v>
      </c>
      <c r="H93" s="260"/>
      <c r="I93" s="260"/>
      <c r="J93" s="260"/>
      <c r="K93" s="260">
        <f t="shared" si="67"/>
        <v>0</v>
      </c>
      <c r="L93" s="260"/>
      <c r="M93" s="260"/>
      <c r="N93" s="260"/>
      <c r="O93" s="260">
        <f t="shared" si="68"/>
        <v>0</v>
      </c>
      <c r="P93" s="260"/>
      <c r="Q93" s="260"/>
      <c r="R93" s="260"/>
      <c r="S93" s="260">
        <f t="shared" si="72"/>
        <v>0</v>
      </c>
      <c r="T93" s="260">
        <f t="shared" si="72"/>
        <v>0</v>
      </c>
      <c r="U93" s="260">
        <f t="shared" si="71"/>
        <v>0</v>
      </c>
      <c r="V93" s="683">
        <f t="shared" si="69"/>
        <v>0</v>
      </c>
    </row>
    <row r="94" spans="1:22" x14ac:dyDescent="0.25">
      <c r="A94" s="680">
        <v>20600</v>
      </c>
      <c r="B94" s="258" t="s">
        <v>341</v>
      </c>
      <c r="C94" s="713"/>
      <c r="D94" s="713"/>
      <c r="E94" s="713"/>
      <c r="F94" s="713"/>
      <c r="G94" s="260">
        <f t="shared" si="66"/>
        <v>0</v>
      </c>
      <c r="H94" s="260"/>
      <c r="I94" s="260"/>
      <c r="J94" s="260"/>
      <c r="K94" s="260">
        <f t="shared" si="67"/>
        <v>0</v>
      </c>
      <c r="L94" s="260"/>
      <c r="M94" s="260"/>
      <c r="N94" s="260"/>
      <c r="O94" s="260">
        <f t="shared" si="68"/>
        <v>0</v>
      </c>
      <c r="P94" s="260"/>
      <c r="Q94" s="260"/>
      <c r="R94" s="260"/>
      <c r="S94" s="260">
        <f t="shared" si="72"/>
        <v>0</v>
      </c>
      <c r="T94" s="260">
        <f t="shared" si="72"/>
        <v>0</v>
      </c>
      <c r="U94" s="260">
        <f t="shared" si="71"/>
        <v>0</v>
      </c>
      <c r="V94" s="683">
        <f t="shared" si="69"/>
        <v>0</v>
      </c>
    </row>
    <row r="95" spans="1:22" ht="31.5" x14ac:dyDescent="0.25">
      <c r="A95" s="695">
        <v>20703</v>
      </c>
      <c r="B95" s="176" t="s">
        <v>77</v>
      </c>
      <c r="C95" s="685">
        <f>SUM(C96:C100,C101,C102,C103)</f>
        <v>0</v>
      </c>
      <c r="D95" s="685">
        <f>SUM(D96:D100,D101,D102,D103)</f>
        <v>0</v>
      </c>
      <c r="E95" s="685">
        <f>SUM(E96:E100,E101,E102,E103)</f>
        <v>0</v>
      </c>
      <c r="F95" s="685">
        <f>SUM(F96:F100,F101,F102,F103)</f>
        <v>0</v>
      </c>
      <c r="G95" s="713">
        <f t="shared" si="66"/>
        <v>0</v>
      </c>
      <c r="H95" s="685">
        <f>SUM(H96:H100,H101,H102,H103)</f>
        <v>0</v>
      </c>
      <c r="I95" s="685">
        <f>SUM(I96:I100,I101,I102,I103)</f>
        <v>0</v>
      </c>
      <c r="J95" s="685">
        <f>SUM(J96:J100,J101,J102,J103)</f>
        <v>0</v>
      </c>
      <c r="K95" s="713">
        <f t="shared" si="67"/>
        <v>0</v>
      </c>
      <c r="L95" s="685">
        <f>SUM(L96:L100,L101,L102,L103)</f>
        <v>0</v>
      </c>
      <c r="M95" s="685">
        <f>SUM(M96:M100,M101,M102,M103)</f>
        <v>0</v>
      </c>
      <c r="N95" s="685">
        <f>SUM(N96:N100,N101,N102,N103)</f>
        <v>0</v>
      </c>
      <c r="O95" s="713">
        <f t="shared" si="68"/>
        <v>0</v>
      </c>
      <c r="P95" s="685">
        <f>SUM(P96:P100,P101,P102,P103)</f>
        <v>0</v>
      </c>
      <c r="Q95" s="685">
        <f>SUM(Q96:Q100,Q101,Q102,Q103)</f>
        <v>0</v>
      </c>
      <c r="R95" s="685">
        <f>SUM(R96:R100,R101,R102,R103)</f>
        <v>0</v>
      </c>
      <c r="S95" s="713">
        <f t="shared" si="72"/>
        <v>0</v>
      </c>
      <c r="T95" s="713">
        <f t="shared" si="72"/>
        <v>0</v>
      </c>
      <c r="U95" s="713">
        <f t="shared" si="71"/>
        <v>0</v>
      </c>
      <c r="V95" s="681">
        <f t="shared" si="69"/>
        <v>0</v>
      </c>
    </row>
    <row r="96" spans="1:22" ht="31.5" x14ac:dyDescent="0.25">
      <c r="A96" s="691">
        <v>2070311</v>
      </c>
      <c r="B96" s="1100" t="s">
        <v>2404</v>
      </c>
      <c r="C96" s="713"/>
      <c r="D96" s="713"/>
      <c r="E96" s="713"/>
      <c r="F96" s="713"/>
      <c r="G96" s="260">
        <f t="shared" si="66"/>
        <v>0</v>
      </c>
      <c r="H96" s="260"/>
      <c r="I96" s="260"/>
      <c r="J96" s="260"/>
      <c r="K96" s="260">
        <f t="shared" si="67"/>
        <v>0</v>
      </c>
      <c r="L96" s="260"/>
      <c r="M96" s="260"/>
      <c r="N96" s="260"/>
      <c r="O96" s="260">
        <f t="shared" si="68"/>
        <v>0</v>
      </c>
      <c r="P96" s="260"/>
      <c r="Q96" s="260"/>
      <c r="R96" s="260"/>
      <c r="S96" s="260">
        <f t="shared" si="72"/>
        <v>0</v>
      </c>
      <c r="T96" s="260">
        <f t="shared" si="72"/>
        <v>0</v>
      </c>
      <c r="U96" s="260">
        <f t="shared" si="71"/>
        <v>0</v>
      </c>
      <c r="V96" s="683">
        <f t="shared" si="69"/>
        <v>0</v>
      </c>
    </row>
    <row r="97" spans="1:22" s="255" customFormat="1" ht="78.75" x14ac:dyDescent="0.25">
      <c r="A97" s="691">
        <v>2070314</v>
      </c>
      <c r="B97" s="1458" t="s">
        <v>2208</v>
      </c>
      <c r="C97" s="1764"/>
      <c r="D97" s="1764"/>
      <c r="E97" s="1764"/>
      <c r="F97" s="1764"/>
      <c r="G97" s="1456">
        <f t="shared" ref="G97:G98" si="80">C97+D97-E97-F97</f>
        <v>0</v>
      </c>
      <c r="H97" s="1456"/>
      <c r="I97" s="1456"/>
      <c r="J97" s="1456"/>
      <c r="K97" s="1456">
        <f t="shared" ref="K97:K98" si="81">G97+H97-I97-J97</f>
        <v>0</v>
      </c>
      <c r="L97" s="1456"/>
      <c r="M97" s="1456"/>
      <c r="N97" s="1456"/>
      <c r="O97" s="1456">
        <f t="shared" ref="O97:O98" si="82">K97+L97-M97-N97</f>
        <v>0</v>
      </c>
      <c r="P97" s="1456"/>
      <c r="Q97" s="1456"/>
      <c r="R97" s="1456"/>
      <c r="S97" s="1456">
        <f t="shared" ref="S97" si="83">D97+H97+L97+P97</f>
        <v>0</v>
      </c>
      <c r="T97" s="1456">
        <f t="shared" ref="T97" si="84">E97+I97+M97+Q97</f>
        <v>0</v>
      </c>
      <c r="U97" s="1456">
        <f t="shared" ref="U97" si="85">F97+J97+N97+R97</f>
        <v>0</v>
      </c>
      <c r="V97" s="683">
        <f t="shared" ref="V97" si="86">O97+P97-Q97</f>
        <v>0</v>
      </c>
    </row>
    <row r="98" spans="1:22" s="255" customFormat="1" ht="31.5" x14ac:dyDescent="0.25">
      <c r="A98" s="691">
        <v>2070315</v>
      </c>
      <c r="B98" s="1458" t="s">
        <v>2321</v>
      </c>
      <c r="C98" s="1764"/>
      <c r="D98" s="1764"/>
      <c r="E98" s="1764"/>
      <c r="F98" s="1764"/>
      <c r="G98" s="1456">
        <f t="shared" si="80"/>
        <v>0</v>
      </c>
      <c r="H98" s="1456"/>
      <c r="I98" s="1456"/>
      <c r="J98" s="1456"/>
      <c r="K98" s="1456">
        <f t="shared" si="81"/>
        <v>0</v>
      </c>
      <c r="L98" s="1456"/>
      <c r="M98" s="1456"/>
      <c r="N98" s="1456"/>
      <c r="O98" s="1456">
        <f t="shared" si="82"/>
        <v>0</v>
      </c>
      <c r="P98" s="1456"/>
      <c r="Q98" s="1456"/>
      <c r="R98" s="1456"/>
      <c r="S98" s="1456">
        <f t="shared" ref="S98" si="87">D98+H98+L98+P98</f>
        <v>0</v>
      </c>
      <c r="T98" s="1456">
        <f t="shared" ref="T98" si="88">E98+I98+M98+Q98</f>
        <v>0</v>
      </c>
      <c r="U98" s="1456">
        <f t="shared" ref="U98" si="89">F98+J98+N98+R98</f>
        <v>0</v>
      </c>
      <c r="V98" s="683">
        <f t="shared" ref="V98" si="90">O98+P98-Q98</f>
        <v>0</v>
      </c>
    </row>
    <row r="99" spans="1:22" ht="33.75" customHeight="1" x14ac:dyDescent="0.25">
      <c r="A99" s="691">
        <v>2070322</v>
      </c>
      <c r="B99" s="1458" t="s">
        <v>2036</v>
      </c>
      <c r="C99" s="713"/>
      <c r="D99" s="713"/>
      <c r="E99" s="713"/>
      <c r="F99" s="713"/>
      <c r="G99" s="260">
        <f t="shared" si="66"/>
        <v>0</v>
      </c>
      <c r="H99" s="260"/>
      <c r="I99" s="260"/>
      <c r="J99" s="260"/>
      <c r="K99" s="260">
        <f t="shared" si="67"/>
        <v>0</v>
      </c>
      <c r="L99" s="260"/>
      <c r="M99" s="260"/>
      <c r="N99" s="260"/>
      <c r="O99" s="260">
        <f t="shared" si="68"/>
        <v>0</v>
      </c>
      <c r="P99" s="260"/>
      <c r="Q99" s="260"/>
      <c r="R99" s="260"/>
      <c r="S99" s="260">
        <f t="shared" si="72"/>
        <v>0</v>
      </c>
      <c r="T99" s="260">
        <f t="shared" si="72"/>
        <v>0</v>
      </c>
      <c r="U99" s="260">
        <f t="shared" si="71"/>
        <v>0</v>
      </c>
      <c r="V99" s="683">
        <f t="shared" si="69"/>
        <v>0</v>
      </c>
    </row>
    <row r="100" spans="1:22" ht="53.25" customHeight="1" x14ac:dyDescent="0.25">
      <c r="A100" s="691">
        <v>2070323</v>
      </c>
      <c r="B100" s="10" t="s">
        <v>841</v>
      </c>
      <c r="C100" s="260"/>
      <c r="D100" s="260"/>
      <c r="E100" s="260"/>
      <c r="F100" s="260"/>
      <c r="G100" s="260">
        <f t="shared" si="66"/>
        <v>0</v>
      </c>
      <c r="H100" s="260"/>
      <c r="I100" s="260"/>
      <c r="J100" s="260"/>
      <c r="K100" s="260">
        <f t="shared" si="67"/>
        <v>0</v>
      </c>
      <c r="L100" s="260"/>
      <c r="M100" s="260"/>
      <c r="N100" s="260"/>
      <c r="O100" s="260">
        <f t="shared" si="68"/>
        <v>0</v>
      </c>
      <c r="P100" s="260"/>
      <c r="Q100" s="260"/>
      <c r="R100" s="260"/>
      <c r="S100" s="260">
        <f t="shared" si="72"/>
        <v>0</v>
      </c>
      <c r="T100" s="260">
        <f t="shared" si="72"/>
        <v>0</v>
      </c>
      <c r="U100" s="260">
        <f t="shared" si="71"/>
        <v>0</v>
      </c>
      <c r="V100" s="683">
        <f t="shared" si="69"/>
        <v>0</v>
      </c>
    </row>
    <row r="101" spans="1:22" ht="48" customHeight="1" x14ac:dyDescent="0.25">
      <c r="A101" s="691">
        <v>2070324</v>
      </c>
      <c r="B101" s="10" t="s">
        <v>842</v>
      </c>
      <c r="C101" s="260"/>
      <c r="D101" s="260"/>
      <c r="E101" s="260"/>
      <c r="F101" s="260"/>
      <c r="G101" s="260">
        <f t="shared" si="66"/>
        <v>0</v>
      </c>
      <c r="H101" s="260"/>
      <c r="I101" s="260"/>
      <c r="J101" s="260"/>
      <c r="K101" s="260">
        <f t="shared" si="67"/>
        <v>0</v>
      </c>
      <c r="L101" s="260"/>
      <c r="M101" s="260"/>
      <c r="N101" s="260"/>
      <c r="O101" s="260">
        <f t="shared" si="68"/>
        <v>0</v>
      </c>
      <c r="P101" s="260"/>
      <c r="Q101" s="260"/>
      <c r="R101" s="260"/>
      <c r="S101" s="260">
        <f t="shared" si="72"/>
        <v>0</v>
      </c>
      <c r="T101" s="260">
        <f t="shared" si="72"/>
        <v>0</v>
      </c>
      <c r="U101" s="260">
        <f t="shared" si="71"/>
        <v>0</v>
      </c>
      <c r="V101" s="683">
        <f t="shared" si="69"/>
        <v>0</v>
      </c>
    </row>
    <row r="102" spans="1:22" ht="35.25" customHeight="1" x14ac:dyDescent="0.25">
      <c r="A102" s="691">
        <v>204961</v>
      </c>
      <c r="B102" s="10" t="s">
        <v>764</v>
      </c>
      <c r="C102" s="713"/>
      <c r="D102" s="713"/>
      <c r="E102" s="713"/>
      <c r="F102" s="713"/>
      <c r="G102" s="260">
        <f t="shared" si="66"/>
        <v>0</v>
      </c>
      <c r="H102" s="260"/>
      <c r="I102" s="260"/>
      <c r="J102" s="260"/>
      <c r="K102" s="260">
        <f t="shared" si="67"/>
        <v>0</v>
      </c>
      <c r="L102" s="260"/>
      <c r="M102" s="260"/>
      <c r="N102" s="260"/>
      <c r="O102" s="260">
        <f t="shared" si="68"/>
        <v>0</v>
      </c>
      <c r="P102" s="260"/>
      <c r="Q102" s="260"/>
      <c r="R102" s="260"/>
      <c r="S102" s="260">
        <f t="shared" si="72"/>
        <v>0</v>
      </c>
      <c r="T102" s="260">
        <f t="shared" si="72"/>
        <v>0</v>
      </c>
      <c r="U102" s="260">
        <f t="shared" si="71"/>
        <v>0</v>
      </c>
      <c r="V102" s="683">
        <f t="shared" si="69"/>
        <v>0</v>
      </c>
    </row>
    <row r="103" spans="1:22" ht="31.5" x14ac:dyDescent="0.25">
      <c r="A103" s="696">
        <v>2070391</v>
      </c>
      <c r="B103" s="697" t="s">
        <v>619</v>
      </c>
      <c r="C103" s="698"/>
      <c r="D103" s="699"/>
      <c r="E103" s="700"/>
      <c r="F103" s="700"/>
      <c r="G103" s="687">
        <f t="shared" si="66"/>
        <v>0</v>
      </c>
      <c r="H103" s="687"/>
      <c r="I103" s="687"/>
      <c r="J103" s="687"/>
      <c r="K103" s="687">
        <f t="shared" si="67"/>
        <v>0</v>
      </c>
      <c r="L103" s="687"/>
      <c r="M103" s="687"/>
      <c r="N103" s="687"/>
      <c r="O103" s="687">
        <f t="shared" si="68"/>
        <v>0</v>
      </c>
      <c r="P103" s="687"/>
      <c r="Q103" s="687"/>
      <c r="R103" s="687"/>
      <c r="S103" s="687">
        <f t="shared" si="72"/>
        <v>0</v>
      </c>
      <c r="T103" s="687">
        <f t="shared" si="72"/>
        <v>0</v>
      </c>
      <c r="U103" s="687">
        <f t="shared" si="71"/>
        <v>0</v>
      </c>
      <c r="V103" s="688">
        <f t="shared" si="69"/>
        <v>0</v>
      </c>
    </row>
    <row r="104" spans="1:22" x14ac:dyDescent="0.25">
      <c r="A104" s="680">
        <v>20800</v>
      </c>
      <c r="B104" s="258" t="s">
        <v>78</v>
      </c>
      <c r="C104" s="713">
        <f>C105+C106+C107</f>
        <v>0</v>
      </c>
      <c r="D104" s="713">
        <f>D105+D106+D107</f>
        <v>0</v>
      </c>
      <c r="E104" s="713">
        <f>E105+E106+E107</f>
        <v>0</v>
      </c>
      <c r="F104" s="713">
        <f>F105+F106+F107</f>
        <v>0</v>
      </c>
      <c r="G104" s="713">
        <f t="shared" si="66"/>
        <v>0</v>
      </c>
      <c r="H104" s="713">
        <f>H105+H106+H107</f>
        <v>0</v>
      </c>
      <c r="I104" s="713">
        <f>I105+I106+I107</f>
        <v>0</v>
      </c>
      <c r="J104" s="713">
        <f>J105+J106+J107</f>
        <v>0</v>
      </c>
      <c r="K104" s="713">
        <f t="shared" si="67"/>
        <v>0</v>
      </c>
      <c r="L104" s="713">
        <f>L105+L106+L107</f>
        <v>0</v>
      </c>
      <c r="M104" s="713">
        <f>M105+M106+M107</f>
        <v>0</v>
      </c>
      <c r="N104" s="713">
        <f>N105+N106+N107</f>
        <v>0</v>
      </c>
      <c r="O104" s="713">
        <f t="shared" si="68"/>
        <v>0</v>
      </c>
      <c r="P104" s="713">
        <f>P105+P106+P107</f>
        <v>0</v>
      </c>
      <c r="Q104" s="713">
        <f>Q105+Q106+Q107</f>
        <v>0</v>
      </c>
      <c r="R104" s="713">
        <f>R105+R106+R107</f>
        <v>0</v>
      </c>
      <c r="S104" s="713">
        <f t="shared" si="72"/>
        <v>0</v>
      </c>
      <c r="T104" s="713">
        <f t="shared" si="72"/>
        <v>0</v>
      </c>
      <c r="U104" s="713">
        <f t="shared" si="71"/>
        <v>0</v>
      </c>
      <c r="V104" s="681">
        <f t="shared" si="69"/>
        <v>0</v>
      </c>
    </row>
    <row r="105" spans="1:22" x14ac:dyDescent="0.25">
      <c r="A105" s="682">
        <v>20801</v>
      </c>
      <c r="B105" s="213" t="s">
        <v>79</v>
      </c>
      <c r="C105" s="260"/>
      <c r="D105" s="701"/>
      <c r="E105" s="701"/>
      <c r="F105" s="701"/>
      <c r="G105" s="260">
        <f t="shared" si="66"/>
        <v>0</v>
      </c>
      <c r="H105" s="260"/>
      <c r="I105" s="260"/>
      <c r="J105" s="260"/>
      <c r="K105" s="260">
        <f t="shared" si="67"/>
        <v>0</v>
      </c>
      <c r="L105" s="260"/>
      <c r="M105" s="260"/>
      <c r="N105" s="260"/>
      <c r="O105" s="260">
        <f t="shared" si="68"/>
        <v>0</v>
      </c>
      <c r="P105" s="260"/>
      <c r="Q105" s="260"/>
      <c r="R105" s="260"/>
      <c r="S105" s="260">
        <f t="shared" si="72"/>
        <v>0</v>
      </c>
      <c r="T105" s="260">
        <f t="shared" si="72"/>
        <v>0</v>
      </c>
      <c r="U105" s="260">
        <f t="shared" si="71"/>
        <v>0</v>
      </c>
      <c r="V105" s="683">
        <f t="shared" si="69"/>
        <v>0</v>
      </c>
    </row>
    <row r="106" spans="1:22" x14ac:dyDescent="0.25">
      <c r="A106" s="682">
        <v>20802</v>
      </c>
      <c r="B106" s="213" t="s">
        <v>302</v>
      </c>
      <c r="C106" s="701"/>
      <c r="D106" s="701"/>
      <c r="E106" s="701"/>
      <c r="F106" s="701"/>
      <c r="G106" s="260">
        <f t="shared" si="66"/>
        <v>0</v>
      </c>
      <c r="H106" s="260"/>
      <c r="I106" s="260"/>
      <c r="J106" s="260"/>
      <c r="K106" s="260">
        <f t="shared" si="67"/>
        <v>0</v>
      </c>
      <c r="L106" s="260"/>
      <c r="M106" s="260"/>
      <c r="N106" s="260"/>
      <c r="O106" s="260">
        <f t="shared" si="68"/>
        <v>0</v>
      </c>
      <c r="P106" s="260"/>
      <c r="Q106" s="260"/>
      <c r="R106" s="260"/>
      <c r="S106" s="260">
        <f t="shared" si="72"/>
        <v>0</v>
      </c>
      <c r="T106" s="260">
        <f t="shared" si="72"/>
        <v>0</v>
      </c>
      <c r="U106" s="260">
        <f t="shared" si="71"/>
        <v>0</v>
      </c>
      <c r="V106" s="683">
        <f t="shared" si="69"/>
        <v>0</v>
      </c>
    </row>
    <row r="107" spans="1:22" x14ac:dyDescent="0.25">
      <c r="A107" s="682">
        <v>20803</v>
      </c>
      <c r="B107" s="213" t="s">
        <v>66</v>
      </c>
      <c r="C107" s="701"/>
      <c r="D107" s="701"/>
      <c r="E107" s="701"/>
      <c r="F107" s="701"/>
      <c r="G107" s="260">
        <f t="shared" si="66"/>
        <v>0</v>
      </c>
      <c r="H107" s="260"/>
      <c r="I107" s="260"/>
      <c r="J107" s="260"/>
      <c r="K107" s="260">
        <f t="shared" si="67"/>
        <v>0</v>
      </c>
      <c r="L107" s="260"/>
      <c r="M107" s="260"/>
      <c r="N107" s="260"/>
      <c r="O107" s="260">
        <f t="shared" si="68"/>
        <v>0</v>
      </c>
      <c r="P107" s="260"/>
      <c r="Q107" s="260"/>
      <c r="R107" s="260"/>
      <c r="S107" s="260">
        <f t="shared" si="72"/>
        <v>0</v>
      </c>
      <c r="T107" s="260">
        <f t="shared" si="72"/>
        <v>0</v>
      </c>
      <c r="U107" s="260">
        <f t="shared" si="71"/>
        <v>0</v>
      </c>
      <c r="V107" s="683">
        <f t="shared" si="69"/>
        <v>0</v>
      </c>
    </row>
    <row r="108" spans="1:22" s="666" customFormat="1" x14ac:dyDescent="0.25">
      <c r="A108" s="1021">
        <v>20810</v>
      </c>
      <c r="B108" s="1022" t="s">
        <v>1540</v>
      </c>
      <c r="C108" s="701"/>
      <c r="D108" s="701"/>
      <c r="E108" s="701"/>
      <c r="F108" s="701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683"/>
    </row>
    <row r="109" spans="1:22" x14ac:dyDescent="0.25">
      <c r="A109" s="680">
        <v>30000</v>
      </c>
      <c r="B109" s="258" t="s">
        <v>846</v>
      </c>
      <c r="C109" s="713">
        <f>C13-C55</f>
        <v>0</v>
      </c>
      <c r="D109" s="713">
        <f>D13-D55</f>
        <v>0</v>
      </c>
      <c r="E109" s="713">
        <f>E13-E55</f>
        <v>0</v>
      </c>
      <c r="F109" s="713">
        <f>F13-F55</f>
        <v>0</v>
      </c>
      <c r="G109" s="713">
        <f t="shared" si="66"/>
        <v>0</v>
      </c>
      <c r="H109" s="713">
        <f>H13-H55</f>
        <v>0</v>
      </c>
      <c r="I109" s="713">
        <f>I13-I55</f>
        <v>0</v>
      </c>
      <c r="J109" s="713">
        <f>J13-J55</f>
        <v>0</v>
      </c>
      <c r="K109" s="713">
        <f t="shared" si="67"/>
        <v>0</v>
      </c>
      <c r="L109" s="713">
        <f>L13-L55</f>
        <v>0</v>
      </c>
      <c r="M109" s="713">
        <f>M13-M55</f>
        <v>0</v>
      </c>
      <c r="N109" s="713">
        <f>N13-N55</f>
        <v>0</v>
      </c>
      <c r="O109" s="713">
        <f t="shared" si="68"/>
        <v>0</v>
      </c>
      <c r="P109" s="713">
        <f>P13-P55</f>
        <v>0</v>
      </c>
      <c r="Q109" s="713">
        <f>Q13-Q55</f>
        <v>0</v>
      </c>
      <c r="R109" s="713">
        <f>R13-R55</f>
        <v>0</v>
      </c>
      <c r="S109" s="713">
        <f t="shared" si="72"/>
        <v>0</v>
      </c>
      <c r="T109" s="713">
        <f t="shared" si="72"/>
        <v>0</v>
      </c>
      <c r="U109" s="713">
        <f t="shared" si="71"/>
        <v>0</v>
      </c>
      <c r="V109" s="702">
        <f t="shared" si="69"/>
        <v>0</v>
      </c>
    </row>
    <row r="110" spans="1:22" ht="31.5" x14ac:dyDescent="0.25">
      <c r="A110" s="703" t="s">
        <v>81</v>
      </c>
      <c r="B110" s="258" t="s">
        <v>1017</v>
      </c>
      <c r="C110" s="713">
        <f>C111+C112</f>
        <v>0</v>
      </c>
      <c r="D110" s="713">
        <f>D111+D112</f>
        <v>0</v>
      </c>
      <c r="E110" s="713">
        <f>E111+E112</f>
        <v>0</v>
      </c>
      <c r="F110" s="713">
        <f>F111+F112</f>
        <v>0</v>
      </c>
      <c r="G110" s="713">
        <f t="shared" si="66"/>
        <v>0</v>
      </c>
      <c r="H110" s="713">
        <f>H111+H112</f>
        <v>0</v>
      </c>
      <c r="I110" s="713">
        <f>I111+I112</f>
        <v>0</v>
      </c>
      <c r="J110" s="713">
        <f>J111+J112</f>
        <v>0</v>
      </c>
      <c r="K110" s="713">
        <f t="shared" si="67"/>
        <v>0</v>
      </c>
      <c r="L110" s="713">
        <f>L111+L112</f>
        <v>0</v>
      </c>
      <c r="M110" s="713">
        <f>M111+M112</f>
        <v>0</v>
      </c>
      <c r="N110" s="713">
        <f>N111+N112</f>
        <v>0</v>
      </c>
      <c r="O110" s="713">
        <f t="shared" si="68"/>
        <v>0</v>
      </c>
      <c r="P110" s="713">
        <f>P111+P112</f>
        <v>0</v>
      </c>
      <c r="Q110" s="713">
        <f>Q111+Q112</f>
        <v>0</v>
      </c>
      <c r="R110" s="713">
        <f>R111+R112</f>
        <v>0</v>
      </c>
      <c r="S110" s="713">
        <f t="shared" si="72"/>
        <v>0</v>
      </c>
      <c r="T110" s="713">
        <f t="shared" si="72"/>
        <v>0</v>
      </c>
      <c r="U110" s="713">
        <f t="shared" si="71"/>
        <v>0</v>
      </c>
      <c r="V110" s="702">
        <f t="shared" si="69"/>
        <v>0</v>
      </c>
    </row>
    <row r="111" spans="1:22" x14ac:dyDescent="0.25">
      <c r="A111" s="704" t="s">
        <v>82</v>
      </c>
      <c r="B111" s="10" t="s">
        <v>848</v>
      </c>
      <c r="C111" s="713"/>
      <c r="D111" s="713"/>
      <c r="E111" s="713"/>
      <c r="F111" s="713"/>
      <c r="G111" s="713">
        <f t="shared" si="66"/>
        <v>0</v>
      </c>
      <c r="H111" s="713"/>
      <c r="I111" s="713"/>
      <c r="J111" s="713"/>
      <c r="K111" s="713">
        <f t="shared" si="67"/>
        <v>0</v>
      </c>
      <c r="L111" s="713"/>
      <c r="M111" s="713"/>
      <c r="N111" s="713"/>
      <c r="O111" s="713">
        <f t="shared" si="68"/>
        <v>0</v>
      </c>
      <c r="P111" s="713"/>
      <c r="Q111" s="713"/>
      <c r="R111" s="713"/>
      <c r="S111" s="713">
        <f t="shared" si="72"/>
        <v>0</v>
      </c>
      <c r="T111" s="713">
        <f t="shared" si="72"/>
        <v>0</v>
      </c>
      <c r="U111" s="713">
        <f t="shared" si="71"/>
        <v>0</v>
      </c>
      <c r="V111" s="702">
        <f t="shared" si="69"/>
        <v>0</v>
      </c>
    </row>
    <row r="112" spans="1:22" ht="31.5" x14ac:dyDescent="0.25">
      <c r="A112" s="704" t="s">
        <v>83</v>
      </c>
      <c r="B112" s="1428" t="s">
        <v>1089</v>
      </c>
      <c r="C112" s="713"/>
      <c r="D112" s="713"/>
      <c r="E112" s="713"/>
      <c r="F112" s="713"/>
      <c r="G112" s="713">
        <f t="shared" si="66"/>
        <v>0</v>
      </c>
      <c r="H112" s="713"/>
      <c r="I112" s="713"/>
      <c r="J112" s="713"/>
      <c r="K112" s="713">
        <f t="shared" si="67"/>
        <v>0</v>
      </c>
      <c r="L112" s="713"/>
      <c r="M112" s="713"/>
      <c r="N112" s="713"/>
      <c r="O112" s="713">
        <f t="shared" si="68"/>
        <v>0</v>
      </c>
      <c r="P112" s="713"/>
      <c r="Q112" s="713"/>
      <c r="R112" s="713"/>
      <c r="S112" s="713">
        <f t="shared" si="72"/>
        <v>0</v>
      </c>
      <c r="T112" s="713">
        <f t="shared" si="72"/>
        <v>0</v>
      </c>
      <c r="U112" s="713">
        <f t="shared" si="71"/>
        <v>0</v>
      </c>
      <c r="V112" s="702">
        <f t="shared" si="69"/>
        <v>0</v>
      </c>
    </row>
    <row r="113" spans="1:60" s="1418" customFormat="1" ht="35.25" customHeight="1" x14ac:dyDescent="0.25">
      <c r="A113" s="717" t="s">
        <v>1849</v>
      </c>
      <c r="B113" s="1455" t="s">
        <v>2083</v>
      </c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438">
        <f t="shared" ref="M113:O113" si="91">D113+G113+J113</f>
        <v>0</v>
      </c>
      <c r="N113" s="1438">
        <f t="shared" si="91"/>
        <v>0</v>
      </c>
      <c r="O113" s="1438">
        <f t="shared" si="91"/>
        <v>0</v>
      </c>
      <c r="P113" s="170">
        <f t="shared" ref="P113" si="92">C113+M113-N113-O113</f>
        <v>0</v>
      </c>
      <c r="Q113" s="170"/>
      <c r="R113" s="170"/>
      <c r="S113" s="170"/>
      <c r="T113" s="170"/>
      <c r="U113" s="170"/>
      <c r="V113" s="170"/>
      <c r="W113" s="170"/>
      <c r="X113" s="170"/>
      <c r="Y113" s="170"/>
      <c r="Z113" s="169"/>
      <c r="AA113" s="169"/>
      <c r="AB113" s="169"/>
      <c r="AC113" s="1438">
        <f t="shared" ref="AC113" si="93">P113+Z113-AA113-AB113</f>
        <v>0</v>
      </c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69"/>
      <c r="AN113" s="169"/>
      <c r="AO113" s="169"/>
      <c r="AP113" s="1438">
        <f t="shared" ref="AP113" si="94">AC113+AM113-AN113-AO113</f>
        <v>0</v>
      </c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69"/>
      <c r="BA113" s="171"/>
      <c r="BB113" s="172"/>
      <c r="BC113" s="1453">
        <f>AZ113+AM113+Z113+M113</f>
        <v>0</v>
      </c>
      <c r="BD113" s="1452">
        <f t="shared" ref="BD113" si="95">BA113+AN113+AA113+N113</f>
        <v>0</v>
      </c>
      <c r="BE113" s="1453">
        <f>BB113+AO113+AB113+O113</f>
        <v>0</v>
      </c>
      <c r="BF113" s="1478">
        <f t="shared" ref="BF113" si="96">AP113+AZ113-BA113-BB113</f>
        <v>0</v>
      </c>
      <c r="BG113" s="1037"/>
      <c r="BH113" s="1038"/>
    </row>
    <row r="114" spans="1:60" ht="32.25" thickBot="1" x14ac:dyDescent="0.3">
      <c r="A114" s="705" t="s">
        <v>84</v>
      </c>
      <c r="B114" s="706" t="s">
        <v>847</v>
      </c>
      <c r="C114" s="707" t="s">
        <v>22</v>
      </c>
      <c r="D114" s="708" t="s">
        <v>22</v>
      </c>
      <c r="E114" s="709">
        <f>SUM(E12,E109,E51)-E110</f>
        <v>0</v>
      </c>
      <c r="F114" s="708" t="s">
        <v>22</v>
      </c>
      <c r="G114" s="708" t="s">
        <v>22</v>
      </c>
      <c r="H114" s="708" t="s">
        <v>22</v>
      </c>
      <c r="I114" s="709">
        <f>SUM(I12,I109,I51)-I110</f>
        <v>0</v>
      </c>
      <c r="J114" s="708" t="s">
        <v>22</v>
      </c>
      <c r="K114" s="708" t="s">
        <v>22</v>
      </c>
      <c r="L114" s="708" t="s">
        <v>22</v>
      </c>
      <c r="M114" s="709">
        <f>SUM(M12,M109,M51)-M110</f>
        <v>0</v>
      </c>
      <c r="N114" s="708" t="s">
        <v>22</v>
      </c>
      <c r="O114" s="708" t="s">
        <v>22</v>
      </c>
      <c r="P114" s="708" t="s">
        <v>22</v>
      </c>
      <c r="Q114" s="709">
        <f>SUM(Q12,Q109,Q51)-Q110</f>
        <v>0</v>
      </c>
      <c r="R114" s="708" t="s">
        <v>22</v>
      </c>
      <c r="S114" s="708" t="s">
        <v>22</v>
      </c>
      <c r="T114" s="709">
        <f>E114+I114+M114+Q114</f>
        <v>0</v>
      </c>
      <c r="U114" s="708" t="s">
        <v>22</v>
      </c>
      <c r="V114" s="710" t="s">
        <v>22</v>
      </c>
    </row>
    <row r="115" spans="1:60" x14ac:dyDescent="0.25">
      <c r="A115" s="711"/>
      <c r="B115" s="711"/>
      <c r="C115" s="711"/>
      <c r="D115" s="711"/>
      <c r="E115" s="711"/>
      <c r="F115" s="711"/>
      <c r="G115" s="711"/>
      <c r="H115" s="711"/>
      <c r="I115" s="711"/>
      <c r="J115" s="711"/>
      <c r="K115" s="711"/>
      <c r="L115" s="711"/>
      <c r="M115" s="711"/>
      <c r="N115" s="711"/>
      <c r="O115" s="711"/>
      <c r="P115" s="711"/>
      <c r="Q115" s="711"/>
      <c r="R115" s="711"/>
      <c r="S115" s="711"/>
      <c r="T115" s="711"/>
      <c r="U115" s="711"/>
      <c r="V115" s="711"/>
    </row>
    <row r="116" spans="1:60" x14ac:dyDescent="0.25">
      <c r="A116" s="3067" t="s">
        <v>1104</v>
      </c>
      <c r="B116" s="3067"/>
      <c r="C116" s="711"/>
      <c r="D116" s="711"/>
      <c r="E116" s="711"/>
      <c r="F116" s="711"/>
      <c r="G116" s="711"/>
      <c r="H116" s="711"/>
      <c r="I116" s="711"/>
      <c r="J116" s="711"/>
      <c r="K116" s="711"/>
      <c r="L116" s="711"/>
      <c r="M116" s="711"/>
      <c r="N116" s="711"/>
      <c r="O116" s="711"/>
      <c r="P116" s="711"/>
      <c r="Q116" s="711"/>
      <c r="R116" s="711"/>
      <c r="S116" s="711"/>
      <c r="T116" s="711"/>
      <c r="U116" s="711"/>
      <c r="V116" s="711"/>
    </row>
  </sheetData>
  <mergeCells count="19">
    <mergeCell ref="O2:V2"/>
    <mergeCell ref="O1:V1"/>
    <mergeCell ref="V7:V10"/>
    <mergeCell ref="A116:B116"/>
    <mergeCell ref="L8:O8"/>
    <mergeCell ref="P8:R8"/>
    <mergeCell ref="S8:U8"/>
    <mergeCell ref="D9:G9"/>
    <mergeCell ref="H9:K9"/>
    <mergeCell ref="L9:O9"/>
    <mergeCell ref="P9:R9"/>
    <mergeCell ref="D8:G8"/>
    <mergeCell ref="H8:K8"/>
    <mergeCell ref="S9:U9"/>
    <mergeCell ref="A7:A10"/>
    <mergeCell ref="B7:B10"/>
    <mergeCell ref="C7:C10"/>
    <mergeCell ref="D7:Q7"/>
    <mergeCell ref="S7:U7"/>
  </mergeCells>
  <pageMargins left="0.7" right="0.7" top="0.75" bottom="0.75" header="0.3" footer="0.3"/>
  <pageSetup paperSize="8" scale="68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8"/>
  <sheetViews>
    <sheetView workbookViewId="0"/>
  </sheetViews>
  <sheetFormatPr defaultColWidth="9.140625" defaultRowHeight="12.75" x14ac:dyDescent="0.2"/>
  <cols>
    <col min="1" max="4" width="9.140625" style="49" customWidth="1"/>
    <col min="5" max="9" width="1.5703125" style="49" customWidth="1"/>
    <col min="10" max="12" width="9.140625" style="49" customWidth="1"/>
    <col min="13" max="13" width="11.7109375" style="49" customWidth="1"/>
    <col min="14" max="16384" width="9.140625" style="49"/>
  </cols>
  <sheetData>
    <row r="1" spans="1:13" ht="15" customHeight="1" x14ac:dyDescent="0.25">
      <c r="K1" s="2906" t="s">
        <v>1377</v>
      </c>
      <c r="L1" s="2906"/>
      <c r="M1" s="2906"/>
    </row>
    <row r="2" spans="1:13" ht="102" customHeight="1" x14ac:dyDescent="0.25">
      <c r="J2" s="3082" t="s">
        <v>92</v>
      </c>
      <c r="K2" s="3082"/>
      <c r="L2" s="3082"/>
      <c r="M2" s="3082"/>
    </row>
    <row r="3" spans="1:13" ht="15" x14ac:dyDescent="0.25">
      <c r="J3" s="967"/>
      <c r="K3" s="967"/>
      <c r="L3" s="967"/>
      <c r="M3" s="967"/>
    </row>
    <row r="4" spans="1:13" ht="15" x14ac:dyDescent="0.25">
      <c r="J4" s="967"/>
      <c r="K4" s="967"/>
      <c r="L4" s="967"/>
      <c r="M4" s="967"/>
    </row>
    <row r="5" spans="1:13" ht="15" x14ac:dyDescent="0.25">
      <c r="J5" s="967"/>
      <c r="K5" s="967"/>
      <c r="L5" s="967"/>
      <c r="M5" s="967"/>
    </row>
    <row r="6" spans="1:13" ht="15" x14ac:dyDescent="0.25">
      <c r="J6" s="967"/>
      <c r="K6" s="967"/>
      <c r="L6" s="967"/>
      <c r="M6" s="967"/>
    </row>
    <row r="7" spans="1:13" ht="15" x14ac:dyDescent="0.25">
      <c r="J7" s="967"/>
      <c r="K7" s="967"/>
      <c r="L7" s="967"/>
      <c r="M7" s="967"/>
    </row>
    <row r="8" spans="1:13" x14ac:dyDescent="0.2">
      <c r="A8" s="978"/>
      <c r="B8" s="978"/>
      <c r="C8" s="978"/>
      <c r="D8" s="978"/>
      <c r="E8" s="978"/>
      <c r="F8" s="978"/>
      <c r="G8" s="978"/>
      <c r="H8" s="978"/>
      <c r="I8" s="978"/>
      <c r="J8" s="978"/>
      <c r="K8" s="978"/>
      <c r="L8" s="978"/>
      <c r="M8" s="978"/>
    </row>
    <row r="9" spans="1:13" x14ac:dyDescent="0.2">
      <c r="A9" s="978"/>
      <c r="B9" s="978"/>
      <c r="C9" s="978"/>
      <c r="D9" s="978"/>
      <c r="E9" s="978"/>
      <c r="F9" s="978"/>
      <c r="G9" s="978"/>
      <c r="H9" s="978"/>
      <c r="I9" s="978"/>
      <c r="J9" s="978"/>
      <c r="K9" s="978"/>
      <c r="L9" s="978"/>
      <c r="M9" s="978"/>
    </row>
    <row r="10" spans="1:13" ht="15.75" x14ac:dyDescent="0.25">
      <c r="A10" s="3080" t="s">
        <v>93</v>
      </c>
      <c r="B10" s="3080"/>
      <c r="C10" s="3080"/>
      <c r="D10" s="3080"/>
      <c r="E10" s="978"/>
      <c r="F10" s="978"/>
      <c r="G10" s="978"/>
      <c r="H10" s="978"/>
      <c r="I10" s="978"/>
      <c r="J10" s="3080" t="s">
        <v>94</v>
      </c>
      <c r="K10" s="3080"/>
      <c r="L10" s="3080"/>
      <c r="M10" s="3080"/>
    </row>
    <row r="11" spans="1:13" ht="15.75" x14ac:dyDescent="0.25">
      <c r="A11" s="3079" t="s">
        <v>95</v>
      </c>
      <c r="B11" s="3079"/>
      <c r="C11" s="3079"/>
      <c r="D11" s="3079"/>
      <c r="E11" s="978"/>
      <c r="F11" s="978"/>
      <c r="G11" s="978"/>
      <c r="H11" s="978"/>
      <c r="I11" s="978"/>
      <c r="J11" s="3079" t="s">
        <v>96</v>
      </c>
      <c r="K11" s="3079"/>
      <c r="L11" s="3079"/>
      <c r="M11" s="3079"/>
    </row>
    <row r="12" spans="1:13" ht="15.75" x14ac:dyDescent="0.25">
      <c r="A12" s="3081" t="s">
        <v>1772</v>
      </c>
      <c r="B12" s="3081"/>
      <c r="C12" s="3081"/>
      <c r="D12" s="3081"/>
      <c r="E12" s="978"/>
      <c r="F12" s="978"/>
      <c r="G12" s="978"/>
      <c r="H12" s="978"/>
      <c r="I12" s="978"/>
      <c r="J12" s="3079" t="s">
        <v>97</v>
      </c>
      <c r="K12" s="3079"/>
      <c r="L12" s="3079"/>
      <c r="M12" s="3079"/>
    </row>
    <row r="13" spans="1:13" ht="15.75" x14ac:dyDescent="0.25">
      <c r="A13" s="3079" t="s">
        <v>97</v>
      </c>
      <c r="B13" s="3079"/>
      <c r="C13" s="3079"/>
      <c r="D13" s="3079"/>
      <c r="E13" s="978"/>
      <c r="F13" s="978"/>
      <c r="G13" s="978"/>
      <c r="H13" s="978"/>
      <c r="I13" s="978"/>
      <c r="J13" s="3079"/>
      <c r="K13" s="3079"/>
      <c r="L13" s="3079"/>
      <c r="M13" s="3079"/>
    </row>
    <row r="14" spans="1:13" ht="15.75" x14ac:dyDescent="0.25">
      <c r="A14" s="3079"/>
      <c r="B14" s="3079"/>
      <c r="C14" s="3079"/>
      <c r="D14" s="3079"/>
      <c r="E14" s="978"/>
      <c r="F14" s="978"/>
      <c r="G14" s="978"/>
      <c r="H14" s="978"/>
      <c r="I14" s="978"/>
      <c r="J14" s="3079"/>
      <c r="K14" s="3079"/>
      <c r="L14" s="3079"/>
      <c r="M14" s="3079"/>
    </row>
    <row r="15" spans="1:13" ht="15.75" x14ac:dyDescent="0.25">
      <c r="A15" s="23"/>
      <c r="B15" s="23"/>
      <c r="C15" s="23"/>
      <c r="D15" s="23"/>
      <c r="E15" s="978"/>
      <c r="F15" s="978"/>
      <c r="G15" s="978"/>
      <c r="H15" s="978"/>
      <c r="I15" s="978"/>
      <c r="J15" s="23"/>
      <c r="K15" s="23"/>
      <c r="L15" s="23"/>
      <c r="M15" s="23"/>
    </row>
    <row r="16" spans="1:13" ht="15.75" x14ac:dyDescent="0.25">
      <c r="A16" s="23"/>
      <c r="B16" s="23"/>
      <c r="C16" s="23"/>
      <c r="D16" s="23"/>
      <c r="E16" s="978"/>
      <c r="F16" s="978"/>
      <c r="G16" s="978"/>
      <c r="H16" s="978"/>
      <c r="I16" s="978"/>
      <c r="J16" s="23"/>
      <c r="K16" s="23"/>
      <c r="L16" s="23"/>
      <c r="M16" s="23"/>
    </row>
    <row r="17" spans="1:16" ht="15.75" x14ac:dyDescent="0.25">
      <c r="A17" s="23"/>
      <c r="B17" s="23"/>
      <c r="C17" s="23"/>
      <c r="D17" s="23"/>
      <c r="E17" s="978"/>
      <c r="F17" s="978"/>
      <c r="G17" s="978"/>
      <c r="H17" s="978"/>
      <c r="I17" s="978"/>
      <c r="J17" s="23"/>
      <c r="K17" s="23"/>
      <c r="L17" s="23"/>
      <c r="M17" s="23"/>
    </row>
    <row r="18" spans="1:16" x14ac:dyDescent="0.2">
      <c r="A18" s="978"/>
      <c r="B18" s="978"/>
      <c r="C18" s="978"/>
      <c r="D18" s="978"/>
      <c r="E18" s="978"/>
      <c r="F18" s="978"/>
      <c r="G18" s="978"/>
      <c r="H18" s="978"/>
      <c r="I18" s="978"/>
      <c r="J18" s="978"/>
      <c r="K18" s="978"/>
      <c r="L18" s="978"/>
      <c r="M18" s="978"/>
    </row>
    <row r="19" spans="1:16" x14ac:dyDescent="0.2">
      <c r="A19" s="978"/>
      <c r="B19" s="978"/>
      <c r="C19" s="978"/>
      <c r="D19" s="978"/>
      <c r="E19" s="978"/>
      <c r="F19" s="978"/>
      <c r="G19" s="978"/>
      <c r="H19" s="978"/>
      <c r="I19" s="978"/>
      <c r="J19" s="978"/>
      <c r="K19" s="978"/>
      <c r="L19" s="978"/>
      <c r="M19" s="978"/>
      <c r="P19" s="979"/>
    </row>
    <row r="20" spans="1:16" x14ac:dyDescent="0.2">
      <c r="A20" s="978"/>
      <c r="B20" s="978"/>
      <c r="C20" s="978"/>
      <c r="D20" s="978"/>
      <c r="E20" s="978"/>
      <c r="F20" s="978"/>
      <c r="G20" s="978"/>
      <c r="H20" s="978"/>
      <c r="I20" s="978"/>
      <c r="J20" s="978"/>
      <c r="K20" s="978"/>
      <c r="L20" s="978"/>
      <c r="M20" s="978"/>
    </row>
    <row r="21" spans="1:16" x14ac:dyDescent="0.2">
      <c r="A21" s="978"/>
      <c r="B21" s="978"/>
      <c r="C21" s="978"/>
      <c r="D21" s="978"/>
      <c r="E21" s="978"/>
      <c r="F21" s="978"/>
      <c r="G21" s="978"/>
      <c r="H21" s="978"/>
      <c r="I21" s="978"/>
      <c r="J21" s="978"/>
      <c r="K21" s="978"/>
      <c r="L21" s="978"/>
      <c r="M21" s="978"/>
    </row>
    <row r="22" spans="1:16" x14ac:dyDescent="0.2">
      <c r="A22" s="978"/>
      <c r="B22" s="978"/>
      <c r="C22" s="978"/>
      <c r="D22" s="978"/>
      <c r="E22" s="978"/>
      <c r="F22" s="978"/>
      <c r="G22" s="978"/>
      <c r="H22" s="978"/>
      <c r="I22" s="978"/>
      <c r="J22" s="978"/>
      <c r="K22" s="978"/>
      <c r="L22" s="978"/>
      <c r="M22" s="978"/>
    </row>
    <row r="23" spans="1:16" x14ac:dyDescent="0.2">
      <c r="A23" s="978"/>
      <c r="B23" s="978"/>
      <c r="C23" s="978"/>
      <c r="D23" s="978"/>
      <c r="E23" s="978"/>
      <c r="F23" s="978"/>
      <c r="G23" s="978"/>
      <c r="H23" s="978"/>
      <c r="I23" s="978"/>
      <c r="J23" s="978"/>
      <c r="K23" s="978"/>
      <c r="L23" s="978"/>
      <c r="M23" s="978"/>
    </row>
    <row r="24" spans="1:16" x14ac:dyDescent="0.2">
      <c r="A24" s="978"/>
      <c r="B24" s="978"/>
      <c r="C24" s="978"/>
      <c r="D24" s="978"/>
      <c r="E24" s="978"/>
      <c r="F24" s="978"/>
      <c r="G24" s="978"/>
      <c r="H24" s="978"/>
      <c r="I24" s="978"/>
      <c r="J24" s="978"/>
      <c r="K24" s="978"/>
      <c r="L24" s="978"/>
      <c r="M24" s="978"/>
    </row>
    <row r="25" spans="1:16" ht="20.25" x14ac:dyDescent="0.3">
      <c r="A25" s="3083" t="s">
        <v>98</v>
      </c>
      <c r="B25" s="3083"/>
      <c r="C25" s="3083"/>
      <c r="D25" s="3083"/>
      <c r="E25" s="3083"/>
      <c r="F25" s="3083"/>
      <c r="G25" s="3083"/>
      <c r="H25" s="3083"/>
      <c r="I25" s="3083"/>
      <c r="J25" s="3083"/>
      <c r="K25" s="3083"/>
      <c r="L25" s="3083"/>
      <c r="M25" s="3083"/>
    </row>
    <row r="26" spans="1:16" ht="20.25" x14ac:dyDescent="0.3">
      <c r="A26" s="3083" t="s">
        <v>1771</v>
      </c>
      <c r="B26" s="3083"/>
      <c r="C26" s="3083"/>
      <c r="D26" s="3083"/>
      <c r="E26" s="3083"/>
      <c r="F26" s="3083"/>
      <c r="G26" s="3083"/>
      <c r="H26" s="3083"/>
      <c r="I26" s="3083"/>
      <c r="J26" s="3083"/>
      <c r="K26" s="3083"/>
      <c r="L26" s="3083"/>
      <c r="M26" s="3083"/>
    </row>
    <row r="27" spans="1:16" ht="20.25" x14ac:dyDescent="0.3">
      <c r="A27" s="3083" t="s">
        <v>97</v>
      </c>
      <c r="B27" s="3083"/>
      <c r="C27" s="3083"/>
      <c r="D27" s="3083"/>
      <c r="E27" s="3083"/>
      <c r="F27" s="3083"/>
      <c r="G27" s="3083"/>
      <c r="H27" s="3083"/>
      <c r="I27" s="3083"/>
      <c r="J27" s="3083"/>
      <c r="K27" s="3083"/>
      <c r="L27" s="3083"/>
      <c r="M27" s="3083"/>
    </row>
    <row r="28" spans="1:16" ht="20.25" x14ac:dyDescent="0.3">
      <c r="A28" s="978"/>
      <c r="B28" s="978"/>
      <c r="C28" s="978"/>
      <c r="D28" s="22" t="s">
        <v>99</v>
      </c>
      <c r="E28" s="3084"/>
      <c r="F28" s="3084"/>
      <c r="G28" s="3084"/>
      <c r="H28" s="3084"/>
      <c r="I28" s="3084"/>
      <c r="J28" s="22" t="s">
        <v>86</v>
      </c>
      <c r="K28" s="978"/>
      <c r="L28" s="978"/>
      <c r="M28" s="978"/>
    </row>
    <row r="29" spans="1:16" ht="15.75" x14ac:dyDescent="0.25">
      <c r="A29" s="978"/>
      <c r="B29" s="978"/>
      <c r="C29" s="3079"/>
      <c r="D29" s="3079"/>
      <c r="E29" s="3079"/>
      <c r="F29" s="3079"/>
      <c r="G29" s="3079"/>
      <c r="H29" s="3079"/>
      <c r="I29" s="3079"/>
      <c r="J29" s="3079"/>
      <c r="K29" s="3079"/>
      <c r="L29" s="978"/>
      <c r="M29" s="978"/>
    </row>
    <row r="30" spans="1:16" ht="20.25" x14ac:dyDescent="0.3">
      <c r="A30" s="978"/>
      <c r="B30" s="978"/>
      <c r="C30" s="978"/>
      <c r="D30" s="978"/>
      <c r="E30" s="978"/>
      <c r="F30" s="978"/>
      <c r="G30" s="22"/>
      <c r="H30" s="978"/>
      <c r="I30" s="978"/>
      <c r="J30" s="978"/>
      <c r="K30" s="978"/>
      <c r="L30" s="978"/>
      <c r="M30" s="978"/>
    </row>
    <row r="31" spans="1:16" ht="20.25" x14ac:dyDescent="0.3">
      <c r="A31" s="978"/>
      <c r="B31" s="978"/>
      <c r="C31" s="978"/>
      <c r="D31" s="978"/>
      <c r="E31" s="978"/>
      <c r="F31" s="978"/>
      <c r="G31" s="22"/>
      <c r="H31" s="978"/>
      <c r="I31" s="978"/>
      <c r="J31" s="978"/>
      <c r="K31" s="978"/>
      <c r="L31" s="978"/>
      <c r="M31" s="978"/>
    </row>
    <row r="32" spans="1:16" ht="20.25" x14ac:dyDescent="0.3">
      <c r="A32" s="978"/>
      <c r="B32" s="978"/>
      <c r="C32" s="978"/>
      <c r="D32" s="978"/>
      <c r="E32" s="978"/>
      <c r="F32" s="978"/>
      <c r="G32" s="22"/>
      <c r="H32" s="978"/>
      <c r="I32" s="978"/>
      <c r="J32" s="978"/>
      <c r="K32" s="978"/>
      <c r="L32" s="978"/>
      <c r="M32" s="978"/>
    </row>
    <row r="33" spans="1:13" ht="20.25" x14ac:dyDescent="0.3">
      <c r="A33" s="978"/>
      <c r="B33" s="978"/>
      <c r="C33" s="978"/>
      <c r="D33" s="978"/>
      <c r="E33" s="978"/>
      <c r="F33" s="978"/>
      <c r="G33" s="22"/>
      <c r="H33" s="978"/>
      <c r="I33" s="978"/>
      <c r="J33" s="978"/>
      <c r="K33" s="978"/>
      <c r="L33" s="978"/>
      <c r="M33" s="978"/>
    </row>
    <row r="34" spans="1:13" ht="20.25" x14ac:dyDescent="0.3">
      <c r="A34" s="978"/>
      <c r="B34" s="978"/>
      <c r="C34" s="978"/>
      <c r="D34" s="978"/>
      <c r="E34" s="978"/>
      <c r="F34" s="978"/>
      <c r="G34" s="22"/>
      <c r="H34" s="978"/>
      <c r="I34" s="978"/>
      <c r="J34" s="978"/>
      <c r="K34" s="978"/>
      <c r="L34" s="978"/>
      <c r="M34" s="978"/>
    </row>
    <row r="35" spans="1:13" ht="20.25" x14ac:dyDescent="0.3">
      <c r="A35" s="978"/>
      <c r="B35" s="978"/>
      <c r="C35" s="978"/>
      <c r="D35" s="978"/>
      <c r="E35" s="978"/>
      <c r="F35" s="978"/>
      <c r="G35" s="22"/>
      <c r="H35" s="978"/>
      <c r="I35" s="978"/>
      <c r="J35" s="978"/>
      <c r="K35" s="978"/>
      <c r="L35" s="978"/>
      <c r="M35" s="978"/>
    </row>
    <row r="36" spans="1:13" ht="20.25" x14ac:dyDescent="0.3">
      <c r="A36" s="978"/>
      <c r="B36" s="978"/>
      <c r="C36" s="978"/>
      <c r="D36" s="978"/>
      <c r="E36" s="978"/>
      <c r="F36" s="978"/>
      <c r="G36" s="22"/>
      <c r="H36" s="978"/>
      <c r="I36" s="978"/>
      <c r="J36" s="978"/>
      <c r="K36" s="978"/>
      <c r="L36" s="978"/>
      <c r="M36" s="978"/>
    </row>
    <row r="37" spans="1:13" ht="15" customHeight="1" x14ac:dyDescent="0.25">
      <c r="A37" s="978"/>
      <c r="B37" s="978"/>
      <c r="C37" s="978"/>
      <c r="D37" s="3079" t="s">
        <v>100</v>
      </c>
      <c r="E37" s="3079"/>
      <c r="F37" s="3079"/>
      <c r="G37" s="3079"/>
      <c r="H37" s="3079"/>
      <c r="I37" s="3079"/>
      <c r="J37" s="3079"/>
      <c r="K37" s="978"/>
      <c r="L37" s="978"/>
      <c r="M37" s="978"/>
    </row>
    <row r="38" spans="1:13" x14ac:dyDescent="0.2">
      <c r="A38" s="978"/>
      <c r="B38" s="978"/>
      <c r="C38" s="978"/>
      <c r="D38" s="978"/>
      <c r="E38" s="978"/>
      <c r="F38" s="978"/>
      <c r="G38" s="978"/>
      <c r="H38" s="978"/>
      <c r="I38" s="978"/>
      <c r="J38" s="978"/>
      <c r="K38" s="978"/>
      <c r="L38" s="978"/>
      <c r="M38" s="978"/>
    </row>
  </sheetData>
  <mergeCells count="18">
    <mergeCell ref="A25:M25"/>
    <mergeCell ref="A26:M26"/>
    <mergeCell ref="A27:M27"/>
    <mergeCell ref="C29:K29"/>
    <mergeCell ref="D37:J37"/>
    <mergeCell ref="E28:I28"/>
    <mergeCell ref="A13:D13"/>
    <mergeCell ref="J13:M13"/>
    <mergeCell ref="A14:D14"/>
    <mergeCell ref="K1:M1"/>
    <mergeCell ref="J12:M12"/>
    <mergeCell ref="A10:D10"/>
    <mergeCell ref="J10:M10"/>
    <mergeCell ref="A11:D11"/>
    <mergeCell ref="J11:M11"/>
    <mergeCell ref="A12:D12"/>
    <mergeCell ref="J2:M2"/>
    <mergeCell ref="J14:M14"/>
  </mergeCells>
  <phoneticPr fontId="0" type="noConversion"/>
  <printOptions verticalCentered="1"/>
  <pageMargins left="1.1811023622047245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168"/>
  <sheetViews>
    <sheetView zoomScale="59" zoomScaleNormal="59" workbookViewId="0">
      <selection activeCell="J23" sqref="J22:J23"/>
    </sheetView>
  </sheetViews>
  <sheetFormatPr defaultColWidth="8.85546875" defaultRowHeight="15.75" x14ac:dyDescent="0.25"/>
  <cols>
    <col min="1" max="1" width="15.7109375" style="2093" customWidth="1"/>
    <col min="2" max="2" width="70.42578125" style="2093" customWidth="1"/>
    <col min="3" max="24" width="18.140625" style="2093" customWidth="1"/>
    <col min="25" max="26" width="8.85546875" style="1"/>
    <col min="27" max="27" width="11.5703125" style="1" bestFit="1" customWidth="1"/>
    <col min="28" max="16384" width="8.85546875" style="1"/>
  </cols>
  <sheetData>
    <row r="1" spans="1:24" ht="21.75" customHeight="1" x14ac:dyDescent="0.25">
      <c r="C1" s="386"/>
      <c r="D1" s="386"/>
      <c r="E1" s="387"/>
      <c r="F1" s="387"/>
      <c r="I1" s="387"/>
      <c r="J1" s="387"/>
      <c r="K1" s="2053"/>
      <c r="L1" s="2053"/>
      <c r="M1" s="2053"/>
      <c r="N1" s="2053"/>
      <c r="O1" s="2686" t="s">
        <v>1379</v>
      </c>
      <c r="P1" s="2686"/>
      <c r="Q1" s="2686"/>
      <c r="R1" s="2686"/>
      <c r="S1" s="2686"/>
      <c r="T1" s="2686"/>
      <c r="U1" s="2067"/>
      <c r="V1" s="2067"/>
      <c r="W1" s="2067"/>
    </row>
    <row r="2" spans="1:24" ht="30" customHeight="1" x14ac:dyDescent="0.25">
      <c r="A2" s="2094"/>
      <c r="B2" s="2095"/>
      <c r="C2" s="2095"/>
      <c r="D2" s="2095"/>
      <c r="E2" s="2095"/>
      <c r="F2" s="2095"/>
      <c r="I2" s="2095"/>
      <c r="J2" s="2095"/>
      <c r="K2" s="2053"/>
      <c r="L2" s="2053"/>
      <c r="M2" s="2686" t="s">
        <v>90</v>
      </c>
      <c r="N2" s="2686"/>
      <c r="O2" s="2686"/>
      <c r="P2" s="2686"/>
      <c r="Q2" s="2686"/>
      <c r="R2" s="2686"/>
      <c r="S2" s="2686"/>
      <c r="T2" s="2686"/>
      <c r="U2" s="2686"/>
      <c r="V2" s="2686"/>
      <c r="W2" s="2067"/>
    </row>
    <row r="3" spans="1:24" ht="22.5" customHeight="1" x14ac:dyDescent="0.25">
      <c r="B3" s="2096"/>
      <c r="C3" s="2096" t="s">
        <v>89</v>
      </c>
      <c r="D3" s="2096"/>
      <c r="E3" s="2096"/>
      <c r="F3" s="2096"/>
      <c r="G3" s="2096"/>
      <c r="H3" s="2096"/>
      <c r="I3" s="2096"/>
      <c r="J3" s="2096"/>
      <c r="K3" s="2096"/>
      <c r="L3" s="2096"/>
      <c r="M3" s="2096"/>
      <c r="N3" s="2096"/>
      <c r="O3" s="2096"/>
      <c r="P3" s="2096"/>
      <c r="Q3" s="2096"/>
    </row>
    <row r="4" spans="1:24" ht="16.5" thickBot="1" x14ac:dyDescent="0.3">
      <c r="B4" s="2097" t="s">
        <v>0</v>
      </c>
      <c r="C4" s="2096"/>
      <c r="D4" s="3116"/>
      <c r="E4" s="3116"/>
      <c r="F4" s="2098"/>
      <c r="G4" s="2098"/>
      <c r="H4" s="3116"/>
      <c r="I4" s="3116"/>
      <c r="J4" s="3116"/>
      <c r="K4" s="3116"/>
      <c r="L4" s="3116"/>
      <c r="M4" s="2098"/>
      <c r="N4" s="2099"/>
      <c r="O4" s="2099"/>
      <c r="P4" s="2100"/>
      <c r="Q4" s="2100"/>
      <c r="V4" s="2099"/>
      <c r="W4" s="2099"/>
    </row>
    <row r="5" spans="1:24" ht="16.5" thickBot="1" x14ac:dyDescent="0.3">
      <c r="B5" s="2101" t="s">
        <v>1</v>
      </c>
      <c r="C5" s="2102"/>
      <c r="D5" s="2103"/>
      <c r="E5" s="2103"/>
      <c r="F5" s="2103"/>
      <c r="G5" s="2103"/>
      <c r="H5" s="2099" t="s">
        <v>2</v>
      </c>
      <c r="L5" s="2100"/>
      <c r="P5" s="2104"/>
      <c r="Q5" s="2104"/>
    </row>
    <row r="6" spans="1:24" ht="16.5" customHeight="1" thickBot="1" x14ac:dyDescent="0.3">
      <c r="A6" s="3115" t="s">
        <v>3</v>
      </c>
      <c r="B6" s="3115"/>
      <c r="C6" s="3115"/>
      <c r="D6" s="3115"/>
      <c r="E6" s="3115"/>
      <c r="F6" s="3115"/>
      <c r="G6" s="3115"/>
      <c r="H6" s="3115"/>
      <c r="I6" s="3115"/>
      <c r="J6" s="3115"/>
      <c r="K6" s="3115"/>
      <c r="L6" s="3115"/>
      <c r="M6" s="3115"/>
      <c r="N6" s="3115"/>
      <c r="O6" s="3115"/>
      <c r="P6" s="3115"/>
      <c r="Q6" s="3115"/>
      <c r="R6" s="3115"/>
      <c r="S6" s="3115"/>
      <c r="T6" s="3115"/>
      <c r="U6" s="3115"/>
      <c r="V6" s="2105" t="s">
        <v>4</v>
      </c>
      <c r="W6" s="2105"/>
    </row>
    <row r="7" spans="1:24" ht="16.350000000000001" customHeight="1" x14ac:dyDescent="0.25">
      <c r="A7" s="3100" t="s">
        <v>1117</v>
      </c>
      <c r="B7" s="3104" t="s">
        <v>6</v>
      </c>
      <c r="C7" s="3108" t="s">
        <v>7</v>
      </c>
      <c r="D7" s="3111" t="s">
        <v>8</v>
      </c>
      <c r="E7" s="3111"/>
      <c r="F7" s="3111"/>
      <c r="G7" s="3111"/>
      <c r="H7" s="3111"/>
      <c r="I7" s="3111"/>
      <c r="J7" s="3111"/>
      <c r="K7" s="3111"/>
      <c r="L7" s="3111"/>
      <c r="M7" s="3111"/>
      <c r="N7" s="3111"/>
      <c r="O7" s="3111"/>
      <c r="P7" s="3111"/>
      <c r="Q7" s="3111"/>
      <c r="R7" s="3111"/>
      <c r="S7" s="3112" t="s">
        <v>9</v>
      </c>
      <c r="T7" s="3113"/>
      <c r="U7" s="3114"/>
      <c r="V7" s="3097" t="s">
        <v>10</v>
      </c>
      <c r="W7" s="3085" t="s">
        <v>1698</v>
      </c>
      <c r="X7" s="3088" t="s">
        <v>1699</v>
      </c>
    </row>
    <row r="8" spans="1:24" x14ac:dyDescent="0.25">
      <c r="A8" s="3101"/>
      <c r="B8" s="3105"/>
      <c r="C8" s="3109"/>
      <c r="D8" s="3091" t="s">
        <v>11</v>
      </c>
      <c r="E8" s="3092"/>
      <c r="F8" s="3093"/>
      <c r="G8" s="2069"/>
      <c r="H8" s="3091" t="s">
        <v>12</v>
      </c>
      <c r="I8" s="3092"/>
      <c r="J8" s="3093"/>
      <c r="K8" s="2069"/>
      <c r="L8" s="3091" t="s">
        <v>13</v>
      </c>
      <c r="M8" s="3092"/>
      <c r="N8" s="3093"/>
      <c r="O8" s="2069"/>
      <c r="P8" s="3094" t="s">
        <v>14</v>
      </c>
      <c r="Q8" s="3094"/>
      <c r="R8" s="3094"/>
      <c r="S8" s="3091" t="s">
        <v>15</v>
      </c>
      <c r="T8" s="3092"/>
      <c r="U8" s="3093"/>
      <c r="V8" s="3098"/>
      <c r="W8" s="3086"/>
      <c r="X8" s="3089"/>
    </row>
    <row r="9" spans="1:24" ht="15" customHeight="1" x14ac:dyDescent="0.25">
      <c r="A9" s="3102"/>
      <c r="B9" s="3106"/>
      <c r="C9" s="3109"/>
      <c r="D9" s="2691" t="s">
        <v>274</v>
      </c>
      <c r="E9" s="3095"/>
      <c r="F9" s="3095"/>
      <c r="G9" s="3096"/>
      <c r="H9" s="3091" t="s">
        <v>274</v>
      </c>
      <c r="I9" s="3092"/>
      <c r="J9" s="3092"/>
      <c r="K9" s="3093"/>
      <c r="L9" s="3091" t="s">
        <v>274</v>
      </c>
      <c r="M9" s="3092"/>
      <c r="N9" s="3092"/>
      <c r="O9" s="3093"/>
      <c r="P9" s="3091" t="s">
        <v>275</v>
      </c>
      <c r="Q9" s="3092"/>
      <c r="R9" s="3093"/>
      <c r="S9" s="3091" t="s">
        <v>275</v>
      </c>
      <c r="T9" s="3092"/>
      <c r="U9" s="3093"/>
      <c r="V9" s="3098"/>
      <c r="W9" s="3086"/>
      <c r="X9" s="3089"/>
    </row>
    <row r="10" spans="1:24" ht="69" customHeight="1" thickBot="1" x14ac:dyDescent="0.3">
      <c r="A10" s="3103"/>
      <c r="B10" s="3107"/>
      <c r="C10" s="3110"/>
      <c r="D10" s="2054" t="s">
        <v>16</v>
      </c>
      <c r="E10" s="2054" t="s">
        <v>17</v>
      </c>
      <c r="F10" s="2054" t="s">
        <v>18</v>
      </c>
      <c r="G10" s="2054" t="s">
        <v>19</v>
      </c>
      <c r="H10" s="2054" t="s">
        <v>16</v>
      </c>
      <c r="I10" s="2054" t="s">
        <v>17</v>
      </c>
      <c r="J10" s="2054" t="s">
        <v>18</v>
      </c>
      <c r="K10" s="2054" t="s">
        <v>19</v>
      </c>
      <c r="L10" s="2054" t="s">
        <v>16</v>
      </c>
      <c r="M10" s="2054" t="s">
        <v>17</v>
      </c>
      <c r="N10" s="2054" t="s">
        <v>18</v>
      </c>
      <c r="O10" s="2054" t="s">
        <v>19</v>
      </c>
      <c r="P10" s="2054" t="s">
        <v>16</v>
      </c>
      <c r="Q10" s="2054" t="s">
        <v>17</v>
      </c>
      <c r="R10" s="2054" t="s">
        <v>18</v>
      </c>
      <c r="S10" s="2054" t="s">
        <v>16</v>
      </c>
      <c r="T10" s="2054" t="s">
        <v>17</v>
      </c>
      <c r="U10" s="2054" t="s">
        <v>18</v>
      </c>
      <c r="V10" s="3099"/>
      <c r="W10" s="3087"/>
      <c r="X10" s="3090"/>
    </row>
    <row r="11" spans="1:24" s="7" customFormat="1" ht="16.5" thickBot="1" x14ac:dyDescent="0.25">
      <c r="A11" s="2055">
        <v>1</v>
      </c>
      <c r="B11" s="2056">
        <v>2</v>
      </c>
      <c r="C11" s="2056">
        <v>3</v>
      </c>
      <c r="D11" s="2056">
        <v>4</v>
      </c>
      <c r="E11" s="2056">
        <v>5</v>
      </c>
      <c r="F11" s="2056">
        <v>6</v>
      </c>
      <c r="G11" s="2056">
        <v>7</v>
      </c>
      <c r="H11" s="2056">
        <v>8</v>
      </c>
      <c r="I11" s="2056">
        <v>9</v>
      </c>
      <c r="J11" s="2056">
        <v>10</v>
      </c>
      <c r="K11" s="2056">
        <v>11</v>
      </c>
      <c r="L11" s="2056">
        <v>12</v>
      </c>
      <c r="M11" s="2056">
        <v>13</v>
      </c>
      <c r="N11" s="2056">
        <v>14</v>
      </c>
      <c r="O11" s="2056">
        <v>15</v>
      </c>
      <c r="P11" s="2056">
        <v>16</v>
      </c>
      <c r="Q11" s="2056">
        <v>17</v>
      </c>
      <c r="R11" s="2056">
        <v>18</v>
      </c>
      <c r="S11" s="2056">
        <v>19</v>
      </c>
      <c r="T11" s="2056">
        <v>20</v>
      </c>
      <c r="U11" s="2057">
        <v>21</v>
      </c>
      <c r="V11" s="2057">
        <v>22</v>
      </c>
      <c r="W11" s="2159">
        <v>23</v>
      </c>
      <c r="X11" s="2150" t="s">
        <v>412</v>
      </c>
    </row>
    <row r="12" spans="1:24" x14ac:dyDescent="0.25">
      <c r="A12" s="2106" t="s">
        <v>20</v>
      </c>
      <c r="B12" s="2107" t="s">
        <v>21</v>
      </c>
      <c r="C12" s="2108" t="s">
        <v>22</v>
      </c>
      <c r="D12" s="2108" t="s">
        <v>22</v>
      </c>
      <c r="E12" s="2108"/>
      <c r="F12" s="2108" t="s">
        <v>22</v>
      </c>
      <c r="G12" s="2108" t="s">
        <v>22</v>
      </c>
      <c r="H12" s="2108" t="s">
        <v>22</v>
      </c>
      <c r="I12" s="2108"/>
      <c r="J12" s="2108" t="str">
        <f>F163</f>
        <v>Х</v>
      </c>
      <c r="K12" s="2108" t="s">
        <v>22</v>
      </c>
      <c r="L12" s="2108" t="s">
        <v>22</v>
      </c>
      <c r="M12" s="2108"/>
      <c r="N12" s="2108" t="s">
        <v>22</v>
      </c>
      <c r="O12" s="2108" t="s">
        <v>22</v>
      </c>
      <c r="P12" s="2108" t="s">
        <v>22</v>
      </c>
      <c r="Q12" s="2108"/>
      <c r="R12" s="2108" t="s">
        <v>22</v>
      </c>
      <c r="S12" s="2108" t="s">
        <v>22</v>
      </c>
      <c r="T12" s="2108"/>
      <c r="U12" s="2108" t="str">
        <f>F12</f>
        <v>Х</v>
      </c>
      <c r="V12" s="2109" t="s">
        <v>22</v>
      </c>
      <c r="W12" s="2160"/>
      <c r="X12" s="2151"/>
    </row>
    <row r="13" spans="1:24" ht="31.5" customHeight="1" x14ac:dyDescent="0.25">
      <c r="A13" s="2110">
        <v>10000</v>
      </c>
      <c r="B13" s="1639" t="s">
        <v>2162</v>
      </c>
      <c r="C13" s="1436">
        <f>C14+C19+C36+C37+C41+C45</f>
        <v>0</v>
      </c>
      <c r="D13" s="1436">
        <f>D14+D19+D36+D37+D41+D45</f>
        <v>0</v>
      </c>
      <c r="E13" s="1436">
        <f>E14+E19+E36+E37+E41+E45</f>
        <v>0</v>
      </c>
      <c r="F13" s="1436">
        <f>F14+F19+F36+F37+F41+F45</f>
        <v>0</v>
      </c>
      <c r="G13" s="1437">
        <f>C13+D13-E13-F13</f>
        <v>0</v>
      </c>
      <c r="H13" s="1436">
        <f>H14+H19+H36+H37+H41+H45</f>
        <v>0</v>
      </c>
      <c r="I13" s="1436">
        <f>I14+I19+I36+I37+I41+I45</f>
        <v>0</v>
      </c>
      <c r="J13" s="1436">
        <f>J14+J19+J36+J37+J41+J45</f>
        <v>0</v>
      </c>
      <c r="K13" s="1437">
        <f t="shared" ref="K13:K71" si="0">G13+H13-I13-J13</f>
        <v>0</v>
      </c>
      <c r="L13" s="1436">
        <f>L14+L19+L36+L37+L41+L45</f>
        <v>0</v>
      </c>
      <c r="M13" s="1436">
        <f>M14+M19+M36+M37+M41+M45</f>
        <v>0</v>
      </c>
      <c r="N13" s="1436">
        <f>N14+N19+N36+N37+N41+N45</f>
        <v>0</v>
      </c>
      <c r="O13" s="1437">
        <f>K13+L13-M13-N13</f>
        <v>0</v>
      </c>
      <c r="P13" s="1436">
        <f t="shared" ref="P13:U13" si="1">P14+P19+P36+P37+P41+P45</f>
        <v>0</v>
      </c>
      <c r="Q13" s="1436">
        <f t="shared" si="1"/>
        <v>0</v>
      </c>
      <c r="R13" s="1436">
        <f t="shared" si="1"/>
        <v>0</v>
      </c>
      <c r="S13" s="1436">
        <f t="shared" si="1"/>
        <v>0</v>
      </c>
      <c r="T13" s="1436">
        <f t="shared" si="1"/>
        <v>0</v>
      </c>
      <c r="U13" s="1436">
        <f t="shared" si="1"/>
        <v>0</v>
      </c>
      <c r="V13" s="960">
        <f>O13+P13-Q13-R13</f>
        <v>0</v>
      </c>
      <c r="W13" s="2161"/>
      <c r="X13" s="2152"/>
    </row>
    <row r="14" spans="1:24" ht="31.5" x14ac:dyDescent="0.25">
      <c r="A14" s="2110">
        <v>10100</v>
      </c>
      <c r="B14" s="1639" t="s">
        <v>2132</v>
      </c>
      <c r="C14" s="1436">
        <f>SUM(C15:C18)</f>
        <v>0</v>
      </c>
      <c r="D14" s="1436">
        <f t="shared" ref="D14:F14" si="2">SUM(D15:D18)</f>
        <v>0</v>
      </c>
      <c r="E14" s="1436">
        <f t="shared" si="2"/>
        <v>0</v>
      </c>
      <c r="F14" s="1436">
        <f t="shared" si="2"/>
        <v>0</v>
      </c>
      <c r="G14" s="1437">
        <f>C14+D14-E14-F14</f>
        <v>0</v>
      </c>
      <c r="H14" s="1436">
        <f t="shared" ref="H14" si="3">SUM(H15:H18)</f>
        <v>0</v>
      </c>
      <c r="I14" s="1436">
        <f t="shared" ref="I14" si="4">SUM(I15:I18)</f>
        <v>0</v>
      </c>
      <c r="J14" s="1436">
        <f t="shared" ref="J14" si="5">SUM(J15:J18)</f>
        <v>0</v>
      </c>
      <c r="K14" s="1437">
        <f>G14+H14-I14-J14</f>
        <v>0</v>
      </c>
      <c r="L14" s="1436">
        <f t="shared" ref="L14" si="6">SUM(L15:L18)</f>
        <v>0</v>
      </c>
      <c r="M14" s="1436">
        <f t="shared" ref="M14" si="7">SUM(M15:M18)</f>
        <v>0</v>
      </c>
      <c r="N14" s="1436">
        <f t="shared" ref="N14" si="8">SUM(N15:N18)</f>
        <v>0</v>
      </c>
      <c r="O14" s="1437">
        <f t="shared" ref="O14:O72" si="9">K14+L14-M14-N14</f>
        <v>0</v>
      </c>
      <c r="P14" s="1436">
        <f t="shared" ref="P14" si="10">SUM(P15:P18)</f>
        <v>0</v>
      </c>
      <c r="Q14" s="1436">
        <f t="shared" ref="Q14" si="11">SUM(Q15:Q18)</f>
        <v>0</v>
      </c>
      <c r="R14" s="1436">
        <f t="shared" ref="R14" si="12">SUM(R15:R18)</f>
        <v>0</v>
      </c>
      <c r="S14" s="151">
        <f>P14+L14+H14+D14</f>
        <v>0</v>
      </c>
      <c r="T14" s="1437">
        <f t="shared" ref="S14:U30" si="13">Q14+M14+I14+E14</f>
        <v>0</v>
      </c>
      <c r="U14" s="151">
        <f t="shared" si="13"/>
        <v>0</v>
      </c>
      <c r="V14" s="960">
        <f t="shared" ref="V14:V44" si="14">O14+P14-Q14-R14</f>
        <v>0</v>
      </c>
      <c r="W14" s="2162"/>
      <c r="X14" s="152"/>
    </row>
    <row r="15" spans="1:24" x14ac:dyDescent="0.25">
      <c r="A15" s="776">
        <v>10110</v>
      </c>
      <c r="B15" s="2111" t="s">
        <v>620</v>
      </c>
      <c r="C15" s="1194"/>
      <c r="D15" s="1195"/>
      <c r="E15" s="1195"/>
      <c r="F15" s="1195"/>
      <c r="G15" s="1438">
        <f t="shared" ref="G15:G78" si="15">C15+D15-E15-F15</f>
        <v>0</v>
      </c>
      <c r="H15" s="1438"/>
      <c r="I15" s="1438"/>
      <c r="J15" s="1438"/>
      <c r="K15" s="1438">
        <f t="shared" si="0"/>
        <v>0</v>
      </c>
      <c r="L15" s="1438"/>
      <c r="M15" s="1438"/>
      <c r="N15" s="1438"/>
      <c r="O15" s="1438">
        <f t="shared" si="9"/>
        <v>0</v>
      </c>
      <c r="P15" s="1438"/>
      <c r="Q15" s="154"/>
      <c r="R15" s="1438"/>
      <c r="S15" s="1439">
        <f t="shared" si="13"/>
        <v>0</v>
      </c>
      <c r="T15" s="1438">
        <f>Q15+M15+I15+E15</f>
        <v>0</v>
      </c>
      <c r="U15" s="1439">
        <f t="shared" si="13"/>
        <v>0</v>
      </c>
      <c r="V15" s="1473">
        <f>O15+P15-Q15-R15</f>
        <v>0</v>
      </c>
      <c r="W15" s="2163"/>
      <c r="X15" s="156"/>
    </row>
    <row r="16" spans="1:24" x14ac:dyDescent="0.25">
      <c r="A16" s="776">
        <v>10120</v>
      </c>
      <c r="B16" s="2112" t="s">
        <v>622</v>
      </c>
      <c r="C16" s="1194"/>
      <c r="D16" s="1195"/>
      <c r="E16" s="1195"/>
      <c r="F16" s="1195"/>
      <c r="G16" s="1438">
        <f t="shared" si="15"/>
        <v>0</v>
      </c>
      <c r="H16" s="1438"/>
      <c r="I16" s="1438"/>
      <c r="J16" s="1438"/>
      <c r="K16" s="1438">
        <f t="shared" si="0"/>
        <v>0</v>
      </c>
      <c r="L16" s="1438"/>
      <c r="M16" s="1438"/>
      <c r="N16" s="1438"/>
      <c r="O16" s="1438">
        <f t="shared" si="9"/>
        <v>0</v>
      </c>
      <c r="P16" s="1438"/>
      <c r="Q16" s="154"/>
      <c r="R16" s="1438"/>
      <c r="S16" s="1439">
        <f t="shared" si="13"/>
        <v>0</v>
      </c>
      <c r="T16" s="1438">
        <f t="shared" si="13"/>
        <v>0</v>
      </c>
      <c r="U16" s="1439">
        <f t="shared" si="13"/>
        <v>0</v>
      </c>
      <c r="V16" s="1473">
        <f t="shared" si="14"/>
        <v>0</v>
      </c>
      <c r="W16" s="2163"/>
      <c r="X16" s="156"/>
    </row>
    <row r="17" spans="1:24" x14ac:dyDescent="0.25">
      <c r="A17" s="776">
        <v>10140</v>
      </c>
      <c r="B17" s="2112" t="s">
        <v>23</v>
      </c>
      <c r="C17" s="1440"/>
      <c r="D17" s="1438"/>
      <c r="E17" s="1438"/>
      <c r="F17" s="1438"/>
      <c r="G17" s="1438">
        <f>C17+D17-E17-F17</f>
        <v>0</v>
      </c>
      <c r="H17" s="1438"/>
      <c r="I17" s="1438"/>
      <c r="J17" s="1438"/>
      <c r="K17" s="1438">
        <f t="shared" si="0"/>
        <v>0</v>
      </c>
      <c r="L17" s="1438"/>
      <c r="M17" s="1438"/>
      <c r="N17" s="1438"/>
      <c r="O17" s="1438">
        <f t="shared" si="9"/>
        <v>0</v>
      </c>
      <c r="P17" s="1438"/>
      <c r="Q17" s="154"/>
      <c r="R17" s="1438"/>
      <c r="S17" s="1439">
        <f t="shared" si="13"/>
        <v>0</v>
      </c>
      <c r="T17" s="1438">
        <f t="shared" si="13"/>
        <v>0</v>
      </c>
      <c r="U17" s="1439">
        <f t="shared" si="13"/>
        <v>0</v>
      </c>
      <c r="V17" s="1473">
        <f t="shared" si="14"/>
        <v>0</v>
      </c>
      <c r="W17" s="2163"/>
      <c r="X17" s="156"/>
    </row>
    <row r="18" spans="1:24" ht="47.25" x14ac:dyDescent="0.25">
      <c r="A18" s="776">
        <v>10150</v>
      </c>
      <c r="B18" s="2113" t="s">
        <v>2259</v>
      </c>
      <c r="C18" s="1440"/>
      <c r="D18" s="1438"/>
      <c r="E18" s="1438"/>
      <c r="F18" s="1438"/>
      <c r="G18" s="1438">
        <f>C18+D18-E18-F18</f>
        <v>0</v>
      </c>
      <c r="H18" s="1438"/>
      <c r="I18" s="1438"/>
      <c r="J18" s="1438"/>
      <c r="K18" s="1438">
        <f t="shared" ref="K18" si="16">G18+H18-I18-J18</f>
        <v>0</v>
      </c>
      <c r="L18" s="1438"/>
      <c r="M18" s="1438"/>
      <c r="N18" s="1438"/>
      <c r="O18" s="1438">
        <f t="shared" ref="O18" si="17">K18+L18-M18-N18</f>
        <v>0</v>
      </c>
      <c r="P18" s="1438"/>
      <c r="Q18" s="154"/>
      <c r="R18" s="1438"/>
      <c r="S18" s="1439">
        <f t="shared" ref="S18" si="18">P18+L18+H18+D18</f>
        <v>0</v>
      </c>
      <c r="T18" s="1438">
        <f t="shared" ref="T18" si="19">Q18+M18+I18+E18</f>
        <v>0</v>
      </c>
      <c r="U18" s="1439">
        <f t="shared" ref="U18" si="20">R18+N18+J18+F18</f>
        <v>0</v>
      </c>
      <c r="V18" s="1473">
        <f t="shared" ref="V18" si="21">O18+P18-Q18-R18</f>
        <v>0</v>
      </c>
      <c r="W18" s="2163"/>
      <c r="X18" s="156"/>
    </row>
    <row r="19" spans="1:24" x14ac:dyDescent="0.25">
      <c r="A19" s="2110">
        <v>10200</v>
      </c>
      <c r="B19" s="1639" t="s">
        <v>2133</v>
      </c>
      <c r="C19" s="1436">
        <f>SUM(C20,C24:C35)</f>
        <v>0</v>
      </c>
      <c r="D19" s="1436">
        <f>SUM(D20,D24:D35)</f>
        <v>0</v>
      </c>
      <c r="E19" s="1436">
        <f>SUM(E20,E24:E35)</f>
        <v>0</v>
      </c>
      <c r="F19" s="1436">
        <f>SUM(F20,F24:F35)</f>
        <v>0</v>
      </c>
      <c r="G19" s="1437">
        <f t="shared" si="15"/>
        <v>0</v>
      </c>
      <c r="H19" s="1436">
        <f>SUM(H20,H24:H35)</f>
        <v>0</v>
      </c>
      <c r="I19" s="1436">
        <f>SUM(I20,I24:I35)</f>
        <v>0</v>
      </c>
      <c r="J19" s="1436">
        <f>SUM(J20,J24:J35)</f>
        <v>0</v>
      </c>
      <c r="K19" s="1437">
        <f t="shared" si="0"/>
        <v>0</v>
      </c>
      <c r="L19" s="1436">
        <f>SUM(L20,L24:L35)</f>
        <v>0</v>
      </c>
      <c r="M19" s="1436">
        <f>SUM(M20,M24:M35)</f>
        <v>0</v>
      </c>
      <c r="N19" s="1436">
        <f>SUM(N20,N24:N35)</f>
        <v>0</v>
      </c>
      <c r="O19" s="1437">
        <f t="shared" si="9"/>
        <v>0</v>
      </c>
      <c r="P19" s="1436">
        <f>SUM(P20,P24:P35)</f>
        <v>0</v>
      </c>
      <c r="Q19" s="1436">
        <f>SUM(Q20,Q24:Q35)</f>
        <v>0</v>
      </c>
      <c r="R19" s="1436">
        <f>SUM(R20,R24:R35)</f>
        <v>0</v>
      </c>
      <c r="S19" s="151">
        <f t="shared" si="13"/>
        <v>0</v>
      </c>
      <c r="T19" s="1437">
        <f t="shared" si="13"/>
        <v>0</v>
      </c>
      <c r="U19" s="151">
        <f t="shared" si="13"/>
        <v>0</v>
      </c>
      <c r="V19" s="960">
        <f t="shared" si="14"/>
        <v>0</v>
      </c>
      <c r="W19" s="2162"/>
      <c r="X19" s="152"/>
    </row>
    <row r="20" spans="1:24" s="12" customFormat="1" x14ac:dyDescent="0.25">
      <c r="A20" s="1481">
        <v>10210</v>
      </c>
      <c r="B20" s="2114" t="s">
        <v>25</v>
      </c>
      <c r="C20" s="1438">
        <f>C21+C22+C23</f>
        <v>0</v>
      </c>
      <c r="D20" s="1438">
        <f>D21+D22+D23</f>
        <v>0</v>
      </c>
      <c r="E20" s="1438">
        <f>E21+E22+E23</f>
        <v>0</v>
      </c>
      <c r="F20" s="1438">
        <f>F21+F22+F23</f>
        <v>0</v>
      </c>
      <c r="G20" s="1438">
        <f t="shared" si="15"/>
        <v>0</v>
      </c>
      <c r="H20" s="1438">
        <f>H21+H22+H23</f>
        <v>0</v>
      </c>
      <c r="I20" s="1438">
        <f>I21+I22+I23</f>
        <v>0</v>
      </c>
      <c r="J20" s="1438">
        <f>J21+J22+J23</f>
        <v>0</v>
      </c>
      <c r="K20" s="1438">
        <f t="shared" si="0"/>
        <v>0</v>
      </c>
      <c r="L20" s="1438">
        <f>L21+L22+L23</f>
        <v>0</v>
      </c>
      <c r="M20" s="1438">
        <f>M21+M22+M23</f>
        <v>0</v>
      </c>
      <c r="N20" s="1438">
        <f>N21+N22+N23</f>
        <v>0</v>
      </c>
      <c r="O20" s="1438">
        <f t="shared" si="9"/>
        <v>0</v>
      </c>
      <c r="P20" s="1438">
        <f>P21+P22+P23</f>
        <v>0</v>
      </c>
      <c r="Q20" s="1438">
        <f>Q21+Q22+Q23</f>
        <v>0</v>
      </c>
      <c r="R20" s="1438">
        <f>R21+R22+R23</f>
        <v>0</v>
      </c>
      <c r="S20" s="1439">
        <f t="shared" si="13"/>
        <v>0</v>
      </c>
      <c r="T20" s="1438">
        <f t="shared" si="13"/>
        <v>0</v>
      </c>
      <c r="U20" s="1439">
        <f t="shared" si="13"/>
        <v>0</v>
      </c>
      <c r="V20" s="1473">
        <f t="shared" si="14"/>
        <v>0</v>
      </c>
      <c r="W20" s="2163"/>
      <c r="X20" s="156"/>
    </row>
    <row r="21" spans="1:24" s="12" customFormat="1" ht="31.5" x14ac:dyDescent="0.25">
      <c r="A21" s="1481">
        <v>102101</v>
      </c>
      <c r="B21" s="2115" t="s">
        <v>1758</v>
      </c>
      <c r="C21" s="1440"/>
      <c r="D21" s="1438"/>
      <c r="E21" s="1438"/>
      <c r="F21" s="1438"/>
      <c r="G21" s="1438">
        <f t="shared" si="15"/>
        <v>0</v>
      </c>
      <c r="H21" s="1438"/>
      <c r="I21" s="1438"/>
      <c r="J21" s="1438"/>
      <c r="K21" s="1438">
        <f t="shared" si="0"/>
        <v>0</v>
      </c>
      <c r="L21" s="1438"/>
      <c r="M21" s="1438"/>
      <c r="N21" s="1438"/>
      <c r="O21" s="1438">
        <f t="shared" si="9"/>
        <v>0</v>
      </c>
      <c r="P21" s="1438"/>
      <c r="Q21" s="154"/>
      <c r="R21" s="1438"/>
      <c r="S21" s="151">
        <f t="shared" si="13"/>
        <v>0</v>
      </c>
      <c r="T21" s="1437">
        <f t="shared" si="13"/>
        <v>0</v>
      </c>
      <c r="U21" s="151">
        <f t="shared" si="13"/>
        <v>0</v>
      </c>
      <c r="V21" s="960">
        <f t="shared" si="14"/>
        <v>0</v>
      </c>
      <c r="W21" s="2162"/>
      <c r="X21" s="152"/>
    </row>
    <row r="22" spans="1:24" s="12" customFormat="1" ht="31.5" x14ac:dyDescent="0.25">
      <c r="A22" s="1481">
        <v>102102</v>
      </c>
      <c r="B22" s="2115" t="s">
        <v>1759</v>
      </c>
      <c r="C22" s="1440"/>
      <c r="D22" s="1438"/>
      <c r="E22" s="1438"/>
      <c r="F22" s="1438"/>
      <c r="G22" s="1438">
        <f t="shared" si="15"/>
        <v>0</v>
      </c>
      <c r="H22" s="1438"/>
      <c r="I22" s="1438"/>
      <c r="J22" s="1438"/>
      <c r="K22" s="1438">
        <f t="shared" si="0"/>
        <v>0</v>
      </c>
      <c r="L22" s="1438"/>
      <c r="M22" s="1438"/>
      <c r="N22" s="1438"/>
      <c r="O22" s="1438">
        <f t="shared" si="9"/>
        <v>0</v>
      </c>
      <c r="P22" s="1438"/>
      <c r="Q22" s="154"/>
      <c r="R22" s="1438"/>
      <c r="S22" s="1439">
        <f t="shared" si="13"/>
        <v>0</v>
      </c>
      <c r="T22" s="1438">
        <f t="shared" si="13"/>
        <v>0</v>
      </c>
      <c r="U22" s="1439">
        <f t="shared" si="13"/>
        <v>0</v>
      </c>
      <c r="V22" s="1473">
        <f t="shared" si="14"/>
        <v>0</v>
      </c>
      <c r="W22" s="2163"/>
      <c r="X22" s="156"/>
    </row>
    <row r="23" spans="1:24" s="12" customFormat="1" ht="52.5" customHeight="1" x14ac:dyDescent="0.25">
      <c r="A23" s="1481">
        <v>102103</v>
      </c>
      <c r="B23" s="2115" t="s">
        <v>1760</v>
      </c>
      <c r="C23" s="1440"/>
      <c r="D23" s="1438"/>
      <c r="E23" s="1438"/>
      <c r="F23" s="1438"/>
      <c r="G23" s="1438">
        <f t="shared" si="15"/>
        <v>0</v>
      </c>
      <c r="H23" s="1438"/>
      <c r="I23" s="1438"/>
      <c r="J23" s="1438"/>
      <c r="K23" s="1438">
        <f t="shared" si="0"/>
        <v>0</v>
      </c>
      <c r="L23" s="1438"/>
      <c r="M23" s="1438"/>
      <c r="N23" s="1438"/>
      <c r="O23" s="1438">
        <f t="shared" si="9"/>
        <v>0</v>
      </c>
      <c r="P23" s="1438"/>
      <c r="Q23" s="154"/>
      <c r="R23" s="1438"/>
      <c r="S23" s="151">
        <f t="shared" si="13"/>
        <v>0</v>
      </c>
      <c r="T23" s="1437">
        <f t="shared" si="13"/>
        <v>0</v>
      </c>
      <c r="U23" s="151">
        <f t="shared" si="13"/>
        <v>0</v>
      </c>
      <c r="V23" s="960">
        <f t="shared" si="14"/>
        <v>0</v>
      </c>
      <c r="W23" s="2162"/>
      <c r="X23" s="152"/>
    </row>
    <row r="24" spans="1:24" s="12" customFormat="1" ht="31.5" x14ac:dyDescent="0.25">
      <c r="A24" s="1481">
        <v>10211</v>
      </c>
      <c r="B24" s="2114" t="s">
        <v>1519</v>
      </c>
      <c r="C24" s="1440"/>
      <c r="D24" s="1438"/>
      <c r="E24" s="1438"/>
      <c r="F24" s="1438"/>
      <c r="G24" s="1438">
        <f t="shared" si="15"/>
        <v>0</v>
      </c>
      <c r="H24" s="1438"/>
      <c r="I24" s="1438"/>
      <c r="J24" s="1438"/>
      <c r="K24" s="1438">
        <f t="shared" si="0"/>
        <v>0</v>
      </c>
      <c r="L24" s="1438"/>
      <c r="M24" s="1438"/>
      <c r="N24" s="1438"/>
      <c r="O24" s="1438">
        <f t="shared" si="9"/>
        <v>0</v>
      </c>
      <c r="P24" s="1438"/>
      <c r="Q24" s="154"/>
      <c r="R24" s="1438"/>
      <c r="S24" s="1439">
        <f t="shared" si="13"/>
        <v>0</v>
      </c>
      <c r="T24" s="1438">
        <f t="shared" si="13"/>
        <v>0</v>
      </c>
      <c r="U24" s="1439">
        <f t="shared" si="13"/>
        <v>0</v>
      </c>
      <c r="V24" s="1473">
        <f t="shared" si="14"/>
        <v>0</v>
      </c>
      <c r="W24" s="2163"/>
      <c r="X24" s="156"/>
    </row>
    <row r="25" spans="1:24" s="12" customFormat="1" ht="31.5" x14ac:dyDescent="0.25">
      <c r="A25" s="1481">
        <v>10212</v>
      </c>
      <c r="B25" s="2114" t="s">
        <v>1532</v>
      </c>
      <c r="C25" s="1440"/>
      <c r="D25" s="1438"/>
      <c r="E25" s="1438"/>
      <c r="F25" s="1438"/>
      <c r="G25" s="1438">
        <f t="shared" si="15"/>
        <v>0</v>
      </c>
      <c r="H25" s="1438"/>
      <c r="I25" s="1438"/>
      <c r="J25" s="1438"/>
      <c r="K25" s="1438">
        <f t="shared" si="0"/>
        <v>0</v>
      </c>
      <c r="L25" s="1438"/>
      <c r="M25" s="1438"/>
      <c r="N25" s="1438"/>
      <c r="O25" s="1438">
        <f t="shared" si="9"/>
        <v>0</v>
      </c>
      <c r="P25" s="1438"/>
      <c r="Q25" s="154"/>
      <c r="R25" s="1438"/>
      <c r="S25" s="151">
        <f t="shared" si="13"/>
        <v>0</v>
      </c>
      <c r="T25" s="1437">
        <f t="shared" si="13"/>
        <v>0</v>
      </c>
      <c r="U25" s="151">
        <f t="shared" si="13"/>
        <v>0</v>
      </c>
      <c r="V25" s="960">
        <f t="shared" si="14"/>
        <v>0</v>
      </c>
      <c r="W25" s="2162"/>
      <c r="X25" s="152"/>
    </row>
    <row r="26" spans="1:24" s="12" customFormat="1" ht="47.25" x14ac:dyDescent="0.25">
      <c r="A26" s="1481">
        <v>10213</v>
      </c>
      <c r="B26" s="2114" t="s">
        <v>1533</v>
      </c>
      <c r="C26" s="1440"/>
      <c r="D26" s="1438"/>
      <c r="E26" s="1438"/>
      <c r="F26" s="1438"/>
      <c r="G26" s="1438">
        <f t="shared" si="15"/>
        <v>0</v>
      </c>
      <c r="H26" s="1438"/>
      <c r="I26" s="1438"/>
      <c r="J26" s="1438"/>
      <c r="K26" s="1438">
        <f t="shared" si="0"/>
        <v>0</v>
      </c>
      <c r="L26" s="1438"/>
      <c r="M26" s="1438"/>
      <c r="N26" s="1438"/>
      <c r="O26" s="1438">
        <f t="shared" si="9"/>
        <v>0</v>
      </c>
      <c r="P26" s="1438"/>
      <c r="Q26" s="154"/>
      <c r="R26" s="1438"/>
      <c r="S26" s="1439">
        <f t="shared" si="13"/>
        <v>0</v>
      </c>
      <c r="T26" s="1438">
        <f t="shared" si="13"/>
        <v>0</v>
      </c>
      <c r="U26" s="1439">
        <f t="shared" si="13"/>
        <v>0</v>
      </c>
      <c r="V26" s="1473">
        <f t="shared" si="14"/>
        <v>0</v>
      </c>
      <c r="W26" s="2163"/>
      <c r="X26" s="156"/>
    </row>
    <row r="27" spans="1:24" s="12" customFormat="1" ht="31.5" x14ac:dyDescent="0.25">
      <c r="A27" s="1481">
        <v>10214</v>
      </c>
      <c r="B27" s="2114" t="s">
        <v>1534</v>
      </c>
      <c r="C27" s="1440"/>
      <c r="D27" s="1438"/>
      <c r="E27" s="1438"/>
      <c r="F27" s="1438"/>
      <c r="G27" s="1438">
        <f t="shared" si="15"/>
        <v>0</v>
      </c>
      <c r="H27" s="1438"/>
      <c r="I27" s="1438"/>
      <c r="J27" s="1438"/>
      <c r="K27" s="1438">
        <f t="shared" si="0"/>
        <v>0</v>
      </c>
      <c r="L27" s="1438"/>
      <c r="M27" s="1438"/>
      <c r="N27" s="1438"/>
      <c r="O27" s="1438">
        <f t="shared" si="9"/>
        <v>0</v>
      </c>
      <c r="P27" s="1438"/>
      <c r="Q27" s="154"/>
      <c r="R27" s="1438"/>
      <c r="S27" s="151">
        <f t="shared" si="13"/>
        <v>0</v>
      </c>
      <c r="T27" s="1437">
        <f t="shared" si="13"/>
        <v>0</v>
      </c>
      <c r="U27" s="151">
        <f t="shared" si="13"/>
        <v>0</v>
      </c>
      <c r="V27" s="960">
        <f t="shared" si="14"/>
        <v>0</v>
      </c>
      <c r="W27" s="2162"/>
      <c r="X27" s="152"/>
    </row>
    <row r="28" spans="1:24" s="12" customFormat="1" ht="31.5" x14ac:dyDescent="0.25">
      <c r="A28" s="1481">
        <v>10220</v>
      </c>
      <c r="B28" s="2114" t="s">
        <v>26</v>
      </c>
      <c r="C28" s="1440"/>
      <c r="D28" s="1438"/>
      <c r="E28" s="1438"/>
      <c r="F28" s="1438"/>
      <c r="G28" s="1438">
        <f t="shared" si="15"/>
        <v>0</v>
      </c>
      <c r="H28" s="1438"/>
      <c r="I28" s="1438"/>
      <c r="J28" s="1438"/>
      <c r="K28" s="1438">
        <f t="shared" si="0"/>
        <v>0</v>
      </c>
      <c r="L28" s="1438"/>
      <c r="M28" s="1438"/>
      <c r="N28" s="1438"/>
      <c r="O28" s="1438">
        <f t="shared" si="9"/>
        <v>0</v>
      </c>
      <c r="P28" s="1438"/>
      <c r="Q28" s="154"/>
      <c r="R28" s="1438"/>
      <c r="S28" s="1439">
        <f t="shared" si="13"/>
        <v>0</v>
      </c>
      <c r="T28" s="1438">
        <f t="shared" si="13"/>
        <v>0</v>
      </c>
      <c r="U28" s="1439">
        <f t="shared" si="13"/>
        <v>0</v>
      </c>
      <c r="V28" s="1473">
        <f t="shared" si="14"/>
        <v>0</v>
      </c>
      <c r="W28" s="2163"/>
      <c r="X28" s="156"/>
    </row>
    <row r="29" spans="1:24" s="12" customFormat="1" ht="33.75" customHeight="1" x14ac:dyDescent="0.25">
      <c r="A29" s="1023" t="s">
        <v>1524</v>
      </c>
      <c r="B29" s="875" t="s">
        <v>1525</v>
      </c>
      <c r="C29" s="1440"/>
      <c r="D29" s="1438"/>
      <c r="E29" s="1438"/>
      <c r="F29" s="1438"/>
      <c r="G29" s="1438">
        <f t="shared" si="15"/>
        <v>0</v>
      </c>
      <c r="H29" s="1438"/>
      <c r="I29" s="1438"/>
      <c r="J29" s="1438"/>
      <c r="K29" s="1438">
        <f t="shared" si="0"/>
        <v>0</v>
      </c>
      <c r="L29" s="1438"/>
      <c r="M29" s="1438"/>
      <c r="N29" s="1438"/>
      <c r="O29" s="1438">
        <f t="shared" si="9"/>
        <v>0</v>
      </c>
      <c r="P29" s="1438"/>
      <c r="Q29" s="154"/>
      <c r="R29" s="1438"/>
      <c r="S29" s="151">
        <f t="shared" si="13"/>
        <v>0</v>
      </c>
      <c r="T29" s="1437">
        <f t="shared" si="13"/>
        <v>0</v>
      </c>
      <c r="U29" s="151">
        <f t="shared" si="13"/>
        <v>0</v>
      </c>
      <c r="V29" s="960">
        <f t="shared" si="14"/>
        <v>0</v>
      </c>
      <c r="W29" s="2162"/>
      <c r="X29" s="152"/>
    </row>
    <row r="30" spans="1:24" s="12" customFormat="1" ht="33" customHeight="1" x14ac:dyDescent="0.25">
      <c r="A30" s="1023" t="s">
        <v>1526</v>
      </c>
      <c r="B30" s="875" t="s">
        <v>1527</v>
      </c>
      <c r="C30" s="1440"/>
      <c r="D30" s="1438"/>
      <c r="E30" s="1438"/>
      <c r="F30" s="1438"/>
      <c r="G30" s="1438">
        <f t="shared" si="15"/>
        <v>0</v>
      </c>
      <c r="H30" s="1438"/>
      <c r="I30" s="1438"/>
      <c r="J30" s="1438"/>
      <c r="K30" s="1438">
        <f t="shared" si="0"/>
        <v>0</v>
      </c>
      <c r="L30" s="1438"/>
      <c r="M30" s="1438"/>
      <c r="N30" s="1438"/>
      <c r="O30" s="1438">
        <f t="shared" si="9"/>
        <v>0</v>
      </c>
      <c r="P30" s="1438"/>
      <c r="Q30" s="154"/>
      <c r="R30" s="1438"/>
      <c r="S30" s="1439">
        <f t="shared" si="13"/>
        <v>0</v>
      </c>
      <c r="T30" s="1438">
        <f t="shared" si="13"/>
        <v>0</v>
      </c>
      <c r="U30" s="1439">
        <f t="shared" si="13"/>
        <v>0</v>
      </c>
      <c r="V30" s="1473">
        <f t="shared" si="14"/>
        <v>0</v>
      </c>
      <c r="W30" s="2163"/>
      <c r="X30" s="156"/>
    </row>
    <row r="31" spans="1:24" s="12" customFormat="1" ht="36.75" customHeight="1" x14ac:dyDescent="0.25">
      <c r="A31" s="1481">
        <v>10230</v>
      </c>
      <c r="B31" s="1455" t="s">
        <v>32</v>
      </c>
      <c r="C31" s="1440"/>
      <c r="D31" s="1438"/>
      <c r="E31" s="1438"/>
      <c r="F31" s="1438"/>
      <c r="G31" s="1438">
        <f t="shared" si="15"/>
        <v>0</v>
      </c>
      <c r="H31" s="1438"/>
      <c r="I31" s="1438"/>
      <c r="J31" s="1438"/>
      <c r="K31" s="1438">
        <f t="shared" si="0"/>
        <v>0</v>
      </c>
      <c r="L31" s="1438"/>
      <c r="M31" s="1438"/>
      <c r="N31" s="1438"/>
      <c r="O31" s="1438">
        <f t="shared" si="9"/>
        <v>0</v>
      </c>
      <c r="P31" s="1438"/>
      <c r="Q31" s="154"/>
      <c r="R31" s="1438"/>
      <c r="S31" s="151">
        <f t="shared" ref="S31:U35" si="22">P31+L31+H31+D31</f>
        <v>0</v>
      </c>
      <c r="T31" s="1437">
        <f t="shared" si="22"/>
        <v>0</v>
      </c>
      <c r="U31" s="151">
        <f t="shared" si="22"/>
        <v>0</v>
      </c>
      <c r="V31" s="960">
        <f t="shared" si="14"/>
        <v>0</v>
      </c>
      <c r="W31" s="2162"/>
      <c r="X31" s="152"/>
    </row>
    <row r="32" spans="1:24" s="12" customFormat="1" x14ac:dyDescent="0.25">
      <c r="A32" s="1481">
        <v>10240</v>
      </c>
      <c r="B32" s="2116" t="s">
        <v>1535</v>
      </c>
      <c r="C32" s="1440"/>
      <c r="D32" s="1438"/>
      <c r="E32" s="1438"/>
      <c r="F32" s="1438"/>
      <c r="G32" s="1438">
        <f t="shared" si="15"/>
        <v>0</v>
      </c>
      <c r="H32" s="1438"/>
      <c r="I32" s="1438"/>
      <c r="J32" s="1438"/>
      <c r="K32" s="1438">
        <f t="shared" si="0"/>
        <v>0</v>
      </c>
      <c r="L32" s="1438"/>
      <c r="M32" s="1438"/>
      <c r="N32" s="1438"/>
      <c r="O32" s="1438">
        <f t="shared" si="9"/>
        <v>0</v>
      </c>
      <c r="P32" s="1438"/>
      <c r="Q32" s="154"/>
      <c r="R32" s="1438"/>
      <c r="S32" s="1439">
        <f t="shared" si="22"/>
        <v>0</v>
      </c>
      <c r="T32" s="1438">
        <f t="shared" si="22"/>
        <v>0</v>
      </c>
      <c r="U32" s="1439">
        <f t="shared" si="22"/>
        <v>0</v>
      </c>
      <c r="V32" s="1473">
        <f t="shared" si="14"/>
        <v>0</v>
      </c>
      <c r="W32" s="2163"/>
      <c r="X32" s="156"/>
    </row>
    <row r="33" spans="1:24" s="12" customFormat="1" ht="36.75" customHeight="1" x14ac:dyDescent="0.25">
      <c r="A33" s="1481">
        <v>10241</v>
      </c>
      <c r="B33" s="2116" t="s">
        <v>1536</v>
      </c>
      <c r="C33" s="1440"/>
      <c r="D33" s="1438"/>
      <c r="E33" s="1438"/>
      <c r="F33" s="1438"/>
      <c r="G33" s="1438">
        <f t="shared" si="15"/>
        <v>0</v>
      </c>
      <c r="H33" s="1438"/>
      <c r="I33" s="1438"/>
      <c r="J33" s="1438"/>
      <c r="K33" s="1438">
        <f t="shared" si="0"/>
        <v>0</v>
      </c>
      <c r="L33" s="1438"/>
      <c r="M33" s="1438"/>
      <c r="N33" s="1438"/>
      <c r="O33" s="1438">
        <f t="shared" si="9"/>
        <v>0</v>
      </c>
      <c r="P33" s="1438"/>
      <c r="Q33" s="154"/>
      <c r="R33" s="1438"/>
      <c r="S33" s="151">
        <f t="shared" si="22"/>
        <v>0</v>
      </c>
      <c r="T33" s="1437">
        <f t="shared" si="22"/>
        <v>0</v>
      </c>
      <c r="U33" s="151">
        <f t="shared" si="22"/>
        <v>0</v>
      </c>
      <c r="V33" s="960">
        <f t="shared" si="14"/>
        <v>0</v>
      </c>
      <c r="W33" s="2162"/>
      <c r="X33" s="152"/>
    </row>
    <row r="34" spans="1:24" ht="25.5" customHeight="1" x14ac:dyDescent="0.25">
      <c r="A34" s="1481">
        <v>10260</v>
      </c>
      <c r="B34" s="920" t="s">
        <v>1530</v>
      </c>
      <c r="C34" s="1456"/>
      <c r="D34" s="1456"/>
      <c r="E34" s="1456"/>
      <c r="F34" s="1456"/>
      <c r="G34" s="1438">
        <f t="shared" si="15"/>
        <v>0</v>
      </c>
      <c r="H34" s="1456"/>
      <c r="I34" s="1456"/>
      <c r="J34" s="1456"/>
      <c r="K34" s="1438">
        <f t="shared" si="0"/>
        <v>0</v>
      </c>
      <c r="L34" s="1456"/>
      <c r="M34" s="1456"/>
      <c r="N34" s="1456"/>
      <c r="O34" s="1438">
        <f t="shared" si="9"/>
        <v>0</v>
      </c>
      <c r="P34" s="1456"/>
      <c r="Q34" s="877"/>
      <c r="R34" s="1438"/>
      <c r="S34" s="151">
        <f t="shared" si="22"/>
        <v>0</v>
      </c>
      <c r="T34" s="1437">
        <f t="shared" si="22"/>
        <v>0</v>
      </c>
      <c r="U34" s="151">
        <f t="shared" si="22"/>
        <v>0</v>
      </c>
      <c r="V34" s="960">
        <f t="shared" si="14"/>
        <v>0</v>
      </c>
      <c r="W34" s="2162"/>
      <c r="X34" s="152"/>
    </row>
    <row r="35" spans="1:24" s="12" customFormat="1" x14ac:dyDescent="0.25">
      <c r="A35" s="1481">
        <v>10299</v>
      </c>
      <c r="B35" s="2114" t="s">
        <v>1088</v>
      </c>
      <c r="C35" s="1440"/>
      <c r="D35" s="1438"/>
      <c r="E35" s="1438"/>
      <c r="F35" s="1438"/>
      <c r="G35" s="1438">
        <f t="shared" si="15"/>
        <v>0</v>
      </c>
      <c r="H35" s="1438"/>
      <c r="I35" s="1438"/>
      <c r="J35" s="1438"/>
      <c r="K35" s="1438">
        <f t="shared" si="0"/>
        <v>0</v>
      </c>
      <c r="L35" s="1438"/>
      <c r="M35" s="1438"/>
      <c r="N35" s="1438"/>
      <c r="O35" s="1438">
        <f t="shared" si="9"/>
        <v>0</v>
      </c>
      <c r="P35" s="1438"/>
      <c r="Q35" s="154"/>
      <c r="R35" s="1438"/>
      <c r="S35" s="1439">
        <f t="shared" si="22"/>
        <v>0</v>
      </c>
      <c r="T35" s="1438">
        <f t="shared" si="22"/>
        <v>0</v>
      </c>
      <c r="U35" s="1439">
        <f t="shared" si="22"/>
        <v>0</v>
      </c>
      <c r="V35" s="1473">
        <f t="shared" si="14"/>
        <v>0</v>
      </c>
      <c r="W35" s="2163"/>
      <c r="X35" s="156"/>
    </row>
    <row r="36" spans="1:24" ht="15" customHeight="1" x14ac:dyDescent="0.25">
      <c r="A36" s="2110">
        <v>10400</v>
      </c>
      <c r="B36" s="1639" t="s">
        <v>27</v>
      </c>
      <c r="C36" s="1436"/>
      <c r="D36" s="1436"/>
      <c r="E36" s="1436"/>
      <c r="F36" s="1436"/>
      <c r="G36" s="1437">
        <f t="shared" si="15"/>
        <v>0</v>
      </c>
      <c r="H36" s="1436"/>
      <c r="I36" s="1436"/>
      <c r="J36" s="1436"/>
      <c r="K36" s="1437">
        <f t="shared" si="0"/>
        <v>0</v>
      </c>
      <c r="L36" s="1436"/>
      <c r="M36" s="1436"/>
      <c r="N36" s="1436"/>
      <c r="O36" s="1437">
        <f t="shared" si="9"/>
        <v>0</v>
      </c>
      <c r="P36" s="1436"/>
      <c r="Q36" s="1436"/>
      <c r="R36" s="1436"/>
      <c r="S36" s="151">
        <f t="shared" ref="S36:U41" si="23">P36+L36+H36+D36</f>
        <v>0</v>
      </c>
      <c r="T36" s="1437">
        <f t="shared" si="23"/>
        <v>0</v>
      </c>
      <c r="U36" s="151">
        <f t="shared" si="23"/>
        <v>0</v>
      </c>
      <c r="V36" s="960">
        <f t="shared" si="14"/>
        <v>0</v>
      </c>
      <c r="W36" s="2163"/>
      <c r="X36" s="156"/>
    </row>
    <row r="37" spans="1:24" x14ac:dyDescent="0.25">
      <c r="A37" s="2110">
        <v>10500</v>
      </c>
      <c r="B37" s="1639" t="s">
        <v>30</v>
      </c>
      <c r="C37" s="1436">
        <f>SUM(C38:C40)</f>
        <v>0</v>
      </c>
      <c r="D37" s="1436">
        <f>SUM(D38:D40)</f>
        <v>0</v>
      </c>
      <c r="E37" s="1436">
        <f>SUM(E38:E40)</f>
        <v>0</v>
      </c>
      <c r="F37" s="1436">
        <f>SUM(F38:F40)</f>
        <v>0</v>
      </c>
      <c r="G37" s="1437">
        <f t="shared" si="15"/>
        <v>0</v>
      </c>
      <c r="H37" s="1436">
        <f>SUM(H38:H40)</f>
        <v>0</v>
      </c>
      <c r="I37" s="1436">
        <f>SUM(I38:I40)</f>
        <v>0</v>
      </c>
      <c r="J37" s="1436">
        <f>SUM(J38:J40)</f>
        <v>0</v>
      </c>
      <c r="K37" s="1437">
        <f t="shared" si="0"/>
        <v>0</v>
      </c>
      <c r="L37" s="1436">
        <f>SUM(L38:L40)</f>
        <v>0</v>
      </c>
      <c r="M37" s="1436">
        <f>SUM(M38:M40)</f>
        <v>0</v>
      </c>
      <c r="N37" s="1436">
        <f>SUM(N38:N40)</f>
        <v>0</v>
      </c>
      <c r="O37" s="1437">
        <f t="shared" si="9"/>
        <v>0</v>
      </c>
      <c r="P37" s="1436">
        <f>SUM(P38:P40)</f>
        <v>0</v>
      </c>
      <c r="Q37" s="1436">
        <f>SUM(Q38:Q40)</f>
        <v>0</v>
      </c>
      <c r="R37" s="1436">
        <f>SUM(R38:R40)</f>
        <v>0</v>
      </c>
      <c r="S37" s="151">
        <f>P37+L37+H37+D37</f>
        <v>0</v>
      </c>
      <c r="T37" s="1437">
        <f t="shared" si="23"/>
        <v>0</v>
      </c>
      <c r="U37" s="151">
        <f t="shared" si="23"/>
        <v>0</v>
      </c>
      <c r="V37" s="960">
        <f t="shared" si="14"/>
        <v>0</v>
      </c>
      <c r="W37" s="2163"/>
      <c r="X37" s="156"/>
    </row>
    <row r="38" spans="1:24" s="1430" customFormat="1" x14ac:dyDescent="0.25">
      <c r="A38" s="776">
        <v>10520</v>
      </c>
      <c r="B38" s="2112" t="s">
        <v>1817</v>
      </c>
      <c r="C38" s="2117"/>
      <c r="D38" s="2117"/>
      <c r="E38" s="2117"/>
      <c r="F38" s="2117"/>
      <c r="G38" s="1438">
        <f t="shared" si="15"/>
        <v>0</v>
      </c>
      <c r="H38" s="2118"/>
      <c r="I38" s="2118"/>
      <c r="J38" s="2118"/>
      <c r="K38" s="1438">
        <f t="shared" si="0"/>
        <v>0</v>
      </c>
      <c r="L38" s="2118"/>
      <c r="M38" s="2118"/>
      <c r="N38" s="2118"/>
      <c r="O38" s="1438">
        <f t="shared" si="9"/>
        <v>0</v>
      </c>
      <c r="P38" s="2118"/>
      <c r="Q38" s="2118"/>
      <c r="R38" s="2118"/>
      <c r="S38" s="1439">
        <f t="shared" si="23"/>
        <v>0</v>
      </c>
      <c r="T38" s="1438">
        <f t="shared" si="23"/>
        <v>0</v>
      </c>
      <c r="U38" s="1439">
        <f t="shared" si="23"/>
        <v>0</v>
      </c>
      <c r="V38" s="1473">
        <f t="shared" si="14"/>
        <v>0</v>
      </c>
      <c r="W38" s="2163"/>
      <c r="X38" s="156"/>
    </row>
    <row r="39" spans="1:24" s="1430" customFormat="1" ht="47.25" x14ac:dyDescent="0.25">
      <c r="A39" s="776">
        <v>10530</v>
      </c>
      <c r="B39" s="2112" t="s">
        <v>1818</v>
      </c>
      <c r="C39" s="2117"/>
      <c r="D39" s="2117"/>
      <c r="E39" s="2117"/>
      <c r="F39" s="2117"/>
      <c r="G39" s="1438">
        <f t="shared" si="15"/>
        <v>0</v>
      </c>
      <c r="H39" s="2118"/>
      <c r="I39" s="2118"/>
      <c r="J39" s="2118"/>
      <c r="K39" s="1438">
        <f t="shared" si="0"/>
        <v>0</v>
      </c>
      <c r="L39" s="2118"/>
      <c r="M39" s="2118"/>
      <c r="N39" s="2118"/>
      <c r="O39" s="1438">
        <f t="shared" si="9"/>
        <v>0</v>
      </c>
      <c r="P39" s="2118"/>
      <c r="Q39" s="2118"/>
      <c r="R39" s="2118"/>
      <c r="S39" s="1439">
        <f t="shared" si="23"/>
        <v>0</v>
      </c>
      <c r="T39" s="1438">
        <f t="shared" si="23"/>
        <v>0</v>
      </c>
      <c r="U39" s="1439">
        <f t="shared" si="23"/>
        <v>0</v>
      </c>
      <c r="V39" s="1473">
        <f t="shared" si="14"/>
        <v>0</v>
      </c>
      <c r="W39" s="2163"/>
      <c r="X39" s="156"/>
    </row>
    <row r="40" spans="1:24" s="1430" customFormat="1" ht="63" x14ac:dyDescent="0.25">
      <c r="A40" s="776">
        <v>10540</v>
      </c>
      <c r="B40" s="2112" t="s">
        <v>2131</v>
      </c>
      <c r="C40" s="2117"/>
      <c r="D40" s="2117"/>
      <c r="E40" s="2117"/>
      <c r="F40" s="2117"/>
      <c r="G40" s="1438">
        <f t="shared" ref="G40" si="24">C40+D40-E40-F40</f>
        <v>0</v>
      </c>
      <c r="H40" s="2118"/>
      <c r="I40" s="2118"/>
      <c r="J40" s="2118"/>
      <c r="K40" s="1438">
        <f t="shared" ref="K40" si="25">G40+H40-I40-J40</f>
        <v>0</v>
      </c>
      <c r="L40" s="2118"/>
      <c r="M40" s="2118"/>
      <c r="N40" s="2118"/>
      <c r="O40" s="1438">
        <f t="shared" ref="O40" si="26">K40+L40-M40-N40</f>
        <v>0</v>
      </c>
      <c r="P40" s="2118"/>
      <c r="Q40" s="2118"/>
      <c r="R40" s="2118"/>
      <c r="S40" s="1439">
        <f t="shared" ref="S40" si="27">P40+L40+H40+D40</f>
        <v>0</v>
      </c>
      <c r="T40" s="1438">
        <f t="shared" ref="T40" si="28">Q40+M40+I40+E40</f>
        <v>0</v>
      </c>
      <c r="U40" s="1439">
        <f t="shared" ref="U40" si="29">R40+N40+J40+F40</f>
        <v>0</v>
      </c>
      <c r="V40" s="1473">
        <f t="shared" ref="V40" si="30">O40+P40-Q40-R40</f>
        <v>0</v>
      </c>
      <c r="W40" s="2163"/>
      <c r="X40" s="156"/>
    </row>
    <row r="41" spans="1:24" s="14" customFormat="1" x14ac:dyDescent="0.25">
      <c r="A41" s="2119">
        <v>10600</v>
      </c>
      <c r="B41" s="1639" t="s">
        <v>31</v>
      </c>
      <c r="C41" s="1436">
        <f>SUM(C42:C44)</f>
        <v>0</v>
      </c>
      <c r="D41" s="1436">
        <f>SUM(D42:D44)</f>
        <v>0</v>
      </c>
      <c r="E41" s="1436">
        <f>SUM(E42:E44)</f>
        <v>0</v>
      </c>
      <c r="F41" s="1436">
        <f>SUM(F42:F44)</f>
        <v>0</v>
      </c>
      <c r="G41" s="1437">
        <f t="shared" si="15"/>
        <v>0</v>
      </c>
      <c r="H41" s="1436">
        <f>SUM(H42:H44)</f>
        <v>0</v>
      </c>
      <c r="I41" s="1436">
        <f>SUM(I42:I44)</f>
        <v>0</v>
      </c>
      <c r="J41" s="1436">
        <f>SUM(J42:J44)</f>
        <v>0</v>
      </c>
      <c r="K41" s="1437">
        <f t="shared" si="0"/>
        <v>0</v>
      </c>
      <c r="L41" s="1436">
        <f>SUM(L42:L44)</f>
        <v>0</v>
      </c>
      <c r="M41" s="1436">
        <f>SUM(M42:M44)</f>
        <v>0</v>
      </c>
      <c r="N41" s="1436">
        <f>SUM(N42:N44)</f>
        <v>0</v>
      </c>
      <c r="O41" s="1437">
        <f t="shared" si="9"/>
        <v>0</v>
      </c>
      <c r="P41" s="1436">
        <f>SUM(P42:P44)</f>
        <v>0</v>
      </c>
      <c r="Q41" s="1436">
        <f>SUM(Q42:Q44)</f>
        <v>0</v>
      </c>
      <c r="R41" s="1436">
        <f>SUM(R42:R44)</f>
        <v>0</v>
      </c>
      <c r="S41" s="151">
        <f t="shared" si="23"/>
        <v>0</v>
      </c>
      <c r="T41" s="1437">
        <f t="shared" si="23"/>
        <v>0</v>
      </c>
      <c r="U41" s="151">
        <f t="shared" si="23"/>
        <v>0</v>
      </c>
      <c r="V41" s="960">
        <f t="shared" si="14"/>
        <v>0</v>
      </c>
      <c r="W41" s="2163"/>
      <c r="X41" s="156"/>
    </row>
    <row r="42" spans="1:24" s="14" customFormat="1" x14ac:dyDescent="0.25">
      <c r="A42" s="2120">
        <v>10601</v>
      </c>
      <c r="B42" s="2112" t="s">
        <v>1537</v>
      </c>
      <c r="C42" s="2118"/>
      <c r="D42" s="2118"/>
      <c r="E42" s="2118"/>
      <c r="F42" s="2118"/>
      <c r="G42" s="1438">
        <f t="shared" si="15"/>
        <v>0</v>
      </c>
      <c r="H42" s="2118"/>
      <c r="I42" s="2118"/>
      <c r="J42" s="2118"/>
      <c r="K42" s="1438">
        <f t="shared" si="0"/>
        <v>0</v>
      </c>
      <c r="L42" s="2118"/>
      <c r="M42" s="2118"/>
      <c r="N42" s="2118"/>
      <c r="O42" s="1438">
        <f t="shared" si="9"/>
        <v>0</v>
      </c>
      <c r="P42" s="2118"/>
      <c r="Q42" s="2118"/>
      <c r="R42" s="2118"/>
      <c r="S42" s="1439">
        <f>P42+L42+H42+D42</f>
        <v>0</v>
      </c>
      <c r="T42" s="1438">
        <f>Q42+M42+I42+E42</f>
        <v>0</v>
      </c>
      <c r="U42" s="1439">
        <f>R42+N42+J42+F42</f>
        <v>0</v>
      </c>
      <c r="V42" s="1473">
        <f t="shared" si="14"/>
        <v>0</v>
      </c>
      <c r="W42" s="2163"/>
      <c r="X42" s="156"/>
    </row>
    <row r="43" spans="1:24" s="14" customFormat="1" x14ac:dyDescent="0.25">
      <c r="A43" s="2120">
        <v>10602</v>
      </c>
      <c r="B43" s="2112" t="s">
        <v>1538</v>
      </c>
      <c r="C43" s="2118"/>
      <c r="D43" s="2118"/>
      <c r="E43" s="2118"/>
      <c r="F43" s="2118"/>
      <c r="G43" s="1438">
        <f t="shared" si="15"/>
        <v>0</v>
      </c>
      <c r="H43" s="2118"/>
      <c r="I43" s="2118"/>
      <c r="J43" s="2118"/>
      <c r="K43" s="1438">
        <f t="shared" si="0"/>
        <v>0</v>
      </c>
      <c r="L43" s="2118"/>
      <c r="M43" s="2118"/>
      <c r="N43" s="2118"/>
      <c r="O43" s="1438">
        <f t="shared" si="9"/>
        <v>0</v>
      </c>
      <c r="P43" s="2118"/>
      <c r="Q43" s="2118"/>
      <c r="R43" s="2118"/>
      <c r="S43" s="1439">
        <f t="shared" ref="S43:U47" si="31">P43+L43+H43+D43</f>
        <v>0</v>
      </c>
      <c r="T43" s="1438">
        <f t="shared" si="31"/>
        <v>0</v>
      </c>
      <c r="U43" s="1439">
        <f t="shared" si="31"/>
        <v>0</v>
      </c>
      <c r="V43" s="1473">
        <f t="shared" si="14"/>
        <v>0</v>
      </c>
      <c r="W43" s="2163"/>
      <c r="X43" s="156"/>
    </row>
    <row r="44" spans="1:24" s="14" customFormat="1" x14ac:dyDescent="0.25">
      <c r="A44" s="2120">
        <v>10603</v>
      </c>
      <c r="B44" s="2112" t="s">
        <v>1539</v>
      </c>
      <c r="C44" s="2118"/>
      <c r="D44" s="2118"/>
      <c r="E44" s="2118"/>
      <c r="F44" s="2118"/>
      <c r="G44" s="1438">
        <f t="shared" si="15"/>
        <v>0</v>
      </c>
      <c r="H44" s="2118"/>
      <c r="I44" s="2118"/>
      <c r="J44" s="2118"/>
      <c r="K44" s="1438">
        <f t="shared" si="0"/>
        <v>0</v>
      </c>
      <c r="L44" s="2118"/>
      <c r="M44" s="2118"/>
      <c r="N44" s="2118"/>
      <c r="O44" s="1438">
        <f t="shared" si="9"/>
        <v>0</v>
      </c>
      <c r="P44" s="2118"/>
      <c r="Q44" s="2118"/>
      <c r="R44" s="2118"/>
      <c r="S44" s="1439">
        <f t="shared" si="31"/>
        <v>0</v>
      </c>
      <c r="T44" s="1438">
        <f t="shared" si="31"/>
        <v>0</v>
      </c>
      <c r="U44" s="1439">
        <f t="shared" si="31"/>
        <v>0</v>
      </c>
      <c r="V44" s="1473">
        <f t="shared" si="14"/>
        <v>0</v>
      </c>
      <c r="W44" s="2163"/>
      <c r="X44" s="156"/>
    </row>
    <row r="45" spans="1:24" s="14" customFormat="1" x14ac:dyDescent="0.25">
      <c r="A45" s="2121">
        <v>10700</v>
      </c>
      <c r="B45" s="1639" t="s">
        <v>1846</v>
      </c>
      <c r="C45" s="1436">
        <f>C46+C47</f>
        <v>0</v>
      </c>
      <c r="D45" s="1436">
        <f>D46+D47</f>
        <v>0</v>
      </c>
      <c r="E45" s="1436">
        <f>E46+E47</f>
        <v>0</v>
      </c>
      <c r="F45" s="1436">
        <f>F46+F47</f>
        <v>0</v>
      </c>
      <c r="G45" s="1437">
        <f t="shared" ref="G45:G50" si="32">C45+D45-E45-F45</f>
        <v>0</v>
      </c>
      <c r="H45" s="1436">
        <f>H46+H47</f>
        <v>0</v>
      </c>
      <c r="I45" s="1436">
        <f>I46+I47</f>
        <v>0</v>
      </c>
      <c r="J45" s="1436">
        <f>J46+J47</f>
        <v>0</v>
      </c>
      <c r="K45" s="1437">
        <f t="shared" ref="K45:K50" si="33">G45+H45-I45-J45</f>
        <v>0</v>
      </c>
      <c r="L45" s="1436">
        <f>L46+L47</f>
        <v>0</v>
      </c>
      <c r="M45" s="1436">
        <f>M46+M47</f>
        <v>0</v>
      </c>
      <c r="N45" s="1436">
        <f>N46+N47</f>
        <v>0</v>
      </c>
      <c r="O45" s="1437">
        <f t="shared" ref="O45:O50" si="34">K45+L45-M45-N45</f>
        <v>0</v>
      </c>
      <c r="P45" s="1436">
        <f>P46+P47</f>
        <v>0</v>
      </c>
      <c r="Q45" s="1436">
        <f>Q46+Q47</f>
        <v>0</v>
      </c>
      <c r="R45" s="1436">
        <f>R46+R47</f>
        <v>0</v>
      </c>
      <c r="S45" s="151">
        <f t="shared" si="31"/>
        <v>0</v>
      </c>
      <c r="T45" s="1437">
        <f t="shared" si="31"/>
        <v>0</v>
      </c>
      <c r="U45" s="151">
        <f t="shared" si="31"/>
        <v>0</v>
      </c>
      <c r="V45" s="960">
        <f t="shared" ref="V45:V50" si="35">O45+P45-Q45-R45</f>
        <v>0</v>
      </c>
      <c r="W45" s="2163"/>
      <c r="X45" s="156"/>
    </row>
    <row r="46" spans="1:24" s="1430" customFormat="1" x14ac:dyDescent="0.25">
      <c r="A46" s="1638">
        <v>10701</v>
      </c>
      <c r="B46" s="1463" t="s">
        <v>2301</v>
      </c>
      <c r="C46" s="1436"/>
      <c r="D46" s="1436"/>
      <c r="E46" s="1436"/>
      <c r="F46" s="1436"/>
      <c r="G46" s="1438">
        <f t="shared" si="32"/>
        <v>0</v>
      </c>
      <c r="H46" s="1438"/>
      <c r="I46" s="1438"/>
      <c r="J46" s="1438"/>
      <c r="K46" s="1438">
        <f t="shared" si="33"/>
        <v>0</v>
      </c>
      <c r="L46" s="1438"/>
      <c r="M46" s="1438"/>
      <c r="N46" s="1438"/>
      <c r="O46" s="1438">
        <f t="shared" si="34"/>
        <v>0</v>
      </c>
      <c r="P46" s="1438"/>
      <c r="Q46" s="1438"/>
      <c r="R46" s="1438"/>
      <c r="S46" s="1439">
        <f t="shared" si="31"/>
        <v>0</v>
      </c>
      <c r="T46" s="1438">
        <f t="shared" si="31"/>
        <v>0</v>
      </c>
      <c r="U46" s="1439">
        <f t="shared" si="31"/>
        <v>0</v>
      </c>
      <c r="V46" s="1473">
        <f t="shared" si="35"/>
        <v>0</v>
      </c>
      <c r="W46" s="2163"/>
      <c r="X46" s="156"/>
    </row>
    <row r="47" spans="1:24" s="1430" customFormat="1" x14ac:dyDescent="0.25">
      <c r="A47" s="1638">
        <v>10702</v>
      </c>
      <c r="B47" s="1463" t="s">
        <v>2302</v>
      </c>
      <c r="C47" s="1436"/>
      <c r="D47" s="1436"/>
      <c r="E47" s="1436"/>
      <c r="F47" s="1436"/>
      <c r="G47" s="1438">
        <f t="shared" si="32"/>
        <v>0</v>
      </c>
      <c r="H47" s="1438"/>
      <c r="I47" s="1438"/>
      <c r="J47" s="1438"/>
      <c r="K47" s="1438">
        <f t="shared" si="33"/>
        <v>0</v>
      </c>
      <c r="L47" s="1438"/>
      <c r="M47" s="1438"/>
      <c r="N47" s="1438"/>
      <c r="O47" s="1438">
        <f t="shared" si="34"/>
        <v>0</v>
      </c>
      <c r="P47" s="1438"/>
      <c r="Q47" s="1438"/>
      <c r="R47" s="1438"/>
      <c r="S47" s="1439">
        <f t="shared" si="31"/>
        <v>0</v>
      </c>
      <c r="T47" s="1438">
        <f t="shared" si="31"/>
        <v>0</v>
      </c>
      <c r="U47" s="1439">
        <f t="shared" si="31"/>
        <v>0</v>
      </c>
      <c r="V47" s="1473">
        <f t="shared" si="35"/>
        <v>0</v>
      </c>
      <c r="W47" s="2163"/>
      <c r="X47" s="156"/>
    </row>
    <row r="48" spans="1:24" s="14" customFormat="1" ht="18.75" customHeight="1" x14ac:dyDescent="0.25">
      <c r="A48" s="2110">
        <v>10300</v>
      </c>
      <c r="B48" s="2170" t="s">
        <v>2599</v>
      </c>
      <c r="C48" s="1436">
        <f>C49+C50-C156</f>
        <v>0</v>
      </c>
      <c r="D48" s="1436">
        <f>D49+D50-D156</f>
        <v>0</v>
      </c>
      <c r="E48" s="1436">
        <f>E49+E50-E156</f>
        <v>0</v>
      </c>
      <c r="F48" s="1436">
        <f>F49+F50-F156</f>
        <v>0</v>
      </c>
      <c r="G48" s="1437">
        <f t="shared" si="32"/>
        <v>0</v>
      </c>
      <c r="H48" s="1436">
        <f>H49+H50-H156</f>
        <v>0</v>
      </c>
      <c r="I48" s="1436">
        <f>I49+I50-I156</f>
        <v>0</v>
      </c>
      <c r="J48" s="1436">
        <f>J49+J50-J156</f>
        <v>0</v>
      </c>
      <c r="K48" s="1437">
        <f t="shared" si="33"/>
        <v>0</v>
      </c>
      <c r="L48" s="1436">
        <f>L49+L50-L156</f>
        <v>0</v>
      </c>
      <c r="M48" s="1436">
        <f>M49+M50-M156</f>
        <v>0</v>
      </c>
      <c r="N48" s="1436">
        <f>N49+N50-N156</f>
        <v>0</v>
      </c>
      <c r="O48" s="1437">
        <f t="shared" si="34"/>
        <v>0</v>
      </c>
      <c r="P48" s="1436">
        <f>P49+P50-P156</f>
        <v>0</v>
      </c>
      <c r="Q48" s="1436">
        <f>Q49+Q50-Q156</f>
        <v>0</v>
      </c>
      <c r="R48" s="1436">
        <f>R49+R50-R156</f>
        <v>0</v>
      </c>
      <c r="S48" s="151">
        <f t="shared" ref="S48:U50" si="36">P48+L48+H48+D48</f>
        <v>0</v>
      </c>
      <c r="T48" s="1437">
        <f t="shared" si="36"/>
        <v>0</v>
      </c>
      <c r="U48" s="151">
        <f t="shared" si="36"/>
        <v>0</v>
      </c>
      <c r="V48" s="960">
        <f>O48+P48-Q48-R48</f>
        <v>0</v>
      </c>
      <c r="W48" s="2163"/>
      <c r="X48" s="156"/>
    </row>
    <row r="49" spans="1:24" s="14" customFormat="1" ht="18.75" customHeight="1" x14ac:dyDescent="0.25">
      <c r="A49" s="776">
        <v>10310</v>
      </c>
      <c r="B49" s="2112" t="s">
        <v>2073</v>
      </c>
      <c r="C49" s="1438"/>
      <c r="D49" s="1438"/>
      <c r="E49" s="1438"/>
      <c r="F49" s="1438"/>
      <c r="G49" s="1438">
        <f t="shared" si="32"/>
        <v>0</v>
      </c>
      <c r="H49" s="1438"/>
      <c r="I49" s="1438"/>
      <c r="J49" s="1438"/>
      <c r="K49" s="1438">
        <f t="shared" si="33"/>
        <v>0</v>
      </c>
      <c r="L49" s="1438"/>
      <c r="M49" s="1438"/>
      <c r="N49" s="1438"/>
      <c r="O49" s="1438">
        <f t="shared" si="34"/>
        <v>0</v>
      </c>
      <c r="P49" s="1438"/>
      <c r="Q49" s="1438"/>
      <c r="R49" s="1438"/>
      <c r="S49" s="1439">
        <f t="shared" si="36"/>
        <v>0</v>
      </c>
      <c r="T49" s="1438">
        <f t="shared" si="36"/>
        <v>0</v>
      </c>
      <c r="U49" s="1439">
        <f t="shared" si="36"/>
        <v>0</v>
      </c>
      <c r="V49" s="1473">
        <f t="shared" si="35"/>
        <v>0</v>
      </c>
      <c r="W49" s="2163"/>
      <c r="X49" s="156"/>
    </row>
    <row r="50" spans="1:24" s="14" customFormat="1" ht="18.75" customHeight="1" thickBot="1" x14ac:dyDescent="0.3">
      <c r="A50" s="776">
        <v>10320</v>
      </c>
      <c r="B50" s="2112" t="s">
        <v>1079</v>
      </c>
      <c r="C50" s="1438"/>
      <c r="D50" s="1438"/>
      <c r="E50" s="1438"/>
      <c r="F50" s="1438"/>
      <c r="G50" s="1438">
        <f t="shared" si="32"/>
        <v>0</v>
      </c>
      <c r="H50" s="1438"/>
      <c r="I50" s="1438"/>
      <c r="J50" s="1438"/>
      <c r="K50" s="1438">
        <f t="shared" si="33"/>
        <v>0</v>
      </c>
      <c r="L50" s="1438"/>
      <c r="M50" s="1438"/>
      <c r="N50" s="1438"/>
      <c r="O50" s="1438">
        <f t="shared" si="34"/>
        <v>0</v>
      </c>
      <c r="P50" s="1438"/>
      <c r="Q50" s="1438"/>
      <c r="R50" s="1438"/>
      <c r="S50" s="1439">
        <f t="shared" si="36"/>
        <v>0</v>
      </c>
      <c r="T50" s="1438">
        <f t="shared" si="36"/>
        <v>0</v>
      </c>
      <c r="U50" s="1439">
        <f t="shared" si="36"/>
        <v>0</v>
      </c>
      <c r="V50" s="1473">
        <f t="shared" si="35"/>
        <v>0</v>
      </c>
      <c r="W50" s="2163"/>
      <c r="X50" s="156"/>
    </row>
    <row r="51" spans="1:24" s="14" customFormat="1" ht="32.25" thickBot="1" x14ac:dyDescent="0.3">
      <c r="A51" s="1024" t="s">
        <v>1004</v>
      </c>
      <c r="B51" s="1415" t="s">
        <v>2387</v>
      </c>
      <c r="C51" s="1436">
        <f>SUM(C52:C53)</f>
        <v>0</v>
      </c>
      <c r="D51" s="1436">
        <f>SUM(D52:D53)</f>
        <v>0</v>
      </c>
      <c r="E51" s="1436">
        <f>SUM(E52:E53)</f>
        <v>0</v>
      </c>
      <c r="F51" s="1436">
        <f>SUM(F52:F53)</f>
        <v>0</v>
      </c>
      <c r="G51" s="1437">
        <f t="shared" si="15"/>
        <v>0</v>
      </c>
      <c r="H51" s="1436">
        <f>SUM(H52:H53)</f>
        <v>0</v>
      </c>
      <c r="I51" s="1436">
        <f>SUM(I52:I53)</f>
        <v>0</v>
      </c>
      <c r="J51" s="1436">
        <f>SUM(J52:J53)</f>
        <v>0</v>
      </c>
      <c r="K51" s="1437">
        <f t="shared" si="0"/>
        <v>0</v>
      </c>
      <c r="L51" s="1436">
        <f>SUM(L52:L53)</f>
        <v>0</v>
      </c>
      <c r="M51" s="1436">
        <f>SUM(M52:M53)</f>
        <v>0</v>
      </c>
      <c r="N51" s="1436">
        <f>SUM(N52:N53)</f>
        <v>0</v>
      </c>
      <c r="O51" s="1437">
        <f t="shared" si="9"/>
        <v>0</v>
      </c>
      <c r="P51" s="1436">
        <f>SUM(P52:P53)</f>
        <v>0</v>
      </c>
      <c r="Q51" s="1436">
        <f>SUM(Q52:Q53)</f>
        <v>0</v>
      </c>
      <c r="R51" s="1436">
        <f>SUM(R52:R53)</f>
        <v>0</v>
      </c>
      <c r="S51" s="151">
        <f t="shared" ref="S51:U54" si="37">P51+L51+H51+D51</f>
        <v>0</v>
      </c>
      <c r="T51" s="1437">
        <f t="shared" si="37"/>
        <v>0</v>
      </c>
      <c r="U51" s="151">
        <f t="shared" si="37"/>
        <v>0</v>
      </c>
      <c r="V51" s="960">
        <f t="shared" ref="V51:V54" si="38">O51+P51-Q51-R51</f>
        <v>0</v>
      </c>
      <c r="W51" s="2163"/>
      <c r="X51" s="156"/>
    </row>
    <row r="52" spans="1:24" s="14" customFormat="1" ht="31.5" x14ac:dyDescent="0.25">
      <c r="A52" s="1461" t="s">
        <v>1002</v>
      </c>
      <c r="B52" s="1455" t="s">
        <v>1090</v>
      </c>
      <c r="C52" s="2118"/>
      <c r="D52" s="2118"/>
      <c r="E52" s="2118"/>
      <c r="F52" s="2118"/>
      <c r="G52" s="1438">
        <f t="shared" si="15"/>
        <v>0</v>
      </c>
      <c r="H52" s="2118"/>
      <c r="I52" s="2118"/>
      <c r="J52" s="2118"/>
      <c r="K52" s="1438">
        <f t="shared" si="0"/>
        <v>0</v>
      </c>
      <c r="L52" s="2118"/>
      <c r="M52" s="2118"/>
      <c r="N52" s="2118"/>
      <c r="O52" s="1438">
        <f t="shared" si="9"/>
        <v>0</v>
      </c>
      <c r="P52" s="2118"/>
      <c r="Q52" s="2118"/>
      <c r="R52" s="2118"/>
      <c r="S52" s="1439">
        <f t="shared" si="37"/>
        <v>0</v>
      </c>
      <c r="T52" s="1438">
        <f t="shared" si="37"/>
        <v>0</v>
      </c>
      <c r="U52" s="1439">
        <f t="shared" si="37"/>
        <v>0</v>
      </c>
      <c r="V52" s="1473">
        <f t="shared" si="38"/>
        <v>0</v>
      </c>
      <c r="W52" s="2163"/>
      <c r="X52" s="156"/>
    </row>
    <row r="53" spans="1:24" s="1430" customFormat="1" x14ac:dyDescent="0.25">
      <c r="A53" s="1461" t="s">
        <v>1847</v>
      </c>
      <c r="B53" s="1455" t="s">
        <v>2265</v>
      </c>
      <c r="C53" s="2118"/>
      <c r="D53" s="2118"/>
      <c r="E53" s="2118"/>
      <c r="F53" s="2118"/>
      <c r="G53" s="1438">
        <f t="shared" si="15"/>
        <v>0</v>
      </c>
      <c r="H53" s="2118"/>
      <c r="I53" s="2118"/>
      <c r="J53" s="2118"/>
      <c r="K53" s="1438">
        <f t="shared" si="0"/>
        <v>0</v>
      </c>
      <c r="L53" s="2118"/>
      <c r="M53" s="2118"/>
      <c r="N53" s="2118"/>
      <c r="O53" s="1438">
        <f t="shared" si="9"/>
        <v>0</v>
      </c>
      <c r="P53" s="2118"/>
      <c r="Q53" s="2118"/>
      <c r="R53" s="2118"/>
      <c r="S53" s="1439">
        <f t="shared" si="37"/>
        <v>0</v>
      </c>
      <c r="T53" s="1438">
        <f t="shared" si="37"/>
        <v>0</v>
      </c>
      <c r="U53" s="1439">
        <f t="shared" si="37"/>
        <v>0</v>
      </c>
      <c r="V53" s="1473">
        <f t="shared" si="38"/>
        <v>0</v>
      </c>
      <c r="W53" s="2163"/>
      <c r="X53" s="156"/>
    </row>
    <row r="54" spans="1:24" s="1418" customFormat="1" ht="24.75" customHeight="1" x14ac:dyDescent="0.25">
      <c r="A54" s="2110">
        <v>20000</v>
      </c>
      <c r="B54" s="1639" t="s">
        <v>2300</v>
      </c>
      <c r="C54" s="1436">
        <f>C55+C67</f>
        <v>0</v>
      </c>
      <c r="D54" s="1436">
        <f>D55+D67</f>
        <v>0</v>
      </c>
      <c r="E54" s="1436">
        <f>E55+E67</f>
        <v>0</v>
      </c>
      <c r="F54" s="1436">
        <f>F55+F67</f>
        <v>0</v>
      </c>
      <c r="G54" s="1437">
        <f t="shared" si="15"/>
        <v>0</v>
      </c>
      <c r="H54" s="1436">
        <f>H55+H67</f>
        <v>0</v>
      </c>
      <c r="I54" s="1436">
        <f>I55+I67</f>
        <v>0</v>
      </c>
      <c r="J54" s="1436">
        <f>J55+J67</f>
        <v>0</v>
      </c>
      <c r="K54" s="1438">
        <f t="shared" si="0"/>
        <v>0</v>
      </c>
      <c r="L54" s="1436">
        <f>L55+L67</f>
        <v>0</v>
      </c>
      <c r="M54" s="1436">
        <f>M55+M67</f>
        <v>0</v>
      </c>
      <c r="N54" s="1436">
        <f>N55+N67</f>
        <v>0</v>
      </c>
      <c r="O54" s="1438">
        <f t="shared" si="9"/>
        <v>0</v>
      </c>
      <c r="P54" s="1436">
        <f>P55+P67</f>
        <v>0</v>
      </c>
      <c r="Q54" s="1436">
        <f>Q55+Q67</f>
        <v>0</v>
      </c>
      <c r="R54" s="1436">
        <f>R55+R67</f>
        <v>0</v>
      </c>
      <c r="S54" s="151">
        <f t="shared" si="37"/>
        <v>0</v>
      </c>
      <c r="T54" s="1437">
        <f t="shared" si="37"/>
        <v>0</v>
      </c>
      <c r="U54" s="151">
        <f t="shared" si="37"/>
        <v>0</v>
      </c>
      <c r="V54" s="960">
        <f t="shared" si="38"/>
        <v>0</v>
      </c>
      <c r="W54" s="2162"/>
      <c r="X54" s="152"/>
    </row>
    <row r="55" spans="1:24" s="1418" customFormat="1" ht="21.75" customHeight="1" x14ac:dyDescent="0.25">
      <c r="A55" s="2110">
        <v>21000</v>
      </c>
      <c r="B55" s="1639" t="s">
        <v>2140</v>
      </c>
      <c r="C55" s="1436">
        <f>C64+C56</f>
        <v>0</v>
      </c>
      <c r="D55" s="1436">
        <f>D64+D56</f>
        <v>0</v>
      </c>
      <c r="E55" s="1436">
        <f>E64+E56</f>
        <v>0</v>
      </c>
      <c r="F55" s="1436">
        <f>F64+F56</f>
        <v>0</v>
      </c>
      <c r="G55" s="1437">
        <f t="shared" ref="G55:G67" si="39">C55+D55-E55-F55</f>
        <v>0</v>
      </c>
      <c r="H55" s="1436">
        <f>H64+H56</f>
        <v>0</v>
      </c>
      <c r="I55" s="1436">
        <f>I64+I56</f>
        <v>0</v>
      </c>
      <c r="J55" s="1436">
        <f>J64+J56</f>
        <v>0</v>
      </c>
      <c r="K55" s="1437">
        <f t="shared" si="0"/>
        <v>0</v>
      </c>
      <c r="L55" s="1436">
        <f>L64+L56</f>
        <v>0</v>
      </c>
      <c r="M55" s="1436">
        <f>M64+M56</f>
        <v>0</v>
      </c>
      <c r="N55" s="1436">
        <f>N64+N56</f>
        <v>0</v>
      </c>
      <c r="O55" s="1437">
        <f t="shared" ref="O55:O68" si="40">K55+L55-M55-N55</f>
        <v>0</v>
      </c>
      <c r="P55" s="1436">
        <f>P64+P56</f>
        <v>0</v>
      </c>
      <c r="Q55" s="1436">
        <f>Q64+Q56</f>
        <v>0</v>
      </c>
      <c r="R55" s="1436">
        <f>R64+R56</f>
        <v>0</v>
      </c>
      <c r="S55" s="151">
        <f t="shared" ref="S55" si="41">P55+L55+H55+D55</f>
        <v>0</v>
      </c>
      <c r="T55" s="1437">
        <f t="shared" ref="T55" si="42">Q55+M55+I55+E55</f>
        <v>0</v>
      </c>
      <c r="U55" s="151">
        <f t="shared" ref="U55" si="43">R55+N55+J55+F55</f>
        <v>0</v>
      </c>
      <c r="V55" s="1478">
        <f t="shared" ref="V55:V63" si="44">O55+P55-Q55-R55</f>
        <v>0</v>
      </c>
      <c r="W55" s="2162"/>
      <c r="X55" s="152"/>
    </row>
    <row r="56" spans="1:24" s="1422" customFormat="1" ht="24" customHeight="1" x14ac:dyDescent="0.25">
      <c r="A56" s="2110">
        <v>20703</v>
      </c>
      <c r="B56" s="348" t="s">
        <v>2210</v>
      </c>
      <c r="C56" s="1445">
        <f t="shared" ref="C56:V56" si="45">SUM(C57:C63)</f>
        <v>0</v>
      </c>
      <c r="D56" s="1445">
        <f t="shared" si="45"/>
        <v>0</v>
      </c>
      <c r="E56" s="1445">
        <f t="shared" si="45"/>
        <v>0</v>
      </c>
      <c r="F56" s="1445">
        <f t="shared" si="45"/>
        <v>0</v>
      </c>
      <c r="G56" s="1445">
        <f t="shared" si="45"/>
        <v>0</v>
      </c>
      <c r="H56" s="1445">
        <f t="shared" si="45"/>
        <v>0</v>
      </c>
      <c r="I56" s="1445">
        <f t="shared" si="45"/>
        <v>0</v>
      </c>
      <c r="J56" s="1445">
        <f t="shared" si="45"/>
        <v>0</v>
      </c>
      <c r="K56" s="1445">
        <f t="shared" si="45"/>
        <v>0</v>
      </c>
      <c r="L56" s="1445">
        <f t="shared" si="45"/>
        <v>0</v>
      </c>
      <c r="M56" s="1445">
        <f t="shared" si="45"/>
        <v>0</v>
      </c>
      <c r="N56" s="1445">
        <f t="shared" si="45"/>
        <v>0</v>
      </c>
      <c r="O56" s="1445">
        <f t="shared" si="45"/>
        <v>0</v>
      </c>
      <c r="P56" s="1445">
        <f t="shared" si="45"/>
        <v>0</v>
      </c>
      <c r="Q56" s="1445">
        <f t="shared" si="45"/>
        <v>0</v>
      </c>
      <c r="R56" s="1445">
        <f t="shared" si="45"/>
        <v>0</v>
      </c>
      <c r="S56" s="1445">
        <f t="shared" si="45"/>
        <v>0</v>
      </c>
      <c r="T56" s="1445">
        <f t="shared" si="45"/>
        <v>0</v>
      </c>
      <c r="U56" s="1445">
        <f t="shared" si="45"/>
        <v>0</v>
      </c>
      <c r="V56" s="1445">
        <f t="shared" si="45"/>
        <v>0</v>
      </c>
      <c r="W56" s="2164"/>
      <c r="X56" s="2153"/>
    </row>
    <row r="57" spans="1:24" s="1422" customFormat="1" ht="33.75" customHeight="1" x14ac:dyDescent="0.25">
      <c r="A57" s="776">
        <v>2070311</v>
      </c>
      <c r="B57" s="1100" t="s">
        <v>2408</v>
      </c>
      <c r="C57" s="1445"/>
      <c r="D57" s="1445"/>
      <c r="E57" s="1445"/>
      <c r="F57" s="1445"/>
      <c r="G57" s="1438">
        <f t="shared" ref="G57" si="46">C57+D57-E57-F57</f>
        <v>0</v>
      </c>
      <c r="H57" s="1445"/>
      <c r="I57" s="1445"/>
      <c r="J57" s="1445"/>
      <c r="K57" s="1438">
        <f t="shared" ref="K57" si="47">G57+H57-I57-J57</f>
        <v>0</v>
      </c>
      <c r="L57" s="1445"/>
      <c r="M57" s="1445"/>
      <c r="N57" s="1445"/>
      <c r="O57" s="1438">
        <f t="shared" ref="O57" si="48">K57+L57-M57-N57</f>
        <v>0</v>
      </c>
      <c r="P57" s="1445"/>
      <c r="Q57" s="1449"/>
      <c r="R57" s="1445"/>
      <c r="S57" s="1450">
        <f t="shared" ref="S57" si="49">P57+L57+H57+D57</f>
        <v>0</v>
      </c>
      <c r="T57" s="1451">
        <f t="shared" ref="T57" si="50">Q57+M57+I57+E57</f>
        <v>0</v>
      </c>
      <c r="U57" s="1450">
        <f t="shared" ref="U57" si="51">R57+N57+J57+F57</f>
        <v>0</v>
      </c>
      <c r="V57" s="1477">
        <f t="shared" ref="V57" si="52">O57+P57-Q57-R57</f>
        <v>0</v>
      </c>
      <c r="W57" s="2164"/>
      <c r="X57" s="2153"/>
    </row>
    <row r="58" spans="1:24" s="1422" customFormat="1" ht="69" customHeight="1" x14ac:dyDescent="0.25">
      <c r="A58" s="776">
        <v>2070314</v>
      </c>
      <c r="B58" s="871" t="s">
        <v>2164</v>
      </c>
      <c r="C58" s="1445"/>
      <c r="D58" s="1445"/>
      <c r="E58" s="1445"/>
      <c r="F58" s="1445"/>
      <c r="G58" s="1438">
        <f t="shared" ref="G58" si="53">C58+D58-E58-F58</f>
        <v>0</v>
      </c>
      <c r="H58" s="1445"/>
      <c r="I58" s="1445"/>
      <c r="J58" s="1445"/>
      <c r="K58" s="1438">
        <f t="shared" ref="K58" si="54">G58+H58-I58-J58</f>
        <v>0</v>
      </c>
      <c r="L58" s="1445"/>
      <c r="M58" s="1445"/>
      <c r="N58" s="1445"/>
      <c r="O58" s="1438">
        <f t="shared" ref="O58" si="55">K58+L58-M58-N58</f>
        <v>0</v>
      </c>
      <c r="P58" s="1445"/>
      <c r="Q58" s="1449"/>
      <c r="R58" s="1445"/>
      <c r="S58" s="1450">
        <f t="shared" ref="S58" si="56">P58+L58+H58+D58</f>
        <v>0</v>
      </c>
      <c r="T58" s="1451">
        <f t="shared" ref="T58" si="57">Q58+M58+I58+E58</f>
        <v>0</v>
      </c>
      <c r="U58" s="1450">
        <f t="shared" ref="U58" si="58">R58+N58+J58+F58</f>
        <v>0</v>
      </c>
      <c r="V58" s="1477">
        <f t="shared" ref="V58" si="59">O58+P58-Q58-R58</f>
        <v>0</v>
      </c>
      <c r="W58" s="2165"/>
      <c r="X58" s="2154"/>
    </row>
    <row r="59" spans="1:24" s="1422" customFormat="1" ht="36.75" customHeight="1" x14ac:dyDescent="0.25">
      <c r="A59" s="776">
        <v>2070315</v>
      </c>
      <c r="B59" s="1466" t="s">
        <v>2321</v>
      </c>
      <c r="C59" s="1445"/>
      <c r="D59" s="1445"/>
      <c r="E59" s="1445"/>
      <c r="F59" s="1445"/>
      <c r="G59" s="1438">
        <f t="shared" si="39"/>
        <v>0</v>
      </c>
      <c r="H59" s="1445"/>
      <c r="I59" s="1445"/>
      <c r="J59" s="1445"/>
      <c r="K59" s="1438">
        <f t="shared" ref="K59:K68" si="60">G59+H59-I59-J59</f>
        <v>0</v>
      </c>
      <c r="L59" s="1445"/>
      <c r="M59" s="1445"/>
      <c r="N59" s="1445"/>
      <c r="O59" s="1438">
        <f t="shared" si="40"/>
        <v>0</v>
      </c>
      <c r="P59" s="1445"/>
      <c r="Q59" s="1449"/>
      <c r="R59" s="1445"/>
      <c r="S59" s="1450">
        <f t="shared" ref="S59:U67" si="61">P59+L59+H59+D59</f>
        <v>0</v>
      </c>
      <c r="T59" s="1451">
        <f t="shared" si="61"/>
        <v>0</v>
      </c>
      <c r="U59" s="1450">
        <f t="shared" si="61"/>
        <v>0</v>
      </c>
      <c r="V59" s="1477">
        <f t="shared" si="44"/>
        <v>0</v>
      </c>
      <c r="W59" s="2165"/>
      <c r="X59" s="2154"/>
    </row>
    <row r="60" spans="1:24" s="1422" customFormat="1" ht="36.75" customHeight="1" x14ac:dyDescent="0.25">
      <c r="A60" s="776">
        <v>2070322</v>
      </c>
      <c r="B60" s="1466" t="s">
        <v>2040</v>
      </c>
      <c r="C60" s="1445"/>
      <c r="D60" s="1445"/>
      <c r="E60" s="1445"/>
      <c r="F60" s="1445"/>
      <c r="G60" s="1438">
        <f t="shared" si="39"/>
        <v>0</v>
      </c>
      <c r="H60" s="1445"/>
      <c r="I60" s="1445"/>
      <c r="J60" s="1445"/>
      <c r="K60" s="1438">
        <f t="shared" si="60"/>
        <v>0</v>
      </c>
      <c r="L60" s="1445"/>
      <c r="M60" s="1445"/>
      <c r="N60" s="1445"/>
      <c r="O60" s="1438">
        <f t="shared" si="40"/>
        <v>0</v>
      </c>
      <c r="P60" s="1445"/>
      <c r="Q60" s="1449"/>
      <c r="R60" s="1445"/>
      <c r="S60" s="1450">
        <f t="shared" ref="S60" si="62">P60+L60+H60+D60</f>
        <v>0</v>
      </c>
      <c r="T60" s="1451">
        <f t="shared" ref="T60" si="63">Q60+M60+I60+E60</f>
        <v>0</v>
      </c>
      <c r="U60" s="1450">
        <f t="shared" ref="U60" si="64">R60+N60+J60+F60</f>
        <v>0</v>
      </c>
      <c r="V60" s="1477">
        <f t="shared" ref="V60" si="65">O60+P60-Q60-R60</f>
        <v>0</v>
      </c>
      <c r="W60" s="2165"/>
      <c r="X60" s="2154"/>
    </row>
    <row r="61" spans="1:24" s="1422" customFormat="1" ht="48.75" customHeight="1" x14ac:dyDescent="0.25">
      <c r="A61" s="776">
        <v>2070323</v>
      </c>
      <c r="B61" s="2112" t="s">
        <v>841</v>
      </c>
      <c r="C61" s="1445"/>
      <c r="D61" s="1445"/>
      <c r="E61" s="1445"/>
      <c r="F61" s="1445"/>
      <c r="G61" s="1438">
        <f t="shared" si="39"/>
        <v>0</v>
      </c>
      <c r="H61" s="1445"/>
      <c r="I61" s="1445"/>
      <c r="J61" s="1445"/>
      <c r="K61" s="1438">
        <f t="shared" si="60"/>
        <v>0</v>
      </c>
      <c r="L61" s="1445"/>
      <c r="M61" s="1445"/>
      <c r="N61" s="1445"/>
      <c r="O61" s="1438">
        <f t="shared" si="40"/>
        <v>0</v>
      </c>
      <c r="P61" s="1445"/>
      <c r="Q61" s="1445"/>
      <c r="R61" s="1445"/>
      <c r="S61" s="1450">
        <f t="shared" si="61"/>
        <v>0</v>
      </c>
      <c r="T61" s="1451">
        <f t="shared" si="61"/>
        <v>0</v>
      </c>
      <c r="U61" s="1450">
        <f t="shared" si="61"/>
        <v>0</v>
      </c>
      <c r="V61" s="1477">
        <f t="shared" si="44"/>
        <v>0</v>
      </c>
      <c r="W61" s="2165"/>
      <c r="X61" s="2154"/>
    </row>
    <row r="62" spans="1:24" s="1422" customFormat="1" ht="50.25" customHeight="1" x14ac:dyDescent="0.25">
      <c r="A62" s="776">
        <v>2070324</v>
      </c>
      <c r="B62" s="2112" t="s">
        <v>842</v>
      </c>
      <c r="C62" s="1445"/>
      <c r="D62" s="1445"/>
      <c r="E62" s="1445"/>
      <c r="F62" s="1445"/>
      <c r="G62" s="1438">
        <f t="shared" si="39"/>
        <v>0</v>
      </c>
      <c r="H62" s="1445"/>
      <c r="I62" s="1445"/>
      <c r="J62" s="1445"/>
      <c r="K62" s="1438">
        <f t="shared" si="60"/>
        <v>0</v>
      </c>
      <c r="L62" s="1445"/>
      <c r="M62" s="1445"/>
      <c r="N62" s="1445"/>
      <c r="O62" s="1438">
        <f t="shared" si="40"/>
        <v>0</v>
      </c>
      <c r="P62" s="1445"/>
      <c r="Q62" s="1445"/>
      <c r="R62" s="1445"/>
      <c r="S62" s="1450">
        <f t="shared" si="61"/>
        <v>0</v>
      </c>
      <c r="T62" s="1451">
        <f t="shared" si="61"/>
        <v>0</v>
      </c>
      <c r="U62" s="1450">
        <f t="shared" si="61"/>
        <v>0</v>
      </c>
      <c r="V62" s="1477">
        <f t="shared" si="44"/>
        <v>0</v>
      </c>
      <c r="W62" s="2165"/>
      <c r="X62" s="2154"/>
    </row>
    <row r="63" spans="1:24" s="1418" customFormat="1" ht="31.5" x14ac:dyDescent="0.25">
      <c r="A63" s="776">
        <v>2070391</v>
      </c>
      <c r="B63" s="871" t="s">
        <v>619</v>
      </c>
      <c r="C63" s="1438"/>
      <c r="D63" s="1451"/>
      <c r="E63" s="1446"/>
      <c r="F63" s="1446"/>
      <c r="G63" s="1438">
        <f t="shared" si="39"/>
        <v>0</v>
      </c>
      <c r="H63" s="1451"/>
      <c r="I63" s="1446"/>
      <c r="J63" s="1446"/>
      <c r="K63" s="1438">
        <f t="shared" si="60"/>
        <v>0</v>
      </c>
      <c r="L63" s="1451"/>
      <c r="M63" s="1446"/>
      <c r="N63" s="1446"/>
      <c r="O63" s="1438">
        <f t="shared" si="40"/>
        <v>0</v>
      </c>
      <c r="P63" s="1451"/>
      <c r="Q63" s="1447"/>
      <c r="R63" s="1451"/>
      <c r="S63" s="1448">
        <f t="shared" si="61"/>
        <v>0</v>
      </c>
      <c r="T63" s="1446">
        <f t="shared" si="61"/>
        <v>0</v>
      </c>
      <c r="U63" s="1448">
        <f t="shared" si="61"/>
        <v>0</v>
      </c>
      <c r="V63" s="1476">
        <f t="shared" si="44"/>
        <v>0</v>
      </c>
      <c r="W63" s="2166"/>
      <c r="X63" s="2155"/>
    </row>
    <row r="64" spans="1:24" s="1418" customFormat="1" ht="31.5" x14ac:dyDescent="0.25">
      <c r="A64" s="2110">
        <v>20701</v>
      </c>
      <c r="B64" s="348" t="s">
        <v>2212</v>
      </c>
      <c r="C64" s="1437">
        <f>C66+C65</f>
        <v>0</v>
      </c>
      <c r="D64" s="1437">
        <f t="shared" ref="D64:F64" si="66">D66+D65</f>
        <v>0</v>
      </c>
      <c r="E64" s="1437">
        <f t="shared" si="66"/>
        <v>0</v>
      </c>
      <c r="F64" s="1437">
        <f t="shared" si="66"/>
        <v>0</v>
      </c>
      <c r="G64" s="1437">
        <f>C64+D64-E64-F64</f>
        <v>0</v>
      </c>
      <c r="H64" s="1437">
        <f>H66+H65</f>
        <v>0</v>
      </c>
      <c r="I64" s="1437">
        <f t="shared" ref="I64" si="67">I66+I65</f>
        <v>0</v>
      </c>
      <c r="J64" s="1437">
        <f t="shared" ref="J64" si="68">J66+J65</f>
        <v>0</v>
      </c>
      <c r="K64" s="1438">
        <f>G64+H64-I64-J64</f>
        <v>0</v>
      </c>
      <c r="L64" s="1437">
        <f>L66+L65</f>
        <v>0</v>
      </c>
      <c r="M64" s="1437">
        <f t="shared" ref="M64" si="69">M66+M65</f>
        <v>0</v>
      </c>
      <c r="N64" s="1437">
        <f t="shared" ref="N64" si="70">N66+N65</f>
        <v>0</v>
      </c>
      <c r="O64" s="1437">
        <f t="shared" ref="O64" si="71">O66+O65</f>
        <v>0</v>
      </c>
      <c r="P64" s="1437">
        <f>P66+P65</f>
        <v>0</v>
      </c>
      <c r="Q64" s="1437">
        <f t="shared" ref="Q64" si="72">Q66+Q65</f>
        <v>0</v>
      </c>
      <c r="R64" s="1437">
        <f t="shared" ref="R64" si="73">R66+R65</f>
        <v>0</v>
      </c>
      <c r="S64" s="1437">
        <f t="shared" ref="S64" si="74">S66+S65</f>
        <v>0</v>
      </c>
      <c r="T64" s="1437">
        <f>T66+T65</f>
        <v>0</v>
      </c>
      <c r="U64" s="1437">
        <f t="shared" ref="U64:V64" si="75">U66+U65</f>
        <v>0</v>
      </c>
      <c r="V64" s="1437">
        <f t="shared" si="75"/>
        <v>0</v>
      </c>
      <c r="W64" s="2162"/>
      <c r="X64" s="152"/>
    </row>
    <row r="65" spans="1:26" s="1418" customFormat="1" ht="31.5" x14ac:dyDescent="0.25">
      <c r="A65" s="776">
        <v>207011</v>
      </c>
      <c r="B65" s="1466" t="s">
        <v>2071</v>
      </c>
      <c r="C65" s="1437"/>
      <c r="D65" s="1437"/>
      <c r="E65" s="1437"/>
      <c r="F65" s="1437"/>
      <c r="G65" s="1438">
        <f>C65+D65-E65-F65</f>
        <v>0</v>
      </c>
      <c r="H65" s="1451"/>
      <c r="I65" s="1451"/>
      <c r="J65" s="1451"/>
      <c r="K65" s="1438">
        <f>G65+H65-I65-J65</f>
        <v>0</v>
      </c>
      <c r="L65" s="1451"/>
      <c r="M65" s="1451"/>
      <c r="N65" s="1451"/>
      <c r="O65" s="1438">
        <f>K65+L65-M65-N65</f>
        <v>0</v>
      </c>
      <c r="P65" s="1451"/>
      <c r="Q65" s="167"/>
      <c r="R65" s="1451"/>
      <c r="S65" s="1450">
        <f t="shared" ref="S65:U66" si="76">P65+L65+H65+D65</f>
        <v>0</v>
      </c>
      <c r="T65" s="1451">
        <f t="shared" si="76"/>
        <v>0</v>
      </c>
      <c r="U65" s="1450">
        <f t="shared" si="76"/>
        <v>0</v>
      </c>
      <c r="V65" s="1477">
        <f>O65+P65-Q65-R65</f>
        <v>0</v>
      </c>
      <c r="W65" s="2165"/>
      <c r="X65" s="2154"/>
    </row>
    <row r="66" spans="1:26" s="1418" customFormat="1" ht="31.5" x14ac:dyDescent="0.25">
      <c r="A66" s="776">
        <v>207012</v>
      </c>
      <c r="B66" s="1466" t="s">
        <v>2072</v>
      </c>
      <c r="C66" s="1437"/>
      <c r="D66" s="1437"/>
      <c r="E66" s="1437"/>
      <c r="F66" s="1437"/>
      <c r="G66" s="1438">
        <f>C66+D66-E66-F66</f>
        <v>0</v>
      </c>
      <c r="H66" s="1451"/>
      <c r="I66" s="1446"/>
      <c r="J66" s="1446"/>
      <c r="K66" s="1438">
        <f>G66+H66-I66-J66</f>
        <v>0</v>
      </c>
      <c r="L66" s="1451"/>
      <c r="M66" s="1446"/>
      <c r="N66" s="1446"/>
      <c r="O66" s="1438">
        <f>K66+L66-M66-N66</f>
        <v>0</v>
      </c>
      <c r="P66" s="1451"/>
      <c r="Q66" s="1447"/>
      <c r="R66" s="1451"/>
      <c r="S66" s="1450">
        <f t="shared" si="76"/>
        <v>0</v>
      </c>
      <c r="T66" s="1446">
        <f t="shared" si="76"/>
        <v>0</v>
      </c>
      <c r="U66" s="1450">
        <f t="shared" si="76"/>
        <v>0</v>
      </c>
      <c r="V66" s="1477">
        <f>O66+P66-Q66-R66</f>
        <v>0</v>
      </c>
      <c r="W66" s="2165"/>
      <c r="X66" s="2154"/>
    </row>
    <row r="67" spans="1:26" s="1418" customFormat="1" ht="36.75" customHeight="1" x14ac:dyDescent="0.25">
      <c r="A67" s="2110">
        <v>22000</v>
      </c>
      <c r="B67" s="348" t="s">
        <v>2157</v>
      </c>
      <c r="C67" s="1436">
        <f>C68+C146+C133+C147+C150+C154</f>
        <v>0</v>
      </c>
      <c r="D67" s="1436">
        <f>D68+D146+D133+D147+D150+D154</f>
        <v>0</v>
      </c>
      <c r="E67" s="1436">
        <f>E68+E146+E133+E147+E150+E154</f>
        <v>0</v>
      </c>
      <c r="F67" s="1436">
        <f>F68+F133+F146+F147+F150+F154</f>
        <v>0</v>
      </c>
      <c r="G67" s="1438">
        <f t="shared" si="39"/>
        <v>0</v>
      </c>
      <c r="H67" s="1436">
        <f>H68+H146+H133+H147+H150+H154</f>
        <v>0</v>
      </c>
      <c r="I67" s="1436">
        <f>I68+I146+I133+I147+I150+I154</f>
        <v>0</v>
      </c>
      <c r="J67" s="1436">
        <f>J68+J133+J146+J147+J150+J154</f>
        <v>0</v>
      </c>
      <c r="K67" s="1438">
        <f t="shared" si="60"/>
        <v>0</v>
      </c>
      <c r="L67" s="1436">
        <f>L68+L146+L133+L147+L150+L154</f>
        <v>0</v>
      </c>
      <c r="M67" s="1436">
        <f>M68+M146+M133+M147+M150+M154</f>
        <v>0</v>
      </c>
      <c r="N67" s="1436">
        <f>N68+N133+N146+N147+N150+N154</f>
        <v>0</v>
      </c>
      <c r="O67" s="1438">
        <f t="shared" si="40"/>
        <v>0</v>
      </c>
      <c r="P67" s="1436">
        <f>P68+P146+P133+P147+P150+P154</f>
        <v>0</v>
      </c>
      <c r="Q67" s="1436">
        <f>Q68+Q146+Q133+Q147+Q150+Q154</f>
        <v>0</v>
      </c>
      <c r="R67" s="1436">
        <f>R68+R133+R146+R147+R150+R154</f>
        <v>0</v>
      </c>
      <c r="S67" s="1448">
        <f t="shared" si="61"/>
        <v>0</v>
      </c>
      <c r="T67" s="1446">
        <f t="shared" si="61"/>
        <v>0</v>
      </c>
      <c r="U67" s="1448">
        <f t="shared" si="61"/>
        <v>0</v>
      </c>
      <c r="V67" s="1476">
        <f t="shared" ref="V67" si="77">O67+P67-Q67-R67</f>
        <v>0</v>
      </c>
      <c r="W67" s="2162"/>
      <c r="X67" s="152"/>
      <c r="Y67" s="1529">
        <f>(T68-(T70+T76+T78+T97+T98+T101+T103+T106+T118+T119+T121+T124+T128+T132))+T134+T138+T143+T145+T146</f>
        <v>0</v>
      </c>
      <c r="Z67" s="1418" t="s">
        <v>2261</v>
      </c>
    </row>
    <row r="68" spans="1:26" s="1433" customFormat="1" ht="24" customHeight="1" x14ac:dyDescent="0.25">
      <c r="A68" s="1644">
        <v>20300</v>
      </c>
      <c r="B68" s="2122" t="s">
        <v>2156</v>
      </c>
      <c r="C68" s="1436">
        <f>SUM(C69:C78,C79,C82,C85,C88,C89,C95,C96:C100,C103,C104,C105,C108,C109:C120,C123,C126:C127,C130)</f>
        <v>0</v>
      </c>
      <c r="D68" s="1436">
        <f>SUM(D69:D78,D79,D82,D85,D88,D89,D95,D96:D100,D103,D104,D105,D108,D109:D120,D123,D126:D127,D130)</f>
        <v>0</v>
      </c>
      <c r="E68" s="1436">
        <f>SUM(E69:E78,E79,E82,E85,E88,E89,E95,E96:E100,E103,E104,E105,E108,E109:E120,E123,E126:E127,E130)</f>
        <v>0</v>
      </c>
      <c r="F68" s="1436">
        <f>SUM(F69:F78,F79,F82,F85,F88,F89,F95,F96:F100,F103,F104,F105,F108,F109:F120,F123,F126:F127,F130)</f>
        <v>0</v>
      </c>
      <c r="G68" s="1437">
        <f t="shared" si="15"/>
        <v>0</v>
      </c>
      <c r="H68" s="1436">
        <f>SUM(H69:H78,H79,H82,H85,H88,H89,H95,H96:H100,H103,H104,H105,H108,H109:H120,H123,H126:H127,H130)</f>
        <v>0</v>
      </c>
      <c r="I68" s="1436">
        <f>SUM(I69:I78,I79,I82,I85,I88,I89,I95,I96:I100,I103,I104,I105,I108,I109:I120,I123,I126:I127,I130)</f>
        <v>0</v>
      </c>
      <c r="J68" s="1436">
        <f>SUM(J69:J78,J79,J82,J85,J88,J89,J95,J96:J100,J103,J104,J105,J108,J109:J120,J123,J126:J127,J130)</f>
        <v>0</v>
      </c>
      <c r="K68" s="1437">
        <f t="shared" si="60"/>
        <v>0</v>
      </c>
      <c r="L68" s="1436">
        <f>SUM(L69:L78,L79,L82,L85,L88,L89,L95,L96:L100,L103,L104,L105,L108,L109:L120,L123,L126:L127,L130)</f>
        <v>0</v>
      </c>
      <c r="M68" s="1436">
        <f>SUM(M69:M78,M79,M82,M85,M88,M89,M95,M96:M100,M103,M104,M105,M108,M109:M120,M123,M126:M127,M130)</f>
        <v>0</v>
      </c>
      <c r="N68" s="1436">
        <f>SUM(N69:N78,N79,N82,N85,N88,N89,N95,N96:N100,N103,N104,N105,N108,N109:N120,N123,N126:N127,N130)</f>
        <v>0</v>
      </c>
      <c r="O68" s="1437">
        <f t="shared" si="40"/>
        <v>0</v>
      </c>
      <c r="P68" s="1436">
        <f>SUM(P69:P78,P79,P82,P85,P88,P89,P95,P96:P100,P103,P104,P105,P108,P109:P120,P123,P126:P127,P130)</f>
        <v>0</v>
      </c>
      <c r="Q68" s="1436">
        <f>SUM(Q69:Q78,Q79,Q82,Q85,Q88,Q89,Q95,Q96:Q100,Q103,Q104,Q105,Q108,Q109:Q120,Q123,Q126:Q127,Q130)</f>
        <v>0</v>
      </c>
      <c r="R68" s="1436">
        <f>SUM(R69:R78,R79,R82,R85,R88,R89,R95,R96:R100,R103,R104,R105,R108,R109:R120,R123,R126:R127,R130)</f>
        <v>0</v>
      </c>
      <c r="S68" s="1448">
        <f t="shared" ref="S68" si="78">P68+L68+H68+D68</f>
        <v>0</v>
      </c>
      <c r="T68" s="1446">
        <f t="shared" ref="T68" si="79">Q68+M68+I68+E68</f>
        <v>0</v>
      </c>
      <c r="U68" s="1448">
        <f t="shared" ref="U68" si="80">R68+N68+J68+F68</f>
        <v>0</v>
      </c>
      <c r="V68" s="1476">
        <f t="shared" ref="V68" si="81">O68+P68-Q68-R68</f>
        <v>0</v>
      </c>
      <c r="W68" s="2161"/>
      <c r="X68" s="2152"/>
    </row>
    <row r="69" spans="1:26" x14ac:dyDescent="0.25">
      <c r="A69" s="776">
        <v>20301</v>
      </c>
      <c r="B69" s="1098" t="s">
        <v>36</v>
      </c>
      <c r="C69" s="1195"/>
      <c r="D69" s="1446"/>
      <c r="E69" s="1446"/>
      <c r="F69" s="1446"/>
      <c r="G69" s="1438">
        <f t="shared" si="15"/>
        <v>0</v>
      </c>
      <c r="H69" s="1446"/>
      <c r="I69" s="1446"/>
      <c r="J69" s="1446"/>
      <c r="K69" s="1438">
        <f t="shared" si="0"/>
        <v>0</v>
      </c>
      <c r="L69" s="1446"/>
      <c r="M69" s="1446"/>
      <c r="N69" s="1446"/>
      <c r="O69" s="1438">
        <f t="shared" si="9"/>
        <v>0</v>
      </c>
      <c r="P69" s="1446"/>
      <c r="Q69" s="1447"/>
      <c r="R69" s="1446"/>
      <c r="S69" s="1448">
        <f t="shared" ref="S69:U78" si="82">P69+L69+H69+D69</f>
        <v>0</v>
      </c>
      <c r="T69" s="1446">
        <f t="shared" si="82"/>
        <v>0</v>
      </c>
      <c r="U69" s="1448">
        <f t="shared" si="82"/>
        <v>0</v>
      </c>
      <c r="V69" s="1476">
        <f t="shared" ref="V69:V145" si="83">O69+P69-Q69-R69</f>
        <v>0</v>
      </c>
      <c r="W69" s="2166"/>
      <c r="X69" s="2155"/>
    </row>
    <row r="70" spans="1:26" x14ac:dyDescent="0.25">
      <c r="A70" s="2123">
        <v>20302</v>
      </c>
      <c r="B70" s="2124" t="s">
        <v>328</v>
      </c>
      <c r="C70" s="1194"/>
      <c r="D70" s="1446"/>
      <c r="E70" s="1446"/>
      <c r="F70" s="1446"/>
      <c r="G70" s="1438">
        <f t="shared" si="15"/>
        <v>0</v>
      </c>
      <c r="H70" s="1446"/>
      <c r="I70" s="1446"/>
      <c r="J70" s="1446"/>
      <c r="K70" s="1438">
        <f t="shared" si="0"/>
        <v>0</v>
      </c>
      <c r="L70" s="1446"/>
      <c r="M70" s="1446"/>
      <c r="N70" s="1446"/>
      <c r="O70" s="1438">
        <f t="shared" si="9"/>
        <v>0</v>
      </c>
      <c r="P70" s="1446"/>
      <c r="Q70" s="1447"/>
      <c r="R70" s="1446"/>
      <c r="S70" s="1448">
        <f t="shared" si="82"/>
        <v>0</v>
      </c>
      <c r="T70" s="1446">
        <f t="shared" si="82"/>
        <v>0</v>
      </c>
      <c r="U70" s="1448">
        <f t="shared" si="82"/>
        <v>0</v>
      </c>
      <c r="V70" s="1476">
        <f t="shared" si="83"/>
        <v>0</v>
      </c>
      <c r="W70" s="2166"/>
      <c r="X70" s="2155"/>
    </row>
    <row r="71" spans="1:26" x14ac:dyDescent="0.25">
      <c r="A71" s="2123">
        <v>20303</v>
      </c>
      <c r="B71" s="2124" t="s">
        <v>37</v>
      </c>
      <c r="C71" s="1194"/>
      <c r="D71" s="1196"/>
      <c r="E71" s="1446"/>
      <c r="F71" s="1446"/>
      <c r="G71" s="1438">
        <f t="shared" si="15"/>
        <v>0</v>
      </c>
      <c r="H71" s="1446"/>
      <c r="I71" s="1446"/>
      <c r="J71" s="1446"/>
      <c r="K71" s="1438">
        <f t="shared" si="0"/>
        <v>0</v>
      </c>
      <c r="L71" s="1446"/>
      <c r="M71" s="1446"/>
      <c r="N71" s="1446"/>
      <c r="O71" s="1438">
        <f t="shared" si="9"/>
        <v>0</v>
      </c>
      <c r="P71" s="1446"/>
      <c r="Q71" s="1447"/>
      <c r="R71" s="1446"/>
      <c r="S71" s="1448">
        <f t="shared" si="82"/>
        <v>0</v>
      </c>
      <c r="T71" s="1446">
        <f t="shared" si="82"/>
        <v>0</v>
      </c>
      <c r="U71" s="1448">
        <f t="shared" si="82"/>
        <v>0</v>
      </c>
      <c r="V71" s="1476">
        <f t="shared" si="83"/>
        <v>0</v>
      </c>
      <c r="W71" s="2166"/>
      <c r="X71" s="2155"/>
    </row>
    <row r="72" spans="1:26" ht="31.5" x14ac:dyDescent="0.25">
      <c r="A72" s="2123">
        <v>20304</v>
      </c>
      <c r="B72" s="2124" t="s">
        <v>38</v>
      </c>
      <c r="C72" s="1194"/>
      <c r="D72" s="1196"/>
      <c r="E72" s="1446"/>
      <c r="F72" s="1446"/>
      <c r="G72" s="1438">
        <f t="shared" si="15"/>
        <v>0</v>
      </c>
      <c r="H72" s="1446"/>
      <c r="I72" s="1446"/>
      <c r="J72" s="1446"/>
      <c r="K72" s="1438">
        <f t="shared" ref="K72:K145" si="84">G72+H72-I72-J72</f>
        <v>0</v>
      </c>
      <c r="L72" s="1446"/>
      <c r="M72" s="1446"/>
      <c r="N72" s="1446"/>
      <c r="O72" s="1438">
        <f t="shared" si="9"/>
        <v>0</v>
      </c>
      <c r="P72" s="1446"/>
      <c r="Q72" s="1447"/>
      <c r="R72" s="1446"/>
      <c r="S72" s="1448">
        <f t="shared" si="82"/>
        <v>0</v>
      </c>
      <c r="T72" s="1446">
        <f t="shared" si="82"/>
        <v>0</v>
      </c>
      <c r="U72" s="1448">
        <f t="shared" si="82"/>
        <v>0</v>
      </c>
      <c r="V72" s="1476">
        <f t="shared" si="83"/>
        <v>0</v>
      </c>
      <c r="W72" s="2166"/>
      <c r="X72" s="2155"/>
    </row>
    <row r="73" spans="1:26" x14ac:dyDescent="0.25">
      <c r="A73" s="2123">
        <v>20305</v>
      </c>
      <c r="B73" s="2124" t="s">
        <v>39</v>
      </c>
      <c r="C73" s="1194"/>
      <c r="D73" s="1196"/>
      <c r="E73" s="1446"/>
      <c r="F73" s="1446"/>
      <c r="G73" s="1438">
        <f t="shared" si="15"/>
        <v>0</v>
      </c>
      <c r="H73" s="1446"/>
      <c r="I73" s="1446"/>
      <c r="J73" s="1446"/>
      <c r="K73" s="1438">
        <f t="shared" si="84"/>
        <v>0</v>
      </c>
      <c r="L73" s="1446"/>
      <c r="M73" s="1446"/>
      <c r="N73" s="1446"/>
      <c r="O73" s="1438">
        <f t="shared" ref="O73:O123" si="85">K73+L73-M73-N73</f>
        <v>0</v>
      </c>
      <c r="P73" s="1446"/>
      <c r="Q73" s="1447"/>
      <c r="R73" s="1446"/>
      <c r="S73" s="1448">
        <f t="shared" si="82"/>
        <v>0</v>
      </c>
      <c r="T73" s="1446">
        <f t="shared" si="82"/>
        <v>0</v>
      </c>
      <c r="U73" s="1448">
        <f t="shared" si="82"/>
        <v>0</v>
      </c>
      <c r="V73" s="1476">
        <f t="shared" si="83"/>
        <v>0</v>
      </c>
      <c r="W73" s="2166"/>
      <c r="X73" s="2155"/>
    </row>
    <row r="74" spans="1:26" x14ac:dyDescent="0.25">
      <c r="A74" s="2123">
        <v>20306</v>
      </c>
      <c r="B74" s="2124" t="s">
        <v>40</v>
      </c>
      <c r="C74" s="1194"/>
      <c r="D74" s="1196"/>
      <c r="E74" s="1446"/>
      <c r="F74" s="1446"/>
      <c r="G74" s="1438">
        <f t="shared" si="15"/>
        <v>0</v>
      </c>
      <c r="H74" s="1446"/>
      <c r="I74" s="1446"/>
      <c r="J74" s="1446"/>
      <c r="K74" s="1438">
        <f t="shared" si="84"/>
        <v>0</v>
      </c>
      <c r="L74" s="1446"/>
      <c r="M74" s="1446"/>
      <c r="N74" s="1446"/>
      <c r="O74" s="1438">
        <f t="shared" si="85"/>
        <v>0</v>
      </c>
      <c r="P74" s="1446"/>
      <c r="Q74" s="1447"/>
      <c r="R74" s="1446"/>
      <c r="S74" s="1448">
        <f t="shared" si="82"/>
        <v>0</v>
      </c>
      <c r="T74" s="1446">
        <f t="shared" si="82"/>
        <v>0</v>
      </c>
      <c r="U74" s="1448">
        <f t="shared" si="82"/>
        <v>0</v>
      </c>
      <c r="V74" s="1476">
        <f t="shared" si="83"/>
        <v>0</v>
      </c>
      <c r="W74" s="2166"/>
      <c r="X74" s="2155"/>
    </row>
    <row r="75" spans="1:26" ht="30" customHeight="1" x14ac:dyDescent="0.25">
      <c r="A75" s="2123">
        <v>20307</v>
      </c>
      <c r="B75" s="2124" t="s">
        <v>41</v>
      </c>
      <c r="C75" s="1194"/>
      <c r="D75" s="1196"/>
      <c r="E75" s="1446"/>
      <c r="F75" s="1446"/>
      <c r="G75" s="1438">
        <f t="shared" si="15"/>
        <v>0</v>
      </c>
      <c r="H75" s="1446"/>
      <c r="I75" s="1446"/>
      <c r="J75" s="1446"/>
      <c r="K75" s="1438">
        <f t="shared" si="84"/>
        <v>0</v>
      </c>
      <c r="L75" s="1446"/>
      <c r="M75" s="1446"/>
      <c r="N75" s="1446"/>
      <c r="O75" s="1438">
        <f t="shared" si="85"/>
        <v>0</v>
      </c>
      <c r="P75" s="1446"/>
      <c r="Q75" s="1447"/>
      <c r="R75" s="1446"/>
      <c r="S75" s="1448">
        <f t="shared" si="82"/>
        <v>0</v>
      </c>
      <c r="T75" s="1446">
        <f t="shared" si="82"/>
        <v>0</v>
      </c>
      <c r="U75" s="1448">
        <f t="shared" si="82"/>
        <v>0</v>
      </c>
      <c r="V75" s="1476">
        <f t="shared" si="83"/>
        <v>0</v>
      </c>
      <c r="W75" s="2166"/>
      <c r="X75" s="2155"/>
    </row>
    <row r="76" spans="1:26" x14ac:dyDescent="0.25">
      <c r="A76" s="2123">
        <v>20308</v>
      </c>
      <c r="B76" s="2124" t="s">
        <v>42</v>
      </c>
      <c r="C76" s="1194"/>
      <c r="D76" s="1196"/>
      <c r="E76" s="1446"/>
      <c r="F76" s="1446"/>
      <c r="G76" s="1438">
        <f t="shared" si="15"/>
        <v>0</v>
      </c>
      <c r="H76" s="1446"/>
      <c r="I76" s="1446"/>
      <c r="J76" s="1446"/>
      <c r="K76" s="1438">
        <f t="shared" si="84"/>
        <v>0</v>
      </c>
      <c r="L76" s="1446"/>
      <c r="M76" s="1446"/>
      <c r="N76" s="1446"/>
      <c r="O76" s="1438">
        <f t="shared" si="85"/>
        <v>0</v>
      </c>
      <c r="P76" s="1446"/>
      <c r="Q76" s="1447"/>
      <c r="R76" s="1446"/>
      <c r="S76" s="1448">
        <f t="shared" si="82"/>
        <v>0</v>
      </c>
      <c r="T76" s="1446">
        <f t="shared" si="82"/>
        <v>0</v>
      </c>
      <c r="U76" s="1448">
        <f t="shared" si="82"/>
        <v>0</v>
      </c>
      <c r="V76" s="1476">
        <f t="shared" si="83"/>
        <v>0</v>
      </c>
      <c r="W76" s="2166"/>
      <c r="X76" s="2155"/>
    </row>
    <row r="77" spans="1:26" x14ac:dyDescent="0.25">
      <c r="A77" s="2123">
        <v>20309</v>
      </c>
      <c r="B77" s="2124" t="s">
        <v>43</v>
      </c>
      <c r="C77" s="1194"/>
      <c r="D77" s="1196"/>
      <c r="E77" s="1446"/>
      <c r="F77" s="1446"/>
      <c r="G77" s="1438">
        <f t="shared" si="15"/>
        <v>0</v>
      </c>
      <c r="H77" s="1446"/>
      <c r="I77" s="1446"/>
      <c r="J77" s="1446"/>
      <c r="K77" s="1438">
        <f t="shared" si="84"/>
        <v>0</v>
      </c>
      <c r="L77" s="1446"/>
      <c r="M77" s="1446"/>
      <c r="N77" s="1446"/>
      <c r="O77" s="1438">
        <f t="shared" si="85"/>
        <v>0</v>
      </c>
      <c r="P77" s="1446"/>
      <c r="Q77" s="1447"/>
      <c r="R77" s="1446"/>
      <c r="S77" s="1448">
        <f t="shared" si="82"/>
        <v>0</v>
      </c>
      <c r="T77" s="1446">
        <f t="shared" si="82"/>
        <v>0</v>
      </c>
      <c r="U77" s="1448">
        <f t="shared" si="82"/>
        <v>0</v>
      </c>
      <c r="V77" s="1476">
        <f t="shared" si="83"/>
        <v>0</v>
      </c>
      <c r="W77" s="2166"/>
      <c r="X77" s="2155"/>
    </row>
    <row r="78" spans="1:26" x14ac:dyDescent="0.25">
      <c r="A78" s="776">
        <v>20380</v>
      </c>
      <c r="B78" s="689" t="s">
        <v>44</v>
      </c>
      <c r="C78" s="1194"/>
      <c r="D78" s="1196"/>
      <c r="E78" s="1446"/>
      <c r="F78" s="1446"/>
      <c r="G78" s="1438">
        <f t="shared" si="15"/>
        <v>0</v>
      </c>
      <c r="H78" s="1446"/>
      <c r="I78" s="1446"/>
      <c r="J78" s="1446"/>
      <c r="K78" s="1438">
        <f t="shared" si="84"/>
        <v>0</v>
      </c>
      <c r="L78" s="1446"/>
      <c r="M78" s="1446"/>
      <c r="N78" s="1446"/>
      <c r="O78" s="1438">
        <f t="shared" si="85"/>
        <v>0</v>
      </c>
      <c r="P78" s="1446"/>
      <c r="Q78" s="1447"/>
      <c r="R78" s="1446"/>
      <c r="S78" s="1448">
        <f t="shared" si="82"/>
        <v>0</v>
      </c>
      <c r="T78" s="1446">
        <f t="shared" si="82"/>
        <v>0</v>
      </c>
      <c r="U78" s="1448">
        <f t="shared" si="82"/>
        <v>0</v>
      </c>
      <c r="V78" s="1476">
        <f t="shared" si="83"/>
        <v>0</v>
      </c>
      <c r="W78" s="2166"/>
      <c r="X78" s="2155"/>
    </row>
    <row r="79" spans="1:26" x14ac:dyDescent="0.25">
      <c r="A79" s="776">
        <v>20401</v>
      </c>
      <c r="B79" s="689" t="s">
        <v>578</v>
      </c>
      <c r="C79" s="166">
        <f>C80+C81</f>
        <v>0</v>
      </c>
      <c r="D79" s="166">
        <f t="shared" ref="D79:F79" si="86">D80+D81</f>
        <v>0</v>
      </c>
      <c r="E79" s="166">
        <f t="shared" si="86"/>
        <v>0</v>
      </c>
      <c r="F79" s="166">
        <f t="shared" si="86"/>
        <v>0</v>
      </c>
      <c r="G79" s="1438">
        <f t="shared" ref="G79:G145" si="87">C79+D79-E79-F79</f>
        <v>0</v>
      </c>
      <c r="H79" s="166">
        <f t="shared" ref="H79" si="88">H80+H81</f>
        <v>0</v>
      </c>
      <c r="I79" s="166">
        <f t="shared" ref="I79" si="89">I80+I81</f>
        <v>0</v>
      </c>
      <c r="J79" s="166">
        <f t="shared" ref="J79" si="90">J80+J81</f>
        <v>0</v>
      </c>
      <c r="K79" s="1438">
        <f t="shared" si="84"/>
        <v>0</v>
      </c>
      <c r="L79" s="166">
        <f t="shared" ref="L79" si="91">L80+L81</f>
        <v>0</v>
      </c>
      <c r="M79" s="166">
        <f t="shared" ref="M79" si="92">M80+M81</f>
        <v>0</v>
      </c>
      <c r="N79" s="166">
        <f t="shared" ref="N79" si="93">N80+N81</f>
        <v>0</v>
      </c>
      <c r="O79" s="1438">
        <f t="shared" si="85"/>
        <v>0</v>
      </c>
      <c r="P79" s="166">
        <f t="shared" ref="P79" si="94">P80+P81</f>
        <v>0</v>
      </c>
      <c r="Q79" s="166">
        <f t="shared" ref="Q79" si="95">Q80+Q81</f>
        <v>0</v>
      </c>
      <c r="R79" s="166">
        <f t="shared" ref="R79" si="96">R80+R81</f>
        <v>0</v>
      </c>
      <c r="S79" s="1448">
        <f t="shared" ref="S79:U80" si="97">P79+L79+H79+D79</f>
        <v>0</v>
      </c>
      <c r="T79" s="1446">
        <f t="shared" si="97"/>
        <v>0</v>
      </c>
      <c r="U79" s="1448">
        <f t="shared" si="97"/>
        <v>0</v>
      </c>
      <c r="V79" s="1476">
        <f t="shared" si="83"/>
        <v>0</v>
      </c>
      <c r="W79" s="2166"/>
      <c r="X79" s="2155"/>
    </row>
    <row r="80" spans="1:26" s="14" customFormat="1" x14ac:dyDescent="0.25">
      <c r="A80" s="2125">
        <v>204011</v>
      </c>
      <c r="B80" s="2126" t="s">
        <v>46</v>
      </c>
      <c r="C80" s="1440"/>
      <c r="D80" s="1446"/>
      <c r="E80" s="1446"/>
      <c r="F80" s="1446"/>
      <c r="G80" s="1438">
        <f t="shared" si="87"/>
        <v>0</v>
      </c>
      <c r="H80" s="1446"/>
      <c r="I80" s="1446"/>
      <c r="J80" s="1446"/>
      <c r="K80" s="1438">
        <f t="shared" si="84"/>
        <v>0</v>
      </c>
      <c r="L80" s="1446"/>
      <c r="M80" s="1446"/>
      <c r="N80" s="1446"/>
      <c r="O80" s="1438">
        <f t="shared" si="85"/>
        <v>0</v>
      </c>
      <c r="P80" s="1446"/>
      <c r="Q80" s="1447"/>
      <c r="R80" s="1446"/>
      <c r="S80" s="1448">
        <f t="shared" si="97"/>
        <v>0</v>
      </c>
      <c r="T80" s="1446">
        <f t="shared" si="97"/>
        <v>0</v>
      </c>
      <c r="U80" s="1448">
        <f t="shared" si="97"/>
        <v>0</v>
      </c>
      <c r="V80" s="1476">
        <f t="shared" si="83"/>
        <v>0</v>
      </c>
      <c r="W80" s="2166"/>
      <c r="X80" s="2155"/>
    </row>
    <row r="81" spans="1:24" s="14" customFormat="1" x14ac:dyDescent="0.25">
      <c r="A81" s="2125">
        <v>204012</v>
      </c>
      <c r="B81" s="2126" t="s">
        <v>47</v>
      </c>
      <c r="C81" s="1440"/>
      <c r="D81" s="1440"/>
      <c r="E81" s="1440"/>
      <c r="F81" s="1440"/>
      <c r="G81" s="1438">
        <f t="shared" si="87"/>
        <v>0</v>
      </c>
      <c r="H81" s="1440"/>
      <c r="I81" s="1440"/>
      <c r="J81" s="1440"/>
      <c r="K81" s="1438">
        <f t="shared" si="84"/>
        <v>0</v>
      </c>
      <c r="L81" s="1440"/>
      <c r="M81" s="1440"/>
      <c r="N81" s="1440"/>
      <c r="O81" s="1438">
        <f>K81+L81-M81-N81</f>
        <v>0</v>
      </c>
      <c r="P81" s="1446"/>
      <c r="Q81" s="1447"/>
      <c r="R81" s="1446"/>
      <c r="S81" s="1448">
        <f>P81+L81+H81+D81</f>
        <v>0</v>
      </c>
      <c r="T81" s="1446">
        <f>Q81+M81+I81+E81</f>
        <v>0</v>
      </c>
      <c r="U81" s="1448">
        <f>R81+N81+J81+F81</f>
        <v>0</v>
      </c>
      <c r="V81" s="1476">
        <f t="shared" si="83"/>
        <v>0</v>
      </c>
      <c r="W81" s="2166"/>
      <c r="X81" s="2155"/>
    </row>
    <row r="82" spans="1:24" x14ac:dyDescent="0.25">
      <c r="A82" s="776">
        <v>20403</v>
      </c>
      <c r="B82" s="689" t="s">
        <v>50</v>
      </c>
      <c r="C82" s="1438">
        <f>C83+C84</f>
        <v>0</v>
      </c>
      <c r="D82" s="1438">
        <f>D83+D84</f>
        <v>0</v>
      </c>
      <c r="E82" s="1438">
        <f>E83+E84</f>
        <v>0</v>
      </c>
      <c r="F82" s="1438">
        <f>F83+F84</f>
        <v>0</v>
      </c>
      <c r="G82" s="1438">
        <f t="shared" si="87"/>
        <v>0</v>
      </c>
      <c r="H82" s="1446">
        <f>H83+H84</f>
        <v>0</v>
      </c>
      <c r="I82" s="1446">
        <f>I83+I84</f>
        <v>0</v>
      </c>
      <c r="J82" s="1446">
        <f>J83+J84</f>
        <v>0</v>
      </c>
      <c r="K82" s="1438">
        <f t="shared" si="84"/>
        <v>0</v>
      </c>
      <c r="L82" s="1446">
        <f>L83+L84</f>
        <v>0</v>
      </c>
      <c r="M82" s="1446">
        <f>M83+M84</f>
        <v>0</v>
      </c>
      <c r="N82" s="1446">
        <f>N83+N84</f>
        <v>0</v>
      </c>
      <c r="O82" s="1438">
        <f t="shared" si="85"/>
        <v>0</v>
      </c>
      <c r="P82" s="1446">
        <f>P83+P84</f>
        <v>0</v>
      </c>
      <c r="Q82" s="1447">
        <f>Q83+Q84</f>
        <v>0</v>
      </c>
      <c r="R82" s="1446">
        <f>R83+R84</f>
        <v>0</v>
      </c>
      <c r="S82" s="1448">
        <f t="shared" ref="S82:U98" si="98">P82+L82+H82+D82</f>
        <v>0</v>
      </c>
      <c r="T82" s="1446">
        <f t="shared" si="98"/>
        <v>0</v>
      </c>
      <c r="U82" s="1448">
        <f t="shared" si="98"/>
        <v>0</v>
      </c>
      <c r="V82" s="1476">
        <f t="shared" si="83"/>
        <v>0</v>
      </c>
      <c r="W82" s="2166"/>
      <c r="X82" s="2155"/>
    </row>
    <row r="83" spans="1:24" s="14" customFormat="1" x14ac:dyDescent="0.25">
      <c r="A83" s="2125">
        <v>204031</v>
      </c>
      <c r="B83" s="2127" t="s">
        <v>51</v>
      </c>
      <c r="C83" s="1438"/>
      <c r="D83" s="1446"/>
      <c r="E83" s="1446"/>
      <c r="F83" s="1446"/>
      <c r="G83" s="1438">
        <f t="shared" si="87"/>
        <v>0</v>
      </c>
      <c r="H83" s="1446"/>
      <c r="I83" s="1446"/>
      <c r="J83" s="1446"/>
      <c r="K83" s="1438">
        <f t="shared" si="84"/>
        <v>0</v>
      </c>
      <c r="L83" s="1446"/>
      <c r="M83" s="1446"/>
      <c r="N83" s="1446"/>
      <c r="O83" s="1438">
        <f t="shared" si="85"/>
        <v>0</v>
      </c>
      <c r="P83" s="1446"/>
      <c r="Q83" s="1447"/>
      <c r="R83" s="1446"/>
      <c r="S83" s="1448">
        <f t="shared" si="98"/>
        <v>0</v>
      </c>
      <c r="T83" s="1446">
        <f t="shared" si="98"/>
        <v>0</v>
      </c>
      <c r="U83" s="1448">
        <f t="shared" si="98"/>
        <v>0</v>
      </c>
      <c r="V83" s="1476">
        <f t="shared" si="83"/>
        <v>0</v>
      </c>
      <c r="W83" s="2166"/>
      <c r="X83" s="2155"/>
    </row>
    <row r="84" spans="1:24" s="14" customFormat="1" x14ac:dyDescent="0.25">
      <c r="A84" s="2125">
        <v>204032</v>
      </c>
      <c r="B84" s="2127" t="s">
        <v>52</v>
      </c>
      <c r="C84" s="1438"/>
      <c r="D84" s="1446"/>
      <c r="E84" s="1446"/>
      <c r="F84" s="1446"/>
      <c r="G84" s="1438">
        <f t="shared" si="87"/>
        <v>0</v>
      </c>
      <c r="H84" s="1446"/>
      <c r="I84" s="1446"/>
      <c r="J84" s="1446"/>
      <c r="K84" s="1438">
        <f t="shared" si="84"/>
        <v>0</v>
      </c>
      <c r="L84" s="1446"/>
      <c r="M84" s="1446"/>
      <c r="N84" s="1446"/>
      <c r="O84" s="1438">
        <f t="shared" si="85"/>
        <v>0</v>
      </c>
      <c r="P84" s="1446"/>
      <c r="Q84" s="1447"/>
      <c r="R84" s="1446"/>
      <c r="S84" s="1448">
        <f t="shared" si="98"/>
        <v>0</v>
      </c>
      <c r="T84" s="1446">
        <f t="shared" si="98"/>
        <v>0</v>
      </c>
      <c r="U84" s="1448">
        <f t="shared" si="98"/>
        <v>0</v>
      </c>
      <c r="V84" s="1476">
        <f t="shared" si="83"/>
        <v>0</v>
      </c>
      <c r="W84" s="2166"/>
      <c r="X84" s="2155"/>
    </row>
    <row r="85" spans="1:24" ht="31.5" x14ac:dyDescent="0.25">
      <c r="A85" s="776">
        <v>20404</v>
      </c>
      <c r="B85" s="689" t="s">
        <v>53</v>
      </c>
      <c r="C85" s="1440">
        <f>C86+C87</f>
        <v>0</v>
      </c>
      <c r="D85" s="1446">
        <f>D86+D87</f>
        <v>0</v>
      </c>
      <c r="E85" s="1446">
        <f>E86+E87</f>
        <v>0</v>
      </c>
      <c r="F85" s="1446">
        <f>F86+F87</f>
        <v>0</v>
      </c>
      <c r="G85" s="1438">
        <f t="shared" si="87"/>
        <v>0</v>
      </c>
      <c r="H85" s="1446">
        <f>H86+H87</f>
        <v>0</v>
      </c>
      <c r="I85" s="1446">
        <f>I86+I87</f>
        <v>0</v>
      </c>
      <c r="J85" s="1446">
        <f>J86+J87</f>
        <v>0</v>
      </c>
      <c r="K85" s="1438">
        <f t="shared" si="84"/>
        <v>0</v>
      </c>
      <c r="L85" s="1446">
        <f>L86+L87</f>
        <v>0</v>
      </c>
      <c r="M85" s="1446">
        <f>M86+M87</f>
        <v>0</v>
      </c>
      <c r="N85" s="1446">
        <f>N86+N87</f>
        <v>0</v>
      </c>
      <c r="O85" s="1438">
        <f t="shared" si="85"/>
        <v>0</v>
      </c>
      <c r="P85" s="1446">
        <f>P86+P87</f>
        <v>0</v>
      </c>
      <c r="Q85" s="1447">
        <f>Q86+Q87</f>
        <v>0</v>
      </c>
      <c r="R85" s="1446">
        <f>R86+R87</f>
        <v>0</v>
      </c>
      <c r="S85" s="1448">
        <f t="shared" si="98"/>
        <v>0</v>
      </c>
      <c r="T85" s="1446">
        <f t="shared" si="98"/>
        <v>0</v>
      </c>
      <c r="U85" s="1448">
        <f t="shared" si="98"/>
        <v>0</v>
      </c>
      <c r="V85" s="1476">
        <f t="shared" si="83"/>
        <v>0</v>
      </c>
      <c r="W85" s="2166"/>
      <c r="X85" s="2155"/>
    </row>
    <row r="86" spans="1:24" s="14" customFormat="1" x14ac:dyDescent="0.25">
      <c r="A86" s="2125">
        <v>204041</v>
      </c>
      <c r="B86" s="2127" t="s">
        <v>54</v>
      </c>
      <c r="C86" s="1440"/>
      <c r="D86" s="1446"/>
      <c r="E86" s="1446"/>
      <c r="F86" s="1446"/>
      <c r="G86" s="1438">
        <f t="shared" si="87"/>
        <v>0</v>
      </c>
      <c r="H86" s="1446"/>
      <c r="I86" s="1446"/>
      <c r="J86" s="1446"/>
      <c r="K86" s="1438">
        <f t="shared" si="84"/>
        <v>0</v>
      </c>
      <c r="L86" s="1446"/>
      <c r="M86" s="1446"/>
      <c r="N86" s="1446"/>
      <c r="O86" s="1438">
        <f t="shared" si="85"/>
        <v>0</v>
      </c>
      <c r="P86" s="1446"/>
      <c r="Q86" s="1447"/>
      <c r="R86" s="1446"/>
      <c r="S86" s="1448">
        <f t="shared" si="98"/>
        <v>0</v>
      </c>
      <c r="T86" s="1446">
        <f t="shared" si="98"/>
        <v>0</v>
      </c>
      <c r="U86" s="1448">
        <f t="shared" si="98"/>
        <v>0</v>
      </c>
      <c r="V86" s="1476">
        <f t="shared" si="83"/>
        <v>0</v>
      </c>
      <c r="W86" s="2166"/>
      <c r="X86" s="2155"/>
    </row>
    <row r="87" spans="1:24" s="14" customFormat="1" x14ac:dyDescent="0.25">
      <c r="A87" s="2125">
        <v>204042</v>
      </c>
      <c r="B87" s="2127" t="s">
        <v>55</v>
      </c>
      <c r="C87" s="1440"/>
      <c r="D87" s="1446"/>
      <c r="E87" s="1446"/>
      <c r="F87" s="1446"/>
      <c r="G87" s="1438">
        <f t="shared" si="87"/>
        <v>0</v>
      </c>
      <c r="H87" s="1446"/>
      <c r="I87" s="1446"/>
      <c r="J87" s="1446"/>
      <c r="K87" s="1438">
        <f t="shared" si="84"/>
        <v>0</v>
      </c>
      <c r="L87" s="1446"/>
      <c r="M87" s="1446"/>
      <c r="N87" s="1446"/>
      <c r="O87" s="1438">
        <f t="shared" si="85"/>
        <v>0</v>
      </c>
      <c r="P87" s="1446"/>
      <c r="Q87" s="1447"/>
      <c r="R87" s="1446"/>
      <c r="S87" s="1448">
        <f t="shared" si="98"/>
        <v>0</v>
      </c>
      <c r="T87" s="1446">
        <f t="shared" si="98"/>
        <v>0</v>
      </c>
      <c r="U87" s="1448">
        <f t="shared" si="98"/>
        <v>0</v>
      </c>
      <c r="V87" s="1476">
        <f t="shared" si="83"/>
        <v>0</v>
      </c>
      <c r="W87" s="2166"/>
      <c r="X87" s="2155"/>
    </row>
    <row r="88" spans="1:24" s="2264" customFormat="1" x14ac:dyDescent="0.25">
      <c r="A88" s="2255">
        <v>20405</v>
      </c>
      <c r="B88" s="2256" t="s">
        <v>56</v>
      </c>
      <c r="C88" s="2257"/>
      <c r="D88" s="2257"/>
      <c r="E88" s="2257"/>
      <c r="F88" s="2257"/>
      <c r="G88" s="2258">
        <f t="shared" si="87"/>
        <v>0</v>
      </c>
      <c r="H88" s="2257"/>
      <c r="I88" s="2257"/>
      <c r="J88" s="2257"/>
      <c r="K88" s="2258">
        <f t="shared" si="84"/>
        <v>0</v>
      </c>
      <c r="L88" s="2257"/>
      <c r="M88" s="2257"/>
      <c r="N88" s="2257"/>
      <c r="O88" s="2258">
        <f t="shared" si="85"/>
        <v>0</v>
      </c>
      <c r="P88" s="2257"/>
      <c r="Q88" s="2259"/>
      <c r="R88" s="2257"/>
      <c r="S88" s="2260">
        <f t="shared" si="98"/>
        <v>0</v>
      </c>
      <c r="T88" s="2257">
        <f t="shared" si="98"/>
        <v>0</v>
      </c>
      <c r="U88" s="2260">
        <f t="shared" si="98"/>
        <v>0</v>
      </c>
      <c r="V88" s="2261">
        <f t="shared" si="83"/>
        <v>0</v>
      </c>
      <c r="W88" s="2262"/>
      <c r="X88" s="2263"/>
    </row>
    <row r="89" spans="1:24" x14ac:dyDescent="0.25">
      <c r="A89" s="776">
        <v>20406</v>
      </c>
      <c r="B89" s="689" t="s">
        <v>59</v>
      </c>
      <c r="C89" s="1446">
        <f>SUM(C90:C94)</f>
        <v>0</v>
      </c>
      <c r="D89" s="1446">
        <f>SUM(D90:D94)</f>
        <v>0</v>
      </c>
      <c r="E89" s="1446">
        <f>SUM(E90:E94)</f>
        <v>0</v>
      </c>
      <c r="F89" s="1446">
        <f>SUM(F90:F94)</f>
        <v>0</v>
      </c>
      <c r="G89" s="1438">
        <f t="shared" si="87"/>
        <v>0</v>
      </c>
      <c r="H89" s="1446">
        <f>SUM(H90:H94)</f>
        <v>0</v>
      </c>
      <c r="I89" s="1446">
        <f>SUM(I90:I94)</f>
        <v>0</v>
      </c>
      <c r="J89" s="1446">
        <f>SUM(J90:J94)</f>
        <v>0</v>
      </c>
      <c r="K89" s="1438">
        <f t="shared" si="84"/>
        <v>0</v>
      </c>
      <c r="L89" s="1446">
        <f>SUM(L90:L94)</f>
        <v>0</v>
      </c>
      <c r="M89" s="1446">
        <f>SUM(M90:M94)</f>
        <v>0</v>
      </c>
      <c r="N89" s="1446">
        <f>SUM(N90:N94)</f>
        <v>0</v>
      </c>
      <c r="O89" s="1438">
        <f t="shared" si="85"/>
        <v>0</v>
      </c>
      <c r="P89" s="1446">
        <f>SUM(P90:P94)</f>
        <v>0</v>
      </c>
      <c r="Q89" s="1447">
        <f>SUM(Q90:Q94)</f>
        <v>0</v>
      </c>
      <c r="R89" s="1446">
        <f>SUM(R90:R94)</f>
        <v>0</v>
      </c>
      <c r="S89" s="1448">
        <f t="shared" si="98"/>
        <v>0</v>
      </c>
      <c r="T89" s="1446">
        <f t="shared" si="98"/>
        <v>0</v>
      </c>
      <c r="U89" s="1448">
        <f t="shared" si="98"/>
        <v>0</v>
      </c>
      <c r="V89" s="1476">
        <f t="shared" si="83"/>
        <v>0</v>
      </c>
      <c r="W89" s="2166"/>
      <c r="X89" s="2155"/>
    </row>
    <row r="90" spans="1:24" s="14" customFormat="1" x14ac:dyDescent="0.25">
      <c r="A90" s="2125">
        <v>204061</v>
      </c>
      <c r="B90" s="2127" t="s">
        <v>60</v>
      </c>
      <c r="C90" s="1440"/>
      <c r="D90" s="1446"/>
      <c r="E90" s="1446"/>
      <c r="F90" s="1446"/>
      <c r="G90" s="1438">
        <f t="shared" si="87"/>
        <v>0</v>
      </c>
      <c r="H90" s="1446"/>
      <c r="I90" s="1446"/>
      <c r="J90" s="1446"/>
      <c r="K90" s="1438">
        <f t="shared" si="84"/>
        <v>0</v>
      </c>
      <c r="L90" s="1446"/>
      <c r="M90" s="1446"/>
      <c r="N90" s="1446"/>
      <c r="O90" s="1438">
        <f t="shared" si="85"/>
        <v>0</v>
      </c>
      <c r="P90" s="1446"/>
      <c r="Q90" s="1447"/>
      <c r="R90" s="1446"/>
      <c r="S90" s="1448">
        <f t="shared" si="98"/>
        <v>0</v>
      </c>
      <c r="T90" s="1446">
        <f t="shared" si="98"/>
        <v>0</v>
      </c>
      <c r="U90" s="1448">
        <f t="shared" si="98"/>
        <v>0</v>
      </c>
      <c r="V90" s="1476">
        <f t="shared" si="83"/>
        <v>0</v>
      </c>
      <c r="W90" s="2166"/>
      <c r="X90" s="2155"/>
    </row>
    <row r="91" spans="1:24" s="14" customFormat="1" x14ac:dyDescent="0.25">
      <c r="A91" s="2125">
        <v>204062</v>
      </c>
      <c r="B91" s="2127" t="s">
        <v>61</v>
      </c>
      <c r="C91" s="1194"/>
      <c r="D91" s="1196"/>
      <c r="E91" s="1446"/>
      <c r="F91" s="1446"/>
      <c r="G91" s="1438">
        <f t="shared" si="87"/>
        <v>0</v>
      </c>
      <c r="H91" s="1446"/>
      <c r="I91" s="1446"/>
      <c r="J91" s="1446"/>
      <c r="K91" s="1438">
        <f t="shared" si="84"/>
        <v>0</v>
      </c>
      <c r="L91" s="1446"/>
      <c r="M91" s="1446"/>
      <c r="N91" s="1446"/>
      <c r="O91" s="1438">
        <f t="shared" si="85"/>
        <v>0</v>
      </c>
      <c r="P91" s="1446"/>
      <c r="Q91" s="1447"/>
      <c r="R91" s="1446"/>
      <c r="S91" s="1448">
        <f t="shared" si="98"/>
        <v>0</v>
      </c>
      <c r="T91" s="1446">
        <f t="shared" si="98"/>
        <v>0</v>
      </c>
      <c r="U91" s="1448">
        <f t="shared" si="98"/>
        <v>0</v>
      </c>
      <c r="V91" s="1476">
        <f t="shared" si="83"/>
        <v>0</v>
      </c>
      <c r="W91" s="2166"/>
      <c r="X91" s="2155"/>
    </row>
    <row r="92" spans="1:24" s="14" customFormat="1" x14ac:dyDescent="0.25">
      <c r="A92" s="2125">
        <v>204063</v>
      </c>
      <c r="B92" s="2127" t="s">
        <v>62</v>
      </c>
      <c r="C92" s="1194"/>
      <c r="D92" s="1196"/>
      <c r="E92" s="1446"/>
      <c r="F92" s="1446"/>
      <c r="G92" s="1438">
        <f t="shared" si="87"/>
        <v>0</v>
      </c>
      <c r="H92" s="1446"/>
      <c r="I92" s="1446"/>
      <c r="J92" s="1446"/>
      <c r="K92" s="1438">
        <f t="shared" si="84"/>
        <v>0</v>
      </c>
      <c r="L92" s="1446"/>
      <c r="M92" s="1446"/>
      <c r="N92" s="1446"/>
      <c r="O92" s="1438">
        <f t="shared" si="85"/>
        <v>0</v>
      </c>
      <c r="P92" s="1446"/>
      <c r="Q92" s="1447"/>
      <c r="R92" s="1446"/>
      <c r="S92" s="1448">
        <f t="shared" si="98"/>
        <v>0</v>
      </c>
      <c r="T92" s="1446">
        <f t="shared" si="98"/>
        <v>0</v>
      </c>
      <c r="U92" s="1448">
        <f t="shared" si="98"/>
        <v>0</v>
      </c>
      <c r="V92" s="1476">
        <f t="shared" si="83"/>
        <v>0</v>
      </c>
      <c r="W92" s="2166"/>
      <c r="X92" s="2155"/>
    </row>
    <row r="93" spans="1:24" s="14" customFormat="1" x14ac:dyDescent="0.25">
      <c r="A93" s="2125">
        <v>204064</v>
      </c>
      <c r="B93" s="2127" t="s">
        <v>63</v>
      </c>
      <c r="C93" s="1194"/>
      <c r="D93" s="1196"/>
      <c r="E93" s="1446"/>
      <c r="F93" s="1446"/>
      <c r="G93" s="1438">
        <f t="shared" si="87"/>
        <v>0</v>
      </c>
      <c r="H93" s="1446"/>
      <c r="I93" s="1446"/>
      <c r="J93" s="1446"/>
      <c r="K93" s="1438">
        <f t="shared" si="84"/>
        <v>0</v>
      </c>
      <c r="L93" s="1446"/>
      <c r="M93" s="1446"/>
      <c r="N93" s="1446"/>
      <c r="O93" s="1438">
        <f t="shared" si="85"/>
        <v>0</v>
      </c>
      <c r="P93" s="1446"/>
      <c r="Q93" s="1447"/>
      <c r="R93" s="1446"/>
      <c r="S93" s="1448">
        <f t="shared" si="98"/>
        <v>0</v>
      </c>
      <c r="T93" s="1446">
        <f t="shared" si="98"/>
        <v>0</v>
      </c>
      <c r="U93" s="1448">
        <f t="shared" si="98"/>
        <v>0</v>
      </c>
      <c r="V93" s="1476">
        <f t="shared" si="83"/>
        <v>0</v>
      </c>
      <c r="W93" s="2166"/>
      <c r="X93" s="2155"/>
    </row>
    <row r="94" spans="1:24" s="14" customFormat="1" x14ac:dyDescent="0.25">
      <c r="A94" s="2125">
        <v>204065</v>
      </c>
      <c r="B94" s="2127" t="s">
        <v>64</v>
      </c>
      <c r="C94" s="1195"/>
      <c r="D94" s="1196"/>
      <c r="E94" s="1446"/>
      <c r="F94" s="1446"/>
      <c r="G94" s="1438">
        <f t="shared" si="87"/>
        <v>0</v>
      </c>
      <c r="H94" s="1446"/>
      <c r="I94" s="1446"/>
      <c r="J94" s="1446"/>
      <c r="K94" s="1438">
        <f t="shared" si="84"/>
        <v>0</v>
      </c>
      <c r="L94" s="1446"/>
      <c r="M94" s="1446"/>
      <c r="N94" s="1446"/>
      <c r="O94" s="1438">
        <f t="shared" si="85"/>
        <v>0</v>
      </c>
      <c r="P94" s="1446"/>
      <c r="Q94" s="1447"/>
      <c r="R94" s="1446"/>
      <c r="S94" s="1448">
        <f t="shared" si="98"/>
        <v>0</v>
      </c>
      <c r="T94" s="1446">
        <f t="shared" si="98"/>
        <v>0</v>
      </c>
      <c r="U94" s="1448">
        <f t="shared" si="98"/>
        <v>0</v>
      </c>
      <c r="V94" s="1476">
        <f t="shared" si="83"/>
        <v>0</v>
      </c>
      <c r="W94" s="2166"/>
      <c r="X94" s="2155"/>
    </row>
    <row r="95" spans="1:24" ht="31.5" x14ac:dyDescent="0.25">
      <c r="A95" s="776">
        <v>20407</v>
      </c>
      <c r="B95" s="689" t="s">
        <v>65</v>
      </c>
      <c r="C95" s="1195"/>
      <c r="D95" s="1196"/>
      <c r="E95" s="1196"/>
      <c r="F95" s="1196"/>
      <c r="G95" s="1438">
        <f t="shared" si="87"/>
        <v>0</v>
      </c>
      <c r="H95" s="1446"/>
      <c r="I95" s="1446"/>
      <c r="J95" s="1446"/>
      <c r="K95" s="1438">
        <f t="shared" si="84"/>
        <v>0</v>
      </c>
      <c r="L95" s="1446"/>
      <c r="M95" s="1446"/>
      <c r="N95" s="1446"/>
      <c r="O95" s="1438">
        <f t="shared" si="85"/>
        <v>0</v>
      </c>
      <c r="P95" s="1446"/>
      <c r="Q95" s="1447"/>
      <c r="R95" s="1446"/>
      <c r="S95" s="1448">
        <f t="shared" si="98"/>
        <v>0</v>
      </c>
      <c r="T95" s="1446">
        <f t="shared" si="98"/>
        <v>0</v>
      </c>
      <c r="U95" s="1448">
        <f t="shared" si="98"/>
        <v>0</v>
      </c>
      <c r="V95" s="1476">
        <f t="shared" si="83"/>
        <v>0</v>
      </c>
      <c r="W95" s="2166"/>
      <c r="X95" s="2155"/>
    </row>
    <row r="96" spans="1:24" x14ac:dyDescent="0.25">
      <c r="A96" s="776">
        <v>20408</v>
      </c>
      <c r="B96" s="2128" t="s">
        <v>618</v>
      </c>
      <c r="C96" s="1195"/>
      <c r="D96" s="1196"/>
      <c r="E96" s="1196"/>
      <c r="F96" s="1196"/>
      <c r="G96" s="1438">
        <f t="shared" si="87"/>
        <v>0</v>
      </c>
      <c r="H96" s="1446"/>
      <c r="I96" s="1446"/>
      <c r="J96" s="1446"/>
      <c r="K96" s="1438">
        <f t="shared" si="84"/>
        <v>0</v>
      </c>
      <c r="L96" s="1446"/>
      <c r="M96" s="1446"/>
      <c r="N96" s="1446"/>
      <c r="O96" s="1438">
        <f t="shared" si="85"/>
        <v>0</v>
      </c>
      <c r="P96" s="1446"/>
      <c r="Q96" s="1447"/>
      <c r="R96" s="1446"/>
      <c r="S96" s="1448">
        <f t="shared" si="98"/>
        <v>0</v>
      </c>
      <c r="T96" s="1446">
        <f t="shared" si="98"/>
        <v>0</v>
      </c>
      <c r="U96" s="1448">
        <f t="shared" si="98"/>
        <v>0</v>
      </c>
      <c r="V96" s="1476">
        <f t="shared" si="83"/>
        <v>0</v>
      </c>
      <c r="W96" s="2166"/>
      <c r="X96" s="2155"/>
    </row>
    <row r="97" spans="1:24" x14ac:dyDescent="0.25">
      <c r="A97" s="776">
        <v>20421</v>
      </c>
      <c r="B97" s="2129" t="s">
        <v>67</v>
      </c>
      <c r="C97" s="1195"/>
      <c r="D97" s="1196"/>
      <c r="E97" s="1196"/>
      <c r="F97" s="1196"/>
      <c r="G97" s="1438">
        <f t="shared" si="87"/>
        <v>0</v>
      </c>
      <c r="H97" s="1446"/>
      <c r="I97" s="1446"/>
      <c r="J97" s="1446"/>
      <c r="K97" s="1438">
        <f t="shared" si="84"/>
        <v>0</v>
      </c>
      <c r="L97" s="1446"/>
      <c r="M97" s="1446"/>
      <c r="N97" s="1446"/>
      <c r="O97" s="1438">
        <f t="shared" si="85"/>
        <v>0</v>
      </c>
      <c r="P97" s="1446"/>
      <c r="Q97" s="1447"/>
      <c r="R97" s="1446"/>
      <c r="S97" s="1448">
        <f t="shared" si="98"/>
        <v>0</v>
      </c>
      <c r="T97" s="1446">
        <f t="shared" si="98"/>
        <v>0</v>
      </c>
      <c r="U97" s="1448">
        <f t="shared" si="98"/>
        <v>0</v>
      </c>
      <c r="V97" s="1476">
        <f t="shared" si="83"/>
        <v>0</v>
      </c>
      <c r="W97" s="2166"/>
      <c r="X97" s="2155"/>
    </row>
    <row r="98" spans="1:24" ht="18.75" customHeight="1" x14ac:dyDescent="0.25">
      <c r="A98" s="776">
        <v>20422</v>
      </c>
      <c r="B98" s="2129" t="s">
        <v>68</v>
      </c>
      <c r="C98" s="1195"/>
      <c r="D98" s="1196"/>
      <c r="E98" s="1196"/>
      <c r="F98" s="1196"/>
      <c r="G98" s="1438">
        <f t="shared" si="87"/>
        <v>0</v>
      </c>
      <c r="H98" s="1446"/>
      <c r="I98" s="1446"/>
      <c r="J98" s="1446"/>
      <c r="K98" s="1438">
        <f t="shared" si="84"/>
        <v>0</v>
      </c>
      <c r="L98" s="1446"/>
      <c r="M98" s="1446"/>
      <c r="N98" s="1446"/>
      <c r="O98" s="1438">
        <f t="shared" si="85"/>
        <v>0</v>
      </c>
      <c r="P98" s="1446"/>
      <c r="Q98" s="1447"/>
      <c r="R98" s="1446"/>
      <c r="S98" s="1448">
        <f t="shared" si="98"/>
        <v>0</v>
      </c>
      <c r="T98" s="1446">
        <f t="shared" si="98"/>
        <v>0</v>
      </c>
      <c r="U98" s="1448">
        <f t="shared" si="98"/>
        <v>0</v>
      </c>
      <c r="V98" s="1476">
        <f t="shared" si="83"/>
        <v>0</v>
      </c>
      <c r="W98" s="2166"/>
      <c r="X98" s="2155"/>
    </row>
    <row r="99" spans="1:24" ht="18.75" customHeight="1" x14ac:dyDescent="0.25">
      <c r="A99" s="776">
        <v>20423</v>
      </c>
      <c r="B99" s="871" t="s">
        <v>1743</v>
      </c>
      <c r="C99" s="1195"/>
      <c r="D99" s="1196"/>
      <c r="E99" s="1196"/>
      <c r="F99" s="1196"/>
      <c r="G99" s="1438">
        <f t="shared" si="87"/>
        <v>0</v>
      </c>
      <c r="H99" s="1446"/>
      <c r="I99" s="1446"/>
      <c r="J99" s="1446"/>
      <c r="K99" s="1438">
        <f t="shared" si="84"/>
        <v>0</v>
      </c>
      <c r="L99" s="1446"/>
      <c r="M99" s="1446"/>
      <c r="N99" s="1446"/>
      <c r="O99" s="1438">
        <f t="shared" si="85"/>
        <v>0</v>
      </c>
      <c r="P99" s="1446"/>
      <c r="Q99" s="1447"/>
      <c r="R99" s="1446"/>
      <c r="S99" s="1448">
        <f t="shared" ref="S99:U103" si="99">P99+L99+H99+D99</f>
        <v>0</v>
      </c>
      <c r="T99" s="1446">
        <f t="shared" si="99"/>
        <v>0</v>
      </c>
      <c r="U99" s="1448">
        <f t="shared" si="99"/>
        <v>0</v>
      </c>
      <c r="V99" s="1476">
        <f t="shared" si="83"/>
        <v>0</v>
      </c>
      <c r="W99" s="2166"/>
      <c r="X99" s="2155"/>
    </row>
    <row r="100" spans="1:24" x14ac:dyDescent="0.25">
      <c r="A100" s="776" t="s">
        <v>2262</v>
      </c>
      <c r="B100" s="871" t="s">
        <v>70</v>
      </c>
      <c r="C100" s="1439">
        <f>C101+C102</f>
        <v>0</v>
      </c>
      <c r="D100" s="1439">
        <f>D101+D102</f>
        <v>0</v>
      </c>
      <c r="E100" s="1439">
        <f t="shared" ref="E100" si="100">E101+E102</f>
        <v>0</v>
      </c>
      <c r="F100" s="1439">
        <f>F101+F102</f>
        <v>0</v>
      </c>
      <c r="G100" s="1438">
        <f>C100+D100-E100-F100</f>
        <v>0</v>
      </c>
      <c r="H100" s="1439">
        <f t="shared" ref="H100:J100" si="101">H101+H102</f>
        <v>0</v>
      </c>
      <c r="I100" s="1439">
        <f>I101+I102</f>
        <v>0</v>
      </c>
      <c r="J100" s="1439">
        <f t="shared" si="101"/>
        <v>0</v>
      </c>
      <c r="K100" s="1438">
        <f t="shared" ref="K100:K102" si="102">G100+H100-I100-J100</f>
        <v>0</v>
      </c>
      <c r="L100" s="1439">
        <f t="shared" ref="L100:N100" si="103">L101+L102</f>
        <v>0</v>
      </c>
      <c r="M100" s="1439">
        <f t="shared" si="103"/>
        <v>0</v>
      </c>
      <c r="N100" s="1439">
        <f t="shared" si="103"/>
        <v>0</v>
      </c>
      <c r="O100" s="1438">
        <f t="shared" ref="O100:O102" si="104">K100+L100-M100-N100</f>
        <v>0</v>
      </c>
      <c r="P100" s="1439">
        <f t="shared" ref="P100:R100" si="105">P101+P102</f>
        <v>0</v>
      </c>
      <c r="Q100" s="1439">
        <f t="shared" si="105"/>
        <v>0</v>
      </c>
      <c r="R100" s="1439">
        <f t="shared" si="105"/>
        <v>0</v>
      </c>
      <c r="S100" s="1448">
        <f t="shared" si="99"/>
        <v>0</v>
      </c>
      <c r="T100" s="1446">
        <f t="shared" si="99"/>
        <v>0</v>
      </c>
      <c r="U100" s="1448">
        <f t="shared" si="99"/>
        <v>0</v>
      </c>
      <c r="V100" s="1476">
        <f t="shared" ref="V100:V102" si="106">O100+P100-Q100-R100</f>
        <v>0</v>
      </c>
      <c r="W100" s="2166"/>
      <c r="X100" s="2155"/>
    </row>
    <row r="101" spans="1:24" s="1418" customFormat="1" x14ac:dyDescent="0.25">
      <c r="A101" s="2130">
        <v>204291</v>
      </c>
      <c r="B101" s="2131" t="s">
        <v>2264</v>
      </c>
      <c r="C101" s="1530"/>
      <c r="D101" s="1531"/>
      <c r="E101" s="1531"/>
      <c r="F101" s="1531"/>
      <c r="G101" s="698">
        <f t="shared" ref="G101:G102" si="107">C101+D101-E101-F101</f>
        <v>0</v>
      </c>
      <c r="H101" s="700"/>
      <c r="I101" s="700"/>
      <c r="J101" s="700"/>
      <c r="K101" s="698">
        <f t="shared" si="102"/>
        <v>0</v>
      </c>
      <c r="L101" s="700"/>
      <c r="M101" s="700"/>
      <c r="N101" s="700"/>
      <c r="O101" s="698">
        <f t="shared" si="104"/>
        <v>0</v>
      </c>
      <c r="P101" s="700"/>
      <c r="Q101" s="1532"/>
      <c r="R101" s="700"/>
      <c r="S101" s="1533">
        <f t="shared" si="99"/>
        <v>0</v>
      </c>
      <c r="T101" s="700">
        <f t="shared" si="99"/>
        <v>0</v>
      </c>
      <c r="U101" s="1533">
        <f t="shared" si="99"/>
        <v>0</v>
      </c>
      <c r="V101" s="1534">
        <f t="shared" si="106"/>
        <v>0</v>
      </c>
      <c r="W101" s="2166"/>
      <c r="X101" s="2155"/>
    </row>
    <row r="102" spans="1:24" s="1418" customFormat="1" ht="31.5" x14ac:dyDescent="0.25">
      <c r="A102" s="2130">
        <v>20429</v>
      </c>
      <c r="B102" s="2131" t="s">
        <v>2263</v>
      </c>
      <c r="C102" s="1530"/>
      <c r="D102" s="1531"/>
      <c r="E102" s="1531"/>
      <c r="F102" s="1531"/>
      <c r="G102" s="698">
        <f t="shared" si="107"/>
        <v>0</v>
      </c>
      <c r="H102" s="700"/>
      <c r="I102" s="700"/>
      <c r="J102" s="700"/>
      <c r="K102" s="698">
        <f t="shared" si="102"/>
        <v>0</v>
      </c>
      <c r="L102" s="700"/>
      <c r="M102" s="700"/>
      <c r="N102" s="700"/>
      <c r="O102" s="698">
        <f t="shared" si="104"/>
        <v>0</v>
      </c>
      <c r="P102" s="700"/>
      <c r="Q102" s="1532"/>
      <c r="R102" s="700"/>
      <c r="S102" s="1533">
        <f t="shared" si="99"/>
        <v>0</v>
      </c>
      <c r="T102" s="700">
        <f t="shared" si="99"/>
        <v>0</v>
      </c>
      <c r="U102" s="1533">
        <f t="shared" si="99"/>
        <v>0</v>
      </c>
      <c r="V102" s="1534">
        <f t="shared" si="106"/>
        <v>0</v>
      </c>
      <c r="W102" s="2166"/>
      <c r="X102" s="2155"/>
    </row>
    <row r="103" spans="1:24" x14ac:dyDescent="0.25">
      <c r="A103" s="776">
        <v>20430</v>
      </c>
      <c r="B103" s="310" t="s">
        <v>71</v>
      </c>
      <c r="C103" s="1195"/>
      <c r="D103" s="1196"/>
      <c r="E103" s="1196"/>
      <c r="F103" s="1196"/>
      <c r="G103" s="1438">
        <f t="shared" si="87"/>
        <v>0</v>
      </c>
      <c r="H103" s="1446"/>
      <c r="I103" s="1446"/>
      <c r="J103" s="1446"/>
      <c r="K103" s="1438">
        <f t="shared" si="84"/>
        <v>0</v>
      </c>
      <c r="L103" s="1446"/>
      <c r="M103" s="1446"/>
      <c r="N103" s="1446"/>
      <c r="O103" s="1438">
        <f t="shared" si="85"/>
        <v>0</v>
      </c>
      <c r="P103" s="1446"/>
      <c r="Q103" s="1447"/>
      <c r="R103" s="1446"/>
      <c r="S103" s="1448">
        <f t="shared" si="99"/>
        <v>0</v>
      </c>
      <c r="T103" s="1446">
        <f t="shared" si="99"/>
        <v>0</v>
      </c>
      <c r="U103" s="1448">
        <f t="shared" si="99"/>
        <v>0</v>
      </c>
      <c r="V103" s="1476">
        <f t="shared" si="83"/>
        <v>0</v>
      </c>
      <c r="W103" s="2166"/>
      <c r="X103" s="2155"/>
    </row>
    <row r="104" spans="1:24" x14ac:dyDescent="0.25">
      <c r="A104" s="2132">
        <v>20431</v>
      </c>
      <c r="B104" s="2133" t="s">
        <v>72</v>
      </c>
      <c r="C104" s="1195"/>
      <c r="D104" s="1196"/>
      <c r="E104" s="1196"/>
      <c r="F104" s="1196"/>
      <c r="G104" s="1438">
        <f t="shared" si="87"/>
        <v>0</v>
      </c>
      <c r="H104" s="1446"/>
      <c r="I104" s="1446"/>
      <c r="J104" s="1446"/>
      <c r="K104" s="1438">
        <f t="shared" si="84"/>
        <v>0</v>
      </c>
      <c r="L104" s="1446"/>
      <c r="M104" s="1446"/>
      <c r="N104" s="1446"/>
      <c r="O104" s="1438">
        <f t="shared" si="85"/>
        <v>0</v>
      </c>
      <c r="P104" s="1446"/>
      <c r="Q104" s="1447"/>
      <c r="R104" s="1446"/>
      <c r="S104" s="1448">
        <f>P104+L104+H104+D104</f>
        <v>0</v>
      </c>
      <c r="T104" s="1446">
        <f>Q104+M104+I104+E104</f>
        <v>0</v>
      </c>
      <c r="U104" s="1448">
        <f>R104+N104+J104+F104</f>
        <v>0</v>
      </c>
      <c r="V104" s="1476">
        <f t="shared" si="83"/>
        <v>0</v>
      </c>
      <c r="W104" s="2166"/>
      <c r="X104" s="2155"/>
    </row>
    <row r="105" spans="1:24" ht="33.6" customHeight="1" x14ac:dyDescent="0.25">
      <c r="A105" s="1482">
        <v>20432</v>
      </c>
      <c r="B105" s="1463" t="s">
        <v>2154</v>
      </c>
      <c r="C105" s="1439">
        <f>C106+C107</f>
        <v>0</v>
      </c>
      <c r="D105" s="1439">
        <f t="shared" ref="D105:F105" si="108">D106+D107</f>
        <v>0</v>
      </c>
      <c r="E105" s="1439">
        <f t="shared" si="108"/>
        <v>0</v>
      </c>
      <c r="F105" s="1439">
        <f t="shared" si="108"/>
        <v>0</v>
      </c>
      <c r="G105" s="1438">
        <f t="shared" si="87"/>
        <v>0</v>
      </c>
      <c r="H105" s="1439">
        <f t="shared" ref="H105" si="109">H106+H107</f>
        <v>0</v>
      </c>
      <c r="I105" s="1439">
        <f t="shared" ref="I105" si="110">I106+I107</f>
        <v>0</v>
      </c>
      <c r="J105" s="1439">
        <f t="shared" ref="J105" si="111">J106+J107</f>
        <v>0</v>
      </c>
      <c r="K105" s="1438">
        <f t="shared" si="84"/>
        <v>0</v>
      </c>
      <c r="L105" s="1439">
        <f t="shared" ref="L105" si="112">L106+L107</f>
        <v>0</v>
      </c>
      <c r="M105" s="1439">
        <f t="shared" ref="M105" si="113">M106+M107</f>
        <v>0</v>
      </c>
      <c r="N105" s="1439">
        <f t="shared" ref="N105" si="114">N106+N107</f>
        <v>0</v>
      </c>
      <c r="O105" s="1438">
        <f t="shared" si="85"/>
        <v>0</v>
      </c>
      <c r="P105" s="1439">
        <f t="shared" ref="P105" si="115">P106+P107</f>
        <v>0</v>
      </c>
      <c r="Q105" s="1439">
        <f t="shared" ref="Q105" si="116">Q106+Q107</f>
        <v>0</v>
      </c>
      <c r="R105" s="1439">
        <f t="shared" ref="R105" si="117">R106+R107</f>
        <v>0</v>
      </c>
      <c r="S105" s="1448">
        <f t="shared" ref="S105:U122" si="118">P105+L105+H105+D105</f>
        <v>0</v>
      </c>
      <c r="T105" s="1446">
        <f t="shared" si="118"/>
        <v>0</v>
      </c>
      <c r="U105" s="1448">
        <f t="shared" si="118"/>
        <v>0</v>
      </c>
      <c r="V105" s="1476">
        <f t="shared" si="83"/>
        <v>0</v>
      </c>
      <c r="W105" s="2166"/>
      <c r="X105" s="2155"/>
    </row>
    <row r="106" spans="1:24" ht="31.5" x14ac:dyDescent="0.25">
      <c r="A106" s="2058">
        <v>204321</v>
      </c>
      <c r="B106" s="2131" t="s">
        <v>839</v>
      </c>
      <c r="C106" s="1197"/>
      <c r="D106" s="1196"/>
      <c r="E106" s="1196"/>
      <c r="F106" s="1196"/>
      <c r="G106" s="1438">
        <f t="shared" si="87"/>
        <v>0</v>
      </c>
      <c r="H106" s="1446"/>
      <c r="I106" s="1446"/>
      <c r="J106" s="1446"/>
      <c r="K106" s="1438">
        <f t="shared" si="84"/>
        <v>0</v>
      </c>
      <c r="L106" s="1446"/>
      <c r="M106" s="1446"/>
      <c r="N106" s="1446"/>
      <c r="O106" s="1438">
        <f t="shared" si="85"/>
        <v>0</v>
      </c>
      <c r="P106" s="1446"/>
      <c r="Q106" s="1447"/>
      <c r="R106" s="1446"/>
      <c r="S106" s="1448">
        <f t="shared" si="118"/>
        <v>0</v>
      </c>
      <c r="T106" s="1446">
        <f t="shared" si="118"/>
        <v>0</v>
      </c>
      <c r="U106" s="1448">
        <f t="shared" si="118"/>
        <v>0</v>
      </c>
      <c r="V106" s="1476">
        <f t="shared" si="83"/>
        <v>0</v>
      </c>
      <c r="W106" s="2166"/>
      <c r="X106" s="2155"/>
    </row>
    <row r="107" spans="1:24" ht="31.5" x14ac:dyDescent="0.25">
      <c r="A107" s="2058">
        <v>204322</v>
      </c>
      <c r="B107" s="2131" t="s">
        <v>1834</v>
      </c>
      <c r="C107" s="1197"/>
      <c r="D107" s="1196"/>
      <c r="E107" s="1196"/>
      <c r="F107" s="1196"/>
      <c r="G107" s="1438">
        <f t="shared" si="87"/>
        <v>0</v>
      </c>
      <c r="H107" s="1446"/>
      <c r="I107" s="1446"/>
      <c r="J107" s="1446"/>
      <c r="K107" s="1438">
        <f t="shared" si="84"/>
        <v>0</v>
      </c>
      <c r="L107" s="1446"/>
      <c r="M107" s="1446"/>
      <c r="N107" s="1446"/>
      <c r="O107" s="1438">
        <f t="shared" si="85"/>
        <v>0</v>
      </c>
      <c r="P107" s="1446"/>
      <c r="Q107" s="1447"/>
      <c r="R107" s="1446"/>
      <c r="S107" s="1448">
        <f t="shared" si="118"/>
        <v>0</v>
      </c>
      <c r="T107" s="1446">
        <f t="shared" si="118"/>
        <v>0</v>
      </c>
      <c r="U107" s="1448">
        <f t="shared" si="118"/>
        <v>0</v>
      </c>
      <c r="V107" s="1476">
        <f t="shared" si="83"/>
        <v>0</v>
      </c>
      <c r="W107" s="2166"/>
      <c r="X107" s="2155"/>
    </row>
    <row r="108" spans="1:24" ht="31.5" x14ac:dyDescent="0.25">
      <c r="A108" s="1482">
        <v>20433</v>
      </c>
      <c r="B108" s="871" t="s">
        <v>1816</v>
      </c>
      <c r="C108" s="1197"/>
      <c r="D108" s="1196"/>
      <c r="E108" s="1196"/>
      <c r="F108" s="1196"/>
      <c r="G108" s="1438">
        <f t="shared" si="87"/>
        <v>0</v>
      </c>
      <c r="H108" s="1446"/>
      <c r="I108" s="1446"/>
      <c r="J108" s="1446"/>
      <c r="K108" s="1438">
        <f t="shared" si="84"/>
        <v>0</v>
      </c>
      <c r="L108" s="1446"/>
      <c r="M108" s="1446"/>
      <c r="N108" s="1446"/>
      <c r="O108" s="1438">
        <f t="shared" si="85"/>
        <v>0</v>
      </c>
      <c r="P108" s="1446"/>
      <c r="Q108" s="1447"/>
      <c r="R108" s="1446"/>
      <c r="S108" s="1448">
        <f t="shared" si="118"/>
        <v>0</v>
      </c>
      <c r="T108" s="1446">
        <f t="shared" si="118"/>
        <v>0</v>
      </c>
      <c r="U108" s="1448">
        <f t="shared" si="118"/>
        <v>0</v>
      </c>
      <c r="V108" s="1476">
        <f t="shared" si="83"/>
        <v>0</v>
      </c>
      <c r="W108" s="2166"/>
      <c r="X108" s="2155"/>
    </row>
    <row r="109" spans="1:24" ht="15" customHeight="1" x14ac:dyDescent="0.25">
      <c r="A109" s="1482">
        <v>20434</v>
      </c>
      <c r="B109" s="1464" t="s">
        <v>626</v>
      </c>
      <c r="C109" s="1197"/>
      <c r="D109" s="1196"/>
      <c r="E109" s="1196"/>
      <c r="F109" s="1196"/>
      <c r="G109" s="1438">
        <f t="shared" si="87"/>
        <v>0</v>
      </c>
      <c r="H109" s="1446"/>
      <c r="I109" s="1446"/>
      <c r="J109" s="1446"/>
      <c r="K109" s="1438">
        <f t="shared" si="84"/>
        <v>0</v>
      </c>
      <c r="L109" s="1446"/>
      <c r="M109" s="1446"/>
      <c r="N109" s="1446"/>
      <c r="O109" s="1438">
        <f t="shared" si="85"/>
        <v>0</v>
      </c>
      <c r="P109" s="1446"/>
      <c r="Q109" s="1447"/>
      <c r="R109" s="1446"/>
      <c r="S109" s="1448">
        <f t="shared" si="118"/>
        <v>0</v>
      </c>
      <c r="T109" s="1446">
        <f t="shared" si="118"/>
        <v>0</v>
      </c>
      <c r="U109" s="1448">
        <f t="shared" si="118"/>
        <v>0</v>
      </c>
      <c r="V109" s="1476">
        <f t="shared" si="83"/>
        <v>0</v>
      </c>
      <c r="W109" s="2166"/>
      <c r="X109" s="2155"/>
    </row>
    <row r="110" spans="1:24" ht="31.5" x14ac:dyDescent="0.25">
      <c r="A110" s="1482">
        <v>20435</v>
      </c>
      <c r="B110" s="1459" t="s">
        <v>1412</v>
      </c>
      <c r="C110" s="1197"/>
      <c r="D110" s="1196"/>
      <c r="E110" s="1196"/>
      <c r="F110" s="1196"/>
      <c r="G110" s="1438">
        <f t="shared" si="87"/>
        <v>0</v>
      </c>
      <c r="H110" s="1446"/>
      <c r="I110" s="1446"/>
      <c r="J110" s="1446"/>
      <c r="K110" s="1438">
        <f t="shared" si="84"/>
        <v>0</v>
      </c>
      <c r="L110" s="1446"/>
      <c r="M110" s="1446"/>
      <c r="N110" s="1446"/>
      <c r="O110" s="1438">
        <f t="shared" si="85"/>
        <v>0</v>
      </c>
      <c r="P110" s="1446"/>
      <c r="Q110" s="1447"/>
      <c r="R110" s="1446"/>
      <c r="S110" s="1448">
        <f t="shared" si="118"/>
        <v>0</v>
      </c>
      <c r="T110" s="1446">
        <f t="shared" si="118"/>
        <v>0</v>
      </c>
      <c r="U110" s="1448">
        <f t="shared" si="118"/>
        <v>0</v>
      </c>
      <c r="V110" s="1476">
        <f t="shared" si="83"/>
        <v>0</v>
      </c>
      <c r="W110" s="2166"/>
      <c r="X110" s="2155"/>
    </row>
    <row r="111" spans="1:24" x14ac:dyDescent="0.25">
      <c r="A111" s="1482">
        <v>20436</v>
      </c>
      <c r="B111" s="1464" t="s">
        <v>629</v>
      </c>
      <c r="C111" s="1197"/>
      <c r="D111" s="1196"/>
      <c r="E111" s="1196"/>
      <c r="F111" s="1196"/>
      <c r="G111" s="1438">
        <f t="shared" si="87"/>
        <v>0</v>
      </c>
      <c r="H111" s="1446"/>
      <c r="I111" s="1446"/>
      <c r="J111" s="1446"/>
      <c r="K111" s="1438">
        <f t="shared" si="84"/>
        <v>0</v>
      </c>
      <c r="L111" s="1446"/>
      <c r="M111" s="1446"/>
      <c r="N111" s="1446"/>
      <c r="O111" s="1438">
        <f t="shared" si="85"/>
        <v>0</v>
      </c>
      <c r="P111" s="1446"/>
      <c r="Q111" s="1447"/>
      <c r="R111" s="1446"/>
      <c r="S111" s="1448">
        <f t="shared" si="118"/>
        <v>0</v>
      </c>
      <c r="T111" s="1446">
        <f t="shared" si="118"/>
        <v>0</v>
      </c>
      <c r="U111" s="1448">
        <f t="shared" si="118"/>
        <v>0</v>
      </c>
      <c r="V111" s="1476">
        <f t="shared" si="83"/>
        <v>0</v>
      </c>
      <c r="W111" s="2166"/>
      <c r="X111" s="2155"/>
    </row>
    <row r="112" spans="1:24" x14ac:dyDescent="0.25">
      <c r="A112" s="1482">
        <v>20437</v>
      </c>
      <c r="B112" s="1465" t="s">
        <v>1291</v>
      </c>
      <c r="C112" s="1197"/>
      <c r="D112" s="1196"/>
      <c r="E112" s="1196"/>
      <c r="F112" s="1196"/>
      <c r="G112" s="1438">
        <f t="shared" si="87"/>
        <v>0</v>
      </c>
      <c r="H112" s="1446"/>
      <c r="I112" s="1446"/>
      <c r="J112" s="1446"/>
      <c r="K112" s="1438">
        <f t="shared" si="84"/>
        <v>0</v>
      </c>
      <c r="L112" s="1446"/>
      <c r="M112" s="1446"/>
      <c r="N112" s="1446"/>
      <c r="O112" s="1438">
        <f t="shared" si="85"/>
        <v>0</v>
      </c>
      <c r="P112" s="1446"/>
      <c r="Q112" s="1447"/>
      <c r="R112" s="1446"/>
      <c r="S112" s="1448">
        <f t="shared" si="118"/>
        <v>0</v>
      </c>
      <c r="T112" s="1446">
        <f t="shared" si="118"/>
        <v>0</v>
      </c>
      <c r="U112" s="1448">
        <f t="shared" si="118"/>
        <v>0</v>
      </c>
      <c r="V112" s="1476">
        <f t="shared" si="83"/>
        <v>0</v>
      </c>
      <c r="W112" s="2166"/>
      <c r="X112" s="2155"/>
    </row>
    <row r="113" spans="1:24" x14ac:dyDescent="0.25">
      <c r="A113" s="1482">
        <v>20438</v>
      </c>
      <c r="B113" s="1465" t="s">
        <v>1411</v>
      </c>
      <c r="C113" s="1197"/>
      <c r="D113" s="1196"/>
      <c r="E113" s="1196"/>
      <c r="F113" s="1196"/>
      <c r="G113" s="1438">
        <f t="shared" si="87"/>
        <v>0</v>
      </c>
      <c r="H113" s="1446"/>
      <c r="I113" s="1446"/>
      <c r="J113" s="1446"/>
      <c r="K113" s="1438">
        <f t="shared" si="84"/>
        <v>0</v>
      </c>
      <c r="L113" s="1446"/>
      <c r="M113" s="1446"/>
      <c r="N113" s="1446"/>
      <c r="O113" s="1438">
        <f t="shared" si="85"/>
        <v>0</v>
      </c>
      <c r="P113" s="1446"/>
      <c r="Q113" s="1447"/>
      <c r="R113" s="1446"/>
      <c r="S113" s="1448">
        <f t="shared" si="118"/>
        <v>0</v>
      </c>
      <c r="T113" s="1446">
        <f t="shared" si="118"/>
        <v>0</v>
      </c>
      <c r="U113" s="1448">
        <f t="shared" si="118"/>
        <v>0</v>
      </c>
      <c r="V113" s="1476">
        <f t="shared" si="83"/>
        <v>0</v>
      </c>
      <c r="W113" s="2166"/>
      <c r="X113" s="2155"/>
    </row>
    <row r="114" spans="1:24" x14ac:dyDescent="0.25">
      <c r="A114" s="1482">
        <v>20439</v>
      </c>
      <c r="B114" s="1459" t="s">
        <v>698</v>
      </c>
      <c r="C114" s="1197"/>
      <c r="D114" s="1196"/>
      <c r="E114" s="1196"/>
      <c r="F114" s="1196"/>
      <c r="G114" s="1438">
        <f>C114+D114-E114-F114</f>
        <v>0</v>
      </c>
      <c r="H114" s="1446"/>
      <c r="I114" s="1446"/>
      <c r="J114" s="1446"/>
      <c r="K114" s="1438">
        <f>G114+H114-I114-J114</f>
        <v>0</v>
      </c>
      <c r="L114" s="1446"/>
      <c r="M114" s="1446"/>
      <c r="N114" s="1446"/>
      <c r="O114" s="1438">
        <f>K114+L114-M114-N114</f>
        <v>0</v>
      </c>
      <c r="P114" s="1446"/>
      <c r="Q114" s="1447"/>
      <c r="R114" s="1446"/>
      <c r="S114" s="1448">
        <f t="shared" si="118"/>
        <v>0</v>
      </c>
      <c r="T114" s="1446">
        <f t="shared" si="118"/>
        <v>0</v>
      </c>
      <c r="U114" s="1448">
        <f t="shared" si="118"/>
        <v>0</v>
      </c>
      <c r="V114" s="1476">
        <f>O114+P114-Q114-R114</f>
        <v>0</v>
      </c>
      <c r="W114" s="2166"/>
      <c r="X114" s="2155"/>
    </row>
    <row r="115" spans="1:24" ht="31.5" x14ac:dyDescent="0.25">
      <c r="A115" s="1482">
        <v>20440</v>
      </c>
      <c r="B115" s="1459" t="s">
        <v>1736</v>
      </c>
      <c r="C115" s="1197"/>
      <c r="D115" s="1196"/>
      <c r="E115" s="1196"/>
      <c r="F115" s="1196"/>
      <c r="G115" s="1438">
        <f>C115+D115-E115-F115</f>
        <v>0</v>
      </c>
      <c r="H115" s="1446"/>
      <c r="I115" s="1446"/>
      <c r="J115" s="1446"/>
      <c r="K115" s="1438">
        <f>G115+H115-I115-J115</f>
        <v>0</v>
      </c>
      <c r="L115" s="1446"/>
      <c r="M115" s="1446"/>
      <c r="N115" s="1446"/>
      <c r="O115" s="1438">
        <f>K115+L115-M115-N115</f>
        <v>0</v>
      </c>
      <c r="P115" s="1446"/>
      <c r="Q115" s="1447"/>
      <c r="R115" s="1446"/>
      <c r="S115" s="1448">
        <f t="shared" si="118"/>
        <v>0</v>
      </c>
      <c r="T115" s="1446">
        <f t="shared" si="118"/>
        <v>0</v>
      </c>
      <c r="U115" s="1448">
        <f t="shared" si="118"/>
        <v>0</v>
      </c>
      <c r="V115" s="1476">
        <f>O115+P115-Q115-R115</f>
        <v>0</v>
      </c>
      <c r="W115" s="2166"/>
      <c r="X115" s="2155"/>
    </row>
    <row r="116" spans="1:24" x14ac:dyDescent="0.25">
      <c r="A116" s="1482">
        <v>20441</v>
      </c>
      <c r="B116" s="1459" t="s">
        <v>627</v>
      </c>
      <c r="C116" s="1197"/>
      <c r="D116" s="1196"/>
      <c r="E116" s="1196"/>
      <c r="F116" s="1196"/>
      <c r="G116" s="1438">
        <f>C116+D116-E116-F116</f>
        <v>0</v>
      </c>
      <c r="H116" s="1446"/>
      <c r="I116" s="1446"/>
      <c r="J116" s="1446"/>
      <c r="K116" s="1438">
        <f>G116+H116-I116-J116</f>
        <v>0</v>
      </c>
      <c r="L116" s="1446"/>
      <c r="M116" s="1446"/>
      <c r="N116" s="1446"/>
      <c r="O116" s="1438">
        <f>K116+L116-M116-N116</f>
        <v>0</v>
      </c>
      <c r="P116" s="1446"/>
      <c r="Q116" s="1447"/>
      <c r="R116" s="1446"/>
      <c r="S116" s="1448">
        <f t="shared" si="118"/>
        <v>0</v>
      </c>
      <c r="T116" s="1446">
        <f t="shared" si="118"/>
        <v>0</v>
      </c>
      <c r="U116" s="1448">
        <f t="shared" si="118"/>
        <v>0</v>
      </c>
      <c r="V116" s="1476">
        <f>O116+P116-Q116-R116</f>
        <v>0</v>
      </c>
      <c r="W116" s="2166"/>
      <c r="X116" s="2155"/>
    </row>
    <row r="117" spans="1:24" ht="31.5" x14ac:dyDescent="0.25">
      <c r="A117" s="1482">
        <v>20442</v>
      </c>
      <c r="B117" s="1007" t="s">
        <v>1737</v>
      </c>
      <c r="C117" s="1197"/>
      <c r="D117" s="1196"/>
      <c r="E117" s="1196"/>
      <c r="F117" s="1196"/>
      <c r="G117" s="1438">
        <f>C117+D117-E117-F117</f>
        <v>0</v>
      </c>
      <c r="H117" s="1446"/>
      <c r="I117" s="1446"/>
      <c r="J117" s="1446"/>
      <c r="K117" s="1438">
        <f>G117+H117-I117-J117</f>
        <v>0</v>
      </c>
      <c r="L117" s="1446"/>
      <c r="M117" s="1446"/>
      <c r="N117" s="1446"/>
      <c r="O117" s="1438">
        <f>K117+L117-M117-N117</f>
        <v>0</v>
      </c>
      <c r="P117" s="1446"/>
      <c r="Q117" s="1447"/>
      <c r="R117" s="1446"/>
      <c r="S117" s="1448">
        <f t="shared" si="118"/>
        <v>0</v>
      </c>
      <c r="T117" s="1446">
        <f t="shared" si="118"/>
        <v>0</v>
      </c>
      <c r="U117" s="1448">
        <f t="shared" si="118"/>
        <v>0</v>
      </c>
      <c r="V117" s="1476">
        <f>O117+P117-Q117-R117</f>
        <v>0</v>
      </c>
      <c r="W117" s="2166"/>
      <c r="X117" s="2155"/>
    </row>
    <row r="118" spans="1:24" ht="31.5" x14ac:dyDescent="0.25">
      <c r="A118" s="1482">
        <v>20443</v>
      </c>
      <c r="B118" s="1459" t="s">
        <v>1742</v>
      </c>
      <c r="C118" s="1197"/>
      <c r="D118" s="1196"/>
      <c r="E118" s="1196"/>
      <c r="F118" s="1196"/>
      <c r="G118" s="1438">
        <f>C118+D118-E118-F118</f>
        <v>0</v>
      </c>
      <c r="H118" s="1446"/>
      <c r="I118" s="1446"/>
      <c r="J118" s="1446"/>
      <c r="K118" s="1438">
        <f>G118+H118-I118-J118</f>
        <v>0</v>
      </c>
      <c r="L118" s="1446"/>
      <c r="M118" s="1446"/>
      <c r="N118" s="1446"/>
      <c r="O118" s="1438">
        <f>K118+L118-M118-N118</f>
        <v>0</v>
      </c>
      <c r="P118" s="1446"/>
      <c r="Q118" s="1447"/>
      <c r="R118" s="1446"/>
      <c r="S118" s="1448">
        <f t="shared" si="118"/>
        <v>0</v>
      </c>
      <c r="T118" s="1446">
        <f t="shared" si="118"/>
        <v>0</v>
      </c>
      <c r="U118" s="1448">
        <f t="shared" si="118"/>
        <v>0</v>
      </c>
      <c r="V118" s="1476">
        <f>O118+P118-Q118-R118</f>
        <v>0</v>
      </c>
      <c r="W118" s="2166"/>
      <c r="X118" s="2155"/>
    </row>
    <row r="119" spans="1:24" x14ac:dyDescent="0.25">
      <c r="A119" s="1482">
        <v>20450</v>
      </c>
      <c r="B119" s="1459" t="s">
        <v>1789</v>
      </c>
      <c r="C119" s="1197"/>
      <c r="D119" s="1196"/>
      <c r="E119" s="1196"/>
      <c r="F119" s="1196"/>
      <c r="G119" s="1438">
        <f t="shared" si="87"/>
        <v>0</v>
      </c>
      <c r="H119" s="1446"/>
      <c r="I119" s="1446"/>
      <c r="J119" s="1446"/>
      <c r="K119" s="1438">
        <f t="shared" si="84"/>
        <v>0</v>
      </c>
      <c r="L119" s="1446"/>
      <c r="M119" s="1446"/>
      <c r="N119" s="1446"/>
      <c r="O119" s="1438">
        <f t="shared" si="85"/>
        <v>0</v>
      </c>
      <c r="P119" s="1446"/>
      <c r="Q119" s="1447"/>
      <c r="R119" s="1446"/>
      <c r="S119" s="1448">
        <f t="shared" si="118"/>
        <v>0</v>
      </c>
      <c r="T119" s="1446">
        <f t="shared" si="118"/>
        <v>0</v>
      </c>
      <c r="U119" s="1448">
        <f t="shared" si="118"/>
        <v>0</v>
      </c>
      <c r="V119" s="1476">
        <f t="shared" si="83"/>
        <v>0</v>
      </c>
      <c r="W119" s="2166"/>
      <c r="X119" s="2155"/>
    </row>
    <row r="120" spans="1:24" x14ac:dyDescent="0.25">
      <c r="A120" s="1025">
        <v>20495</v>
      </c>
      <c r="B120" s="1463" t="s">
        <v>838</v>
      </c>
      <c r="C120" s="1439">
        <f>C121+C122</f>
        <v>0</v>
      </c>
      <c r="D120" s="1439">
        <f t="shared" ref="D120:F120" si="119">D121+D122</f>
        <v>0</v>
      </c>
      <c r="E120" s="1439">
        <f t="shared" si="119"/>
        <v>0</v>
      </c>
      <c r="F120" s="1439">
        <f t="shared" si="119"/>
        <v>0</v>
      </c>
      <c r="G120" s="1438">
        <f t="shared" si="87"/>
        <v>0</v>
      </c>
      <c r="H120" s="1439">
        <f t="shared" ref="H120" si="120">H121+H122</f>
        <v>0</v>
      </c>
      <c r="I120" s="1439">
        <f t="shared" ref="I120" si="121">I121+I122</f>
        <v>0</v>
      </c>
      <c r="J120" s="1439">
        <f t="shared" ref="J120" si="122">J121+J122</f>
        <v>0</v>
      </c>
      <c r="K120" s="1438">
        <f t="shared" si="84"/>
        <v>0</v>
      </c>
      <c r="L120" s="1439">
        <f t="shared" ref="L120" si="123">L121+L122</f>
        <v>0</v>
      </c>
      <c r="M120" s="1439">
        <f t="shared" ref="M120" si="124">M121+M122</f>
        <v>0</v>
      </c>
      <c r="N120" s="1439">
        <f t="shared" ref="N120" si="125">N121+N122</f>
        <v>0</v>
      </c>
      <c r="O120" s="1438">
        <f t="shared" si="85"/>
        <v>0</v>
      </c>
      <c r="P120" s="1439">
        <f t="shared" ref="P120" si="126">P121+P122</f>
        <v>0</v>
      </c>
      <c r="Q120" s="1439">
        <f t="shared" ref="Q120" si="127">Q121+Q122</f>
        <v>0</v>
      </c>
      <c r="R120" s="1439">
        <f t="shared" ref="R120" si="128">R121+R122</f>
        <v>0</v>
      </c>
      <c r="S120" s="1448">
        <f t="shared" si="118"/>
        <v>0</v>
      </c>
      <c r="T120" s="1446">
        <f t="shared" si="118"/>
        <v>0</v>
      </c>
      <c r="U120" s="1448">
        <f t="shared" si="118"/>
        <v>0</v>
      </c>
      <c r="V120" s="1476">
        <f t="shared" si="83"/>
        <v>0</v>
      </c>
      <c r="W120" s="2166"/>
      <c r="X120" s="2155"/>
    </row>
    <row r="121" spans="1:24" ht="31.5" x14ac:dyDescent="0.25">
      <c r="A121" s="2059">
        <v>204951</v>
      </c>
      <c r="B121" s="2060" t="s">
        <v>840</v>
      </c>
      <c r="C121" s="1439"/>
      <c r="D121" s="1446"/>
      <c r="E121" s="1446"/>
      <c r="F121" s="1446"/>
      <c r="G121" s="1438">
        <f t="shared" si="87"/>
        <v>0</v>
      </c>
      <c r="H121" s="1446"/>
      <c r="I121" s="1446"/>
      <c r="J121" s="1446"/>
      <c r="K121" s="1438">
        <f t="shared" si="84"/>
        <v>0</v>
      </c>
      <c r="L121" s="1446"/>
      <c r="M121" s="1446"/>
      <c r="N121" s="1446"/>
      <c r="O121" s="1438">
        <f t="shared" si="85"/>
        <v>0</v>
      </c>
      <c r="P121" s="1446"/>
      <c r="Q121" s="1447"/>
      <c r="R121" s="1446"/>
      <c r="S121" s="1448">
        <f t="shared" si="118"/>
        <v>0</v>
      </c>
      <c r="T121" s="1446">
        <f t="shared" si="118"/>
        <v>0</v>
      </c>
      <c r="U121" s="1448">
        <f t="shared" si="118"/>
        <v>0</v>
      </c>
      <c r="V121" s="1476">
        <f t="shared" si="83"/>
        <v>0</v>
      </c>
      <c r="W121" s="2166"/>
      <c r="X121" s="2155"/>
    </row>
    <row r="122" spans="1:24" ht="31.5" x14ac:dyDescent="0.25">
      <c r="A122" s="2059">
        <v>204952</v>
      </c>
      <c r="B122" s="2060" t="s">
        <v>1005</v>
      </c>
      <c r="C122" s="1439"/>
      <c r="D122" s="1446"/>
      <c r="E122" s="1446"/>
      <c r="F122" s="1446"/>
      <c r="G122" s="1438">
        <f t="shared" si="87"/>
        <v>0</v>
      </c>
      <c r="H122" s="1446"/>
      <c r="I122" s="1446"/>
      <c r="J122" s="1446"/>
      <c r="K122" s="1438">
        <f t="shared" si="84"/>
        <v>0</v>
      </c>
      <c r="L122" s="1446"/>
      <c r="M122" s="1446"/>
      <c r="N122" s="1446"/>
      <c r="O122" s="1438">
        <f t="shared" si="85"/>
        <v>0</v>
      </c>
      <c r="P122" s="1446"/>
      <c r="Q122" s="1447"/>
      <c r="R122" s="1446"/>
      <c r="S122" s="1448">
        <f t="shared" si="118"/>
        <v>0</v>
      </c>
      <c r="T122" s="1446">
        <f t="shared" si="118"/>
        <v>0</v>
      </c>
      <c r="U122" s="1448">
        <f t="shared" si="118"/>
        <v>0</v>
      </c>
      <c r="V122" s="1476">
        <f t="shared" si="83"/>
        <v>0</v>
      </c>
      <c r="W122" s="2166"/>
      <c r="X122" s="2155"/>
    </row>
    <row r="123" spans="1:24" x14ac:dyDescent="0.25">
      <c r="A123" s="1023" t="s">
        <v>2137</v>
      </c>
      <c r="B123" s="2134" t="s">
        <v>1649</v>
      </c>
      <c r="C123" s="1439">
        <f>C124+C125</f>
        <v>0</v>
      </c>
      <c r="D123" s="1439">
        <f t="shared" ref="D123:F123" si="129">D124+D125</f>
        <v>0</v>
      </c>
      <c r="E123" s="1439">
        <f t="shared" si="129"/>
        <v>0</v>
      </c>
      <c r="F123" s="1439">
        <f t="shared" si="129"/>
        <v>0</v>
      </c>
      <c r="G123" s="1438">
        <f t="shared" si="87"/>
        <v>0</v>
      </c>
      <c r="H123" s="1439">
        <f t="shared" ref="H123" si="130">H124+H125</f>
        <v>0</v>
      </c>
      <c r="I123" s="1439">
        <f t="shared" ref="I123" si="131">I124+I125</f>
        <v>0</v>
      </c>
      <c r="J123" s="1439">
        <f t="shared" ref="J123" si="132">J124+J125</f>
        <v>0</v>
      </c>
      <c r="K123" s="1438">
        <f t="shared" si="84"/>
        <v>0</v>
      </c>
      <c r="L123" s="1439">
        <f t="shared" ref="L123" si="133">L124+L125</f>
        <v>0</v>
      </c>
      <c r="M123" s="1439">
        <f t="shared" ref="M123" si="134">M124+M125</f>
        <v>0</v>
      </c>
      <c r="N123" s="1439">
        <f t="shared" ref="N123" si="135">N124+N125</f>
        <v>0</v>
      </c>
      <c r="O123" s="1438">
        <f t="shared" si="85"/>
        <v>0</v>
      </c>
      <c r="P123" s="1439">
        <f t="shared" ref="P123" si="136">P124+P125</f>
        <v>0</v>
      </c>
      <c r="Q123" s="1439">
        <f t="shared" ref="Q123" si="137">Q124+Q125</f>
        <v>0</v>
      </c>
      <c r="R123" s="1439">
        <f t="shared" ref="R123" si="138">R124+R125</f>
        <v>0</v>
      </c>
      <c r="S123" s="1448">
        <f t="shared" ref="S123" si="139">P123+L123+H123+D123</f>
        <v>0</v>
      </c>
      <c r="T123" s="1446">
        <f t="shared" ref="T123" si="140">Q123+M123+I123+E123</f>
        <v>0</v>
      </c>
      <c r="U123" s="1448">
        <f t="shared" ref="U123" si="141">R123+N123+J123+F123</f>
        <v>0</v>
      </c>
      <c r="V123" s="1476">
        <f t="shared" ref="V123" si="142">O123+P123-Q123-R123</f>
        <v>0</v>
      </c>
      <c r="W123" s="2166"/>
      <c r="X123" s="2155"/>
    </row>
    <row r="124" spans="1:24" s="5" customFormat="1" ht="31.5" x14ac:dyDescent="0.25">
      <c r="A124" s="2061" t="s">
        <v>2138</v>
      </c>
      <c r="B124" s="2126" t="s">
        <v>764</v>
      </c>
      <c r="C124" s="1445"/>
      <c r="D124" s="1445"/>
      <c r="E124" s="1445"/>
      <c r="F124" s="1445"/>
      <c r="G124" s="1438">
        <f t="shared" si="87"/>
        <v>0</v>
      </c>
      <c r="H124" s="1445"/>
      <c r="I124" s="1445"/>
      <c r="J124" s="1445"/>
      <c r="K124" s="1438">
        <f>G124+H124-I124-J124</f>
        <v>0</v>
      </c>
      <c r="L124" s="1445"/>
      <c r="M124" s="1445"/>
      <c r="N124" s="1445"/>
      <c r="O124" s="1438">
        <f>K124+L124-M124-N124</f>
        <v>0</v>
      </c>
      <c r="P124" s="1445"/>
      <c r="Q124" s="1445"/>
      <c r="R124" s="1445"/>
      <c r="S124" s="1450">
        <f t="shared" ref="S124:U126" si="143">P124+L124+H124+D124</f>
        <v>0</v>
      </c>
      <c r="T124" s="1451">
        <f t="shared" si="143"/>
        <v>0</v>
      </c>
      <c r="U124" s="1450">
        <f t="shared" si="143"/>
        <v>0</v>
      </c>
      <c r="V124" s="1477">
        <f>O124+P124-Q124-R124</f>
        <v>0</v>
      </c>
      <c r="W124" s="2165"/>
      <c r="X124" s="2154"/>
    </row>
    <row r="125" spans="1:24" x14ac:dyDescent="0.25">
      <c r="A125" s="2061" t="s">
        <v>2139</v>
      </c>
      <c r="B125" s="2135" t="s">
        <v>1311</v>
      </c>
      <c r="C125" s="1438"/>
      <c r="D125" s="1451"/>
      <c r="E125" s="1446"/>
      <c r="F125" s="1446"/>
      <c r="G125" s="1438">
        <f>C125+D125-E125-F125</f>
        <v>0</v>
      </c>
      <c r="H125" s="1451"/>
      <c r="I125" s="1446"/>
      <c r="J125" s="1446"/>
      <c r="K125" s="1438">
        <f>G125+H125-I125-J125</f>
        <v>0</v>
      </c>
      <c r="L125" s="1451"/>
      <c r="M125" s="1446"/>
      <c r="N125" s="1446"/>
      <c r="O125" s="1438">
        <f>K125+L125-M125-N125</f>
        <v>0</v>
      </c>
      <c r="P125" s="1451"/>
      <c r="Q125" s="1447"/>
      <c r="R125" s="1451"/>
      <c r="S125" s="1450">
        <f t="shared" si="143"/>
        <v>0</v>
      </c>
      <c r="T125" s="1451">
        <f t="shared" si="143"/>
        <v>0</v>
      </c>
      <c r="U125" s="1450">
        <f t="shared" si="143"/>
        <v>0</v>
      </c>
      <c r="V125" s="1477">
        <f>O125+P125-Q125-R125</f>
        <v>0</v>
      </c>
      <c r="W125" s="2165"/>
      <c r="X125" s="2154"/>
    </row>
    <row r="126" spans="1:24" s="1418" customFormat="1" x14ac:dyDescent="0.25">
      <c r="A126" s="1482" t="s">
        <v>2345</v>
      </c>
      <c r="B126" s="1459" t="s">
        <v>2344</v>
      </c>
      <c r="C126" s="1438"/>
      <c r="D126" s="1451"/>
      <c r="E126" s="1446"/>
      <c r="F126" s="1446"/>
      <c r="G126" s="1438">
        <f t="shared" si="87"/>
        <v>0</v>
      </c>
      <c r="H126" s="1451"/>
      <c r="I126" s="1446"/>
      <c r="J126" s="1446"/>
      <c r="K126" s="1438">
        <f t="shared" si="84"/>
        <v>0</v>
      </c>
      <c r="L126" s="1451"/>
      <c r="M126" s="1446"/>
      <c r="N126" s="1446"/>
      <c r="O126" s="1438">
        <f t="shared" ref="O126:O145" si="144">K126+L126-M126-N126</f>
        <v>0</v>
      </c>
      <c r="P126" s="1451"/>
      <c r="Q126" s="1447"/>
      <c r="R126" s="1451"/>
      <c r="S126" s="1448">
        <f t="shared" si="143"/>
        <v>0</v>
      </c>
      <c r="T126" s="1446">
        <f t="shared" si="143"/>
        <v>0</v>
      </c>
      <c r="U126" s="1448">
        <f t="shared" si="143"/>
        <v>0</v>
      </c>
      <c r="V126" s="1476">
        <f t="shared" ref="V126" si="145">O126+P126-Q126-R126</f>
        <v>0</v>
      </c>
      <c r="W126" s="2165"/>
      <c r="X126" s="2154"/>
    </row>
    <row r="127" spans="1:24" x14ac:dyDescent="0.25">
      <c r="A127" s="776" t="s">
        <v>2161</v>
      </c>
      <c r="B127" s="689" t="s">
        <v>313</v>
      </c>
      <c r="C127" s="1438">
        <f>C128+C129</f>
        <v>0</v>
      </c>
      <c r="D127" s="1438">
        <f t="shared" ref="D127:F127" si="146">D128+D129</f>
        <v>0</v>
      </c>
      <c r="E127" s="1438">
        <f t="shared" si="146"/>
        <v>0</v>
      </c>
      <c r="F127" s="1438">
        <f t="shared" si="146"/>
        <v>0</v>
      </c>
      <c r="G127" s="1438">
        <f t="shared" si="87"/>
        <v>0</v>
      </c>
      <c r="H127" s="1438">
        <f t="shared" ref="H127" si="147">H128+H129</f>
        <v>0</v>
      </c>
      <c r="I127" s="1438">
        <f t="shared" ref="I127" si="148">I128+I129</f>
        <v>0</v>
      </c>
      <c r="J127" s="1438">
        <f t="shared" ref="J127" si="149">J128+J129</f>
        <v>0</v>
      </c>
      <c r="K127" s="1438">
        <f t="shared" si="84"/>
        <v>0</v>
      </c>
      <c r="L127" s="1438">
        <f t="shared" ref="L127" si="150">L128+L129</f>
        <v>0</v>
      </c>
      <c r="M127" s="1438">
        <f t="shared" ref="M127" si="151">M128+M129</f>
        <v>0</v>
      </c>
      <c r="N127" s="1438">
        <f t="shared" ref="N127" si="152">N128+N129</f>
        <v>0</v>
      </c>
      <c r="O127" s="1438">
        <f t="shared" si="144"/>
        <v>0</v>
      </c>
      <c r="P127" s="1438">
        <f t="shared" ref="P127" si="153">P128+P129</f>
        <v>0</v>
      </c>
      <c r="Q127" s="1438">
        <f t="shared" ref="Q127" si="154">Q128+Q129</f>
        <v>0</v>
      </c>
      <c r="R127" s="1438">
        <f t="shared" ref="R127" si="155">R128+R129</f>
        <v>0</v>
      </c>
      <c r="S127" s="1448">
        <f t="shared" ref="S127:U145" si="156">P127+L127+H127+D127</f>
        <v>0</v>
      </c>
      <c r="T127" s="1446">
        <f t="shared" si="156"/>
        <v>0</v>
      </c>
      <c r="U127" s="1448">
        <f t="shared" si="156"/>
        <v>0</v>
      </c>
      <c r="V127" s="1476">
        <f t="shared" si="83"/>
        <v>0</v>
      </c>
      <c r="W127" s="2166"/>
      <c r="X127" s="2155"/>
    </row>
    <row r="128" spans="1:24" x14ac:dyDescent="0.25">
      <c r="A128" s="2130">
        <v>204991</v>
      </c>
      <c r="B128" s="1416" t="s">
        <v>2159</v>
      </c>
      <c r="C128" s="1438"/>
      <c r="D128" s="1446"/>
      <c r="E128" s="1446"/>
      <c r="F128" s="1446"/>
      <c r="G128" s="1438">
        <f t="shared" si="87"/>
        <v>0</v>
      </c>
      <c r="H128" s="1446"/>
      <c r="I128" s="1446"/>
      <c r="J128" s="1446"/>
      <c r="K128" s="1438">
        <f t="shared" si="84"/>
        <v>0</v>
      </c>
      <c r="L128" s="1446"/>
      <c r="M128" s="1446"/>
      <c r="N128" s="1446"/>
      <c r="O128" s="1438">
        <f t="shared" si="144"/>
        <v>0</v>
      </c>
      <c r="P128" s="1446"/>
      <c r="Q128" s="1447"/>
      <c r="R128" s="1446"/>
      <c r="S128" s="1448">
        <f t="shared" ref="S128:S129" si="157">P128+L128+H128+D128</f>
        <v>0</v>
      </c>
      <c r="T128" s="1446">
        <f t="shared" ref="T128:T129" si="158">Q128+M128+I128+E128</f>
        <v>0</v>
      </c>
      <c r="U128" s="1448">
        <f t="shared" ref="U128:U129" si="159">R128+N128+J128+F128</f>
        <v>0</v>
      </c>
      <c r="V128" s="1476">
        <f t="shared" si="83"/>
        <v>0</v>
      </c>
      <c r="W128" s="2166"/>
      <c r="X128" s="2155"/>
    </row>
    <row r="129" spans="1:27" x14ac:dyDescent="0.25">
      <c r="A129" s="2130">
        <v>20499</v>
      </c>
      <c r="B129" s="1416" t="s">
        <v>2160</v>
      </c>
      <c r="C129" s="1438"/>
      <c r="D129" s="1446"/>
      <c r="E129" s="1446"/>
      <c r="F129" s="1446"/>
      <c r="G129" s="1438">
        <f t="shared" si="87"/>
        <v>0</v>
      </c>
      <c r="H129" s="1446"/>
      <c r="I129" s="1446"/>
      <c r="J129" s="1446"/>
      <c r="K129" s="1438">
        <f t="shared" si="84"/>
        <v>0</v>
      </c>
      <c r="L129" s="1446"/>
      <c r="M129" s="1446"/>
      <c r="N129" s="1446"/>
      <c r="O129" s="1438">
        <f t="shared" si="144"/>
        <v>0</v>
      </c>
      <c r="P129" s="1446"/>
      <c r="Q129" s="1447"/>
      <c r="R129" s="1446"/>
      <c r="S129" s="1448">
        <f t="shared" si="157"/>
        <v>0</v>
      </c>
      <c r="T129" s="1446">
        <f t="shared" si="158"/>
        <v>0</v>
      </c>
      <c r="U129" s="1448">
        <f t="shared" si="159"/>
        <v>0</v>
      </c>
      <c r="V129" s="1476">
        <f t="shared" si="83"/>
        <v>0</v>
      </c>
      <c r="W129" s="2166"/>
      <c r="X129" s="2155"/>
    </row>
    <row r="130" spans="1:27" s="5" customFormat="1" x14ac:dyDescent="0.25">
      <c r="A130" s="2110">
        <v>20120</v>
      </c>
      <c r="B130" s="1639" t="s">
        <v>1222</v>
      </c>
      <c r="C130" s="1436">
        <f>SUM(C131:C132)</f>
        <v>0</v>
      </c>
      <c r="D130" s="1436">
        <f>SUM(D131:D132)</f>
        <v>0</v>
      </c>
      <c r="E130" s="1436">
        <f t="shared" ref="E130:F130" si="160">SUM(E131:E132)</f>
        <v>0</v>
      </c>
      <c r="F130" s="1436">
        <f t="shared" si="160"/>
        <v>0</v>
      </c>
      <c r="G130" s="1437">
        <f>C130+D130-E130-F130</f>
        <v>0</v>
      </c>
      <c r="H130" s="1436">
        <f t="shared" ref="H130" si="161">SUM(H131:H132)</f>
        <v>0</v>
      </c>
      <c r="I130" s="1436">
        <f t="shared" ref="I130" si="162">SUM(I131:I132)</f>
        <v>0</v>
      </c>
      <c r="J130" s="1436">
        <f t="shared" ref="J130" si="163">SUM(J131:J132)</f>
        <v>0</v>
      </c>
      <c r="K130" s="1437">
        <f>G130+H130-I130-J130</f>
        <v>0</v>
      </c>
      <c r="L130" s="1436">
        <f t="shared" ref="L130" si="164">SUM(L131:L132)</f>
        <v>0</v>
      </c>
      <c r="M130" s="1436">
        <f t="shared" ref="M130" si="165">SUM(M131:M132)</f>
        <v>0</v>
      </c>
      <c r="N130" s="1436">
        <f t="shared" ref="N130" si="166">SUM(N131:N132)</f>
        <v>0</v>
      </c>
      <c r="O130" s="1437">
        <f>K130+L130-M130-N130</f>
        <v>0</v>
      </c>
      <c r="P130" s="1436">
        <f t="shared" ref="P130" si="167">SUM(P131:P132)</f>
        <v>0</v>
      </c>
      <c r="Q130" s="1436">
        <f t="shared" ref="Q130" si="168">SUM(Q131:Q132)</f>
        <v>0</v>
      </c>
      <c r="R130" s="1436">
        <f t="shared" ref="R130" si="169">SUM(R131:R132)</f>
        <v>0</v>
      </c>
      <c r="S130" s="1444">
        <f t="shared" ref="S130:U132" si="170">P130+L130+H130+D130</f>
        <v>0</v>
      </c>
      <c r="T130" s="1445">
        <f t="shared" si="170"/>
        <v>0</v>
      </c>
      <c r="U130" s="1444">
        <f t="shared" si="170"/>
        <v>0</v>
      </c>
      <c r="V130" s="1475">
        <f>O130+P130-Q130-R130</f>
        <v>0</v>
      </c>
      <c r="W130" s="2164"/>
      <c r="X130" s="2153"/>
    </row>
    <row r="131" spans="1:27" ht="31.5" customHeight="1" x14ac:dyDescent="0.25">
      <c r="A131" s="776">
        <v>20121</v>
      </c>
      <c r="B131" s="2112" t="s">
        <v>2079</v>
      </c>
      <c r="C131" s="1440"/>
      <c r="D131" s="1446"/>
      <c r="E131" s="1446"/>
      <c r="F131" s="1446"/>
      <c r="G131" s="1438">
        <f>C131+D131-E131-F131</f>
        <v>0</v>
      </c>
      <c r="H131" s="1446"/>
      <c r="I131" s="1446"/>
      <c r="J131" s="1446"/>
      <c r="K131" s="1438">
        <f>G131+H131-I131-J131</f>
        <v>0</v>
      </c>
      <c r="L131" s="1446"/>
      <c r="M131" s="1446"/>
      <c r="N131" s="1446"/>
      <c r="O131" s="1438">
        <f>K131+L131-M131-N131</f>
        <v>0</v>
      </c>
      <c r="P131" s="1446"/>
      <c r="Q131" s="1447"/>
      <c r="R131" s="1446"/>
      <c r="S131" s="1448">
        <f t="shared" si="170"/>
        <v>0</v>
      </c>
      <c r="T131" s="1446">
        <f t="shared" si="170"/>
        <v>0</v>
      </c>
      <c r="U131" s="1448">
        <f t="shared" si="170"/>
        <v>0</v>
      </c>
      <c r="V131" s="1476">
        <f>O131+P131-Q131-R131</f>
        <v>0</v>
      </c>
      <c r="W131" s="2166"/>
      <c r="X131" s="2155"/>
      <c r="AA131" s="626"/>
    </row>
    <row r="132" spans="1:27" ht="47.25" x14ac:dyDescent="0.25">
      <c r="A132" s="776">
        <v>20122</v>
      </c>
      <c r="B132" s="2112" t="s">
        <v>2348</v>
      </c>
      <c r="C132" s="1436"/>
      <c r="D132" s="1436"/>
      <c r="E132" s="1436"/>
      <c r="F132" s="1436"/>
      <c r="G132" s="1438">
        <f>C132+D132-E132-F132</f>
        <v>0</v>
      </c>
      <c r="H132" s="1445"/>
      <c r="I132" s="1445"/>
      <c r="J132" s="1445"/>
      <c r="K132" s="1438">
        <f>G132+H132-I132-J132</f>
        <v>0</v>
      </c>
      <c r="L132" s="1445"/>
      <c r="M132" s="1445"/>
      <c r="N132" s="1445"/>
      <c r="O132" s="1438">
        <f>K132+L132-M132-N132</f>
        <v>0</v>
      </c>
      <c r="P132" s="1445"/>
      <c r="Q132" s="1449"/>
      <c r="R132" s="1445"/>
      <c r="S132" s="1448">
        <f t="shared" si="170"/>
        <v>0</v>
      </c>
      <c r="T132" s="1446">
        <f t="shared" si="170"/>
        <v>0</v>
      </c>
      <c r="U132" s="1448">
        <f t="shared" si="170"/>
        <v>0</v>
      </c>
      <c r="V132" s="1476">
        <f t="shared" ref="V132" si="171">O132+P132-Q132-R132</f>
        <v>0</v>
      </c>
      <c r="W132" s="2166"/>
      <c r="X132" s="2155"/>
    </row>
    <row r="133" spans="1:27" x14ac:dyDescent="0.25">
      <c r="A133" s="2110">
        <v>20500</v>
      </c>
      <c r="B133" s="1639" t="s">
        <v>1103</v>
      </c>
      <c r="C133" s="1436">
        <f>C134+C137</f>
        <v>0</v>
      </c>
      <c r="D133" s="1436">
        <f t="shared" ref="D133:F133" si="172">D134+D137</f>
        <v>0</v>
      </c>
      <c r="E133" s="1436">
        <f>E134+E137</f>
        <v>0</v>
      </c>
      <c r="F133" s="1436">
        <f t="shared" si="172"/>
        <v>0</v>
      </c>
      <c r="G133" s="1437">
        <f t="shared" si="87"/>
        <v>0</v>
      </c>
      <c r="H133" s="1436">
        <f t="shared" ref="H133" si="173">H134+H137</f>
        <v>0</v>
      </c>
      <c r="I133" s="1436">
        <f t="shared" ref="I133" si="174">I134+I137</f>
        <v>0</v>
      </c>
      <c r="J133" s="1436">
        <f t="shared" ref="J133" si="175">J134+J137</f>
        <v>0</v>
      </c>
      <c r="K133" s="1437">
        <f t="shared" si="84"/>
        <v>0</v>
      </c>
      <c r="L133" s="1436">
        <f t="shared" ref="L133" si="176">L134+L137</f>
        <v>0</v>
      </c>
      <c r="M133" s="1436">
        <f t="shared" ref="M133" si="177">M134+M137</f>
        <v>0</v>
      </c>
      <c r="N133" s="1436">
        <f t="shared" ref="N133" si="178">N134+N137</f>
        <v>0</v>
      </c>
      <c r="O133" s="1437">
        <f t="shared" si="144"/>
        <v>0</v>
      </c>
      <c r="P133" s="1436">
        <f t="shared" ref="P133" si="179">P134+P137</f>
        <v>0</v>
      </c>
      <c r="Q133" s="1436">
        <f t="shared" ref="Q133" si="180">Q134+Q137</f>
        <v>0</v>
      </c>
      <c r="R133" s="1436">
        <f t="shared" ref="R133" si="181">R134+R137</f>
        <v>0</v>
      </c>
      <c r="S133" s="1444">
        <f t="shared" si="156"/>
        <v>0</v>
      </c>
      <c r="T133" s="1445">
        <f t="shared" si="156"/>
        <v>0</v>
      </c>
      <c r="U133" s="1444">
        <f t="shared" si="156"/>
        <v>0</v>
      </c>
      <c r="V133" s="1475">
        <f t="shared" si="83"/>
        <v>0</v>
      </c>
      <c r="W133" s="2164"/>
      <c r="X133" s="2153"/>
    </row>
    <row r="134" spans="1:27" x14ac:dyDescent="0.25">
      <c r="A134" s="2110" t="s">
        <v>2141</v>
      </c>
      <c r="B134" s="2136" t="s">
        <v>1664</v>
      </c>
      <c r="C134" s="1436">
        <f>SUM(C135:C136)</f>
        <v>0</v>
      </c>
      <c r="D134" s="1436">
        <f t="shared" ref="D134:F134" si="182">SUM(D135:D136)</f>
        <v>0</v>
      </c>
      <c r="E134" s="1436">
        <f t="shared" si="182"/>
        <v>0</v>
      </c>
      <c r="F134" s="1436">
        <f t="shared" si="182"/>
        <v>0</v>
      </c>
      <c r="G134" s="1437">
        <f t="shared" si="87"/>
        <v>0</v>
      </c>
      <c r="H134" s="1436">
        <f t="shared" ref="H134" si="183">SUM(H135:H136)</f>
        <v>0</v>
      </c>
      <c r="I134" s="1436">
        <f t="shared" ref="I134" si="184">SUM(I135:I136)</f>
        <v>0</v>
      </c>
      <c r="J134" s="1436">
        <f t="shared" ref="J134" si="185">SUM(J135:J136)</f>
        <v>0</v>
      </c>
      <c r="K134" s="1437">
        <f t="shared" si="84"/>
        <v>0</v>
      </c>
      <c r="L134" s="1436">
        <f t="shared" ref="L134" si="186">SUM(L135:L136)</f>
        <v>0</v>
      </c>
      <c r="M134" s="1436">
        <f t="shared" ref="M134" si="187">SUM(M135:M136)</f>
        <v>0</v>
      </c>
      <c r="N134" s="1436">
        <f t="shared" ref="N134" si="188">SUM(N135:N136)</f>
        <v>0</v>
      </c>
      <c r="O134" s="1437">
        <f t="shared" si="144"/>
        <v>0</v>
      </c>
      <c r="P134" s="1436">
        <f t="shared" ref="P134" si="189">SUM(P135:P136)</f>
        <v>0</v>
      </c>
      <c r="Q134" s="1436">
        <f t="shared" ref="Q134" si="190">SUM(Q135:Q136)</f>
        <v>0</v>
      </c>
      <c r="R134" s="1436">
        <f t="shared" ref="R134" si="191">SUM(R135:R136)</f>
        <v>0</v>
      </c>
      <c r="S134" s="1444">
        <f t="shared" ref="S134" si="192">P134+L134+H134+D134</f>
        <v>0</v>
      </c>
      <c r="T134" s="1445">
        <f t="shared" ref="T134" si="193">Q134+M134+I134+E134</f>
        <v>0</v>
      </c>
      <c r="U134" s="1444">
        <f t="shared" ref="U134" si="194">R134+N134+J134+F134</f>
        <v>0</v>
      </c>
      <c r="V134" s="1475">
        <f t="shared" ref="V134" si="195">O134+P134-Q134-R134</f>
        <v>0</v>
      </c>
      <c r="W134" s="2164"/>
      <c r="X134" s="2153"/>
    </row>
    <row r="135" spans="1:27" x14ac:dyDescent="0.25">
      <c r="A135" s="776">
        <v>20501</v>
      </c>
      <c r="B135" s="689" t="s">
        <v>74</v>
      </c>
      <c r="C135" s="1436"/>
      <c r="D135" s="1436"/>
      <c r="E135" s="1436"/>
      <c r="F135" s="1436"/>
      <c r="G135" s="1438">
        <f t="shared" si="87"/>
        <v>0</v>
      </c>
      <c r="H135" s="1436"/>
      <c r="I135" s="1436"/>
      <c r="J135" s="1436"/>
      <c r="K135" s="1438">
        <f t="shared" si="84"/>
        <v>0</v>
      </c>
      <c r="L135" s="1436"/>
      <c r="M135" s="1436"/>
      <c r="N135" s="1436"/>
      <c r="O135" s="1438">
        <f t="shared" si="144"/>
        <v>0</v>
      </c>
      <c r="P135" s="1436"/>
      <c r="Q135" s="1436"/>
      <c r="R135" s="1436"/>
      <c r="S135" s="1450">
        <f t="shared" si="156"/>
        <v>0</v>
      </c>
      <c r="T135" s="1446">
        <f t="shared" si="156"/>
        <v>0</v>
      </c>
      <c r="U135" s="1450">
        <f t="shared" si="156"/>
        <v>0</v>
      </c>
      <c r="V135" s="1477">
        <f t="shared" si="83"/>
        <v>0</v>
      </c>
      <c r="W135" s="2165"/>
      <c r="X135" s="2154"/>
    </row>
    <row r="136" spans="1:27" x14ac:dyDescent="0.25">
      <c r="A136" s="776">
        <v>20502</v>
      </c>
      <c r="B136" s="2112" t="s">
        <v>75</v>
      </c>
      <c r="C136" s="1436"/>
      <c r="D136" s="1436"/>
      <c r="E136" s="1436"/>
      <c r="F136" s="1436"/>
      <c r="G136" s="1438">
        <f t="shared" si="87"/>
        <v>0</v>
      </c>
      <c r="H136" s="1436"/>
      <c r="I136" s="1436"/>
      <c r="J136" s="1436"/>
      <c r="K136" s="1438">
        <f t="shared" si="84"/>
        <v>0</v>
      </c>
      <c r="L136" s="1436"/>
      <c r="M136" s="1436"/>
      <c r="N136" s="1436"/>
      <c r="O136" s="1438">
        <f t="shared" si="144"/>
        <v>0</v>
      </c>
      <c r="P136" s="1436"/>
      <c r="Q136" s="1436"/>
      <c r="R136" s="1436"/>
      <c r="S136" s="1450">
        <f t="shared" si="156"/>
        <v>0</v>
      </c>
      <c r="T136" s="1446">
        <f t="shared" si="156"/>
        <v>0</v>
      </c>
      <c r="U136" s="1450">
        <f t="shared" si="156"/>
        <v>0</v>
      </c>
      <c r="V136" s="1477">
        <f t="shared" si="83"/>
        <v>0</v>
      </c>
      <c r="W136" s="2165"/>
      <c r="X136" s="2154"/>
    </row>
    <row r="137" spans="1:27" x14ac:dyDescent="0.25">
      <c r="A137" s="2110" t="s">
        <v>2142</v>
      </c>
      <c r="B137" s="2136" t="s">
        <v>1667</v>
      </c>
      <c r="C137" s="1440">
        <f>SUM(C139:C145)</f>
        <v>0</v>
      </c>
      <c r="D137" s="1440">
        <f t="shared" ref="D137:F137" si="196">SUM(D139:D145)</f>
        <v>0</v>
      </c>
      <c r="E137" s="1440">
        <f t="shared" si="196"/>
        <v>0</v>
      </c>
      <c r="F137" s="1440">
        <f t="shared" si="196"/>
        <v>0</v>
      </c>
      <c r="G137" s="1438">
        <f t="shared" si="87"/>
        <v>0</v>
      </c>
      <c r="H137" s="1440">
        <f t="shared" ref="H137:J137" si="197">SUM(H139:H145)</f>
        <v>0</v>
      </c>
      <c r="I137" s="1440">
        <f t="shared" si="197"/>
        <v>0</v>
      </c>
      <c r="J137" s="1440">
        <f t="shared" si="197"/>
        <v>0</v>
      </c>
      <c r="K137" s="1438">
        <f t="shared" si="84"/>
        <v>0</v>
      </c>
      <c r="L137" s="1440">
        <f t="shared" ref="L137:N137" si="198">SUM(L139:L145)</f>
        <v>0</v>
      </c>
      <c r="M137" s="1440">
        <f t="shared" si="198"/>
        <v>0</v>
      </c>
      <c r="N137" s="1440">
        <f t="shared" si="198"/>
        <v>0</v>
      </c>
      <c r="O137" s="1438">
        <f t="shared" si="144"/>
        <v>0</v>
      </c>
      <c r="P137" s="1440">
        <f t="shared" ref="P137:R137" si="199">SUM(P139:P145)</f>
        <v>0</v>
      </c>
      <c r="Q137" s="1440">
        <f t="shared" si="199"/>
        <v>0</v>
      </c>
      <c r="R137" s="1440">
        <f t="shared" si="199"/>
        <v>0</v>
      </c>
      <c r="S137" s="1450">
        <f t="shared" ref="S137" si="200">P137+L137+H137+D137</f>
        <v>0</v>
      </c>
      <c r="T137" s="1446">
        <f t="shared" ref="T137" si="201">Q137+M137+I137+E137</f>
        <v>0</v>
      </c>
      <c r="U137" s="1450">
        <f t="shared" ref="U137" si="202">R137+N137+J137+F137</f>
        <v>0</v>
      </c>
      <c r="V137" s="1477">
        <f t="shared" ref="V137" si="203">O137+P137-Q137-R137</f>
        <v>0</v>
      </c>
      <c r="W137" s="2165"/>
      <c r="X137" s="2154"/>
    </row>
    <row r="138" spans="1:27" ht="31.5" x14ac:dyDescent="0.25">
      <c r="A138" s="776">
        <v>20503</v>
      </c>
      <c r="B138" s="871" t="s">
        <v>355</v>
      </c>
      <c r="C138" s="1438"/>
      <c r="D138" s="1451"/>
      <c r="E138" s="1446"/>
      <c r="F138" s="1446"/>
      <c r="G138" s="1438">
        <f t="shared" si="87"/>
        <v>0</v>
      </c>
      <c r="H138" s="1451"/>
      <c r="I138" s="1446"/>
      <c r="J138" s="1446"/>
      <c r="K138" s="1438">
        <f t="shared" si="84"/>
        <v>0</v>
      </c>
      <c r="L138" s="1451"/>
      <c r="M138" s="1446"/>
      <c r="N138" s="1446"/>
      <c r="O138" s="1438">
        <f t="shared" si="144"/>
        <v>0</v>
      </c>
      <c r="P138" s="1451"/>
      <c r="Q138" s="1447"/>
      <c r="R138" s="1451"/>
      <c r="S138" s="1450">
        <f t="shared" si="156"/>
        <v>0</v>
      </c>
      <c r="T138" s="1446">
        <f t="shared" si="156"/>
        <v>0</v>
      </c>
      <c r="U138" s="1450">
        <f t="shared" si="156"/>
        <v>0</v>
      </c>
      <c r="V138" s="1477">
        <f t="shared" si="83"/>
        <v>0</v>
      </c>
      <c r="W138" s="2165"/>
      <c r="X138" s="2154"/>
    </row>
    <row r="139" spans="1:27" ht="30.75" customHeight="1" x14ac:dyDescent="0.25">
      <c r="A139" s="776">
        <v>20504</v>
      </c>
      <c r="B139" s="871" t="s">
        <v>844</v>
      </c>
      <c r="C139" s="1438"/>
      <c r="D139" s="1451"/>
      <c r="E139" s="1446"/>
      <c r="F139" s="1446"/>
      <c r="G139" s="1438">
        <f t="shared" si="87"/>
        <v>0</v>
      </c>
      <c r="H139" s="1451"/>
      <c r="I139" s="1446"/>
      <c r="J139" s="1446"/>
      <c r="K139" s="1438">
        <f t="shared" si="84"/>
        <v>0</v>
      </c>
      <c r="L139" s="1451"/>
      <c r="M139" s="1446"/>
      <c r="N139" s="1446"/>
      <c r="O139" s="1438">
        <f t="shared" si="144"/>
        <v>0</v>
      </c>
      <c r="P139" s="1451"/>
      <c r="Q139" s="1447"/>
      <c r="R139" s="1451"/>
      <c r="S139" s="1450">
        <f t="shared" si="156"/>
        <v>0</v>
      </c>
      <c r="T139" s="1446">
        <f t="shared" si="156"/>
        <v>0</v>
      </c>
      <c r="U139" s="1450">
        <f t="shared" si="156"/>
        <v>0</v>
      </c>
      <c r="V139" s="1477">
        <f t="shared" si="83"/>
        <v>0</v>
      </c>
      <c r="W139" s="2165"/>
      <c r="X139" s="2154"/>
    </row>
    <row r="140" spans="1:27" x14ac:dyDescent="0.25">
      <c r="A140" s="776">
        <v>20505</v>
      </c>
      <c r="B140" s="871" t="s">
        <v>1510</v>
      </c>
      <c r="C140" s="1438"/>
      <c r="D140" s="1451"/>
      <c r="E140" s="1446"/>
      <c r="F140" s="1446"/>
      <c r="G140" s="1438">
        <f>C140+D140-E140-F140</f>
        <v>0</v>
      </c>
      <c r="H140" s="1451"/>
      <c r="I140" s="1446"/>
      <c r="J140" s="1446"/>
      <c r="K140" s="1438">
        <f>G140+H140-I140-J140</f>
        <v>0</v>
      </c>
      <c r="L140" s="1451"/>
      <c r="M140" s="1446"/>
      <c r="N140" s="1446"/>
      <c r="O140" s="1438">
        <f>K140+L140-M140-N140</f>
        <v>0</v>
      </c>
      <c r="P140" s="1451"/>
      <c r="Q140" s="1447"/>
      <c r="R140" s="1451"/>
      <c r="S140" s="1450">
        <f>P140+L140+H140+D140</f>
        <v>0</v>
      </c>
      <c r="T140" s="1446">
        <f>Q140+M140+I140+E140</f>
        <v>0</v>
      </c>
      <c r="U140" s="1450">
        <f>R140+N140+J140+F140</f>
        <v>0</v>
      </c>
      <c r="V140" s="1477">
        <f t="shared" si="83"/>
        <v>0</v>
      </c>
      <c r="W140" s="2165"/>
      <c r="X140" s="2154"/>
    </row>
    <row r="141" spans="1:27" x14ac:dyDescent="0.25">
      <c r="A141" s="776">
        <v>20506</v>
      </c>
      <c r="B141" s="871" t="s">
        <v>297</v>
      </c>
      <c r="C141" s="1438"/>
      <c r="D141" s="1451"/>
      <c r="E141" s="1446"/>
      <c r="F141" s="1446"/>
      <c r="G141" s="1438">
        <f t="shared" ref="G141:G144" si="204">C141+D141-E141-F141</f>
        <v>0</v>
      </c>
      <c r="H141" s="1451"/>
      <c r="I141" s="1446"/>
      <c r="J141" s="1446"/>
      <c r="K141" s="1438">
        <f t="shared" ref="K141:K144" si="205">G141+H141-I141-J141</f>
        <v>0</v>
      </c>
      <c r="L141" s="1451"/>
      <c r="M141" s="1446"/>
      <c r="N141" s="1446"/>
      <c r="O141" s="1438">
        <f t="shared" ref="O141:O144" si="206">K141+L141-M141-N141</f>
        <v>0</v>
      </c>
      <c r="P141" s="1451"/>
      <c r="Q141" s="1447"/>
      <c r="R141" s="1451"/>
      <c r="S141" s="1450">
        <f t="shared" ref="S141:S144" si="207">P141+L141+H141+D141</f>
        <v>0</v>
      </c>
      <c r="T141" s="1446">
        <f t="shared" ref="T141:T144" si="208">Q141+M141+I141+E141</f>
        <v>0</v>
      </c>
      <c r="U141" s="1450">
        <f t="shared" ref="U141:U144" si="209">R141+N141+J141+F141</f>
        <v>0</v>
      </c>
      <c r="V141" s="1477">
        <f t="shared" ref="V141:V144" si="210">O141+P141-Q141-R141</f>
        <v>0</v>
      </c>
      <c r="W141" s="2165"/>
      <c r="X141" s="2154"/>
    </row>
    <row r="142" spans="1:27" x14ac:dyDescent="0.25">
      <c r="A142" s="776">
        <v>20507</v>
      </c>
      <c r="B142" s="871" t="s">
        <v>2074</v>
      </c>
      <c r="C142" s="1438"/>
      <c r="D142" s="1451"/>
      <c r="E142" s="1446"/>
      <c r="F142" s="1446"/>
      <c r="G142" s="1438">
        <f t="shared" si="204"/>
        <v>0</v>
      </c>
      <c r="H142" s="1451"/>
      <c r="I142" s="1446"/>
      <c r="J142" s="1446"/>
      <c r="K142" s="1438">
        <f t="shared" si="205"/>
        <v>0</v>
      </c>
      <c r="L142" s="1451"/>
      <c r="M142" s="1446"/>
      <c r="N142" s="1446"/>
      <c r="O142" s="1438">
        <f t="shared" si="206"/>
        <v>0</v>
      </c>
      <c r="P142" s="1451"/>
      <c r="Q142" s="1447"/>
      <c r="R142" s="1451"/>
      <c r="S142" s="1450">
        <f t="shared" si="207"/>
        <v>0</v>
      </c>
      <c r="T142" s="1446">
        <f t="shared" si="208"/>
        <v>0</v>
      </c>
      <c r="U142" s="1450">
        <f t="shared" si="209"/>
        <v>0</v>
      </c>
      <c r="V142" s="1477">
        <f t="shared" si="210"/>
        <v>0</v>
      </c>
      <c r="W142" s="2165"/>
      <c r="X142" s="2154"/>
    </row>
    <row r="143" spans="1:27" x14ac:dyDescent="0.25">
      <c r="A143" s="776">
        <v>20508</v>
      </c>
      <c r="B143" s="871" t="s">
        <v>2075</v>
      </c>
      <c r="C143" s="1438"/>
      <c r="D143" s="1451"/>
      <c r="E143" s="1446"/>
      <c r="F143" s="1446"/>
      <c r="G143" s="1438">
        <f t="shared" si="204"/>
        <v>0</v>
      </c>
      <c r="H143" s="1451"/>
      <c r="I143" s="1446"/>
      <c r="J143" s="1446"/>
      <c r="K143" s="1438">
        <f t="shared" si="205"/>
        <v>0</v>
      </c>
      <c r="L143" s="1451"/>
      <c r="M143" s="1446"/>
      <c r="N143" s="1446"/>
      <c r="O143" s="1438">
        <f t="shared" si="206"/>
        <v>0</v>
      </c>
      <c r="P143" s="1451"/>
      <c r="Q143" s="1447"/>
      <c r="R143" s="1451"/>
      <c r="S143" s="1450">
        <f t="shared" si="207"/>
        <v>0</v>
      </c>
      <c r="T143" s="1446">
        <f t="shared" si="208"/>
        <v>0</v>
      </c>
      <c r="U143" s="1450">
        <f t="shared" si="209"/>
        <v>0</v>
      </c>
      <c r="V143" s="1477">
        <f t="shared" si="210"/>
        <v>0</v>
      </c>
      <c r="W143" s="2165"/>
      <c r="X143" s="2154"/>
    </row>
    <row r="144" spans="1:27" s="1418" customFormat="1" x14ac:dyDescent="0.25">
      <c r="A144" s="776">
        <v>20515</v>
      </c>
      <c r="B144" s="871" t="s">
        <v>48</v>
      </c>
      <c r="C144" s="1438"/>
      <c r="D144" s="1451"/>
      <c r="E144" s="1446"/>
      <c r="F144" s="1446"/>
      <c r="G144" s="1438">
        <f t="shared" si="204"/>
        <v>0</v>
      </c>
      <c r="H144" s="1451"/>
      <c r="I144" s="1446"/>
      <c r="J144" s="1446"/>
      <c r="K144" s="1438">
        <f t="shared" si="205"/>
        <v>0</v>
      </c>
      <c r="L144" s="1451"/>
      <c r="M144" s="1446"/>
      <c r="N144" s="1446"/>
      <c r="O144" s="1438">
        <f t="shared" si="206"/>
        <v>0</v>
      </c>
      <c r="P144" s="1451"/>
      <c r="Q144" s="1447"/>
      <c r="R144" s="1451"/>
      <c r="S144" s="1450">
        <f t="shared" si="207"/>
        <v>0</v>
      </c>
      <c r="T144" s="1446">
        <f t="shared" si="208"/>
        <v>0</v>
      </c>
      <c r="U144" s="1450">
        <f t="shared" si="209"/>
        <v>0</v>
      </c>
      <c r="V144" s="1477">
        <f t="shared" si="210"/>
        <v>0</v>
      </c>
      <c r="W144" s="2165"/>
      <c r="X144" s="2154"/>
    </row>
    <row r="145" spans="1:24" s="1418" customFormat="1" ht="15" customHeight="1" x14ac:dyDescent="0.25">
      <c r="A145" s="776">
        <v>20599</v>
      </c>
      <c r="B145" s="871" t="s">
        <v>339</v>
      </c>
      <c r="C145" s="1438"/>
      <c r="D145" s="1451"/>
      <c r="E145" s="1451"/>
      <c r="F145" s="1451"/>
      <c r="G145" s="1438">
        <f t="shared" si="87"/>
        <v>0</v>
      </c>
      <c r="H145" s="1451"/>
      <c r="I145" s="1451"/>
      <c r="J145" s="1451"/>
      <c r="K145" s="1438">
        <f t="shared" si="84"/>
        <v>0</v>
      </c>
      <c r="L145" s="1451"/>
      <c r="M145" s="1451"/>
      <c r="N145" s="1451"/>
      <c r="O145" s="1438">
        <f t="shared" si="144"/>
        <v>0</v>
      </c>
      <c r="P145" s="1451"/>
      <c r="Q145" s="167"/>
      <c r="R145" s="1451"/>
      <c r="S145" s="1450">
        <f t="shared" si="156"/>
        <v>0</v>
      </c>
      <c r="T145" s="1451">
        <f t="shared" si="156"/>
        <v>0</v>
      </c>
      <c r="U145" s="1450">
        <f t="shared" si="156"/>
        <v>0</v>
      </c>
      <c r="V145" s="1477">
        <f t="shared" si="83"/>
        <v>0</v>
      </c>
      <c r="W145" s="2165"/>
      <c r="X145" s="2154"/>
    </row>
    <row r="146" spans="1:24" s="1418" customFormat="1" x14ac:dyDescent="0.25">
      <c r="A146" s="2110">
        <v>20600</v>
      </c>
      <c r="B146" s="348" t="s">
        <v>341</v>
      </c>
      <c r="C146" s="1436"/>
      <c r="D146" s="1445"/>
      <c r="E146" s="1436"/>
      <c r="F146" s="1436"/>
      <c r="G146" s="1438">
        <f>C146+D146-E146-F146</f>
        <v>0</v>
      </c>
      <c r="H146" s="1445"/>
      <c r="I146" s="1436"/>
      <c r="J146" s="1436"/>
      <c r="K146" s="1438">
        <f>G146+H146-I146-J146</f>
        <v>0</v>
      </c>
      <c r="L146" s="1445"/>
      <c r="M146" s="1436"/>
      <c r="N146" s="1436"/>
      <c r="O146" s="1438">
        <f>K146+L146-M146-N146</f>
        <v>0</v>
      </c>
      <c r="P146" s="1445"/>
      <c r="Q146" s="1436"/>
      <c r="R146" s="1436"/>
      <c r="S146" s="1450">
        <f>P146+L146+H146+D146</f>
        <v>0</v>
      </c>
      <c r="T146" s="1451">
        <f>Q146+M146+I146+E146</f>
        <v>0</v>
      </c>
      <c r="U146" s="1450">
        <f>R146+N146+J146+F146</f>
        <v>0</v>
      </c>
      <c r="V146" s="1477">
        <f>O146+P146-Q146-R146</f>
        <v>0</v>
      </c>
      <c r="W146" s="2165"/>
      <c r="X146" s="2154"/>
    </row>
    <row r="147" spans="1:24" s="1418" customFormat="1" x14ac:dyDescent="0.25">
      <c r="A147" s="1644">
        <v>20100</v>
      </c>
      <c r="B147" s="1639" t="s">
        <v>1323</v>
      </c>
      <c r="C147" s="1436">
        <f>C148+C149</f>
        <v>0</v>
      </c>
      <c r="D147" s="1436">
        <f>D148+D149</f>
        <v>0</v>
      </c>
      <c r="E147" s="1436">
        <f>E148+E149</f>
        <v>0</v>
      </c>
      <c r="F147" s="1436">
        <f>F148+F149</f>
        <v>0</v>
      </c>
      <c r="G147" s="1437">
        <f t="shared" ref="G147:G149" si="211">C147+D147-E147-F147</f>
        <v>0</v>
      </c>
      <c r="H147" s="1436">
        <f>H148+H149</f>
        <v>0</v>
      </c>
      <c r="I147" s="1436">
        <f>I148+I149</f>
        <v>0</v>
      </c>
      <c r="J147" s="1436">
        <f>J148+J149</f>
        <v>0</v>
      </c>
      <c r="K147" s="1437">
        <f t="shared" ref="K147:K149" si="212">G147+H147-I147-J147</f>
        <v>0</v>
      </c>
      <c r="L147" s="1436">
        <f>L148+L149</f>
        <v>0</v>
      </c>
      <c r="M147" s="1436">
        <f>M148+M149</f>
        <v>0</v>
      </c>
      <c r="N147" s="1436">
        <f>N148+N149</f>
        <v>0</v>
      </c>
      <c r="O147" s="1437">
        <f t="shared" ref="O147:O149" si="213">K147+L147-M147-N147</f>
        <v>0</v>
      </c>
      <c r="P147" s="1436">
        <f>P148+P149</f>
        <v>0</v>
      </c>
      <c r="Q147" s="1436">
        <f>Q148+Q149</f>
        <v>0</v>
      </c>
      <c r="R147" s="1436">
        <f>R148+R149</f>
        <v>0</v>
      </c>
      <c r="S147" s="1453">
        <f t="shared" ref="S147:S148" si="214">P147+L147+H147+D147</f>
        <v>0</v>
      </c>
      <c r="T147" s="1452">
        <f t="shared" ref="T147:T148" si="215">Q147+M147+I147+E147</f>
        <v>0</v>
      </c>
      <c r="U147" s="1453">
        <f t="shared" ref="U147:U148" si="216">R147+N147+J147+F147</f>
        <v>0</v>
      </c>
      <c r="V147" s="1478">
        <f t="shared" ref="V147:V148" si="217">O147+P147-Q147-R147</f>
        <v>0</v>
      </c>
      <c r="W147" s="2165"/>
      <c r="X147" s="2154"/>
    </row>
    <row r="148" spans="1:24" s="1433" customFormat="1" x14ac:dyDescent="0.25">
      <c r="A148" s="1644">
        <v>20110</v>
      </c>
      <c r="B148" s="2122" t="s">
        <v>1677</v>
      </c>
      <c r="C148" s="1436"/>
      <c r="D148" s="1436"/>
      <c r="E148" s="1436"/>
      <c r="F148" s="1436"/>
      <c r="G148" s="1437">
        <f t="shared" si="211"/>
        <v>0</v>
      </c>
      <c r="H148" s="1436"/>
      <c r="I148" s="1436"/>
      <c r="J148" s="1436"/>
      <c r="K148" s="1437">
        <f t="shared" si="212"/>
        <v>0</v>
      </c>
      <c r="L148" s="1436"/>
      <c r="M148" s="1436"/>
      <c r="N148" s="1436"/>
      <c r="O148" s="1437">
        <f t="shared" si="213"/>
        <v>0</v>
      </c>
      <c r="P148" s="1436"/>
      <c r="Q148" s="1436"/>
      <c r="R148" s="1436"/>
      <c r="S148" s="1453">
        <f t="shared" si="214"/>
        <v>0</v>
      </c>
      <c r="T148" s="1452">
        <f t="shared" si="215"/>
        <v>0</v>
      </c>
      <c r="U148" s="1453">
        <f t="shared" si="216"/>
        <v>0</v>
      </c>
      <c r="V148" s="1478">
        <f t="shared" si="217"/>
        <v>0</v>
      </c>
      <c r="W148" s="2164"/>
      <c r="X148" s="2153"/>
    </row>
    <row r="149" spans="1:24" s="1422" customFormat="1" x14ac:dyDescent="0.25">
      <c r="A149" s="2110">
        <v>20200</v>
      </c>
      <c r="B149" s="1639" t="s">
        <v>35</v>
      </c>
      <c r="C149" s="1436"/>
      <c r="D149" s="1445"/>
      <c r="E149" s="1445"/>
      <c r="F149" s="1445"/>
      <c r="G149" s="1437">
        <f t="shared" si="211"/>
        <v>0</v>
      </c>
      <c r="H149" s="1445"/>
      <c r="I149" s="1445"/>
      <c r="J149" s="1445"/>
      <c r="K149" s="1437">
        <f t="shared" si="212"/>
        <v>0</v>
      </c>
      <c r="L149" s="1445"/>
      <c r="M149" s="1445"/>
      <c r="N149" s="1445"/>
      <c r="O149" s="1437">
        <f t="shared" si="213"/>
        <v>0</v>
      </c>
      <c r="P149" s="1445"/>
      <c r="Q149" s="1449"/>
      <c r="R149" s="1445"/>
      <c r="S149" s="1444">
        <f t="shared" ref="S149" si="218">P149+L149+H149+D149</f>
        <v>0</v>
      </c>
      <c r="T149" s="1445">
        <f t="shared" ref="T149" si="219">Q149+M149+I149+E149</f>
        <v>0</v>
      </c>
      <c r="U149" s="1444">
        <f t="shared" ref="U149" si="220">R149+N149+J149+F149</f>
        <v>0</v>
      </c>
      <c r="V149" s="1475">
        <f t="shared" ref="V149" si="221">O149+P149-Q149-R149</f>
        <v>0</v>
      </c>
      <c r="W149" s="2164"/>
      <c r="X149" s="2153"/>
    </row>
    <row r="150" spans="1:24" s="1422" customFormat="1" x14ac:dyDescent="0.25">
      <c r="A150" s="2110">
        <v>20800</v>
      </c>
      <c r="B150" s="1639" t="s">
        <v>78</v>
      </c>
      <c r="C150" s="1437">
        <f>C151+C152+C153</f>
        <v>0</v>
      </c>
      <c r="D150" s="1437">
        <f>D151+D152+D153</f>
        <v>0</v>
      </c>
      <c r="E150" s="1437">
        <f t="shared" ref="E150:V150" si="222">E151+E152+E153</f>
        <v>0</v>
      </c>
      <c r="F150" s="1437">
        <f t="shared" si="222"/>
        <v>0</v>
      </c>
      <c r="G150" s="1437">
        <f t="shared" ref="G150:G161" si="223">C150+D150-E150-F150</f>
        <v>0</v>
      </c>
      <c r="H150" s="1437">
        <f t="shared" si="222"/>
        <v>0</v>
      </c>
      <c r="I150" s="1437">
        <f t="shared" si="222"/>
        <v>0</v>
      </c>
      <c r="J150" s="1437">
        <f t="shared" si="222"/>
        <v>0</v>
      </c>
      <c r="K150" s="1437">
        <f t="shared" si="222"/>
        <v>0</v>
      </c>
      <c r="L150" s="1437">
        <f t="shared" si="222"/>
        <v>0</v>
      </c>
      <c r="M150" s="1437">
        <f t="shared" si="222"/>
        <v>0</v>
      </c>
      <c r="N150" s="1437">
        <f t="shared" si="222"/>
        <v>0</v>
      </c>
      <c r="O150" s="1437">
        <f t="shared" si="222"/>
        <v>0</v>
      </c>
      <c r="P150" s="1437">
        <f t="shared" si="222"/>
        <v>0</v>
      </c>
      <c r="Q150" s="1437">
        <f t="shared" si="222"/>
        <v>0</v>
      </c>
      <c r="R150" s="1437">
        <f t="shared" si="222"/>
        <v>0</v>
      </c>
      <c r="S150" s="1437">
        <f t="shared" si="222"/>
        <v>0</v>
      </c>
      <c r="T150" s="1437">
        <f t="shared" si="222"/>
        <v>0</v>
      </c>
      <c r="U150" s="1437">
        <f t="shared" si="222"/>
        <v>0</v>
      </c>
      <c r="V150" s="1478">
        <f t="shared" si="222"/>
        <v>0</v>
      </c>
      <c r="W150" s="2162"/>
      <c r="X150" s="152"/>
    </row>
    <row r="151" spans="1:24" s="1422" customFormat="1" ht="16.5" customHeight="1" x14ac:dyDescent="0.25">
      <c r="A151" s="776">
        <v>20801</v>
      </c>
      <c r="B151" s="2112" t="s">
        <v>79</v>
      </c>
      <c r="C151" s="1437"/>
      <c r="D151" s="1452"/>
      <c r="E151" s="1452"/>
      <c r="F151" s="1452"/>
      <c r="G151" s="1438">
        <f t="shared" si="223"/>
        <v>0</v>
      </c>
      <c r="H151" s="1452"/>
      <c r="I151" s="1452"/>
      <c r="J151" s="1452"/>
      <c r="K151" s="1438">
        <f t="shared" ref="K151:K161" si="224">G151+H151-I151-J151</f>
        <v>0</v>
      </c>
      <c r="L151" s="1452"/>
      <c r="M151" s="1452"/>
      <c r="N151" s="1452"/>
      <c r="O151" s="1438">
        <f t="shared" ref="O151:O161" si="225">K151+L151-M151-N151</f>
        <v>0</v>
      </c>
      <c r="P151" s="1452"/>
      <c r="Q151" s="168"/>
      <c r="R151" s="1452"/>
      <c r="S151" s="1450">
        <f t="shared" ref="S151:U153" si="226">P151+L151+H151+D151</f>
        <v>0</v>
      </c>
      <c r="T151" s="1451">
        <f t="shared" si="226"/>
        <v>0</v>
      </c>
      <c r="U151" s="1450">
        <f t="shared" si="226"/>
        <v>0</v>
      </c>
      <c r="V151" s="1478">
        <f t="shared" ref="V151:V161" si="227">O151+P151-Q151-R151</f>
        <v>0</v>
      </c>
      <c r="W151" s="2167"/>
      <c r="X151" s="2156"/>
    </row>
    <row r="152" spans="1:24" s="1422" customFormat="1" ht="16.5" customHeight="1" x14ac:dyDescent="0.25">
      <c r="A152" s="776">
        <v>20802</v>
      </c>
      <c r="B152" s="2112" t="s">
        <v>80</v>
      </c>
      <c r="C152" s="1437"/>
      <c r="D152" s="1452"/>
      <c r="E152" s="1452"/>
      <c r="F152" s="1452"/>
      <c r="G152" s="1438">
        <f t="shared" si="223"/>
        <v>0</v>
      </c>
      <c r="H152" s="1452"/>
      <c r="I152" s="1452"/>
      <c r="J152" s="1452"/>
      <c r="K152" s="1438">
        <f t="shared" si="224"/>
        <v>0</v>
      </c>
      <c r="L152" s="1452"/>
      <c r="M152" s="1452"/>
      <c r="N152" s="1452"/>
      <c r="O152" s="1438">
        <f t="shared" si="225"/>
        <v>0</v>
      </c>
      <c r="P152" s="1452"/>
      <c r="Q152" s="168"/>
      <c r="R152" s="1452"/>
      <c r="S152" s="1450">
        <f t="shared" si="226"/>
        <v>0</v>
      </c>
      <c r="T152" s="1451">
        <f t="shared" si="226"/>
        <v>0</v>
      </c>
      <c r="U152" s="1450">
        <f t="shared" si="226"/>
        <v>0</v>
      </c>
      <c r="V152" s="1478">
        <f t="shared" si="227"/>
        <v>0</v>
      </c>
      <c r="W152" s="2167"/>
      <c r="X152" s="2156"/>
    </row>
    <row r="153" spans="1:24" x14ac:dyDescent="0.25">
      <c r="A153" s="776">
        <v>20803</v>
      </c>
      <c r="B153" s="2112" t="s">
        <v>66</v>
      </c>
      <c r="C153" s="1438"/>
      <c r="D153" s="1451"/>
      <c r="E153" s="1446"/>
      <c r="F153" s="1446"/>
      <c r="G153" s="1438">
        <f t="shared" si="223"/>
        <v>0</v>
      </c>
      <c r="H153" s="1451"/>
      <c r="I153" s="1446"/>
      <c r="J153" s="1446"/>
      <c r="K153" s="1438">
        <f>G153+H153-I153-J153</f>
        <v>0</v>
      </c>
      <c r="L153" s="1451"/>
      <c r="M153" s="1446"/>
      <c r="N153" s="1446"/>
      <c r="O153" s="1438">
        <f>K153+L153-M153-N153</f>
        <v>0</v>
      </c>
      <c r="P153" s="1451"/>
      <c r="Q153" s="1447"/>
      <c r="R153" s="1451"/>
      <c r="S153" s="1448">
        <f>P153+L153+H153+D153</f>
        <v>0</v>
      </c>
      <c r="T153" s="1446">
        <f t="shared" si="226"/>
        <v>0</v>
      </c>
      <c r="U153" s="1448">
        <f>R153+N153+J153+F153</f>
        <v>0</v>
      </c>
      <c r="V153" s="1476">
        <f t="shared" si="227"/>
        <v>0</v>
      </c>
      <c r="W153" s="2166"/>
      <c r="X153" s="2155"/>
    </row>
    <row r="154" spans="1:24" s="5" customFormat="1" x14ac:dyDescent="0.25">
      <c r="A154" s="2110">
        <v>20810</v>
      </c>
      <c r="B154" s="348" t="s">
        <v>1540</v>
      </c>
      <c r="C154" s="1437"/>
      <c r="D154" s="1452"/>
      <c r="E154" s="1445"/>
      <c r="F154" s="1445"/>
      <c r="G154" s="1437">
        <f t="shared" si="223"/>
        <v>0</v>
      </c>
      <c r="H154" s="1452"/>
      <c r="I154" s="1445"/>
      <c r="J154" s="1445"/>
      <c r="K154" s="1437">
        <f t="shared" ref="K154" si="228">G154+H154-I154-J154</f>
        <v>0</v>
      </c>
      <c r="L154" s="1452"/>
      <c r="M154" s="1445"/>
      <c r="N154" s="1445"/>
      <c r="O154" s="1437">
        <f t="shared" ref="O154" si="229">K154+L154-M154-N154</f>
        <v>0</v>
      </c>
      <c r="P154" s="1452"/>
      <c r="Q154" s="1449"/>
      <c r="R154" s="1452"/>
      <c r="S154" s="1444">
        <f t="shared" ref="S154" si="230">P154+L154+H154+D154</f>
        <v>0</v>
      </c>
      <c r="T154" s="1445">
        <f t="shared" ref="T154" si="231">Q154+M154+I154+E154</f>
        <v>0</v>
      </c>
      <c r="U154" s="1444">
        <f t="shared" ref="U154" si="232">R154+N154+J154+F154</f>
        <v>0</v>
      </c>
      <c r="V154" s="1475">
        <f t="shared" ref="V154" si="233">O154+P154-Q154-R154</f>
        <v>0</v>
      </c>
      <c r="W154" s="2164"/>
      <c r="X154" s="2153"/>
    </row>
    <row r="155" spans="1:24" s="1418" customFormat="1" x14ac:dyDescent="0.25">
      <c r="A155" s="2110">
        <v>30000</v>
      </c>
      <c r="B155" s="1639" t="s">
        <v>2158</v>
      </c>
      <c r="C155" s="1445">
        <f>C13-C54</f>
        <v>0</v>
      </c>
      <c r="D155" s="1445">
        <f>D13-D54</f>
        <v>0</v>
      </c>
      <c r="E155" s="1445">
        <f>E13-E54</f>
        <v>0</v>
      </c>
      <c r="F155" s="1445">
        <f>F13-F54</f>
        <v>0</v>
      </c>
      <c r="G155" s="1437">
        <f>C155+D155-E155-F155</f>
        <v>0</v>
      </c>
      <c r="H155" s="1445">
        <f>H13-H54</f>
        <v>0</v>
      </c>
      <c r="I155" s="1445">
        <f>I13-I54</f>
        <v>0</v>
      </c>
      <c r="J155" s="1445">
        <f>J13-J54</f>
        <v>0</v>
      </c>
      <c r="K155" s="1437">
        <f>G155+H155-I155-J155</f>
        <v>0</v>
      </c>
      <c r="L155" s="1445">
        <f>L13-L54</f>
        <v>0</v>
      </c>
      <c r="M155" s="1445">
        <f>M13-M54</f>
        <v>0</v>
      </c>
      <c r="N155" s="1445">
        <f>N13-N54</f>
        <v>0</v>
      </c>
      <c r="O155" s="1437">
        <f>K155+L155-M155-N155</f>
        <v>0</v>
      </c>
      <c r="P155" s="1445">
        <f t="shared" ref="P155:U155" si="234">P13-P54</f>
        <v>0</v>
      </c>
      <c r="Q155" s="1445">
        <f t="shared" si="234"/>
        <v>0</v>
      </c>
      <c r="R155" s="1445">
        <f t="shared" si="234"/>
        <v>0</v>
      </c>
      <c r="S155" s="1445">
        <f t="shared" si="234"/>
        <v>0</v>
      </c>
      <c r="T155" s="1445">
        <f t="shared" si="234"/>
        <v>0</v>
      </c>
      <c r="U155" s="1445">
        <f t="shared" si="234"/>
        <v>0</v>
      </c>
      <c r="V155" s="1478">
        <f>O155+P155-Q155-R155</f>
        <v>0</v>
      </c>
      <c r="W155" s="2167"/>
      <c r="X155" s="2156"/>
    </row>
    <row r="156" spans="1:24" s="1418" customFormat="1" x14ac:dyDescent="0.25">
      <c r="A156" s="1640">
        <v>31000</v>
      </c>
      <c r="B156" s="1022" t="s">
        <v>2134</v>
      </c>
      <c r="C156" s="1437">
        <f>C157+C158</f>
        <v>0</v>
      </c>
      <c r="D156" s="1437">
        <f t="shared" ref="D156:F156" si="235">D157+D158</f>
        <v>0</v>
      </c>
      <c r="E156" s="1437">
        <f t="shared" si="235"/>
        <v>0</v>
      </c>
      <c r="F156" s="1437">
        <f t="shared" si="235"/>
        <v>0</v>
      </c>
      <c r="G156" s="1437">
        <f>C156+D156-E156-F156</f>
        <v>0</v>
      </c>
      <c r="H156" s="1437">
        <f t="shared" ref="H156" si="236">H157+H158</f>
        <v>0</v>
      </c>
      <c r="I156" s="1437">
        <f t="shared" ref="I156" si="237">I157+I158</f>
        <v>0</v>
      </c>
      <c r="J156" s="1437">
        <f t="shared" ref="J156" si="238">J157+J158</f>
        <v>0</v>
      </c>
      <c r="K156" s="1437">
        <f>G156+H156-I156-J156</f>
        <v>0</v>
      </c>
      <c r="L156" s="1437">
        <f t="shared" ref="L156" si="239">L157+L158</f>
        <v>0</v>
      </c>
      <c r="M156" s="1437">
        <f t="shared" ref="M156" si="240">M157+M158</f>
        <v>0</v>
      </c>
      <c r="N156" s="1437">
        <f t="shared" ref="N156" si="241">N157+N158</f>
        <v>0</v>
      </c>
      <c r="O156" s="1437">
        <f>K156+L156-M156-N156</f>
        <v>0</v>
      </c>
      <c r="P156" s="1437">
        <f t="shared" ref="P156" si="242">P157+P158</f>
        <v>0</v>
      </c>
      <c r="Q156" s="1437">
        <f t="shared" ref="Q156" si="243">Q157+Q158</f>
        <v>0</v>
      </c>
      <c r="R156" s="1437">
        <f t="shared" ref="R156" si="244">R157+R158</f>
        <v>0</v>
      </c>
      <c r="S156" s="1444">
        <f t="shared" ref="S156:U158" si="245">P156+L156+H156+D156</f>
        <v>0</v>
      </c>
      <c r="T156" s="1445">
        <f t="shared" si="245"/>
        <v>0</v>
      </c>
      <c r="U156" s="1444">
        <f t="shared" si="245"/>
        <v>0</v>
      </c>
      <c r="V156" s="1475">
        <f>O156+P156-Q156-R156</f>
        <v>0</v>
      </c>
      <c r="W156" s="2166"/>
      <c r="X156" s="2155"/>
    </row>
    <row r="157" spans="1:24" s="1418" customFormat="1" x14ac:dyDescent="0.25">
      <c r="A157" s="776">
        <v>31001</v>
      </c>
      <c r="B157" s="2112" t="s">
        <v>2135</v>
      </c>
      <c r="C157" s="1438"/>
      <c r="D157" s="1451"/>
      <c r="E157" s="1446"/>
      <c r="F157" s="1446"/>
      <c r="G157" s="1438">
        <f>C157+D157-E157-F157</f>
        <v>0</v>
      </c>
      <c r="H157" s="1451"/>
      <c r="I157" s="1446"/>
      <c r="J157" s="1446"/>
      <c r="K157" s="1438">
        <f>G157+H157-I157-J157</f>
        <v>0</v>
      </c>
      <c r="L157" s="1451"/>
      <c r="M157" s="1446"/>
      <c r="N157" s="1446"/>
      <c r="O157" s="1438">
        <f>K157+L157-M157-N157</f>
        <v>0</v>
      </c>
      <c r="P157" s="1451"/>
      <c r="Q157" s="1447"/>
      <c r="R157" s="1451"/>
      <c r="S157" s="1448">
        <f t="shared" si="245"/>
        <v>0</v>
      </c>
      <c r="T157" s="1446">
        <f t="shared" si="245"/>
        <v>0</v>
      </c>
      <c r="U157" s="1448">
        <f t="shared" si="245"/>
        <v>0</v>
      </c>
      <c r="V157" s="1476">
        <f>O157+P157-Q157-R157</f>
        <v>0</v>
      </c>
      <c r="W157" s="2166"/>
      <c r="X157" s="2155"/>
    </row>
    <row r="158" spans="1:24" s="1418" customFormat="1" x14ac:dyDescent="0.25">
      <c r="A158" s="776">
        <v>31002</v>
      </c>
      <c r="B158" s="689" t="s">
        <v>2136</v>
      </c>
      <c r="C158" s="1438"/>
      <c r="D158" s="1451"/>
      <c r="E158" s="1446"/>
      <c r="F158" s="1446"/>
      <c r="G158" s="1438">
        <f>C158+D158-E158-F158</f>
        <v>0</v>
      </c>
      <c r="H158" s="1451"/>
      <c r="I158" s="1446"/>
      <c r="J158" s="1446"/>
      <c r="K158" s="1438">
        <f>G158+H158-I158-J158</f>
        <v>0</v>
      </c>
      <c r="L158" s="1451"/>
      <c r="M158" s="1446"/>
      <c r="N158" s="1446"/>
      <c r="O158" s="1438">
        <f>K158+L158-M158-N158</f>
        <v>0</v>
      </c>
      <c r="P158" s="1451"/>
      <c r="Q158" s="1447"/>
      <c r="R158" s="1451"/>
      <c r="S158" s="1448">
        <f t="shared" si="245"/>
        <v>0</v>
      </c>
      <c r="T158" s="1446">
        <f t="shared" si="245"/>
        <v>0</v>
      </c>
      <c r="U158" s="1448">
        <f t="shared" si="245"/>
        <v>0</v>
      </c>
      <c r="V158" s="1476">
        <f>O158+P158-Q158-R158</f>
        <v>0</v>
      </c>
      <c r="W158" s="2166"/>
      <c r="X158" s="2155"/>
    </row>
    <row r="159" spans="1:24" s="1422" customFormat="1" ht="31.5" customHeight="1" x14ac:dyDescent="0.25">
      <c r="A159" s="2137" t="s">
        <v>81</v>
      </c>
      <c r="B159" s="1639" t="s">
        <v>2303</v>
      </c>
      <c r="C159" s="1454">
        <f>SUM(C160:C161)</f>
        <v>0</v>
      </c>
      <c r="D159" s="1454">
        <f t="shared" ref="D159:F159" si="246">SUM(D160:D161)</f>
        <v>0</v>
      </c>
      <c r="E159" s="1454">
        <f t="shared" si="246"/>
        <v>0</v>
      </c>
      <c r="F159" s="1454">
        <f t="shared" si="246"/>
        <v>0</v>
      </c>
      <c r="G159" s="1437">
        <f t="shared" si="223"/>
        <v>0</v>
      </c>
      <c r="H159" s="1454">
        <f t="shared" ref="H159" si="247">SUM(H160:H161)</f>
        <v>0</v>
      </c>
      <c r="I159" s="1454">
        <f t="shared" ref="I159" si="248">SUM(I160:I161)</f>
        <v>0</v>
      </c>
      <c r="J159" s="1454">
        <f t="shared" ref="J159" si="249">SUM(J160:J161)</f>
        <v>0</v>
      </c>
      <c r="K159" s="1437">
        <f t="shared" si="224"/>
        <v>0</v>
      </c>
      <c r="L159" s="1454">
        <f t="shared" ref="L159" si="250">SUM(L160:L161)</f>
        <v>0</v>
      </c>
      <c r="M159" s="1454">
        <f t="shared" ref="M159" si="251">SUM(M160:M161)</f>
        <v>0</v>
      </c>
      <c r="N159" s="1454">
        <f t="shared" ref="N159" si="252">SUM(N160:N161)</f>
        <v>0</v>
      </c>
      <c r="O159" s="1437">
        <f t="shared" si="225"/>
        <v>0</v>
      </c>
      <c r="P159" s="1454">
        <f t="shared" ref="P159" si="253">SUM(P160:P161)</f>
        <v>0</v>
      </c>
      <c r="Q159" s="1454">
        <f t="shared" ref="Q159" si="254">SUM(Q160:Q161)</f>
        <v>0</v>
      </c>
      <c r="R159" s="1454">
        <f t="shared" ref="R159" si="255">SUM(R160:R161)</f>
        <v>0</v>
      </c>
      <c r="S159" s="1453">
        <f>P159+L159+H159+D159</f>
        <v>0</v>
      </c>
      <c r="T159" s="1452">
        <f t="shared" ref="T159:T161" si="256">Q159+M159+I159+E159</f>
        <v>0</v>
      </c>
      <c r="U159" s="1453">
        <f>R159+N159+J159+F159</f>
        <v>0</v>
      </c>
      <c r="V159" s="1478">
        <f t="shared" si="227"/>
        <v>0</v>
      </c>
      <c r="W159" s="2167"/>
      <c r="X159" s="2156"/>
    </row>
    <row r="160" spans="1:24" s="1418" customFormat="1" ht="32.25" customHeight="1" x14ac:dyDescent="0.25">
      <c r="A160" s="2138" t="s">
        <v>83</v>
      </c>
      <c r="B160" s="2112" t="s">
        <v>1089</v>
      </c>
      <c r="C160" s="169"/>
      <c r="D160" s="169"/>
      <c r="E160" s="169"/>
      <c r="F160" s="169"/>
      <c r="G160" s="170">
        <f t="shared" si="223"/>
        <v>0</v>
      </c>
      <c r="H160" s="169"/>
      <c r="I160" s="169"/>
      <c r="J160" s="169"/>
      <c r="K160" s="1438">
        <f t="shared" si="224"/>
        <v>0</v>
      </c>
      <c r="L160" s="169"/>
      <c r="M160" s="169"/>
      <c r="N160" s="169"/>
      <c r="O160" s="1438">
        <f t="shared" si="225"/>
        <v>0</v>
      </c>
      <c r="P160" s="169"/>
      <c r="Q160" s="171"/>
      <c r="R160" s="2139"/>
      <c r="S160" s="1450">
        <f>P160+L160+H160+D160</f>
        <v>0</v>
      </c>
      <c r="T160" s="1451">
        <f t="shared" si="256"/>
        <v>0</v>
      </c>
      <c r="U160" s="1450">
        <f>R160+N160+J160+F160</f>
        <v>0</v>
      </c>
      <c r="V160" s="1477">
        <f t="shared" si="227"/>
        <v>0</v>
      </c>
      <c r="W160" s="2167"/>
      <c r="X160" s="2156"/>
    </row>
    <row r="161" spans="1:26" s="1418" customFormat="1" ht="16.5" customHeight="1" x14ac:dyDescent="0.25">
      <c r="A161" s="1461" t="s">
        <v>1849</v>
      </c>
      <c r="B161" s="1575" t="s">
        <v>2083</v>
      </c>
      <c r="C161" s="169"/>
      <c r="D161" s="169"/>
      <c r="E161" s="169"/>
      <c r="F161" s="169"/>
      <c r="G161" s="170">
        <f t="shared" si="223"/>
        <v>0</v>
      </c>
      <c r="H161" s="169"/>
      <c r="I161" s="169"/>
      <c r="J161" s="169"/>
      <c r="K161" s="1438">
        <f t="shared" si="224"/>
        <v>0</v>
      </c>
      <c r="L161" s="169"/>
      <c r="M161" s="169"/>
      <c r="N161" s="169"/>
      <c r="O161" s="1438">
        <f t="shared" si="225"/>
        <v>0</v>
      </c>
      <c r="P161" s="169"/>
      <c r="Q161" s="171"/>
      <c r="R161" s="2139"/>
      <c r="S161" s="1450">
        <f>P161+L161+H161+D161</f>
        <v>0</v>
      </c>
      <c r="T161" s="1451">
        <f t="shared" si="256"/>
        <v>0</v>
      </c>
      <c r="U161" s="1450">
        <f>R161+N161+J161+F161</f>
        <v>0</v>
      </c>
      <c r="V161" s="1477">
        <f t="shared" si="227"/>
        <v>0</v>
      </c>
      <c r="W161" s="2168"/>
      <c r="X161" s="2157"/>
    </row>
    <row r="162" spans="1:26" s="1418" customFormat="1" x14ac:dyDescent="0.25">
      <c r="A162" s="2110">
        <v>40000</v>
      </c>
      <c r="B162" s="1639" t="s">
        <v>2635</v>
      </c>
      <c r="C162" s="2140" t="s">
        <v>22</v>
      </c>
      <c r="D162" s="2140" t="s">
        <v>22</v>
      </c>
      <c r="E162" s="2141">
        <f>E48+E51+E155-E159</f>
        <v>0</v>
      </c>
      <c r="F162" s="2140" t="s">
        <v>22</v>
      </c>
      <c r="G162" s="2140" t="s">
        <v>22</v>
      </c>
      <c r="H162" s="2140" t="s">
        <v>22</v>
      </c>
      <c r="I162" s="1445">
        <f>I48+I51+I155-I159</f>
        <v>0</v>
      </c>
      <c r="J162" s="2140" t="s">
        <v>22</v>
      </c>
      <c r="K162" s="2140" t="s">
        <v>22</v>
      </c>
      <c r="L162" s="2140" t="s">
        <v>22</v>
      </c>
      <c r="M162" s="1445">
        <f>M48+M51+M155-M159</f>
        <v>0</v>
      </c>
      <c r="N162" s="2140" t="s">
        <v>22</v>
      </c>
      <c r="O162" s="2140" t="s">
        <v>22</v>
      </c>
      <c r="P162" s="2140" t="s">
        <v>22</v>
      </c>
      <c r="Q162" s="1445">
        <f>Q48+Q51+Q155-Q159</f>
        <v>0</v>
      </c>
      <c r="R162" s="2140" t="s">
        <v>22</v>
      </c>
      <c r="S162" s="2140" t="s">
        <v>22</v>
      </c>
      <c r="T162" s="1445">
        <f>T48+T51+T155-T159</f>
        <v>0</v>
      </c>
      <c r="U162" s="2140" t="s">
        <v>22</v>
      </c>
      <c r="V162" s="2142" t="s">
        <v>22</v>
      </c>
      <c r="W162" s="2167"/>
      <c r="X162" s="2156"/>
    </row>
    <row r="163" spans="1:26" s="5" customFormat="1" ht="33.75" customHeight="1" thickBot="1" x14ac:dyDescent="0.3">
      <c r="A163" s="2143" t="s">
        <v>84</v>
      </c>
      <c r="B163" s="2144" t="s">
        <v>2409</v>
      </c>
      <c r="C163" s="2145" t="s">
        <v>22</v>
      </c>
      <c r="D163" s="2145" t="s">
        <v>22</v>
      </c>
      <c r="E163" s="2146">
        <f>E12+E162</f>
        <v>0</v>
      </c>
      <c r="F163" s="2145" t="s">
        <v>22</v>
      </c>
      <c r="G163" s="2145" t="s">
        <v>22</v>
      </c>
      <c r="H163" s="2145" t="s">
        <v>22</v>
      </c>
      <c r="I163" s="2146">
        <f>I12+I162</f>
        <v>0</v>
      </c>
      <c r="J163" s="2145" t="s">
        <v>22</v>
      </c>
      <c r="K163" s="2145" t="s">
        <v>22</v>
      </c>
      <c r="L163" s="2145" t="s">
        <v>22</v>
      </c>
      <c r="M163" s="2146">
        <f>M12+M162</f>
        <v>0</v>
      </c>
      <c r="N163" s="2145" t="s">
        <v>22</v>
      </c>
      <c r="O163" s="2145" t="s">
        <v>22</v>
      </c>
      <c r="P163" s="2145" t="s">
        <v>22</v>
      </c>
      <c r="Q163" s="2146">
        <f>Q12+Q162</f>
        <v>0</v>
      </c>
      <c r="R163" s="2145" t="s">
        <v>22</v>
      </c>
      <c r="S163" s="2147" t="s">
        <v>22</v>
      </c>
      <c r="T163" s="2146">
        <f>T12+T162</f>
        <v>0</v>
      </c>
      <c r="U163" s="2145" t="s">
        <v>22</v>
      </c>
      <c r="V163" s="2148" t="s">
        <v>22</v>
      </c>
      <c r="W163" s="2169"/>
      <c r="X163" s="2158"/>
    </row>
    <row r="166" spans="1:26" s="62" customFormat="1" x14ac:dyDescent="0.25">
      <c r="A166" s="91" t="s">
        <v>512</v>
      </c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</row>
    <row r="167" spans="1:26" s="62" customFormat="1" x14ac:dyDescent="0.25">
      <c r="A167" s="91" t="s">
        <v>511</v>
      </c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640"/>
      <c r="S167" s="640"/>
      <c r="T167" s="640"/>
      <c r="U167" s="640"/>
      <c r="V167" s="640"/>
      <c r="W167" s="640"/>
      <c r="X167" s="640"/>
      <c r="Y167" s="48"/>
      <c r="Z167" s="48"/>
    </row>
    <row r="168" spans="1:26" ht="22.5" customHeight="1" x14ac:dyDescent="0.25">
      <c r="A168" s="2149" t="s">
        <v>2598</v>
      </c>
      <c r="B168" s="2149"/>
    </row>
  </sheetData>
  <mergeCells count="23">
    <mergeCell ref="A6:U6"/>
    <mergeCell ref="O1:T1"/>
    <mergeCell ref="M2:V2"/>
    <mergeCell ref="D4:E4"/>
    <mergeCell ref="H4:L4"/>
    <mergeCell ref="A7:A10"/>
    <mergeCell ref="B7:B10"/>
    <mergeCell ref="C7:C10"/>
    <mergeCell ref="D7:R7"/>
    <mergeCell ref="S7:U7"/>
    <mergeCell ref="P9:R9"/>
    <mergeCell ref="S9:U9"/>
    <mergeCell ref="W7:W10"/>
    <mergeCell ref="X7:X10"/>
    <mergeCell ref="D8:F8"/>
    <mergeCell ref="H8:J8"/>
    <mergeCell ref="L8:N8"/>
    <mergeCell ref="P8:R8"/>
    <mergeCell ref="S8:U8"/>
    <mergeCell ref="D9:G9"/>
    <mergeCell ref="H9:K9"/>
    <mergeCell ref="L9:O9"/>
    <mergeCell ref="V7:V10"/>
  </mergeCells>
  <pageMargins left="0.19685039370078741" right="0" top="0.27559055118110237" bottom="0.19685039370078741" header="0.15748031496062992" footer="0.43307086614173229"/>
  <pageSetup paperSize="8" scale="20" fitToHeight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V167"/>
  <sheetViews>
    <sheetView workbookViewId="0"/>
  </sheetViews>
  <sheetFormatPr defaultColWidth="8.85546875" defaultRowHeight="15.75" x14ac:dyDescent="0.25"/>
  <cols>
    <col min="1" max="1" width="15.7109375" style="2093" customWidth="1"/>
    <col min="2" max="2" width="67.5703125" style="2093" customWidth="1"/>
    <col min="3" max="3" width="9.85546875" style="2093" customWidth="1"/>
    <col min="4" max="4" width="7.85546875" style="2093" bestFit="1" customWidth="1"/>
    <col min="5" max="5" width="8.28515625" style="2093" customWidth="1"/>
    <col min="6" max="6" width="11.28515625" style="2093" customWidth="1"/>
    <col min="7" max="7" width="6.5703125" style="2093" bestFit="1" customWidth="1"/>
    <col min="8" max="8" width="6.5703125" style="2093" customWidth="1"/>
    <col min="9" max="9" width="8.7109375" style="2093" customWidth="1"/>
    <col min="10" max="10" width="9.42578125" style="2093" bestFit="1" customWidth="1"/>
    <col min="11" max="11" width="9" style="2093" customWidth="1"/>
    <col min="12" max="12" width="8.85546875" style="2093" customWidth="1"/>
    <col min="13" max="13" width="8.28515625" style="2093" bestFit="1" customWidth="1"/>
    <col min="14" max="14" width="9.42578125" style="2093" bestFit="1" customWidth="1"/>
    <col min="15" max="15" width="7.42578125" style="2093" bestFit="1" customWidth="1"/>
    <col min="16" max="16" width="10" style="2093" customWidth="1"/>
    <col min="17" max="17" width="8.42578125" style="2093" customWidth="1"/>
    <col min="18" max="18" width="11.140625" style="2093" customWidth="1"/>
    <col min="19" max="19" width="16.5703125" style="2093" customWidth="1"/>
    <col min="20" max="21" width="8.85546875" style="1418"/>
    <col min="22" max="22" width="11.5703125" style="1418" bestFit="1" customWidth="1"/>
    <col min="23" max="16384" width="8.85546875" style="1418"/>
  </cols>
  <sheetData>
    <row r="1" spans="1:19" ht="15.75" customHeight="1" x14ac:dyDescent="0.25">
      <c r="C1" s="1419"/>
      <c r="D1" s="1419"/>
      <c r="E1" s="1419"/>
      <c r="F1" s="1420"/>
      <c r="J1" s="1420"/>
      <c r="K1" s="1421"/>
      <c r="L1" s="1421"/>
      <c r="M1" s="1421"/>
      <c r="N1" s="1421"/>
      <c r="O1" s="2686" t="s">
        <v>2388</v>
      </c>
      <c r="P1" s="2686"/>
      <c r="Q1" s="2686"/>
      <c r="R1" s="2686"/>
      <c r="S1" s="2686"/>
    </row>
    <row r="2" spans="1:19" ht="57" customHeight="1" x14ac:dyDescent="0.25">
      <c r="A2" s="2171"/>
      <c r="B2" s="1052"/>
      <c r="C2" s="1052"/>
      <c r="D2" s="1052"/>
      <c r="E2" s="1052"/>
      <c r="F2" s="1052"/>
      <c r="J2" s="1052"/>
      <c r="K2" s="2686" t="s">
        <v>90</v>
      </c>
      <c r="L2" s="2686"/>
      <c r="M2" s="2686"/>
      <c r="N2" s="2686"/>
      <c r="O2" s="2686"/>
      <c r="P2" s="2686"/>
      <c r="Q2" s="2686"/>
      <c r="R2" s="2686"/>
      <c r="S2" s="2686"/>
    </row>
    <row r="3" spans="1:19" ht="22.5" customHeight="1" x14ac:dyDescent="0.25">
      <c r="B3" s="2172"/>
      <c r="C3" s="3123" t="s">
        <v>2291</v>
      </c>
      <c r="D3" s="3123"/>
      <c r="E3" s="3123"/>
      <c r="F3" s="3123"/>
      <c r="G3" s="3123"/>
      <c r="H3" s="3123"/>
      <c r="I3" s="3123"/>
      <c r="J3" s="3123"/>
      <c r="K3" s="2173"/>
      <c r="L3" s="2173"/>
      <c r="M3" s="2173"/>
      <c r="N3" s="2172"/>
      <c r="O3" s="2172"/>
      <c r="P3" s="2172"/>
      <c r="Q3" s="2172"/>
      <c r="R3" s="2172"/>
    </row>
    <row r="4" spans="1:19" ht="19.5" thickBot="1" x14ac:dyDescent="0.3">
      <c r="B4" s="2174" t="s">
        <v>0</v>
      </c>
      <c r="C4" s="2175"/>
      <c r="D4" s="2175"/>
      <c r="E4" s="2175"/>
      <c r="F4" s="2175"/>
      <c r="G4" s="2175"/>
      <c r="H4" s="2175"/>
      <c r="I4" s="2175"/>
      <c r="J4" s="3124"/>
      <c r="K4" s="3124"/>
      <c r="L4" s="3124"/>
      <c r="M4" s="3124"/>
      <c r="N4" s="2175"/>
      <c r="O4" s="2176"/>
      <c r="P4" s="2176"/>
      <c r="Q4" s="2176"/>
      <c r="R4" s="2100"/>
    </row>
    <row r="5" spans="1:19" ht="20.25" thickBot="1" x14ac:dyDescent="0.3">
      <c r="B5" s="2177" t="s">
        <v>1</v>
      </c>
      <c r="C5" s="2175"/>
      <c r="D5" s="2175"/>
      <c r="E5" s="2175"/>
      <c r="F5" s="2103"/>
      <c r="G5" s="2178"/>
      <c r="H5" s="2178"/>
      <c r="I5" s="2178"/>
      <c r="N5" s="2179"/>
      <c r="O5" s="2179"/>
      <c r="P5" s="2179"/>
      <c r="Q5" s="2179"/>
      <c r="R5" s="2180"/>
    </row>
    <row r="6" spans="1:19" ht="16.5" customHeight="1" thickBot="1" x14ac:dyDescent="0.3">
      <c r="A6" s="3115" t="s">
        <v>3</v>
      </c>
      <c r="B6" s="3115"/>
      <c r="C6" s="3115"/>
      <c r="D6" s="3115"/>
      <c r="E6" s="3115"/>
      <c r="F6" s="3115"/>
      <c r="G6" s="3115"/>
      <c r="H6" s="3115"/>
      <c r="I6" s="3115"/>
      <c r="J6" s="3115"/>
      <c r="K6" s="3115"/>
      <c r="L6" s="3115"/>
      <c r="M6" s="3115"/>
      <c r="N6" s="3115"/>
      <c r="O6" s="3115"/>
      <c r="P6" s="3115"/>
      <c r="Q6" s="3115"/>
      <c r="R6" s="3115"/>
      <c r="S6" s="2105" t="s">
        <v>4</v>
      </c>
    </row>
    <row r="7" spans="1:19" ht="16.350000000000001" customHeight="1" thickBot="1" x14ac:dyDescent="0.3">
      <c r="A7" s="3125" t="s">
        <v>1117</v>
      </c>
      <c r="B7" s="3128" t="s">
        <v>6</v>
      </c>
      <c r="C7" s="3135"/>
      <c r="D7" s="3135"/>
      <c r="E7" s="3135"/>
      <c r="F7" s="3135"/>
      <c r="G7" s="3135"/>
      <c r="H7" s="3135"/>
      <c r="I7" s="3135"/>
      <c r="J7" s="3135"/>
      <c r="K7" s="3135"/>
      <c r="L7" s="3135"/>
      <c r="M7" s="3135"/>
      <c r="N7" s="3135"/>
      <c r="O7" s="3135"/>
      <c r="P7" s="3135"/>
      <c r="Q7" s="3135"/>
      <c r="R7" s="3135"/>
      <c r="S7" s="3117" t="s">
        <v>2292</v>
      </c>
    </row>
    <row r="8" spans="1:19" x14ac:dyDescent="0.25">
      <c r="A8" s="3126"/>
      <c r="B8" s="3129"/>
      <c r="C8" s="3120" t="s">
        <v>11</v>
      </c>
      <c r="D8" s="3121"/>
      <c r="E8" s="3121"/>
      <c r="F8" s="3122"/>
      <c r="G8" s="3132" t="s">
        <v>12</v>
      </c>
      <c r="H8" s="3133"/>
      <c r="I8" s="3133"/>
      <c r="J8" s="3134"/>
      <c r="K8" s="3132" t="s">
        <v>13</v>
      </c>
      <c r="L8" s="3133"/>
      <c r="M8" s="3133"/>
      <c r="N8" s="3134"/>
      <c r="O8" s="3120" t="s">
        <v>14</v>
      </c>
      <c r="P8" s="3121"/>
      <c r="Q8" s="3121"/>
      <c r="R8" s="3122"/>
      <c r="S8" s="3118"/>
    </row>
    <row r="9" spans="1:19" ht="30" customHeight="1" thickBot="1" x14ac:dyDescent="0.3">
      <c r="A9" s="3127"/>
      <c r="B9" s="3130"/>
      <c r="C9" s="3131" t="s">
        <v>2056</v>
      </c>
      <c r="D9" s="1573" t="s">
        <v>2057</v>
      </c>
      <c r="E9" s="1573" t="s">
        <v>2058</v>
      </c>
      <c r="F9" s="1583" t="s">
        <v>2297</v>
      </c>
      <c r="G9" s="1629" t="s">
        <v>2059</v>
      </c>
      <c r="H9" s="1630" t="s">
        <v>2060</v>
      </c>
      <c r="I9" s="1630" t="s">
        <v>2061</v>
      </c>
      <c r="J9" s="1631" t="s">
        <v>2298</v>
      </c>
      <c r="K9" s="1542" t="s">
        <v>2062</v>
      </c>
      <c r="L9" s="1543" t="s">
        <v>2063</v>
      </c>
      <c r="M9" s="1543" t="s">
        <v>2064</v>
      </c>
      <c r="N9" s="1632" t="s">
        <v>2299</v>
      </c>
      <c r="O9" s="1542" t="s">
        <v>2065</v>
      </c>
      <c r="P9" s="1543" t="s">
        <v>2066</v>
      </c>
      <c r="Q9" s="1543" t="s">
        <v>2067</v>
      </c>
      <c r="R9" s="1633" t="s">
        <v>2304</v>
      </c>
      <c r="S9" s="3119"/>
    </row>
    <row r="10" spans="1:19" s="1425" customFormat="1" ht="12" thickBot="1" x14ac:dyDescent="0.25">
      <c r="A10" s="1423">
        <v>1</v>
      </c>
      <c r="B10" s="6">
        <v>2</v>
      </c>
      <c r="C10" s="1584">
        <v>3</v>
      </c>
      <c r="D10" s="1424">
        <v>4</v>
      </c>
      <c r="E10" s="1424">
        <v>5</v>
      </c>
      <c r="F10" s="1585">
        <v>6</v>
      </c>
      <c r="G10" s="1584">
        <v>7</v>
      </c>
      <c r="H10" s="1424">
        <v>8</v>
      </c>
      <c r="I10" s="1424">
        <v>9</v>
      </c>
      <c r="J10" s="1585">
        <v>10</v>
      </c>
      <c r="K10" s="1584">
        <v>11</v>
      </c>
      <c r="L10" s="1424">
        <v>12</v>
      </c>
      <c r="M10" s="1424">
        <v>13</v>
      </c>
      <c r="N10" s="1585">
        <v>14</v>
      </c>
      <c r="O10" s="1584">
        <v>15</v>
      </c>
      <c r="P10" s="1424">
        <v>16</v>
      </c>
      <c r="Q10" s="1424">
        <v>17</v>
      </c>
      <c r="R10" s="1585">
        <v>18</v>
      </c>
      <c r="S10" s="1618">
        <v>19</v>
      </c>
    </row>
    <row r="11" spans="1:19" x14ac:dyDescent="0.25">
      <c r="A11" s="2181" t="s">
        <v>20</v>
      </c>
      <c r="B11" s="2182" t="s">
        <v>21</v>
      </c>
      <c r="C11" s="2183"/>
      <c r="D11" s="2184"/>
      <c r="E11" s="2184"/>
      <c r="F11" s="2185"/>
      <c r="G11" s="2183"/>
      <c r="H11" s="2184"/>
      <c r="I11" s="2184"/>
      <c r="J11" s="2185"/>
      <c r="K11" s="2183"/>
      <c r="L11" s="2184"/>
      <c r="M11" s="2184"/>
      <c r="N11" s="2185"/>
      <c r="O11" s="2183"/>
      <c r="P11" s="2184"/>
      <c r="Q11" s="2184"/>
      <c r="R11" s="2185"/>
      <c r="S11" s="2186"/>
    </row>
    <row r="12" spans="1:19" ht="31.5" customHeight="1" x14ac:dyDescent="0.25">
      <c r="A12" s="1644">
        <v>10000</v>
      </c>
      <c r="B12" s="1643" t="s">
        <v>2162</v>
      </c>
      <c r="C12" s="1586">
        <f t="shared" ref="C12:R12" si="0">C13+C18+C35+C36+C40+C44</f>
        <v>0</v>
      </c>
      <c r="D12" s="1544">
        <f t="shared" si="0"/>
        <v>0</v>
      </c>
      <c r="E12" s="1544">
        <f t="shared" si="0"/>
        <v>0</v>
      </c>
      <c r="F12" s="1587">
        <f t="shared" si="0"/>
        <v>0</v>
      </c>
      <c r="G12" s="1586">
        <f t="shared" si="0"/>
        <v>0</v>
      </c>
      <c r="H12" s="1544">
        <f t="shared" si="0"/>
        <v>0</v>
      </c>
      <c r="I12" s="1544">
        <f t="shared" si="0"/>
        <v>0</v>
      </c>
      <c r="J12" s="1587">
        <f t="shared" si="0"/>
        <v>0</v>
      </c>
      <c r="K12" s="1586">
        <f t="shared" si="0"/>
        <v>0</v>
      </c>
      <c r="L12" s="1544">
        <f t="shared" si="0"/>
        <v>0</v>
      </c>
      <c r="M12" s="1544">
        <f t="shared" si="0"/>
        <v>0</v>
      </c>
      <c r="N12" s="1587">
        <f t="shared" si="0"/>
        <v>0</v>
      </c>
      <c r="O12" s="1586">
        <f t="shared" si="0"/>
        <v>0</v>
      </c>
      <c r="P12" s="1544">
        <f t="shared" si="0"/>
        <v>0</v>
      </c>
      <c r="Q12" s="1544">
        <f t="shared" si="0"/>
        <v>0</v>
      </c>
      <c r="R12" s="1587">
        <f t="shared" si="0"/>
        <v>0</v>
      </c>
      <c r="S12" s="1619">
        <f>S13+S18+S35+S36+S40+S44</f>
        <v>0</v>
      </c>
    </row>
    <row r="13" spans="1:19" ht="31.5" x14ac:dyDescent="0.25">
      <c r="A13" s="1644">
        <v>10100</v>
      </c>
      <c r="B13" s="1643" t="s">
        <v>2132</v>
      </c>
      <c r="C13" s="1586">
        <f t="shared" ref="C13:E13" si="1">SUM(C14:C17)</f>
        <v>0</v>
      </c>
      <c r="D13" s="1544">
        <f t="shared" si="1"/>
        <v>0</v>
      </c>
      <c r="E13" s="1544">
        <f t="shared" si="1"/>
        <v>0</v>
      </c>
      <c r="F13" s="1587">
        <f t="shared" ref="F13" si="2">SUM(F14:F17)</f>
        <v>0</v>
      </c>
      <c r="G13" s="1586">
        <f t="shared" ref="G13" si="3">SUM(G14:G17)</f>
        <v>0</v>
      </c>
      <c r="H13" s="1544">
        <f t="shared" ref="H13" si="4">SUM(H14:H17)</f>
        <v>0</v>
      </c>
      <c r="I13" s="1544">
        <f t="shared" ref="I13" si="5">SUM(I14:I17)</f>
        <v>0</v>
      </c>
      <c r="J13" s="1587">
        <f t="shared" ref="J13" si="6">SUM(J14:J17)</f>
        <v>0</v>
      </c>
      <c r="K13" s="1586">
        <f t="shared" ref="K13" si="7">SUM(K14:K17)</f>
        <v>0</v>
      </c>
      <c r="L13" s="1544">
        <f t="shared" ref="L13" si="8">SUM(L14:L17)</f>
        <v>0</v>
      </c>
      <c r="M13" s="1544">
        <f t="shared" ref="M13" si="9">SUM(M14:M17)</f>
        <v>0</v>
      </c>
      <c r="N13" s="1587">
        <f t="shared" ref="N13" si="10">SUM(N14:N17)</f>
        <v>0</v>
      </c>
      <c r="O13" s="1586">
        <f t="shared" ref="O13:Q13" si="11">SUM(O14:O17)</f>
        <v>0</v>
      </c>
      <c r="P13" s="1544">
        <f t="shared" si="11"/>
        <v>0</v>
      </c>
      <c r="Q13" s="1544">
        <f t="shared" si="11"/>
        <v>0</v>
      </c>
      <c r="R13" s="1587">
        <f t="shared" ref="R13" si="12">SUM(R14:R17)</f>
        <v>0</v>
      </c>
      <c r="S13" s="1620">
        <f t="shared" ref="S13:S54" si="13">R13+N13+J13+F13</f>
        <v>0</v>
      </c>
    </row>
    <row r="14" spans="1:19" x14ac:dyDescent="0.25">
      <c r="A14" s="1481">
        <v>10110</v>
      </c>
      <c r="B14" s="2187" t="s">
        <v>620</v>
      </c>
      <c r="C14" s="1588"/>
      <c r="D14" s="1546"/>
      <c r="E14" s="1546"/>
      <c r="F14" s="1589">
        <f>C14+D14+E14</f>
        <v>0</v>
      </c>
      <c r="G14" s="1592"/>
      <c r="H14" s="1547"/>
      <c r="I14" s="1547"/>
      <c r="J14" s="1589">
        <f>G14+H14+I14</f>
        <v>0</v>
      </c>
      <c r="K14" s="1592"/>
      <c r="L14" s="1547"/>
      <c r="M14" s="1547"/>
      <c r="N14" s="1589">
        <f>K14+L14+M14</f>
        <v>0</v>
      </c>
      <c r="O14" s="1610"/>
      <c r="P14" s="1548"/>
      <c r="Q14" s="1548"/>
      <c r="R14" s="1589">
        <f>O14+P14+Q14</f>
        <v>0</v>
      </c>
      <c r="S14" s="1621">
        <f>R14+N14+J14+F14</f>
        <v>0</v>
      </c>
    </row>
    <row r="15" spans="1:19" x14ac:dyDescent="0.25">
      <c r="A15" s="1481">
        <v>10120</v>
      </c>
      <c r="B15" s="2188" t="s">
        <v>622</v>
      </c>
      <c r="C15" s="1588"/>
      <c r="D15" s="1546"/>
      <c r="E15" s="1546"/>
      <c r="F15" s="1589">
        <f>C15+D15+E15</f>
        <v>0</v>
      </c>
      <c r="G15" s="1592"/>
      <c r="H15" s="1547"/>
      <c r="I15" s="1547"/>
      <c r="J15" s="1589">
        <f>G15+H15+I15</f>
        <v>0</v>
      </c>
      <c r="K15" s="1592"/>
      <c r="L15" s="1547"/>
      <c r="M15" s="1547"/>
      <c r="N15" s="1589">
        <f>K15+L15+M15</f>
        <v>0</v>
      </c>
      <c r="O15" s="1610"/>
      <c r="P15" s="1548"/>
      <c r="Q15" s="1548"/>
      <c r="R15" s="1589">
        <f>O15+P15+Q15</f>
        <v>0</v>
      </c>
      <c r="S15" s="1621">
        <f t="shared" si="13"/>
        <v>0</v>
      </c>
    </row>
    <row r="16" spans="1:19" x14ac:dyDescent="0.25">
      <c r="A16" s="1481">
        <v>10140</v>
      </c>
      <c r="B16" s="2188" t="s">
        <v>23</v>
      </c>
      <c r="C16" s="1588"/>
      <c r="D16" s="1546"/>
      <c r="E16" s="1546"/>
      <c r="F16" s="1589">
        <f>C16+D16+E16</f>
        <v>0</v>
      </c>
      <c r="G16" s="1592"/>
      <c r="H16" s="1547"/>
      <c r="I16" s="1547"/>
      <c r="J16" s="1589">
        <f>G16+H16+I16</f>
        <v>0</v>
      </c>
      <c r="K16" s="1592"/>
      <c r="L16" s="1547"/>
      <c r="M16" s="1547"/>
      <c r="N16" s="1589">
        <f>K16+L16+M16</f>
        <v>0</v>
      </c>
      <c r="O16" s="1610"/>
      <c r="P16" s="1548"/>
      <c r="Q16" s="1548"/>
      <c r="R16" s="1589">
        <f>O16+P16+Q16</f>
        <v>0</v>
      </c>
      <c r="S16" s="1621">
        <f t="shared" si="13"/>
        <v>0</v>
      </c>
    </row>
    <row r="17" spans="1:19" ht="47.25" x14ac:dyDescent="0.25">
      <c r="A17" s="1481">
        <v>10150</v>
      </c>
      <c r="B17" s="2189" t="s">
        <v>2259</v>
      </c>
      <c r="C17" s="1588"/>
      <c r="D17" s="1546"/>
      <c r="E17" s="1546"/>
      <c r="F17" s="1589">
        <f>C17+D17+E17</f>
        <v>0</v>
      </c>
      <c r="G17" s="1592"/>
      <c r="H17" s="1547"/>
      <c r="I17" s="1547"/>
      <c r="J17" s="1589">
        <f>G17+H17+I17</f>
        <v>0</v>
      </c>
      <c r="K17" s="1592"/>
      <c r="L17" s="1547"/>
      <c r="M17" s="1547"/>
      <c r="N17" s="1589">
        <f>K17+L17+M17</f>
        <v>0</v>
      </c>
      <c r="O17" s="1610"/>
      <c r="P17" s="1548"/>
      <c r="Q17" s="1548"/>
      <c r="R17" s="1589">
        <f>O17+P17+Q17</f>
        <v>0</v>
      </c>
      <c r="S17" s="1621">
        <f t="shared" si="13"/>
        <v>0</v>
      </c>
    </row>
    <row r="18" spans="1:19" x14ac:dyDescent="0.25">
      <c r="A18" s="1644">
        <v>10200</v>
      </c>
      <c r="B18" s="1643" t="s">
        <v>2133</v>
      </c>
      <c r="C18" s="1590">
        <f t="shared" ref="C18:E18" si="14">SUM(C19,C23:C34)</f>
        <v>0</v>
      </c>
      <c r="D18" s="1549">
        <f t="shared" si="14"/>
        <v>0</v>
      </c>
      <c r="E18" s="1549">
        <f t="shared" si="14"/>
        <v>0</v>
      </c>
      <c r="F18" s="1591">
        <f>SUM(F19,F23:F34)</f>
        <v>0</v>
      </c>
      <c r="G18" s="1590">
        <f t="shared" ref="G18:I18" si="15">SUM(G19,G23:G34)</f>
        <v>0</v>
      </c>
      <c r="H18" s="1549">
        <f t="shared" si="15"/>
        <v>0</v>
      </c>
      <c r="I18" s="1549">
        <f t="shared" si="15"/>
        <v>0</v>
      </c>
      <c r="J18" s="1591">
        <f>SUM(J19,J23:J34)</f>
        <v>0</v>
      </c>
      <c r="K18" s="1590">
        <f t="shared" ref="K18:M18" si="16">SUM(K19,K23:K34)</f>
        <v>0</v>
      </c>
      <c r="L18" s="1549">
        <f t="shared" si="16"/>
        <v>0</v>
      </c>
      <c r="M18" s="1549">
        <f t="shared" si="16"/>
        <v>0</v>
      </c>
      <c r="N18" s="1591">
        <f>SUM(N19,N23:N34)</f>
        <v>0</v>
      </c>
      <c r="O18" s="1590">
        <f t="shared" ref="O18:Q18" si="17">SUM(O19,O23:O34)</f>
        <v>0</v>
      </c>
      <c r="P18" s="1549">
        <f t="shared" si="17"/>
        <v>0</v>
      </c>
      <c r="Q18" s="1549">
        <f t="shared" si="17"/>
        <v>0</v>
      </c>
      <c r="R18" s="1591">
        <f>SUM(R19,R23:R34)</f>
        <v>0</v>
      </c>
      <c r="S18" s="1622">
        <f t="shared" si="13"/>
        <v>0</v>
      </c>
    </row>
    <row r="19" spans="1:19" s="1429" customFormat="1" x14ac:dyDescent="0.25">
      <c r="A19" s="1481">
        <v>10210</v>
      </c>
      <c r="B19" s="2188" t="s">
        <v>25</v>
      </c>
      <c r="C19" s="1592">
        <f t="shared" ref="C19:E19" si="18">C20+C21+C22</f>
        <v>0</v>
      </c>
      <c r="D19" s="1547">
        <f t="shared" si="18"/>
        <v>0</v>
      </c>
      <c r="E19" s="1547">
        <f t="shared" si="18"/>
        <v>0</v>
      </c>
      <c r="F19" s="1589">
        <f>F20+F21+F22</f>
        <v>0</v>
      </c>
      <c r="G19" s="1592">
        <f t="shared" ref="G19:I19" si="19">G20+G21+G22</f>
        <v>0</v>
      </c>
      <c r="H19" s="1547">
        <f t="shared" si="19"/>
        <v>0</v>
      </c>
      <c r="I19" s="1547">
        <f t="shared" si="19"/>
        <v>0</v>
      </c>
      <c r="J19" s="1589">
        <f>J20+J21+J22</f>
        <v>0</v>
      </c>
      <c r="K19" s="1592">
        <f t="shared" ref="K19:M19" si="20">K20+K21+K22</f>
        <v>0</v>
      </c>
      <c r="L19" s="1547">
        <f t="shared" si="20"/>
        <v>0</v>
      </c>
      <c r="M19" s="1547">
        <f t="shared" si="20"/>
        <v>0</v>
      </c>
      <c r="N19" s="1589">
        <f>N20+N21+N22</f>
        <v>0</v>
      </c>
      <c r="O19" s="1592">
        <f t="shared" ref="O19:Q19" si="21">O20+O21+O22</f>
        <v>0</v>
      </c>
      <c r="P19" s="1547">
        <f t="shared" si="21"/>
        <v>0</v>
      </c>
      <c r="Q19" s="1547">
        <f t="shared" si="21"/>
        <v>0</v>
      </c>
      <c r="R19" s="1589">
        <f>R20+R21+R22</f>
        <v>0</v>
      </c>
      <c r="S19" s="1621">
        <f t="shared" si="13"/>
        <v>0</v>
      </c>
    </row>
    <row r="20" spans="1:19" s="1429" customFormat="1" ht="31.5" x14ac:dyDescent="0.25">
      <c r="A20" s="1481">
        <v>102101</v>
      </c>
      <c r="B20" s="2190" t="s">
        <v>1758</v>
      </c>
      <c r="C20" s="1588"/>
      <c r="D20" s="1546"/>
      <c r="E20" s="1546"/>
      <c r="F20" s="1589">
        <f t="shared" ref="F20:F35" si="22">C20+D20+E20</f>
        <v>0</v>
      </c>
      <c r="G20" s="1592"/>
      <c r="H20" s="1547"/>
      <c r="I20" s="1547"/>
      <c r="J20" s="1589">
        <f t="shared" ref="J20:J35" si="23">G20+H20+I20</f>
        <v>0</v>
      </c>
      <c r="K20" s="1592"/>
      <c r="L20" s="1547"/>
      <c r="M20" s="1547"/>
      <c r="N20" s="1589">
        <f t="shared" ref="N20:N35" si="24">K20+L20+M20</f>
        <v>0</v>
      </c>
      <c r="O20" s="1610"/>
      <c r="P20" s="1548"/>
      <c r="Q20" s="1548"/>
      <c r="R20" s="1589">
        <f t="shared" ref="R20:R35" si="25">O20+P20+Q20</f>
        <v>0</v>
      </c>
      <c r="S20" s="1622">
        <f t="shared" si="13"/>
        <v>0</v>
      </c>
    </row>
    <row r="21" spans="1:19" s="1429" customFormat="1" ht="31.5" x14ac:dyDescent="0.25">
      <c r="A21" s="1481">
        <v>102102</v>
      </c>
      <c r="B21" s="2190" t="s">
        <v>1759</v>
      </c>
      <c r="C21" s="1588"/>
      <c r="D21" s="1546"/>
      <c r="E21" s="1546"/>
      <c r="F21" s="1589">
        <f t="shared" si="22"/>
        <v>0</v>
      </c>
      <c r="G21" s="1592"/>
      <c r="H21" s="1547"/>
      <c r="I21" s="1547"/>
      <c r="J21" s="1589">
        <f t="shared" si="23"/>
        <v>0</v>
      </c>
      <c r="K21" s="1592"/>
      <c r="L21" s="1547"/>
      <c r="M21" s="1547"/>
      <c r="N21" s="1589">
        <f t="shared" si="24"/>
        <v>0</v>
      </c>
      <c r="O21" s="1610"/>
      <c r="P21" s="1548"/>
      <c r="Q21" s="1548"/>
      <c r="R21" s="1589">
        <f t="shared" si="25"/>
        <v>0</v>
      </c>
      <c r="S21" s="1621">
        <f t="shared" si="13"/>
        <v>0</v>
      </c>
    </row>
    <row r="22" spans="1:19" s="1429" customFormat="1" ht="52.5" customHeight="1" x14ac:dyDescent="0.25">
      <c r="A22" s="1481">
        <v>102103</v>
      </c>
      <c r="B22" s="2190" t="s">
        <v>1760</v>
      </c>
      <c r="C22" s="1588"/>
      <c r="D22" s="1546"/>
      <c r="E22" s="1546"/>
      <c r="F22" s="1589">
        <f t="shared" si="22"/>
        <v>0</v>
      </c>
      <c r="G22" s="1592"/>
      <c r="H22" s="1547"/>
      <c r="I22" s="1547"/>
      <c r="J22" s="1589">
        <f t="shared" si="23"/>
        <v>0</v>
      </c>
      <c r="K22" s="1592"/>
      <c r="L22" s="1547"/>
      <c r="M22" s="1547"/>
      <c r="N22" s="1589">
        <f t="shared" si="24"/>
        <v>0</v>
      </c>
      <c r="O22" s="1610"/>
      <c r="P22" s="1548"/>
      <c r="Q22" s="1548"/>
      <c r="R22" s="1589">
        <f t="shared" si="25"/>
        <v>0</v>
      </c>
      <c r="S22" s="1622">
        <f t="shared" si="13"/>
        <v>0</v>
      </c>
    </row>
    <row r="23" spans="1:19" s="1429" customFormat="1" ht="31.5" x14ac:dyDescent="0.25">
      <c r="A23" s="1481">
        <v>10211</v>
      </c>
      <c r="B23" s="2188" t="s">
        <v>1519</v>
      </c>
      <c r="C23" s="1588"/>
      <c r="D23" s="1546"/>
      <c r="E23" s="1546"/>
      <c r="F23" s="1589">
        <f t="shared" si="22"/>
        <v>0</v>
      </c>
      <c r="G23" s="1592"/>
      <c r="H23" s="1547"/>
      <c r="I23" s="1547"/>
      <c r="J23" s="1589">
        <f t="shared" si="23"/>
        <v>0</v>
      </c>
      <c r="K23" s="1592"/>
      <c r="L23" s="1547"/>
      <c r="M23" s="1547"/>
      <c r="N23" s="1589">
        <f t="shared" si="24"/>
        <v>0</v>
      </c>
      <c r="O23" s="1610"/>
      <c r="P23" s="1548"/>
      <c r="Q23" s="1548"/>
      <c r="R23" s="1589">
        <f t="shared" si="25"/>
        <v>0</v>
      </c>
      <c r="S23" s="1621">
        <f t="shared" si="13"/>
        <v>0</v>
      </c>
    </row>
    <row r="24" spans="1:19" s="1429" customFormat="1" ht="31.5" x14ac:dyDescent="0.25">
      <c r="A24" s="1481">
        <v>10212</v>
      </c>
      <c r="B24" s="2188" t="s">
        <v>1532</v>
      </c>
      <c r="C24" s="1588"/>
      <c r="D24" s="1546"/>
      <c r="E24" s="1546"/>
      <c r="F24" s="1589">
        <f t="shared" si="22"/>
        <v>0</v>
      </c>
      <c r="G24" s="1592"/>
      <c r="H24" s="1547"/>
      <c r="I24" s="1547"/>
      <c r="J24" s="1589">
        <f t="shared" si="23"/>
        <v>0</v>
      </c>
      <c r="K24" s="1592"/>
      <c r="L24" s="1547"/>
      <c r="M24" s="1547"/>
      <c r="N24" s="1589">
        <f t="shared" si="24"/>
        <v>0</v>
      </c>
      <c r="O24" s="1610"/>
      <c r="P24" s="1548"/>
      <c r="Q24" s="1548"/>
      <c r="R24" s="1589">
        <f t="shared" si="25"/>
        <v>0</v>
      </c>
      <c r="S24" s="1622">
        <f t="shared" si="13"/>
        <v>0</v>
      </c>
    </row>
    <row r="25" spans="1:19" s="1429" customFormat="1" ht="47.25" x14ac:dyDescent="0.25">
      <c r="A25" s="1481">
        <v>10213</v>
      </c>
      <c r="B25" s="2188" t="s">
        <v>1533</v>
      </c>
      <c r="C25" s="1588"/>
      <c r="D25" s="1546"/>
      <c r="E25" s="1546"/>
      <c r="F25" s="1589">
        <f t="shared" si="22"/>
        <v>0</v>
      </c>
      <c r="G25" s="1592"/>
      <c r="H25" s="1547"/>
      <c r="I25" s="1547"/>
      <c r="J25" s="1589">
        <f t="shared" si="23"/>
        <v>0</v>
      </c>
      <c r="K25" s="1592"/>
      <c r="L25" s="1547"/>
      <c r="M25" s="1547"/>
      <c r="N25" s="1589">
        <f t="shared" si="24"/>
        <v>0</v>
      </c>
      <c r="O25" s="1610"/>
      <c r="P25" s="1548"/>
      <c r="Q25" s="1548"/>
      <c r="R25" s="1589">
        <f t="shared" si="25"/>
        <v>0</v>
      </c>
      <c r="S25" s="1621">
        <f t="shared" si="13"/>
        <v>0</v>
      </c>
    </row>
    <row r="26" spans="1:19" s="1429" customFormat="1" ht="31.5" x14ac:dyDescent="0.25">
      <c r="A26" s="1481">
        <v>10214</v>
      </c>
      <c r="B26" s="2188" t="s">
        <v>1534</v>
      </c>
      <c r="C26" s="1588"/>
      <c r="D26" s="1546"/>
      <c r="E26" s="1546"/>
      <c r="F26" s="1589">
        <f t="shared" si="22"/>
        <v>0</v>
      </c>
      <c r="G26" s="1592"/>
      <c r="H26" s="1547"/>
      <c r="I26" s="1547"/>
      <c r="J26" s="1589">
        <f t="shared" si="23"/>
        <v>0</v>
      </c>
      <c r="K26" s="1592"/>
      <c r="L26" s="1547"/>
      <c r="M26" s="1547"/>
      <c r="N26" s="1589">
        <f t="shared" si="24"/>
        <v>0</v>
      </c>
      <c r="O26" s="1610"/>
      <c r="P26" s="1548"/>
      <c r="Q26" s="1548"/>
      <c r="R26" s="1589">
        <f t="shared" si="25"/>
        <v>0</v>
      </c>
      <c r="S26" s="1622">
        <f t="shared" si="13"/>
        <v>0</v>
      </c>
    </row>
    <row r="27" spans="1:19" s="1429" customFormat="1" ht="33" customHeight="1" x14ac:dyDescent="0.25">
      <c r="A27" s="1481">
        <v>10220</v>
      </c>
      <c r="B27" s="2188" t="s">
        <v>26</v>
      </c>
      <c r="C27" s="1588"/>
      <c r="D27" s="1546"/>
      <c r="E27" s="1546"/>
      <c r="F27" s="1589">
        <f t="shared" si="22"/>
        <v>0</v>
      </c>
      <c r="G27" s="1592"/>
      <c r="H27" s="1547"/>
      <c r="I27" s="1547"/>
      <c r="J27" s="1589">
        <f t="shared" si="23"/>
        <v>0</v>
      </c>
      <c r="K27" s="1592"/>
      <c r="L27" s="1547"/>
      <c r="M27" s="1547"/>
      <c r="N27" s="1589">
        <f t="shared" si="24"/>
        <v>0</v>
      </c>
      <c r="O27" s="1610"/>
      <c r="P27" s="1548"/>
      <c r="Q27" s="1548"/>
      <c r="R27" s="1589">
        <f t="shared" si="25"/>
        <v>0</v>
      </c>
      <c r="S27" s="1621">
        <f t="shared" si="13"/>
        <v>0</v>
      </c>
    </row>
    <row r="28" spans="1:19" s="1429" customFormat="1" ht="33.75" customHeight="1" x14ac:dyDescent="0.25">
      <c r="A28" s="1550" t="s">
        <v>1524</v>
      </c>
      <c r="B28" s="1574" t="s">
        <v>1525</v>
      </c>
      <c r="C28" s="1588"/>
      <c r="D28" s="1546"/>
      <c r="E28" s="1546"/>
      <c r="F28" s="1589">
        <f t="shared" si="22"/>
        <v>0</v>
      </c>
      <c r="G28" s="1592"/>
      <c r="H28" s="1547"/>
      <c r="I28" s="1547"/>
      <c r="J28" s="1589">
        <f t="shared" si="23"/>
        <v>0</v>
      </c>
      <c r="K28" s="1592"/>
      <c r="L28" s="1547"/>
      <c r="M28" s="1547"/>
      <c r="N28" s="1589">
        <f t="shared" si="24"/>
        <v>0</v>
      </c>
      <c r="O28" s="1610"/>
      <c r="P28" s="1548"/>
      <c r="Q28" s="1548"/>
      <c r="R28" s="1589">
        <f t="shared" si="25"/>
        <v>0</v>
      </c>
      <c r="S28" s="1622">
        <f t="shared" si="13"/>
        <v>0</v>
      </c>
    </row>
    <row r="29" spans="1:19" s="1429" customFormat="1" ht="33" customHeight="1" x14ac:dyDescent="0.25">
      <c r="A29" s="1550" t="s">
        <v>1526</v>
      </c>
      <c r="B29" s="1574" t="s">
        <v>1527</v>
      </c>
      <c r="C29" s="1588"/>
      <c r="D29" s="1546"/>
      <c r="E29" s="1546"/>
      <c r="F29" s="1589">
        <f t="shared" si="22"/>
        <v>0</v>
      </c>
      <c r="G29" s="1592"/>
      <c r="H29" s="1547"/>
      <c r="I29" s="1547"/>
      <c r="J29" s="1589">
        <f t="shared" si="23"/>
        <v>0</v>
      </c>
      <c r="K29" s="1592"/>
      <c r="L29" s="1547"/>
      <c r="M29" s="1547"/>
      <c r="N29" s="1589">
        <f t="shared" si="24"/>
        <v>0</v>
      </c>
      <c r="O29" s="1610"/>
      <c r="P29" s="1548"/>
      <c r="Q29" s="1548"/>
      <c r="R29" s="1589">
        <f t="shared" si="25"/>
        <v>0</v>
      </c>
      <c r="S29" s="1621">
        <f t="shared" si="13"/>
        <v>0</v>
      </c>
    </row>
    <row r="30" spans="1:19" s="1429" customFormat="1" ht="36.75" customHeight="1" x14ac:dyDescent="0.25">
      <c r="A30" s="1481">
        <v>10230</v>
      </c>
      <c r="B30" s="1575" t="s">
        <v>32</v>
      </c>
      <c r="C30" s="1588"/>
      <c r="D30" s="1546"/>
      <c r="E30" s="1546"/>
      <c r="F30" s="1589">
        <f t="shared" si="22"/>
        <v>0</v>
      </c>
      <c r="G30" s="1592"/>
      <c r="H30" s="1547"/>
      <c r="I30" s="1547"/>
      <c r="J30" s="1589">
        <f t="shared" si="23"/>
        <v>0</v>
      </c>
      <c r="K30" s="1592"/>
      <c r="L30" s="1547"/>
      <c r="M30" s="1547"/>
      <c r="N30" s="1589">
        <f t="shared" si="24"/>
        <v>0</v>
      </c>
      <c r="O30" s="1610"/>
      <c r="P30" s="1548"/>
      <c r="Q30" s="1548"/>
      <c r="R30" s="1589">
        <f t="shared" si="25"/>
        <v>0</v>
      </c>
      <c r="S30" s="1622">
        <f t="shared" si="13"/>
        <v>0</v>
      </c>
    </row>
    <row r="31" spans="1:19" s="1429" customFormat="1" ht="25.5" customHeight="1" x14ac:dyDescent="0.25">
      <c r="A31" s="1481">
        <v>10240</v>
      </c>
      <c r="B31" s="2191" t="s">
        <v>1535</v>
      </c>
      <c r="C31" s="1588"/>
      <c r="D31" s="1546"/>
      <c r="E31" s="1546"/>
      <c r="F31" s="1589">
        <f t="shared" si="22"/>
        <v>0</v>
      </c>
      <c r="G31" s="1592"/>
      <c r="H31" s="1547"/>
      <c r="I31" s="1547"/>
      <c r="J31" s="1589">
        <f t="shared" si="23"/>
        <v>0</v>
      </c>
      <c r="K31" s="1592"/>
      <c r="L31" s="1547"/>
      <c r="M31" s="1547"/>
      <c r="N31" s="1589">
        <f t="shared" si="24"/>
        <v>0</v>
      </c>
      <c r="O31" s="1610"/>
      <c r="P31" s="1548"/>
      <c r="Q31" s="1548"/>
      <c r="R31" s="1589">
        <f t="shared" si="25"/>
        <v>0</v>
      </c>
      <c r="S31" s="1621">
        <f t="shared" si="13"/>
        <v>0</v>
      </c>
    </row>
    <row r="32" spans="1:19" s="1429" customFormat="1" ht="36.75" customHeight="1" x14ac:dyDescent="0.25">
      <c r="A32" s="1481">
        <v>10241</v>
      </c>
      <c r="B32" s="2191" t="s">
        <v>1536</v>
      </c>
      <c r="C32" s="1588"/>
      <c r="D32" s="1546"/>
      <c r="E32" s="1546"/>
      <c r="F32" s="1589">
        <f t="shared" si="22"/>
        <v>0</v>
      </c>
      <c r="G32" s="1592"/>
      <c r="H32" s="1547"/>
      <c r="I32" s="1547"/>
      <c r="J32" s="1589">
        <f t="shared" si="23"/>
        <v>0</v>
      </c>
      <c r="K32" s="1592"/>
      <c r="L32" s="1547"/>
      <c r="M32" s="1547"/>
      <c r="N32" s="1589">
        <f t="shared" si="24"/>
        <v>0</v>
      </c>
      <c r="O32" s="1610"/>
      <c r="P32" s="1548"/>
      <c r="Q32" s="1548"/>
      <c r="R32" s="1589">
        <f t="shared" si="25"/>
        <v>0</v>
      </c>
      <c r="S32" s="1622">
        <f t="shared" si="13"/>
        <v>0</v>
      </c>
    </row>
    <row r="33" spans="1:19" ht="25.5" customHeight="1" x14ac:dyDescent="0.25">
      <c r="A33" s="1481">
        <v>10260</v>
      </c>
      <c r="B33" s="2191" t="s">
        <v>1530</v>
      </c>
      <c r="C33" s="1593"/>
      <c r="D33" s="1551"/>
      <c r="E33" s="1551"/>
      <c r="F33" s="1589">
        <f t="shared" si="22"/>
        <v>0</v>
      </c>
      <c r="G33" s="1593"/>
      <c r="H33" s="1551"/>
      <c r="I33" s="1551"/>
      <c r="J33" s="1589">
        <f t="shared" si="23"/>
        <v>0</v>
      </c>
      <c r="K33" s="1593"/>
      <c r="L33" s="1551"/>
      <c r="M33" s="1551"/>
      <c r="N33" s="1589">
        <f t="shared" si="24"/>
        <v>0</v>
      </c>
      <c r="O33" s="1611"/>
      <c r="P33" s="1552"/>
      <c r="Q33" s="1552"/>
      <c r="R33" s="1589">
        <f t="shared" si="25"/>
        <v>0</v>
      </c>
      <c r="S33" s="1622">
        <f t="shared" si="13"/>
        <v>0</v>
      </c>
    </row>
    <row r="34" spans="1:19" s="1429" customFormat="1" x14ac:dyDescent="0.25">
      <c r="A34" s="1481">
        <v>10299</v>
      </c>
      <c r="B34" s="2188" t="s">
        <v>1088</v>
      </c>
      <c r="C34" s="1588"/>
      <c r="D34" s="1546"/>
      <c r="E34" s="1546"/>
      <c r="F34" s="1589">
        <f t="shared" si="22"/>
        <v>0</v>
      </c>
      <c r="G34" s="1592"/>
      <c r="H34" s="1547"/>
      <c r="I34" s="1547"/>
      <c r="J34" s="1589">
        <f t="shared" si="23"/>
        <v>0</v>
      </c>
      <c r="K34" s="1592"/>
      <c r="L34" s="1547"/>
      <c r="M34" s="1547"/>
      <c r="N34" s="1589">
        <f t="shared" si="24"/>
        <v>0</v>
      </c>
      <c r="O34" s="1610"/>
      <c r="P34" s="1548"/>
      <c r="Q34" s="1548"/>
      <c r="R34" s="1589">
        <f t="shared" si="25"/>
        <v>0</v>
      </c>
      <c r="S34" s="1621">
        <f t="shared" si="13"/>
        <v>0</v>
      </c>
    </row>
    <row r="35" spans="1:19" ht="15" customHeight="1" x14ac:dyDescent="0.25">
      <c r="A35" s="1644">
        <v>10400</v>
      </c>
      <c r="B35" s="1643" t="s">
        <v>27</v>
      </c>
      <c r="C35" s="1590"/>
      <c r="D35" s="1549"/>
      <c r="E35" s="1549"/>
      <c r="F35" s="1589">
        <f t="shared" si="22"/>
        <v>0</v>
      </c>
      <c r="G35" s="1590"/>
      <c r="H35" s="1549"/>
      <c r="I35" s="1549"/>
      <c r="J35" s="1589">
        <f t="shared" si="23"/>
        <v>0</v>
      </c>
      <c r="K35" s="1592"/>
      <c r="L35" s="1547"/>
      <c r="M35" s="1547"/>
      <c r="N35" s="1589">
        <f t="shared" si="24"/>
        <v>0</v>
      </c>
      <c r="O35" s="1610"/>
      <c r="P35" s="1548"/>
      <c r="Q35" s="1548"/>
      <c r="R35" s="1589">
        <f t="shared" si="25"/>
        <v>0</v>
      </c>
      <c r="S35" s="1620">
        <f t="shared" si="13"/>
        <v>0</v>
      </c>
    </row>
    <row r="36" spans="1:19" x14ac:dyDescent="0.25">
      <c r="A36" s="1644">
        <v>10500</v>
      </c>
      <c r="B36" s="1643" t="s">
        <v>30</v>
      </c>
      <c r="C36" s="1590">
        <f t="shared" ref="C36:E36" si="26">SUM(C37:C39)</f>
        <v>0</v>
      </c>
      <c r="D36" s="1549">
        <f t="shared" si="26"/>
        <v>0</v>
      </c>
      <c r="E36" s="1549">
        <f t="shared" si="26"/>
        <v>0</v>
      </c>
      <c r="F36" s="1591">
        <f>SUM(F37:F39)</f>
        <v>0</v>
      </c>
      <c r="G36" s="1590">
        <f t="shared" ref="G36:I36" si="27">SUM(G37:G39)</f>
        <v>0</v>
      </c>
      <c r="H36" s="1549">
        <f t="shared" si="27"/>
        <v>0</v>
      </c>
      <c r="I36" s="1549">
        <f t="shared" si="27"/>
        <v>0</v>
      </c>
      <c r="J36" s="1591">
        <f>SUM(J37:J39)</f>
        <v>0</v>
      </c>
      <c r="K36" s="1590">
        <f t="shared" ref="K36:M36" si="28">SUM(K37:K39)</f>
        <v>0</v>
      </c>
      <c r="L36" s="1549">
        <f t="shared" si="28"/>
        <v>0</v>
      </c>
      <c r="M36" s="1549">
        <f t="shared" si="28"/>
        <v>0</v>
      </c>
      <c r="N36" s="1591">
        <f>SUM(N37:N39)</f>
        <v>0</v>
      </c>
      <c r="O36" s="1590">
        <f t="shared" ref="O36:Q36" si="29">SUM(O37:O39)</f>
        <v>0</v>
      </c>
      <c r="P36" s="1549">
        <f t="shared" si="29"/>
        <v>0</v>
      </c>
      <c r="Q36" s="1549">
        <f t="shared" si="29"/>
        <v>0</v>
      </c>
      <c r="R36" s="1591">
        <f>SUM(R37:R39)</f>
        <v>0</v>
      </c>
      <c r="S36" s="1620">
        <f t="shared" si="13"/>
        <v>0</v>
      </c>
    </row>
    <row r="37" spans="1:19" s="1430" customFormat="1" x14ac:dyDescent="0.25">
      <c r="A37" s="1481">
        <v>10520</v>
      </c>
      <c r="B37" s="2192" t="s">
        <v>1817</v>
      </c>
      <c r="C37" s="2193"/>
      <c r="D37" s="2194"/>
      <c r="E37" s="2194"/>
      <c r="F37" s="1589">
        <f>C37+D37+E37</f>
        <v>0</v>
      </c>
      <c r="G37" s="2193"/>
      <c r="H37" s="2194"/>
      <c r="I37" s="2194"/>
      <c r="J37" s="1589">
        <f>G37+H37+I37</f>
        <v>0</v>
      </c>
      <c r="K37" s="2193"/>
      <c r="L37" s="2194"/>
      <c r="M37" s="2194"/>
      <c r="N37" s="1589">
        <f>K37+L37+M37</f>
        <v>0</v>
      </c>
      <c r="O37" s="2193"/>
      <c r="P37" s="2194"/>
      <c r="Q37" s="2194"/>
      <c r="R37" s="1589">
        <f>O37+P37+Q37</f>
        <v>0</v>
      </c>
      <c r="S37" s="1621">
        <f t="shared" si="13"/>
        <v>0</v>
      </c>
    </row>
    <row r="38" spans="1:19" s="1430" customFormat="1" ht="45" x14ac:dyDescent="0.25">
      <c r="A38" s="1481">
        <v>10530</v>
      </c>
      <c r="B38" s="2192" t="s">
        <v>1818</v>
      </c>
      <c r="C38" s="2193"/>
      <c r="D38" s="2194"/>
      <c r="E38" s="2194"/>
      <c r="F38" s="1589">
        <f>C38+D38+E38</f>
        <v>0</v>
      </c>
      <c r="G38" s="2193"/>
      <c r="H38" s="2194"/>
      <c r="I38" s="2194"/>
      <c r="J38" s="1589">
        <f>G38+H38+I38</f>
        <v>0</v>
      </c>
      <c r="K38" s="2193"/>
      <c r="L38" s="2194"/>
      <c r="M38" s="2194"/>
      <c r="N38" s="1589">
        <f>K38+L38+M38</f>
        <v>0</v>
      </c>
      <c r="O38" s="2193"/>
      <c r="P38" s="2194"/>
      <c r="Q38" s="2194"/>
      <c r="R38" s="1589">
        <f>O38+P38+Q38</f>
        <v>0</v>
      </c>
      <c r="S38" s="1621">
        <f t="shared" si="13"/>
        <v>0</v>
      </c>
    </row>
    <row r="39" spans="1:19" s="1430" customFormat="1" ht="45" x14ac:dyDescent="0.25">
      <c r="A39" s="1481">
        <v>10540</v>
      </c>
      <c r="B39" s="2192" t="s">
        <v>2131</v>
      </c>
      <c r="C39" s="2193"/>
      <c r="D39" s="2194"/>
      <c r="E39" s="2194"/>
      <c r="F39" s="1589">
        <f>C39+D39+E39</f>
        <v>0</v>
      </c>
      <c r="G39" s="2193"/>
      <c r="H39" s="2194"/>
      <c r="I39" s="2194"/>
      <c r="J39" s="1589">
        <f>G39+H39+I39</f>
        <v>0</v>
      </c>
      <c r="K39" s="2193"/>
      <c r="L39" s="2194"/>
      <c r="M39" s="2194"/>
      <c r="N39" s="1589">
        <f>K39+L39+M39</f>
        <v>0</v>
      </c>
      <c r="O39" s="2193"/>
      <c r="P39" s="2194"/>
      <c r="Q39" s="2194"/>
      <c r="R39" s="1589">
        <f>O39+P39+Q39</f>
        <v>0</v>
      </c>
      <c r="S39" s="1621">
        <f t="shared" si="13"/>
        <v>0</v>
      </c>
    </row>
    <row r="40" spans="1:19" s="1430" customFormat="1" x14ac:dyDescent="0.25">
      <c r="A40" s="2121">
        <v>10600</v>
      </c>
      <c r="B40" s="1643" t="s">
        <v>31</v>
      </c>
      <c r="C40" s="1590">
        <f t="shared" ref="C40:E40" si="30">SUM(C41:C43)</f>
        <v>0</v>
      </c>
      <c r="D40" s="1549">
        <f t="shared" si="30"/>
        <v>0</v>
      </c>
      <c r="E40" s="1549">
        <f t="shared" si="30"/>
        <v>0</v>
      </c>
      <c r="F40" s="1591">
        <f>SUM(F41:F43)</f>
        <v>0</v>
      </c>
      <c r="G40" s="1590">
        <f t="shared" ref="G40:I40" si="31">SUM(G41:G43)</f>
        <v>0</v>
      </c>
      <c r="H40" s="1549">
        <f t="shared" si="31"/>
        <v>0</v>
      </c>
      <c r="I40" s="1549">
        <f t="shared" si="31"/>
        <v>0</v>
      </c>
      <c r="J40" s="1591">
        <f>SUM(J41:J43)</f>
        <v>0</v>
      </c>
      <c r="K40" s="1590">
        <f t="shared" ref="K40:M40" si="32">SUM(K41:K43)</f>
        <v>0</v>
      </c>
      <c r="L40" s="1549">
        <f t="shared" si="32"/>
        <v>0</v>
      </c>
      <c r="M40" s="1549">
        <f t="shared" si="32"/>
        <v>0</v>
      </c>
      <c r="N40" s="1591">
        <f>SUM(N41:N43)</f>
        <v>0</v>
      </c>
      <c r="O40" s="1590">
        <f t="shared" ref="O40:Q40" si="33">SUM(O41:O43)</f>
        <v>0</v>
      </c>
      <c r="P40" s="1549">
        <f t="shared" si="33"/>
        <v>0</v>
      </c>
      <c r="Q40" s="1549">
        <f t="shared" si="33"/>
        <v>0</v>
      </c>
      <c r="R40" s="1591">
        <f>SUM(R41:R43)</f>
        <v>0</v>
      </c>
      <c r="S40" s="1620">
        <f t="shared" si="13"/>
        <v>0</v>
      </c>
    </row>
    <row r="41" spans="1:19" s="1430" customFormat="1" x14ac:dyDescent="0.25">
      <c r="A41" s="2195">
        <v>10601</v>
      </c>
      <c r="B41" s="2188" t="s">
        <v>1537</v>
      </c>
      <c r="C41" s="2193"/>
      <c r="D41" s="2194"/>
      <c r="E41" s="2194"/>
      <c r="F41" s="1589">
        <f>C41+D41+E41</f>
        <v>0</v>
      </c>
      <c r="G41" s="2193"/>
      <c r="H41" s="2194"/>
      <c r="I41" s="2194"/>
      <c r="J41" s="1589">
        <f>G41+H41+I41</f>
        <v>0</v>
      </c>
      <c r="K41" s="2193"/>
      <c r="L41" s="2194"/>
      <c r="M41" s="2194"/>
      <c r="N41" s="1589">
        <f>K41+L41+M41</f>
        <v>0</v>
      </c>
      <c r="O41" s="2193"/>
      <c r="P41" s="2194"/>
      <c r="Q41" s="2194"/>
      <c r="R41" s="1589">
        <f>O41+P41+Q41</f>
        <v>0</v>
      </c>
      <c r="S41" s="1623">
        <f t="shared" si="13"/>
        <v>0</v>
      </c>
    </row>
    <row r="42" spans="1:19" s="1430" customFormat="1" x14ac:dyDescent="0.25">
      <c r="A42" s="2195">
        <v>10602</v>
      </c>
      <c r="B42" s="2188" t="s">
        <v>1538</v>
      </c>
      <c r="C42" s="2193"/>
      <c r="D42" s="2194"/>
      <c r="E42" s="2194"/>
      <c r="F42" s="1589">
        <f>C42+D42+E42</f>
        <v>0</v>
      </c>
      <c r="G42" s="2193"/>
      <c r="H42" s="2194"/>
      <c r="I42" s="2194"/>
      <c r="J42" s="1589">
        <f>G42+H42+I42</f>
        <v>0</v>
      </c>
      <c r="K42" s="2193"/>
      <c r="L42" s="2194"/>
      <c r="M42" s="2194"/>
      <c r="N42" s="1589">
        <f>K42+L42+M42</f>
        <v>0</v>
      </c>
      <c r="O42" s="2193"/>
      <c r="P42" s="2194"/>
      <c r="Q42" s="2194"/>
      <c r="R42" s="1589">
        <f>O42+P42+Q42</f>
        <v>0</v>
      </c>
      <c r="S42" s="1623">
        <f t="shared" si="13"/>
        <v>0</v>
      </c>
    </row>
    <row r="43" spans="1:19" s="1430" customFormat="1" x14ac:dyDescent="0.25">
      <c r="A43" s="2195">
        <v>10603</v>
      </c>
      <c r="B43" s="2188" t="s">
        <v>1539</v>
      </c>
      <c r="C43" s="2193"/>
      <c r="D43" s="2194"/>
      <c r="E43" s="2194"/>
      <c r="F43" s="1589">
        <f>C43+D43+E43</f>
        <v>0</v>
      </c>
      <c r="G43" s="2193"/>
      <c r="H43" s="2194"/>
      <c r="I43" s="2194"/>
      <c r="J43" s="1589">
        <f>G43+H43+I43</f>
        <v>0</v>
      </c>
      <c r="K43" s="2193"/>
      <c r="L43" s="2194"/>
      <c r="M43" s="2194"/>
      <c r="N43" s="1589">
        <f>K43+L43+M43</f>
        <v>0</v>
      </c>
      <c r="O43" s="2193"/>
      <c r="P43" s="2194"/>
      <c r="Q43" s="2194"/>
      <c r="R43" s="1589">
        <f>O43+P43+Q43</f>
        <v>0</v>
      </c>
      <c r="S43" s="1623">
        <f t="shared" si="13"/>
        <v>0</v>
      </c>
    </row>
    <row r="44" spans="1:19" s="1430" customFormat="1" x14ac:dyDescent="0.25">
      <c r="A44" s="2121">
        <v>10700</v>
      </c>
      <c r="B44" s="2196" t="s">
        <v>1846</v>
      </c>
      <c r="C44" s="1590">
        <f t="shared" ref="C44:E44" si="34">C45+C46</f>
        <v>0</v>
      </c>
      <c r="D44" s="1549">
        <f t="shared" si="34"/>
        <v>0</v>
      </c>
      <c r="E44" s="1549">
        <f t="shared" si="34"/>
        <v>0</v>
      </c>
      <c r="F44" s="1591">
        <f>F45+F46</f>
        <v>0</v>
      </c>
      <c r="G44" s="1590">
        <f t="shared" ref="G44:I44" si="35">G45+G46</f>
        <v>0</v>
      </c>
      <c r="H44" s="1549">
        <f t="shared" si="35"/>
        <v>0</v>
      </c>
      <c r="I44" s="1549">
        <f t="shared" si="35"/>
        <v>0</v>
      </c>
      <c r="J44" s="1591">
        <f>J45+J46</f>
        <v>0</v>
      </c>
      <c r="K44" s="1590">
        <f t="shared" ref="K44:M44" si="36">K45+K46</f>
        <v>0</v>
      </c>
      <c r="L44" s="1549">
        <f t="shared" si="36"/>
        <v>0</v>
      </c>
      <c r="M44" s="1549">
        <f t="shared" si="36"/>
        <v>0</v>
      </c>
      <c r="N44" s="1591">
        <f>N45+N46</f>
        <v>0</v>
      </c>
      <c r="O44" s="1590">
        <f t="shared" ref="O44:Q44" si="37">O45+O46</f>
        <v>0</v>
      </c>
      <c r="P44" s="1549">
        <f t="shared" si="37"/>
        <v>0</v>
      </c>
      <c r="Q44" s="1549">
        <f t="shared" si="37"/>
        <v>0</v>
      </c>
      <c r="R44" s="1591">
        <f>R45+R46</f>
        <v>0</v>
      </c>
      <c r="S44" s="1620">
        <f t="shared" ref="S44:S46" si="38">R44+N44+J44+F44</f>
        <v>0</v>
      </c>
    </row>
    <row r="45" spans="1:19" s="1430" customFormat="1" x14ac:dyDescent="0.25">
      <c r="A45" s="1638">
        <v>10701</v>
      </c>
      <c r="B45" s="1646" t="s">
        <v>2301</v>
      </c>
      <c r="C45" s="1592"/>
      <c r="D45" s="1547"/>
      <c r="E45" s="1547"/>
      <c r="F45" s="1589">
        <f>C45+D45+E45</f>
        <v>0</v>
      </c>
      <c r="G45" s="1592"/>
      <c r="H45" s="1547"/>
      <c r="I45" s="1547"/>
      <c r="J45" s="1589">
        <f>G45+H45+I45</f>
        <v>0</v>
      </c>
      <c r="K45" s="1592"/>
      <c r="L45" s="1547"/>
      <c r="M45" s="1547"/>
      <c r="N45" s="1589">
        <f>K45+L45+M45</f>
        <v>0</v>
      </c>
      <c r="O45" s="1592"/>
      <c r="P45" s="1547"/>
      <c r="Q45" s="1547"/>
      <c r="R45" s="1589">
        <f>O45+P45+Q45</f>
        <v>0</v>
      </c>
      <c r="S45" s="1621">
        <f t="shared" si="38"/>
        <v>0</v>
      </c>
    </row>
    <row r="46" spans="1:19" s="1430" customFormat="1" x14ac:dyDescent="0.25">
      <c r="A46" s="1638">
        <v>10702</v>
      </c>
      <c r="B46" s="1646" t="s">
        <v>2302</v>
      </c>
      <c r="C46" s="1592"/>
      <c r="D46" s="1547"/>
      <c r="E46" s="1547"/>
      <c r="F46" s="1589">
        <f>C46+D46+E46</f>
        <v>0</v>
      </c>
      <c r="G46" s="1592"/>
      <c r="H46" s="1547"/>
      <c r="I46" s="1547"/>
      <c r="J46" s="1589">
        <f>G46+H46+I46</f>
        <v>0</v>
      </c>
      <c r="K46" s="1592"/>
      <c r="L46" s="1547"/>
      <c r="M46" s="1547"/>
      <c r="N46" s="1589">
        <f>K46+L46+M46</f>
        <v>0</v>
      </c>
      <c r="O46" s="1592"/>
      <c r="P46" s="1547"/>
      <c r="Q46" s="1547"/>
      <c r="R46" s="1589">
        <f>O46+P46+Q46</f>
        <v>0</v>
      </c>
      <c r="S46" s="1621">
        <f t="shared" si="38"/>
        <v>0</v>
      </c>
    </row>
    <row r="47" spans="1:19" s="1430" customFormat="1" ht="18.75" customHeight="1" x14ac:dyDescent="0.25">
      <c r="A47" s="1644">
        <v>10300</v>
      </c>
      <c r="B47" s="2197" t="s">
        <v>2599</v>
      </c>
      <c r="C47" s="1590">
        <f t="shared" ref="C47:R47" si="39">C48+C49-C155</f>
        <v>0</v>
      </c>
      <c r="D47" s="1549">
        <f t="shared" si="39"/>
        <v>0</v>
      </c>
      <c r="E47" s="1549">
        <f t="shared" si="39"/>
        <v>0</v>
      </c>
      <c r="F47" s="1591">
        <f t="shared" si="39"/>
        <v>0</v>
      </c>
      <c r="G47" s="1590">
        <f t="shared" si="39"/>
        <v>0</v>
      </c>
      <c r="H47" s="1549">
        <f t="shared" si="39"/>
        <v>0</v>
      </c>
      <c r="I47" s="1549">
        <f t="shared" si="39"/>
        <v>0</v>
      </c>
      <c r="J47" s="1591">
        <f t="shared" si="39"/>
        <v>0</v>
      </c>
      <c r="K47" s="1590">
        <f t="shared" si="39"/>
        <v>0</v>
      </c>
      <c r="L47" s="1549">
        <f t="shared" si="39"/>
        <v>0</v>
      </c>
      <c r="M47" s="1549">
        <f t="shared" si="39"/>
        <v>0</v>
      </c>
      <c r="N47" s="1591">
        <f t="shared" si="39"/>
        <v>0</v>
      </c>
      <c r="O47" s="1590">
        <f t="shared" si="39"/>
        <v>0</v>
      </c>
      <c r="P47" s="1549">
        <f t="shared" si="39"/>
        <v>0</v>
      </c>
      <c r="Q47" s="1549">
        <f t="shared" si="39"/>
        <v>0</v>
      </c>
      <c r="R47" s="1591">
        <f t="shared" si="39"/>
        <v>0</v>
      </c>
      <c r="S47" s="1620">
        <f>R47+N47+J47+F47</f>
        <v>0</v>
      </c>
    </row>
    <row r="48" spans="1:19" s="1430" customFormat="1" ht="18.75" customHeight="1" x14ac:dyDescent="0.25">
      <c r="A48" s="1481">
        <v>10310</v>
      </c>
      <c r="B48" s="2188" t="s">
        <v>2073</v>
      </c>
      <c r="C48" s="1592"/>
      <c r="D48" s="1547"/>
      <c r="E48" s="1547"/>
      <c r="F48" s="1589">
        <f>C48+D48+E48</f>
        <v>0</v>
      </c>
      <c r="G48" s="1592"/>
      <c r="H48" s="1547"/>
      <c r="I48" s="1547"/>
      <c r="J48" s="1589">
        <f>G48+H48+I48</f>
        <v>0</v>
      </c>
      <c r="K48" s="1592"/>
      <c r="L48" s="1547"/>
      <c r="M48" s="1547"/>
      <c r="N48" s="1589">
        <f>K48+L48+M48</f>
        <v>0</v>
      </c>
      <c r="O48" s="1592"/>
      <c r="P48" s="1547"/>
      <c r="Q48" s="1547"/>
      <c r="R48" s="1589">
        <f>O48+P48+Q48</f>
        <v>0</v>
      </c>
      <c r="S48" s="1621">
        <f t="shared" si="13"/>
        <v>0</v>
      </c>
    </row>
    <row r="49" spans="1:19" s="1430" customFormat="1" ht="18.75" customHeight="1" thickBot="1" x14ac:dyDescent="0.3">
      <c r="A49" s="1481">
        <v>10320</v>
      </c>
      <c r="B49" s="2188" t="s">
        <v>1079</v>
      </c>
      <c r="C49" s="1592"/>
      <c r="D49" s="1547"/>
      <c r="E49" s="1547"/>
      <c r="F49" s="1589">
        <f>C49+D49+E49</f>
        <v>0</v>
      </c>
      <c r="G49" s="1592"/>
      <c r="H49" s="1547"/>
      <c r="I49" s="1547"/>
      <c r="J49" s="1589">
        <f>G49+H49+I49</f>
        <v>0</v>
      </c>
      <c r="K49" s="1592"/>
      <c r="L49" s="1547"/>
      <c r="M49" s="1547"/>
      <c r="N49" s="1589">
        <f>K49+L49+M49</f>
        <v>0</v>
      </c>
      <c r="O49" s="1592"/>
      <c r="P49" s="1547"/>
      <c r="Q49" s="1547"/>
      <c r="R49" s="1589">
        <f>O49+P49+Q49</f>
        <v>0</v>
      </c>
      <c r="S49" s="1621">
        <f t="shared" si="13"/>
        <v>0</v>
      </c>
    </row>
    <row r="50" spans="1:19" s="1430" customFormat="1" ht="32.25" thickBot="1" x14ac:dyDescent="0.3">
      <c r="A50" s="1553" t="s">
        <v>1004</v>
      </c>
      <c r="B50" s="1576" t="s">
        <v>1848</v>
      </c>
      <c r="C50" s="1590">
        <f>SUM(C51:C52)</f>
        <v>0</v>
      </c>
      <c r="D50" s="1549">
        <f t="shared" ref="D50:E50" si="40">SUM(D51:D52)</f>
        <v>0</v>
      </c>
      <c r="E50" s="1549">
        <f t="shared" si="40"/>
        <v>0</v>
      </c>
      <c r="F50" s="1591">
        <f>SUM(C50:E50)</f>
        <v>0</v>
      </c>
      <c r="G50" s="1590">
        <f>SUM(G51:G52)</f>
        <v>0</v>
      </c>
      <c r="H50" s="1549">
        <f t="shared" ref="H50" si="41">SUM(H51:H52)</f>
        <v>0</v>
      </c>
      <c r="I50" s="1549">
        <f t="shared" ref="I50" si="42">SUM(I51:I52)</f>
        <v>0</v>
      </c>
      <c r="J50" s="1591">
        <f>SUM(G50:I50)</f>
        <v>0</v>
      </c>
      <c r="K50" s="1590">
        <f>SUM(K51:K52)</f>
        <v>0</v>
      </c>
      <c r="L50" s="1549">
        <f t="shared" ref="L50" si="43">SUM(L51:L52)</f>
        <v>0</v>
      </c>
      <c r="M50" s="1549">
        <f t="shared" ref="M50" si="44">SUM(M51:M52)</f>
        <v>0</v>
      </c>
      <c r="N50" s="1591">
        <f>SUM(K50:M50)</f>
        <v>0</v>
      </c>
      <c r="O50" s="1590">
        <f>SUM(O51:O52)</f>
        <v>0</v>
      </c>
      <c r="P50" s="1549">
        <f t="shared" ref="P50" si="45">SUM(P51:P52)</f>
        <v>0</v>
      </c>
      <c r="Q50" s="1549">
        <f t="shared" ref="Q50" si="46">SUM(Q51:Q52)</f>
        <v>0</v>
      </c>
      <c r="R50" s="1591">
        <f>SUM(O50:Q50)</f>
        <v>0</v>
      </c>
      <c r="S50" s="1622">
        <f t="shared" si="13"/>
        <v>0</v>
      </c>
    </row>
    <row r="51" spans="1:19" s="1430" customFormat="1" ht="35.450000000000003" customHeight="1" x14ac:dyDescent="0.25">
      <c r="A51" s="1550" t="s">
        <v>1002</v>
      </c>
      <c r="B51" s="1575" t="s">
        <v>1090</v>
      </c>
      <c r="C51" s="2193"/>
      <c r="D51" s="2194"/>
      <c r="E51" s="2194"/>
      <c r="F51" s="1589">
        <f>C51+D51+E51</f>
        <v>0</v>
      </c>
      <c r="G51" s="2193"/>
      <c r="H51" s="2194"/>
      <c r="I51" s="2194"/>
      <c r="J51" s="1589">
        <f>G51+H51+I51</f>
        <v>0</v>
      </c>
      <c r="K51" s="2193"/>
      <c r="L51" s="2194"/>
      <c r="M51" s="2194"/>
      <c r="N51" s="1589">
        <f>K51+L51+M51</f>
        <v>0</v>
      </c>
      <c r="O51" s="2193"/>
      <c r="P51" s="2194"/>
      <c r="Q51" s="2194"/>
      <c r="R51" s="1589">
        <f>O51+P51+Q51</f>
        <v>0</v>
      </c>
      <c r="S51" s="1623">
        <f t="shared" si="13"/>
        <v>0</v>
      </c>
    </row>
    <row r="52" spans="1:19" s="1430" customFormat="1" ht="35.450000000000003" customHeight="1" x14ac:dyDescent="0.25">
      <c r="A52" s="1550" t="s">
        <v>1847</v>
      </c>
      <c r="B52" s="1575" t="s">
        <v>2082</v>
      </c>
      <c r="C52" s="2193"/>
      <c r="D52" s="2194"/>
      <c r="E52" s="2194"/>
      <c r="F52" s="1589">
        <f>C52+D52+E52</f>
        <v>0</v>
      </c>
      <c r="G52" s="2193"/>
      <c r="H52" s="2194"/>
      <c r="I52" s="2194"/>
      <c r="J52" s="1589">
        <f>G52+H52+I52</f>
        <v>0</v>
      </c>
      <c r="K52" s="2193"/>
      <c r="L52" s="2194"/>
      <c r="M52" s="2194"/>
      <c r="N52" s="1589">
        <f>K52+L52+M52</f>
        <v>0</v>
      </c>
      <c r="O52" s="2193"/>
      <c r="P52" s="2194"/>
      <c r="Q52" s="2194"/>
      <c r="R52" s="1589">
        <f>O52+P52+Q52</f>
        <v>0</v>
      </c>
      <c r="S52" s="1623">
        <f t="shared" si="13"/>
        <v>0</v>
      </c>
    </row>
    <row r="53" spans="1:19" ht="24.75" customHeight="1" x14ac:dyDescent="0.25">
      <c r="A53" s="1644">
        <v>20000</v>
      </c>
      <c r="B53" s="1643" t="s">
        <v>2300</v>
      </c>
      <c r="C53" s="1590">
        <f t="shared" ref="C53:R53" si="47">C54+C66</f>
        <v>0</v>
      </c>
      <c r="D53" s="1549">
        <f t="shared" si="47"/>
        <v>0</v>
      </c>
      <c r="E53" s="1549">
        <f t="shared" si="47"/>
        <v>0</v>
      </c>
      <c r="F53" s="1591">
        <f t="shared" si="47"/>
        <v>0</v>
      </c>
      <c r="G53" s="1590">
        <f t="shared" si="47"/>
        <v>0</v>
      </c>
      <c r="H53" s="1549">
        <f t="shared" si="47"/>
        <v>0</v>
      </c>
      <c r="I53" s="1549">
        <f t="shared" si="47"/>
        <v>0</v>
      </c>
      <c r="J53" s="1591">
        <f t="shared" si="47"/>
        <v>0</v>
      </c>
      <c r="K53" s="1590">
        <f t="shared" si="47"/>
        <v>0</v>
      </c>
      <c r="L53" s="1549">
        <f t="shared" si="47"/>
        <v>0</v>
      </c>
      <c r="M53" s="1549">
        <f t="shared" si="47"/>
        <v>0</v>
      </c>
      <c r="N53" s="1591">
        <f t="shared" si="47"/>
        <v>0</v>
      </c>
      <c r="O53" s="1590">
        <f t="shared" si="47"/>
        <v>0</v>
      </c>
      <c r="P53" s="1549">
        <f t="shared" si="47"/>
        <v>0</v>
      </c>
      <c r="Q53" s="1549">
        <f t="shared" si="47"/>
        <v>0</v>
      </c>
      <c r="R53" s="1591">
        <f t="shared" si="47"/>
        <v>0</v>
      </c>
      <c r="S53" s="1622">
        <f t="shared" si="13"/>
        <v>0</v>
      </c>
    </row>
    <row r="54" spans="1:19" ht="21.75" customHeight="1" x14ac:dyDescent="0.25">
      <c r="A54" s="1644">
        <v>21000</v>
      </c>
      <c r="B54" s="1643" t="s">
        <v>2140</v>
      </c>
      <c r="C54" s="1590">
        <f t="shared" ref="C54:R54" si="48">C63+C55</f>
        <v>0</v>
      </c>
      <c r="D54" s="1549">
        <f t="shared" si="48"/>
        <v>0</v>
      </c>
      <c r="E54" s="1549">
        <f t="shared" si="48"/>
        <v>0</v>
      </c>
      <c r="F54" s="1591">
        <f t="shared" si="48"/>
        <v>0</v>
      </c>
      <c r="G54" s="1590">
        <f t="shared" si="48"/>
        <v>0</v>
      </c>
      <c r="H54" s="1549">
        <f t="shared" si="48"/>
        <v>0</v>
      </c>
      <c r="I54" s="1549">
        <f t="shared" si="48"/>
        <v>0</v>
      </c>
      <c r="J54" s="1591">
        <f t="shared" si="48"/>
        <v>0</v>
      </c>
      <c r="K54" s="1590">
        <f t="shared" si="48"/>
        <v>0</v>
      </c>
      <c r="L54" s="1549">
        <f t="shared" si="48"/>
        <v>0</v>
      </c>
      <c r="M54" s="1549">
        <f t="shared" si="48"/>
        <v>0</v>
      </c>
      <c r="N54" s="1591">
        <f t="shared" si="48"/>
        <v>0</v>
      </c>
      <c r="O54" s="1590">
        <f t="shared" si="48"/>
        <v>0</v>
      </c>
      <c r="P54" s="1549">
        <f t="shared" si="48"/>
        <v>0</v>
      </c>
      <c r="Q54" s="1549">
        <f t="shared" si="48"/>
        <v>0</v>
      </c>
      <c r="R54" s="1591">
        <f t="shared" si="48"/>
        <v>0</v>
      </c>
      <c r="S54" s="1622">
        <f t="shared" si="13"/>
        <v>0</v>
      </c>
    </row>
    <row r="55" spans="1:19" s="1422" customFormat="1" ht="25.5" customHeight="1" x14ac:dyDescent="0.25">
      <c r="A55" s="1644">
        <v>20703</v>
      </c>
      <c r="B55" s="2198" t="s">
        <v>2211</v>
      </c>
      <c r="C55" s="1590">
        <f t="shared" ref="C55:S55" si="49">SUM(C56:C62)</f>
        <v>0</v>
      </c>
      <c r="D55" s="1549">
        <f t="shared" si="49"/>
        <v>0</v>
      </c>
      <c r="E55" s="1549">
        <f t="shared" si="49"/>
        <v>0</v>
      </c>
      <c r="F55" s="1591">
        <f t="shared" si="49"/>
        <v>0</v>
      </c>
      <c r="G55" s="1590">
        <f t="shared" si="49"/>
        <v>0</v>
      </c>
      <c r="H55" s="1549">
        <f t="shared" si="49"/>
        <v>0</v>
      </c>
      <c r="I55" s="1549">
        <f t="shared" si="49"/>
        <v>0</v>
      </c>
      <c r="J55" s="1591">
        <f t="shared" si="49"/>
        <v>0</v>
      </c>
      <c r="K55" s="1590">
        <f t="shared" si="49"/>
        <v>0</v>
      </c>
      <c r="L55" s="1549">
        <f t="shared" si="49"/>
        <v>0</v>
      </c>
      <c r="M55" s="1549">
        <f t="shared" si="49"/>
        <v>0</v>
      </c>
      <c r="N55" s="1591">
        <f t="shared" si="49"/>
        <v>0</v>
      </c>
      <c r="O55" s="1590">
        <f t="shared" si="49"/>
        <v>0</v>
      </c>
      <c r="P55" s="1549">
        <f t="shared" si="49"/>
        <v>0</v>
      </c>
      <c r="Q55" s="1549">
        <f t="shared" si="49"/>
        <v>0</v>
      </c>
      <c r="R55" s="1591">
        <f t="shared" si="49"/>
        <v>0</v>
      </c>
      <c r="S55" s="1622">
        <f t="shared" si="49"/>
        <v>0</v>
      </c>
    </row>
    <row r="56" spans="1:19" s="1422" customFormat="1" ht="28.5" customHeight="1" x14ac:dyDescent="0.25">
      <c r="A56" s="776">
        <v>2070311</v>
      </c>
      <c r="B56" s="1100" t="s">
        <v>2408</v>
      </c>
      <c r="C56" s="1594"/>
      <c r="D56" s="1558"/>
      <c r="E56" s="1558"/>
      <c r="F56" s="1589">
        <f t="shared" ref="F56" si="50">C56+D56+E56</f>
        <v>0</v>
      </c>
      <c r="G56" s="1594"/>
      <c r="H56" s="1558"/>
      <c r="I56" s="1558"/>
      <c r="J56" s="1589">
        <f t="shared" ref="J56" si="51">G56+H56+I56</f>
        <v>0</v>
      </c>
      <c r="K56" s="1594"/>
      <c r="L56" s="1558"/>
      <c r="M56" s="1558"/>
      <c r="N56" s="1589">
        <f t="shared" ref="N56" si="52">K56+L56+M56</f>
        <v>0</v>
      </c>
      <c r="O56" s="1612"/>
      <c r="P56" s="1559"/>
      <c r="Q56" s="1559"/>
      <c r="R56" s="1589">
        <f t="shared" ref="R56" si="53">O56+P56+Q56</f>
        <v>0</v>
      </c>
      <c r="S56" s="1625">
        <f t="shared" ref="S56" si="54">R56+N56+J56+F56</f>
        <v>0</v>
      </c>
    </row>
    <row r="57" spans="1:19" s="1422" customFormat="1" ht="50.25" customHeight="1" x14ac:dyDescent="0.25">
      <c r="A57" s="776">
        <v>2070314</v>
      </c>
      <c r="B57" s="1575" t="s">
        <v>2164</v>
      </c>
      <c r="C57" s="1594"/>
      <c r="D57" s="1558"/>
      <c r="E57" s="1558"/>
      <c r="F57" s="1589">
        <f>C57+D57+E57</f>
        <v>0</v>
      </c>
      <c r="G57" s="1594"/>
      <c r="H57" s="1558"/>
      <c r="I57" s="1558"/>
      <c r="J57" s="1589">
        <f>G57+H57+I57</f>
        <v>0</v>
      </c>
      <c r="K57" s="1594"/>
      <c r="L57" s="1558"/>
      <c r="M57" s="1558"/>
      <c r="N57" s="1589">
        <f>K57+L57+M57</f>
        <v>0</v>
      </c>
      <c r="O57" s="1612"/>
      <c r="P57" s="1559"/>
      <c r="Q57" s="1559"/>
      <c r="R57" s="1589">
        <f>O57+P57+Q57</f>
        <v>0</v>
      </c>
      <c r="S57" s="1625">
        <f>R57+N57+J57+F57</f>
        <v>0</v>
      </c>
    </row>
    <row r="58" spans="1:19" s="1422" customFormat="1" ht="36.75" customHeight="1" x14ac:dyDescent="0.25">
      <c r="A58" s="776">
        <v>2070315</v>
      </c>
      <c r="B58" s="1577" t="s">
        <v>2321</v>
      </c>
      <c r="C58" s="1594"/>
      <c r="D58" s="1558"/>
      <c r="E58" s="1558"/>
      <c r="F58" s="1589">
        <f t="shared" ref="F58:F62" si="55">C58+D58+E58</f>
        <v>0</v>
      </c>
      <c r="G58" s="1594"/>
      <c r="H58" s="1558"/>
      <c r="I58" s="1558"/>
      <c r="J58" s="1589">
        <f t="shared" ref="J58:J62" si="56">G58+H58+I58</f>
        <v>0</v>
      </c>
      <c r="K58" s="1594"/>
      <c r="L58" s="1558"/>
      <c r="M58" s="1558"/>
      <c r="N58" s="1589">
        <f t="shared" ref="N58:N62" si="57">K58+L58+M58</f>
        <v>0</v>
      </c>
      <c r="O58" s="1612"/>
      <c r="P58" s="1559"/>
      <c r="Q58" s="1559"/>
      <c r="R58" s="1589">
        <f t="shared" ref="R58:R62" si="58">O58+P58+Q58</f>
        <v>0</v>
      </c>
      <c r="S58" s="1625">
        <f t="shared" ref="S58:S100" si="59">R58+N58+J58+F58</f>
        <v>0</v>
      </c>
    </row>
    <row r="59" spans="1:19" s="1422" customFormat="1" ht="36.75" customHeight="1" x14ac:dyDescent="0.25">
      <c r="A59" s="776">
        <v>2070322</v>
      </c>
      <c r="B59" s="1466" t="s">
        <v>2040</v>
      </c>
      <c r="C59" s="1594"/>
      <c r="D59" s="1558"/>
      <c r="E59" s="1558"/>
      <c r="F59" s="1589">
        <f t="shared" si="55"/>
        <v>0</v>
      </c>
      <c r="G59" s="1594"/>
      <c r="H59" s="1558"/>
      <c r="I59" s="1558"/>
      <c r="J59" s="1589">
        <f t="shared" si="56"/>
        <v>0</v>
      </c>
      <c r="K59" s="1594"/>
      <c r="L59" s="1558"/>
      <c r="M59" s="1558"/>
      <c r="N59" s="1589">
        <f t="shared" si="57"/>
        <v>0</v>
      </c>
      <c r="O59" s="1612"/>
      <c r="P59" s="1559"/>
      <c r="Q59" s="1559"/>
      <c r="R59" s="1589">
        <f t="shared" si="58"/>
        <v>0</v>
      </c>
      <c r="S59" s="1625">
        <f t="shared" si="59"/>
        <v>0</v>
      </c>
    </row>
    <row r="60" spans="1:19" s="1422" customFormat="1" ht="48.75" customHeight="1" x14ac:dyDescent="0.25">
      <c r="A60" s="776">
        <v>2070323</v>
      </c>
      <c r="B60" s="2188" t="s">
        <v>841</v>
      </c>
      <c r="C60" s="1594"/>
      <c r="D60" s="1558"/>
      <c r="E60" s="1558"/>
      <c r="F60" s="1589">
        <f t="shared" si="55"/>
        <v>0</v>
      </c>
      <c r="G60" s="1594"/>
      <c r="H60" s="1558"/>
      <c r="I60" s="1558"/>
      <c r="J60" s="1589">
        <f t="shared" si="56"/>
        <v>0</v>
      </c>
      <c r="K60" s="1594"/>
      <c r="L60" s="1558"/>
      <c r="M60" s="1558"/>
      <c r="N60" s="1589">
        <f t="shared" si="57"/>
        <v>0</v>
      </c>
      <c r="O60" s="1594"/>
      <c r="P60" s="1558"/>
      <c r="Q60" s="1558"/>
      <c r="R60" s="1589">
        <f t="shared" si="58"/>
        <v>0</v>
      </c>
      <c r="S60" s="1625">
        <f t="shared" si="59"/>
        <v>0</v>
      </c>
    </row>
    <row r="61" spans="1:19" s="1422" customFormat="1" ht="50.25" customHeight="1" x14ac:dyDescent="0.25">
      <c r="A61" s="776">
        <v>2070324</v>
      </c>
      <c r="B61" s="2188" t="s">
        <v>842</v>
      </c>
      <c r="C61" s="1594"/>
      <c r="D61" s="1558"/>
      <c r="E61" s="1558"/>
      <c r="F61" s="1589">
        <f t="shared" si="55"/>
        <v>0</v>
      </c>
      <c r="G61" s="1594"/>
      <c r="H61" s="1558"/>
      <c r="I61" s="1558"/>
      <c r="J61" s="1589">
        <f t="shared" si="56"/>
        <v>0</v>
      </c>
      <c r="K61" s="1594"/>
      <c r="L61" s="1558"/>
      <c r="M61" s="1558"/>
      <c r="N61" s="1589">
        <f t="shared" si="57"/>
        <v>0</v>
      </c>
      <c r="O61" s="1594"/>
      <c r="P61" s="1558"/>
      <c r="Q61" s="1558"/>
      <c r="R61" s="1589">
        <f t="shared" si="58"/>
        <v>0</v>
      </c>
      <c r="S61" s="1625">
        <f t="shared" si="59"/>
        <v>0</v>
      </c>
    </row>
    <row r="62" spans="1:19" ht="31.5" x14ac:dyDescent="0.25">
      <c r="A62" s="776">
        <v>2070391</v>
      </c>
      <c r="B62" s="1575" t="s">
        <v>619</v>
      </c>
      <c r="C62" s="1596"/>
      <c r="D62" s="1556"/>
      <c r="E62" s="1556"/>
      <c r="F62" s="1589">
        <f t="shared" si="55"/>
        <v>0</v>
      </c>
      <c r="G62" s="1596"/>
      <c r="H62" s="1556"/>
      <c r="I62" s="1556"/>
      <c r="J62" s="1589">
        <f t="shared" si="56"/>
        <v>0</v>
      </c>
      <c r="K62" s="1596"/>
      <c r="L62" s="1556"/>
      <c r="M62" s="1556"/>
      <c r="N62" s="1589">
        <f t="shared" si="57"/>
        <v>0</v>
      </c>
      <c r="O62" s="1613"/>
      <c r="P62" s="1557"/>
      <c r="Q62" s="1557"/>
      <c r="R62" s="1589">
        <f t="shared" si="58"/>
        <v>0</v>
      </c>
      <c r="S62" s="1626">
        <f t="shared" si="59"/>
        <v>0</v>
      </c>
    </row>
    <row r="63" spans="1:19" ht="36.75" customHeight="1" x14ac:dyDescent="0.25">
      <c r="A63" s="1644">
        <v>20701</v>
      </c>
      <c r="B63" s="2198" t="s">
        <v>2213</v>
      </c>
      <c r="C63" s="1597">
        <f t="shared" ref="C63:E63" si="60">C65+C64</f>
        <v>0</v>
      </c>
      <c r="D63" s="1545">
        <f t="shared" si="60"/>
        <v>0</v>
      </c>
      <c r="E63" s="1545">
        <f t="shared" si="60"/>
        <v>0</v>
      </c>
      <c r="F63" s="1598">
        <f t="shared" ref="F63" si="61">F65+F64</f>
        <v>0</v>
      </c>
      <c r="G63" s="1597">
        <f t="shared" ref="G63:I63" si="62">G65+G64</f>
        <v>0</v>
      </c>
      <c r="H63" s="1545">
        <f t="shared" si="62"/>
        <v>0</v>
      </c>
      <c r="I63" s="1545">
        <f t="shared" si="62"/>
        <v>0</v>
      </c>
      <c r="J63" s="1598">
        <f t="shared" ref="J63" si="63">J65+J64</f>
        <v>0</v>
      </c>
      <c r="K63" s="1597">
        <f t="shared" ref="K63:M63" si="64">K65+K64</f>
        <v>0</v>
      </c>
      <c r="L63" s="1545">
        <f t="shared" si="64"/>
        <v>0</v>
      </c>
      <c r="M63" s="1545">
        <f t="shared" si="64"/>
        <v>0</v>
      </c>
      <c r="N63" s="1598">
        <f t="shared" ref="N63:Q63" si="65">N65+N64</f>
        <v>0</v>
      </c>
      <c r="O63" s="1597">
        <f t="shared" si="65"/>
        <v>0</v>
      </c>
      <c r="P63" s="1545">
        <f t="shared" si="65"/>
        <v>0</v>
      </c>
      <c r="Q63" s="1545">
        <f t="shared" si="65"/>
        <v>0</v>
      </c>
      <c r="R63" s="1598">
        <f t="shared" ref="R63" si="66">R65+R64</f>
        <v>0</v>
      </c>
      <c r="S63" s="1620">
        <f>S65+S64</f>
        <v>0</v>
      </c>
    </row>
    <row r="64" spans="1:19" ht="31.5" x14ac:dyDescent="0.25">
      <c r="A64" s="1481">
        <v>207011</v>
      </c>
      <c r="B64" s="1577" t="s">
        <v>2071</v>
      </c>
      <c r="C64" s="1597"/>
      <c r="D64" s="1545"/>
      <c r="E64" s="1545"/>
      <c r="F64" s="1589">
        <f>C64+D64+E64</f>
        <v>0</v>
      </c>
      <c r="G64" s="1605"/>
      <c r="H64" s="1554"/>
      <c r="I64" s="1554"/>
      <c r="J64" s="1589">
        <f>G64+H64+I64</f>
        <v>0</v>
      </c>
      <c r="K64" s="1605"/>
      <c r="L64" s="1554"/>
      <c r="M64" s="1554"/>
      <c r="N64" s="1589">
        <f>K64+L64+M64</f>
        <v>0</v>
      </c>
      <c r="O64" s="1614"/>
      <c r="P64" s="1555"/>
      <c r="Q64" s="1555"/>
      <c r="R64" s="1589">
        <f>O64+P64+Q64</f>
        <v>0</v>
      </c>
      <c r="S64" s="1625">
        <f>R64+N64+J64+F64</f>
        <v>0</v>
      </c>
    </row>
    <row r="65" spans="1:19" ht="31.5" x14ac:dyDescent="0.25">
      <c r="A65" s="1481">
        <v>207012</v>
      </c>
      <c r="B65" s="1577" t="s">
        <v>2072</v>
      </c>
      <c r="C65" s="1597"/>
      <c r="D65" s="1545"/>
      <c r="E65" s="1545"/>
      <c r="F65" s="1589">
        <f>C65+D65+E65</f>
        <v>0</v>
      </c>
      <c r="G65" s="1596"/>
      <c r="H65" s="1556"/>
      <c r="I65" s="1556"/>
      <c r="J65" s="1589">
        <f>G65+H65+I65</f>
        <v>0</v>
      </c>
      <c r="K65" s="1596"/>
      <c r="L65" s="1556"/>
      <c r="M65" s="1556"/>
      <c r="N65" s="1589">
        <f>K65+L65+M65</f>
        <v>0</v>
      </c>
      <c r="O65" s="1613"/>
      <c r="P65" s="1557"/>
      <c r="Q65" s="1557"/>
      <c r="R65" s="1589">
        <f>O65+P65+Q65</f>
        <v>0</v>
      </c>
      <c r="S65" s="1626">
        <f>R65+N65+J65+F65</f>
        <v>0</v>
      </c>
    </row>
    <row r="66" spans="1:19" ht="36.75" customHeight="1" x14ac:dyDescent="0.25">
      <c r="A66" s="1644">
        <v>22000</v>
      </c>
      <c r="B66" s="2198" t="s">
        <v>2157</v>
      </c>
      <c r="C66" s="1590">
        <f t="shared" ref="C66:R66" si="67">C67+C145+C132+C146+C149+C153</f>
        <v>0</v>
      </c>
      <c r="D66" s="1549">
        <f t="shared" si="67"/>
        <v>0</v>
      </c>
      <c r="E66" s="1549">
        <f t="shared" si="67"/>
        <v>0</v>
      </c>
      <c r="F66" s="1591">
        <f t="shared" si="67"/>
        <v>0</v>
      </c>
      <c r="G66" s="1590">
        <f t="shared" si="67"/>
        <v>0</v>
      </c>
      <c r="H66" s="1549">
        <f t="shared" si="67"/>
        <v>0</v>
      </c>
      <c r="I66" s="1549">
        <f t="shared" si="67"/>
        <v>0</v>
      </c>
      <c r="J66" s="1591">
        <f t="shared" si="67"/>
        <v>0</v>
      </c>
      <c r="K66" s="1590">
        <f t="shared" si="67"/>
        <v>0</v>
      </c>
      <c r="L66" s="1549">
        <f t="shared" si="67"/>
        <v>0</v>
      </c>
      <c r="M66" s="1549">
        <f t="shared" si="67"/>
        <v>0</v>
      </c>
      <c r="N66" s="1591">
        <f t="shared" si="67"/>
        <v>0</v>
      </c>
      <c r="O66" s="1590">
        <f t="shared" si="67"/>
        <v>0</v>
      </c>
      <c r="P66" s="1549">
        <f t="shared" si="67"/>
        <v>0</v>
      </c>
      <c r="Q66" s="1549">
        <f t="shared" si="67"/>
        <v>0</v>
      </c>
      <c r="R66" s="1591">
        <f t="shared" si="67"/>
        <v>0</v>
      </c>
      <c r="S66" s="1626">
        <f t="shared" si="59"/>
        <v>0</v>
      </c>
    </row>
    <row r="67" spans="1:19" s="1433" customFormat="1" ht="24" customHeight="1" x14ac:dyDescent="0.25">
      <c r="A67" s="1644">
        <v>20300</v>
      </c>
      <c r="B67" s="1643" t="s">
        <v>2156</v>
      </c>
      <c r="C67" s="1586">
        <f t="shared" ref="C67:R67" si="68">SUM(C68:C77,C78,C81,C84,C87,C88,C94,C95:C104,C107,C108:C119,C122,C125,C126,C129)</f>
        <v>0</v>
      </c>
      <c r="D67" s="1544">
        <f t="shared" si="68"/>
        <v>0</v>
      </c>
      <c r="E67" s="1544">
        <f t="shared" si="68"/>
        <v>0</v>
      </c>
      <c r="F67" s="1708">
        <f t="shared" si="68"/>
        <v>0</v>
      </c>
      <c r="G67" s="1707">
        <f t="shared" si="68"/>
        <v>0</v>
      </c>
      <c r="H67" s="1544">
        <f t="shared" si="68"/>
        <v>0</v>
      </c>
      <c r="I67" s="1544">
        <f t="shared" si="68"/>
        <v>0</v>
      </c>
      <c r="J67" s="1709">
        <f t="shared" si="68"/>
        <v>0</v>
      </c>
      <c r="K67" s="1586">
        <f t="shared" si="68"/>
        <v>0</v>
      </c>
      <c r="L67" s="1544">
        <f t="shared" si="68"/>
        <v>0</v>
      </c>
      <c r="M67" s="1544">
        <f t="shared" si="68"/>
        <v>0</v>
      </c>
      <c r="N67" s="1544">
        <f t="shared" si="68"/>
        <v>0</v>
      </c>
      <c r="O67" s="1586">
        <f t="shared" si="68"/>
        <v>0</v>
      </c>
      <c r="P67" s="1544">
        <f t="shared" si="68"/>
        <v>0</v>
      </c>
      <c r="Q67" s="1544">
        <f t="shared" si="68"/>
        <v>0</v>
      </c>
      <c r="R67" s="1544">
        <f t="shared" si="68"/>
        <v>0</v>
      </c>
      <c r="S67" s="1626">
        <f t="shared" si="59"/>
        <v>0</v>
      </c>
    </row>
    <row r="68" spans="1:19" x14ac:dyDescent="0.25">
      <c r="A68" s="1481">
        <v>20301</v>
      </c>
      <c r="B68" s="1580" t="s">
        <v>36</v>
      </c>
      <c r="C68" s="1596"/>
      <c r="D68" s="1556"/>
      <c r="E68" s="1556"/>
      <c r="F68" s="1589">
        <f t="shared" ref="F68:F77" si="69">C68+D68+E68</f>
        <v>0</v>
      </c>
      <c r="G68" s="1596"/>
      <c r="H68" s="1556"/>
      <c r="I68" s="1556"/>
      <c r="J68" s="1589">
        <f t="shared" ref="J68:J77" si="70">G68+H68+I68</f>
        <v>0</v>
      </c>
      <c r="K68" s="1596"/>
      <c r="L68" s="1556"/>
      <c r="M68" s="1556"/>
      <c r="N68" s="1589">
        <f t="shared" ref="N68:N77" si="71">K68+L68+M68</f>
        <v>0</v>
      </c>
      <c r="O68" s="1613"/>
      <c r="P68" s="1557"/>
      <c r="Q68" s="1557"/>
      <c r="R68" s="1589">
        <f t="shared" ref="R68:R77" si="72">O68+P68+Q68</f>
        <v>0</v>
      </c>
      <c r="S68" s="1626">
        <f t="shared" si="59"/>
        <v>0</v>
      </c>
    </row>
    <row r="69" spans="1:19" x14ac:dyDescent="0.25">
      <c r="A69" s="2199">
        <v>20302</v>
      </c>
      <c r="B69" s="2200" t="s">
        <v>328</v>
      </c>
      <c r="C69" s="1596"/>
      <c r="D69" s="1556"/>
      <c r="E69" s="1556"/>
      <c r="F69" s="1589">
        <f t="shared" si="69"/>
        <v>0</v>
      </c>
      <c r="G69" s="1596"/>
      <c r="H69" s="1556"/>
      <c r="I69" s="1556"/>
      <c r="J69" s="1589">
        <f t="shared" si="70"/>
        <v>0</v>
      </c>
      <c r="K69" s="1596"/>
      <c r="L69" s="1556"/>
      <c r="M69" s="1556"/>
      <c r="N69" s="1589">
        <f t="shared" si="71"/>
        <v>0</v>
      </c>
      <c r="O69" s="1613"/>
      <c r="P69" s="1557"/>
      <c r="Q69" s="1557"/>
      <c r="R69" s="1589">
        <f t="shared" si="72"/>
        <v>0</v>
      </c>
      <c r="S69" s="1626">
        <f t="shared" si="59"/>
        <v>0</v>
      </c>
    </row>
    <row r="70" spans="1:19" x14ac:dyDescent="0.25">
      <c r="A70" s="2199">
        <v>20303</v>
      </c>
      <c r="B70" s="2200" t="s">
        <v>37</v>
      </c>
      <c r="C70" s="1596"/>
      <c r="D70" s="1556"/>
      <c r="E70" s="1556"/>
      <c r="F70" s="1589">
        <f t="shared" si="69"/>
        <v>0</v>
      </c>
      <c r="G70" s="1596"/>
      <c r="H70" s="1556"/>
      <c r="I70" s="1556"/>
      <c r="J70" s="1589">
        <f t="shared" si="70"/>
        <v>0</v>
      </c>
      <c r="K70" s="1596"/>
      <c r="L70" s="1556"/>
      <c r="M70" s="1556"/>
      <c r="N70" s="1589">
        <f t="shared" si="71"/>
        <v>0</v>
      </c>
      <c r="O70" s="1613"/>
      <c r="P70" s="1557"/>
      <c r="Q70" s="1557"/>
      <c r="R70" s="1589">
        <f t="shared" si="72"/>
        <v>0</v>
      </c>
      <c r="S70" s="1626">
        <f t="shared" si="59"/>
        <v>0</v>
      </c>
    </row>
    <row r="71" spans="1:19" ht="31.5" x14ac:dyDescent="0.25">
      <c r="A71" s="2199">
        <v>20304</v>
      </c>
      <c r="B71" s="2200" t="s">
        <v>38</v>
      </c>
      <c r="C71" s="1596"/>
      <c r="D71" s="1556"/>
      <c r="E71" s="1556"/>
      <c r="F71" s="1589">
        <f t="shared" si="69"/>
        <v>0</v>
      </c>
      <c r="G71" s="1596"/>
      <c r="H71" s="1556"/>
      <c r="I71" s="1556"/>
      <c r="J71" s="1589">
        <f t="shared" si="70"/>
        <v>0</v>
      </c>
      <c r="K71" s="1596"/>
      <c r="L71" s="1556"/>
      <c r="M71" s="1556"/>
      <c r="N71" s="1589">
        <f t="shared" si="71"/>
        <v>0</v>
      </c>
      <c r="O71" s="1613"/>
      <c r="P71" s="1557"/>
      <c r="Q71" s="1557"/>
      <c r="R71" s="1589">
        <f t="shared" si="72"/>
        <v>0</v>
      </c>
      <c r="S71" s="1626">
        <f t="shared" si="59"/>
        <v>0</v>
      </c>
    </row>
    <row r="72" spans="1:19" x14ac:dyDescent="0.25">
      <c r="A72" s="2199">
        <v>20305</v>
      </c>
      <c r="B72" s="2200" t="s">
        <v>39</v>
      </c>
      <c r="C72" s="1596"/>
      <c r="D72" s="1556"/>
      <c r="E72" s="1556"/>
      <c r="F72" s="1589">
        <f t="shared" si="69"/>
        <v>0</v>
      </c>
      <c r="G72" s="1596"/>
      <c r="H72" s="1556"/>
      <c r="I72" s="1556"/>
      <c r="J72" s="1589">
        <f t="shared" si="70"/>
        <v>0</v>
      </c>
      <c r="K72" s="1596"/>
      <c r="L72" s="1556"/>
      <c r="M72" s="1556"/>
      <c r="N72" s="1589">
        <f t="shared" si="71"/>
        <v>0</v>
      </c>
      <c r="O72" s="1613"/>
      <c r="P72" s="1557"/>
      <c r="Q72" s="1557"/>
      <c r="R72" s="1589">
        <f t="shared" si="72"/>
        <v>0</v>
      </c>
      <c r="S72" s="1626">
        <f t="shared" si="59"/>
        <v>0</v>
      </c>
    </row>
    <row r="73" spans="1:19" x14ac:dyDescent="0.25">
      <c r="A73" s="2199">
        <v>20306</v>
      </c>
      <c r="B73" s="2200" t="s">
        <v>40</v>
      </c>
      <c r="C73" s="1596"/>
      <c r="D73" s="1556"/>
      <c r="E73" s="1556"/>
      <c r="F73" s="1589">
        <f t="shared" si="69"/>
        <v>0</v>
      </c>
      <c r="G73" s="1596"/>
      <c r="H73" s="1556"/>
      <c r="I73" s="1556"/>
      <c r="J73" s="1589">
        <f t="shared" si="70"/>
        <v>0</v>
      </c>
      <c r="K73" s="1596"/>
      <c r="L73" s="1556"/>
      <c r="M73" s="1556"/>
      <c r="N73" s="1589">
        <f t="shared" si="71"/>
        <v>0</v>
      </c>
      <c r="O73" s="1613"/>
      <c r="P73" s="1557"/>
      <c r="Q73" s="1557"/>
      <c r="R73" s="1589">
        <f t="shared" si="72"/>
        <v>0</v>
      </c>
      <c r="S73" s="1626">
        <f t="shared" si="59"/>
        <v>0</v>
      </c>
    </row>
    <row r="74" spans="1:19" ht="30" customHeight="1" x14ac:dyDescent="0.25">
      <c r="A74" s="2199">
        <v>20307</v>
      </c>
      <c r="B74" s="2200" t="s">
        <v>41</v>
      </c>
      <c r="C74" s="1596"/>
      <c r="D74" s="1556"/>
      <c r="E74" s="1556"/>
      <c r="F74" s="1589">
        <f t="shared" si="69"/>
        <v>0</v>
      </c>
      <c r="G74" s="1596"/>
      <c r="H74" s="1556"/>
      <c r="I74" s="1556"/>
      <c r="J74" s="1589">
        <f t="shared" si="70"/>
        <v>0</v>
      </c>
      <c r="K74" s="1596"/>
      <c r="L74" s="1556"/>
      <c r="M74" s="1556"/>
      <c r="N74" s="1589">
        <f t="shared" si="71"/>
        <v>0</v>
      </c>
      <c r="O74" s="1613"/>
      <c r="P74" s="1557"/>
      <c r="Q74" s="1557"/>
      <c r="R74" s="1589">
        <f t="shared" si="72"/>
        <v>0</v>
      </c>
      <c r="S74" s="1626">
        <f t="shared" si="59"/>
        <v>0</v>
      </c>
    </row>
    <row r="75" spans="1:19" x14ac:dyDescent="0.25">
      <c r="A75" s="2199">
        <v>20308</v>
      </c>
      <c r="B75" s="2200" t="s">
        <v>42</v>
      </c>
      <c r="C75" s="1596"/>
      <c r="D75" s="1556"/>
      <c r="E75" s="1556"/>
      <c r="F75" s="1589">
        <f t="shared" si="69"/>
        <v>0</v>
      </c>
      <c r="G75" s="1596"/>
      <c r="H75" s="1556"/>
      <c r="I75" s="1556"/>
      <c r="J75" s="1589">
        <f t="shared" si="70"/>
        <v>0</v>
      </c>
      <c r="K75" s="1596"/>
      <c r="L75" s="1556"/>
      <c r="M75" s="1556"/>
      <c r="N75" s="1589">
        <f t="shared" si="71"/>
        <v>0</v>
      </c>
      <c r="O75" s="1613"/>
      <c r="P75" s="1557"/>
      <c r="Q75" s="1557"/>
      <c r="R75" s="1589">
        <f t="shared" si="72"/>
        <v>0</v>
      </c>
      <c r="S75" s="1626">
        <f t="shared" si="59"/>
        <v>0</v>
      </c>
    </row>
    <row r="76" spans="1:19" x14ac:dyDescent="0.25">
      <c r="A76" s="2199">
        <v>20309</v>
      </c>
      <c r="B76" s="2200" t="s">
        <v>43</v>
      </c>
      <c r="C76" s="1596"/>
      <c r="D76" s="1556"/>
      <c r="E76" s="1556"/>
      <c r="F76" s="1589">
        <f t="shared" si="69"/>
        <v>0</v>
      </c>
      <c r="G76" s="1596"/>
      <c r="H76" s="1556"/>
      <c r="I76" s="1556"/>
      <c r="J76" s="1589">
        <f t="shared" si="70"/>
        <v>0</v>
      </c>
      <c r="K76" s="1596"/>
      <c r="L76" s="1556"/>
      <c r="M76" s="1556"/>
      <c r="N76" s="1589">
        <f t="shared" si="71"/>
        <v>0</v>
      </c>
      <c r="O76" s="1613"/>
      <c r="P76" s="1557"/>
      <c r="Q76" s="1557"/>
      <c r="R76" s="1589">
        <f t="shared" si="72"/>
        <v>0</v>
      </c>
      <c r="S76" s="1626">
        <f t="shared" si="59"/>
        <v>0</v>
      </c>
    </row>
    <row r="77" spans="1:19" x14ac:dyDescent="0.25">
      <c r="A77" s="1481">
        <v>20380</v>
      </c>
      <c r="B77" s="2201" t="s">
        <v>44</v>
      </c>
      <c r="C77" s="1596"/>
      <c r="D77" s="1556"/>
      <c r="E77" s="1556"/>
      <c r="F77" s="1589">
        <f t="shared" si="69"/>
        <v>0</v>
      </c>
      <c r="G77" s="1596"/>
      <c r="H77" s="1556"/>
      <c r="I77" s="1556"/>
      <c r="J77" s="1589">
        <f t="shared" si="70"/>
        <v>0</v>
      </c>
      <c r="K77" s="1596"/>
      <c r="L77" s="1556"/>
      <c r="M77" s="1556"/>
      <c r="N77" s="1589">
        <f t="shared" si="71"/>
        <v>0</v>
      </c>
      <c r="O77" s="1613"/>
      <c r="P77" s="1557"/>
      <c r="Q77" s="1557"/>
      <c r="R77" s="1589">
        <f t="shared" si="72"/>
        <v>0</v>
      </c>
      <c r="S77" s="1626">
        <f t="shared" si="59"/>
        <v>0</v>
      </c>
    </row>
    <row r="78" spans="1:19" x14ac:dyDescent="0.25">
      <c r="A78" s="1481">
        <v>20401</v>
      </c>
      <c r="B78" s="2201" t="s">
        <v>578</v>
      </c>
      <c r="C78" s="1599">
        <f t="shared" ref="C78:E78" si="73">C79+C80</f>
        <v>0</v>
      </c>
      <c r="D78" s="1560">
        <f t="shared" si="73"/>
        <v>0</v>
      </c>
      <c r="E78" s="1560">
        <f t="shared" si="73"/>
        <v>0</v>
      </c>
      <c r="F78" s="1600">
        <f t="shared" ref="F78" si="74">F79+F80</f>
        <v>0</v>
      </c>
      <c r="G78" s="1599">
        <f t="shared" ref="G78:I78" si="75">G79+G80</f>
        <v>0</v>
      </c>
      <c r="H78" s="1560">
        <f t="shared" si="75"/>
        <v>0</v>
      </c>
      <c r="I78" s="1560">
        <f t="shared" si="75"/>
        <v>0</v>
      </c>
      <c r="J78" s="1600">
        <f t="shared" ref="J78" si="76">J79+J80</f>
        <v>0</v>
      </c>
      <c r="K78" s="1599">
        <f t="shared" ref="K78:M78" si="77">K79+K80</f>
        <v>0</v>
      </c>
      <c r="L78" s="1560">
        <f t="shared" si="77"/>
        <v>0</v>
      </c>
      <c r="M78" s="1560">
        <f t="shared" si="77"/>
        <v>0</v>
      </c>
      <c r="N78" s="1600">
        <f t="shared" ref="N78" si="78">N79+N80</f>
        <v>0</v>
      </c>
      <c r="O78" s="1599">
        <f t="shared" ref="O78:Q78" si="79">O79+O80</f>
        <v>0</v>
      </c>
      <c r="P78" s="1560">
        <f t="shared" si="79"/>
        <v>0</v>
      </c>
      <c r="Q78" s="1560">
        <f t="shared" si="79"/>
        <v>0</v>
      </c>
      <c r="R78" s="1600">
        <f t="shared" ref="R78" si="80">R79+R80</f>
        <v>0</v>
      </c>
      <c r="S78" s="1626">
        <f t="shared" si="59"/>
        <v>0</v>
      </c>
    </row>
    <row r="79" spans="1:19" s="1430" customFormat="1" x14ac:dyDescent="0.25">
      <c r="A79" s="2202">
        <v>204011</v>
      </c>
      <c r="B79" s="2203" t="s">
        <v>46</v>
      </c>
      <c r="C79" s="1601"/>
      <c r="D79" s="1561"/>
      <c r="E79" s="1561"/>
      <c r="F79" s="1589">
        <f>C79+D79+E79</f>
        <v>0</v>
      </c>
      <c r="G79" s="1601"/>
      <c r="H79" s="1561"/>
      <c r="I79" s="1561"/>
      <c r="J79" s="1589">
        <f>G79+H79+I79</f>
        <v>0</v>
      </c>
      <c r="K79" s="1601"/>
      <c r="L79" s="1561"/>
      <c r="M79" s="1561"/>
      <c r="N79" s="1589">
        <f>K79+L79+M79</f>
        <v>0</v>
      </c>
      <c r="O79" s="1615"/>
      <c r="P79" s="1562"/>
      <c r="Q79" s="1562"/>
      <c r="R79" s="1589">
        <f>O79+P79+Q79</f>
        <v>0</v>
      </c>
      <c r="S79" s="1627">
        <f t="shared" si="59"/>
        <v>0</v>
      </c>
    </row>
    <row r="80" spans="1:19" s="1430" customFormat="1" x14ac:dyDescent="0.25">
      <c r="A80" s="2202">
        <v>204012</v>
      </c>
      <c r="B80" s="2203" t="s">
        <v>47</v>
      </c>
      <c r="C80" s="1602"/>
      <c r="D80" s="1563"/>
      <c r="E80" s="1563"/>
      <c r="F80" s="1589">
        <f>C80+D80+E80</f>
        <v>0</v>
      </c>
      <c r="G80" s="1602"/>
      <c r="H80" s="1563"/>
      <c r="I80" s="1563"/>
      <c r="J80" s="1589">
        <f>G80+H80+I80</f>
        <v>0</v>
      </c>
      <c r="K80" s="1602"/>
      <c r="L80" s="1563"/>
      <c r="M80" s="1563"/>
      <c r="N80" s="1589">
        <f>K80+L80+M80</f>
        <v>0</v>
      </c>
      <c r="O80" s="1615"/>
      <c r="P80" s="1562"/>
      <c r="Q80" s="1562"/>
      <c r="R80" s="1589">
        <f>O80+P80+Q80</f>
        <v>0</v>
      </c>
      <c r="S80" s="1627">
        <f t="shared" si="59"/>
        <v>0</v>
      </c>
    </row>
    <row r="81" spans="1:19" x14ac:dyDescent="0.25">
      <c r="A81" s="1481">
        <v>20403</v>
      </c>
      <c r="B81" s="2201" t="s">
        <v>50</v>
      </c>
      <c r="C81" s="1592">
        <f t="shared" ref="C81:E81" si="81">C82+C83</f>
        <v>0</v>
      </c>
      <c r="D81" s="1547">
        <f t="shared" si="81"/>
        <v>0</v>
      </c>
      <c r="E81" s="1547">
        <f t="shared" si="81"/>
        <v>0</v>
      </c>
      <c r="F81" s="1589">
        <f>F82+F83</f>
        <v>0</v>
      </c>
      <c r="G81" s="1596">
        <f t="shared" ref="G81:I81" si="82">G82+G83</f>
        <v>0</v>
      </c>
      <c r="H81" s="1556">
        <f t="shared" si="82"/>
        <v>0</v>
      </c>
      <c r="I81" s="1556">
        <f t="shared" si="82"/>
        <v>0</v>
      </c>
      <c r="J81" s="1603">
        <f>J82+J83</f>
        <v>0</v>
      </c>
      <c r="K81" s="1596">
        <f t="shared" ref="K81:M81" si="83">K82+K83</f>
        <v>0</v>
      </c>
      <c r="L81" s="1556">
        <f t="shared" si="83"/>
        <v>0</v>
      </c>
      <c r="M81" s="1556">
        <f t="shared" si="83"/>
        <v>0</v>
      </c>
      <c r="N81" s="1603">
        <f>N82+N83</f>
        <v>0</v>
      </c>
      <c r="O81" s="1613">
        <f t="shared" ref="O81:Q81" si="84">O82+O83</f>
        <v>0</v>
      </c>
      <c r="P81" s="1557">
        <f t="shared" si="84"/>
        <v>0</v>
      </c>
      <c r="Q81" s="1557">
        <f t="shared" si="84"/>
        <v>0</v>
      </c>
      <c r="R81" s="1603">
        <f>R82+R83</f>
        <v>0</v>
      </c>
      <c r="S81" s="1626">
        <f t="shared" si="59"/>
        <v>0</v>
      </c>
    </row>
    <row r="82" spans="1:19" s="1430" customFormat="1" x14ac:dyDescent="0.25">
      <c r="A82" s="2202">
        <v>204031</v>
      </c>
      <c r="B82" s="2204" t="s">
        <v>51</v>
      </c>
      <c r="C82" s="1601"/>
      <c r="D82" s="1561"/>
      <c r="E82" s="1561"/>
      <c r="F82" s="1589">
        <f>C82+D82+E82</f>
        <v>0</v>
      </c>
      <c r="G82" s="1601"/>
      <c r="H82" s="1561"/>
      <c r="I82" s="1561"/>
      <c r="J82" s="1589">
        <f>G82+H82+I82</f>
        <v>0</v>
      </c>
      <c r="K82" s="1601"/>
      <c r="L82" s="1561"/>
      <c r="M82" s="1561"/>
      <c r="N82" s="1589">
        <f>K82+L82+M82</f>
        <v>0</v>
      </c>
      <c r="O82" s="1615"/>
      <c r="P82" s="1562"/>
      <c r="Q82" s="1562"/>
      <c r="R82" s="1589">
        <f>O82+P82+Q82</f>
        <v>0</v>
      </c>
      <c r="S82" s="1627">
        <f t="shared" si="59"/>
        <v>0</v>
      </c>
    </row>
    <row r="83" spans="1:19" s="1430" customFormat="1" x14ac:dyDescent="0.25">
      <c r="A83" s="2202">
        <v>204032</v>
      </c>
      <c r="B83" s="2204" t="s">
        <v>52</v>
      </c>
      <c r="C83" s="1601"/>
      <c r="D83" s="1561"/>
      <c r="E83" s="1561"/>
      <c r="F83" s="1589">
        <f>C83+D83+E83</f>
        <v>0</v>
      </c>
      <c r="G83" s="1601"/>
      <c r="H83" s="1561"/>
      <c r="I83" s="1561"/>
      <c r="J83" s="1589">
        <f>G83+H83+I83</f>
        <v>0</v>
      </c>
      <c r="K83" s="1601"/>
      <c r="L83" s="1561"/>
      <c r="M83" s="1561"/>
      <c r="N83" s="1589">
        <f>K83+L83+M83</f>
        <v>0</v>
      </c>
      <c r="O83" s="1615"/>
      <c r="P83" s="1562"/>
      <c r="Q83" s="1562"/>
      <c r="R83" s="1589">
        <f>O83+P83+Q83</f>
        <v>0</v>
      </c>
      <c r="S83" s="1627">
        <f t="shared" si="59"/>
        <v>0</v>
      </c>
    </row>
    <row r="84" spans="1:19" ht="31.5" x14ac:dyDescent="0.25">
      <c r="A84" s="1481">
        <v>20404</v>
      </c>
      <c r="B84" s="2201" t="s">
        <v>53</v>
      </c>
      <c r="C84" s="1596">
        <f t="shared" ref="C84:E84" si="85">C85+C86</f>
        <v>0</v>
      </c>
      <c r="D84" s="1556">
        <f t="shared" si="85"/>
        <v>0</v>
      </c>
      <c r="E84" s="1556">
        <f t="shared" si="85"/>
        <v>0</v>
      </c>
      <c r="F84" s="1603">
        <f>F85+F86</f>
        <v>0</v>
      </c>
      <c r="G84" s="1596">
        <f t="shared" ref="G84:I84" si="86">G85+G86</f>
        <v>0</v>
      </c>
      <c r="H84" s="1556">
        <f t="shared" si="86"/>
        <v>0</v>
      </c>
      <c r="I84" s="1556">
        <f t="shared" si="86"/>
        <v>0</v>
      </c>
      <c r="J84" s="1603">
        <f>J85+J86</f>
        <v>0</v>
      </c>
      <c r="K84" s="1596">
        <f t="shared" ref="K84:M84" si="87">K85+K86</f>
        <v>0</v>
      </c>
      <c r="L84" s="1556">
        <f t="shared" si="87"/>
        <v>0</v>
      </c>
      <c r="M84" s="1556">
        <f t="shared" si="87"/>
        <v>0</v>
      </c>
      <c r="N84" s="1603">
        <f>N85+N86</f>
        <v>0</v>
      </c>
      <c r="O84" s="1613">
        <f t="shared" ref="O84:Q84" si="88">O85+O86</f>
        <v>0</v>
      </c>
      <c r="P84" s="1557">
        <f t="shared" si="88"/>
        <v>0</v>
      </c>
      <c r="Q84" s="1557">
        <f t="shared" si="88"/>
        <v>0</v>
      </c>
      <c r="R84" s="1603">
        <f>R85+R86</f>
        <v>0</v>
      </c>
      <c r="S84" s="1626">
        <f t="shared" si="59"/>
        <v>0</v>
      </c>
    </row>
    <row r="85" spans="1:19" s="1430" customFormat="1" x14ac:dyDescent="0.25">
      <c r="A85" s="2202">
        <v>204041</v>
      </c>
      <c r="B85" s="2204" t="s">
        <v>54</v>
      </c>
      <c r="C85" s="1601"/>
      <c r="D85" s="1561"/>
      <c r="E85" s="1561"/>
      <c r="F85" s="1589">
        <f>C85+D85+E85</f>
        <v>0</v>
      </c>
      <c r="G85" s="1601"/>
      <c r="H85" s="1561"/>
      <c r="I85" s="1561"/>
      <c r="J85" s="1589">
        <f>G85+H85+I85</f>
        <v>0</v>
      </c>
      <c r="K85" s="1601"/>
      <c r="L85" s="1561"/>
      <c r="M85" s="1561"/>
      <c r="N85" s="1589">
        <f>K85+L85+M85</f>
        <v>0</v>
      </c>
      <c r="O85" s="1615"/>
      <c r="P85" s="1562"/>
      <c r="Q85" s="1562"/>
      <c r="R85" s="1589">
        <f>O85+P85+Q85</f>
        <v>0</v>
      </c>
      <c r="S85" s="1627">
        <f t="shared" si="59"/>
        <v>0</v>
      </c>
    </row>
    <row r="86" spans="1:19" s="1430" customFormat="1" x14ac:dyDescent="0.25">
      <c r="A86" s="2202">
        <v>204042</v>
      </c>
      <c r="B86" s="2204" t="s">
        <v>55</v>
      </c>
      <c r="C86" s="1601"/>
      <c r="D86" s="1561"/>
      <c r="E86" s="1561"/>
      <c r="F86" s="1589">
        <f>C86+D86+E86</f>
        <v>0</v>
      </c>
      <c r="G86" s="1601"/>
      <c r="H86" s="1561"/>
      <c r="I86" s="1561"/>
      <c r="J86" s="1589">
        <f>G86+H86+I86</f>
        <v>0</v>
      </c>
      <c r="K86" s="1601"/>
      <c r="L86" s="1561"/>
      <c r="M86" s="1561"/>
      <c r="N86" s="1589">
        <f>K86+L86+M86</f>
        <v>0</v>
      </c>
      <c r="O86" s="1615"/>
      <c r="P86" s="1562"/>
      <c r="Q86" s="1562"/>
      <c r="R86" s="1589">
        <f>O86+P86+Q86</f>
        <v>0</v>
      </c>
      <c r="S86" s="1627">
        <f t="shared" si="59"/>
        <v>0</v>
      </c>
    </row>
    <row r="87" spans="1:19" x14ac:dyDescent="0.25">
      <c r="A87" s="2265">
        <v>20405</v>
      </c>
      <c r="B87" s="2266" t="s">
        <v>56</v>
      </c>
      <c r="C87" s="2267"/>
      <c r="D87" s="2268"/>
      <c r="E87" s="2268"/>
      <c r="F87" s="2269">
        <f>C87+D87+E87</f>
        <v>0</v>
      </c>
      <c r="G87" s="2267"/>
      <c r="H87" s="2268"/>
      <c r="I87" s="2268"/>
      <c r="J87" s="2269">
        <f>G87+H87+I87</f>
        <v>0</v>
      </c>
      <c r="K87" s="2267"/>
      <c r="L87" s="2268"/>
      <c r="M87" s="2268"/>
      <c r="N87" s="2269">
        <f>K87+L87+M87</f>
        <v>0</v>
      </c>
      <c r="O87" s="2270"/>
      <c r="P87" s="2271"/>
      <c r="Q87" s="2271"/>
      <c r="R87" s="2269">
        <f>O87+P87+Q87</f>
        <v>0</v>
      </c>
      <c r="S87" s="2272">
        <f t="shared" si="59"/>
        <v>0</v>
      </c>
    </row>
    <row r="88" spans="1:19" x14ac:dyDescent="0.25">
      <c r="A88" s="1481">
        <v>20406</v>
      </c>
      <c r="B88" s="2201" t="s">
        <v>59</v>
      </c>
      <c r="C88" s="1596">
        <f t="shared" ref="C88:E88" si="89">SUM(C89:C93)</f>
        <v>0</v>
      </c>
      <c r="D88" s="1556">
        <f t="shared" si="89"/>
        <v>0</v>
      </c>
      <c r="E88" s="1556">
        <f t="shared" si="89"/>
        <v>0</v>
      </c>
      <c r="F88" s="1603">
        <f>SUM(F89:F93)</f>
        <v>0</v>
      </c>
      <c r="G88" s="1596">
        <f t="shared" ref="G88:I88" si="90">SUM(G89:G93)</f>
        <v>0</v>
      </c>
      <c r="H88" s="1556">
        <f t="shared" si="90"/>
        <v>0</v>
      </c>
      <c r="I88" s="1556">
        <f t="shared" si="90"/>
        <v>0</v>
      </c>
      <c r="J88" s="1603">
        <f>SUM(J89:J93)</f>
        <v>0</v>
      </c>
      <c r="K88" s="1596">
        <f t="shared" ref="K88:M88" si="91">SUM(K89:K93)</f>
        <v>0</v>
      </c>
      <c r="L88" s="1556">
        <f t="shared" si="91"/>
        <v>0</v>
      </c>
      <c r="M88" s="1556">
        <f t="shared" si="91"/>
        <v>0</v>
      </c>
      <c r="N88" s="1603">
        <f>SUM(N89:N93)</f>
        <v>0</v>
      </c>
      <c r="O88" s="1613">
        <f t="shared" ref="O88:Q88" si="92">SUM(O89:O93)</f>
        <v>0</v>
      </c>
      <c r="P88" s="1557">
        <f t="shared" si="92"/>
        <v>0</v>
      </c>
      <c r="Q88" s="1557">
        <f t="shared" si="92"/>
        <v>0</v>
      </c>
      <c r="R88" s="1603">
        <f>SUM(R89:R93)</f>
        <v>0</v>
      </c>
      <c r="S88" s="1626">
        <f t="shared" si="59"/>
        <v>0</v>
      </c>
    </row>
    <row r="89" spans="1:19" s="1430" customFormat="1" x14ac:dyDescent="0.25">
      <c r="A89" s="2202">
        <v>204061</v>
      </c>
      <c r="B89" s="2204" t="s">
        <v>60</v>
      </c>
      <c r="C89" s="1601"/>
      <c r="D89" s="1561"/>
      <c r="E89" s="1561"/>
      <c r="F89" s="1589">
        <f t="shared" ref="F89:F98" si="93">C89+D89+E89</f>
        <v>0</v>
      </c>
      <c r="G89" s="1601"/>
      <c r="H89" s="1561"/>
      <c r="I89" s="1561"/>
      <c r="J89" s="1589">
        <f t="shared" ref="J89:J98" si="94">G89+H89+I89</f>
        <v>0</v>
      </c>
      <c r="K89" s="1601"/>
      <c r="L89" s="1561"/>
      <c r="M89" s="1561"/>
      <c r="N89" s="1589">
        <f t="shared" ref="N89:N98" si="95">K89+L89+M89</f>
        <v>0</v>
      </c>
      <c r="O89" s="1615"/>
      <c r="P89" s="1562"/>
      <c r="Q89" s="1562"/>
      <c r="R89" s="1589">
        <f t="shared" ref="R89:R98" si="96">O89+P89+Q89</f>
        <v>0</v>
      </c>
      <c r="S89" s="1627">
        <f t="shared" si="59"/>
        <v>0</v>
      </c>
    </row>
    <row r="90" spans="1:19" s="1430" customFormat="1" x14ac:dyDescent="0.25">
      <c r="A90" s="2202">
        <v>204062</v>
      </c>
      <c r="B90" s="2204" t="s">
        <v>61</v>
      </c>
      <c r="C90" s="1601"/>
      <c r="D90" s="1561"/>
      <c r="E90" s="1561"/>
      <c r="F90" s="1589">
        <f t="shared" si="93"/>
        <v>0</v>
      </c>
      <c r="G90" s="1601"/>
      <c r="H90" s="1561"/>
      <c r="I90" s="1561"/>
      <c r="J90" s="1589">
        <f t="shared" si="94"/>
        <v>0</v>
      </c>
      <c r="K90" s="1601"/>
      <c r="L90" s="1561"/>
      <c r="M90" s="1561"/>
      <c r="N90" s="1589">
        <f t="shared" si="95"/>
        <v>0</v>
      </c>
      <c r="O90" s="1615"/>
      <c r="P90" s="1562"/>
      <c r="Q90" s="1562"/>
      <c r="R90" s="1589">
        <f t="shared" si="96"/>
        <v>0</v>
      </c>
      <c r="S90" s="1627">
        <f t="shared" si="59"/>
        <v>0</v>
      </c>
    </row>
    <row r="91" spans="1:19" s="1430" customFormat="1" x14ac:dyDescent="0.25">
      <c r="A91" s="2202">
        <v>204063</v>
      </c>
      <c r="B91" s="2204" t="s">
        <v>62</v>
      </c>
      <c r="C91" s="1601"/>
      <c r="D91" s="1561"/>
      <c r="E91" s="1561"/>
      <c r="F91" s="1589">
        <f t="shared" si="93"/>
        <v>0</v>
      </c>
      <c r="G91" s="1601"/>
      <c r="H91" s="1561"/>
      <c r="I91" s="1561"/>
      <c r="J91" s="1589">
        <f t="shared" si="94"/>
        <v>0</v>
      </c>
      <c r="K91" s="1601"/>
      <c r="L91" s="1561"/>
      <c r="M91" s="1561"/>
      <c r="N91" s="1589">
        <f t="shared" si="95"/>
        <v>0</v>
      </c>
      <c r="O91" s="1615"/>
      <c r="P91" s="1562"/>
      <c r="Q91" s="1562"/>
      <c r="R91" s="1589">
        <f t="shared" si="96"/>
        <v>0</v>
      </c>
      <c r="S91" s="1627">
        <f t="shared" si="59"/>
        <v>0</v>
      </c>
    </row>
    <row r="92" spans="1:19" s="1430" customFormat="1" x14ac:dyDescent="0.25">
      <c r="A92" s="2202">
        <v>204064</v>
      </c>
      <c r="B92" s="2204" t="s">
        <v>63</v>
      </c>
      <c r="C92" s="1601"/>
      <c r="D92" s="1561"/>
      <c r="E92" s="1561"/>
      <c r="F92" s="1589">
        <f t="shared" si="93"/>
        <v>0</v>
      </c>
      <c r="G92" s="1601"/>
      <c r="H92" s="1561"/>
      <c r="I92" s="1561"/>
      <c r="J92" s="1589">
        <f t="shared" si="94"/>
        <v>0</v>
      </c>
      <c r="K92" s="1601"/>
      <c r="L92" s="1561"/>
      <c r="M92" s="1561"/>
      <c r="N92" s="1589">
        <f t="shared" si="95"/>
        <v>0</v>
      </c>
      <c r="O92" s="1615"/>
      <c r="P92" s="1562"/>
      <c r="Q92" s="1562"/>
      <c r="R92" s="1589">
        <f t="shared" si="96"/>
        <v>0</v>
      </c>
      <c r="S92" s="1627">
        <f t="shared" si="59"/>
        <v>0</v>
      </c>
    </row>
    <row r="93" spans="1:19" s="1430" customFormat="1" x14ac:dyDescent="0.25">
      <c r="A93" s="2202">
        <v>204065</v>
      </c>
      <c r="B93" s="2204" t="s">
        <v>64</v>
      </c>
      <c r="C93" s="1601"/>
      <c r="D93" s="1561"/>
      <c r="E93" s="1561"/>
      <c r="F93" s="1589">
        <f t="shared" si="93"/>
        <v>0</v>
      </c>
      <c r="G93" s="1601"/>
      <c r="H93" s="1561"/>
      <c r="I93" s="1561"/>
      <c r="J93" s="1589">
        <f t="shared" si="94"/>
        <v>0</v>
      </c>
      <c r="K93" s="1601"/>
      <c r="L93" s="1561"/>
      <c r="M93" s="1561"/>
      <c r="N93" s="1589">
        <f t="shared" si="95"/>
        <v>0</v>
      </c>
      <c r="O93" s="1615"/>
      <c r="P93" s="1562"/>
      <c r="Q93" s="1562"/>
      <c r="R93" s="1589">
        <f t="shared" si="96"/>
        <v>0</v>
      </c>
      <c r="S93" s="1627">
        <f t="shared" si="59"/>
        <v>0</v>
      </c>
    </row>
    <row r="94" spans="1:19" ht="31.5" x14ac:dyDescent="0.25">
      <c r="A94" s="1481">
        <v>20407</v>
      </c>
      <c r="B94" s="2201" t="s">
        <v>65</v>
      </c>
      <c r="C94" s="1596"/>
      <c r="D94" s="1556"/>
      <c r="E94" s="1556"/>
      <c r="F94" s="1589">
        <f t="shared" si="93"/>
        <v>0</v>
      </c>
      <c r="G94" s="1596"/>
      <c r="H94" s="1556"/>
      <c r="I94" s="1556"/>
      <c r="J94" s="1589">
        <f t="shared" si="94"/>
        <v>0</v>
      </c>
      <c r="K94" s="1596"/>
      <c r="L94" s="1556"/>
      <c r="M94" s="1556"/>
      <c r="N94" s="1589">
        <f t="shared" si="95"/>
        <v>0</v>
      </c>
      <c r="O94" s="1613"/>
      <c r="P94" s="1557"/>
      <c r="Q94" s="1557"/>
      <c r="R94" s="1589">
        <f t="shared" si="96"/>
        <v>0</v>
      </c>
      <c r="S94" s="1626">
        <f t="shared" si="59"/>
        <v>0</v>
      </c>
    </row>
    <row r="95" spans="1:19" x14ac:dyDescent="0.25">
      <c r="A95" s="1481">
        <v>20408</v>
      </c>
      <c r="B95" s="2205" t="s">
        <v>618</v>
      </c>
      <c r="C95" s="1596"/>
      <c r="D95" s="1556"/>
      <c r="E95" s="1556"/>
      <c r="F95" s="1589">
        <f t="shared" si="93"/>
        <v>0</v>
      </c>
      <c r="G95" s="1596"/>
      <c r="H95" s="1556"/>
      <c r="I95" s="1556"/>
      <c r="J95" s="1589">
        <f t="shared" si="94"/>
        <v>0</v>
      </c>
      <c r="K95" s="1596"/>
      <c r="L95" s="1556"/>
      <c r="M95" s="1556"/>
      <c r="N95" s="1589">
        <f t="shared" si="95"/>
        <v>0</v>
      </c>
      <c r="O95" s="1613"/>
      <c r="P95" s="1557"/>
      <c r="Q95" s="1557"/>
      <c r="R95" s="1589">
        <f t="shared" si="96"/>
        <v>0</v>
      </c>
      <c r="S95" s="1626">
        <f t="shared" si="59"/>
        <v>0</v>
      </c>
    </row>
    <row r="96" spans="1:19" x14ac:dyDescent="0.25">
      <c r="A96" s="1481">
        <v>20421</v>
      </c>
      <c r="B96" s="2206" t="s">
        <v>67</v>
      </c>
      <c r="C96" s="1596"/>
      <c r="D96" s="1556"/>
      <c r="E96" s="1556"/>
      <c r="F96" s="1589">
        <f t="shared" si="93"/>
        <v>0</v>
      </c>
      <c r="G96" s="1596"/>
      <c r="H96" s="1556"/>
      <c r="I96" s="1556"/>
      <c r="J96" s="1589">
        <f t="shared" si="94"/>
        <v>0</v>
      </c>
      <c r="K96" s="1596"/>
      <c r="L96" s="1556"/>
      <c r="M96" s="1556"/>
      <c r="N96" s="1589">
        <f t="shared" si="95"/>
        <v>0</v>
      </c>
      <c r="O96" s="1613"/>
      <c r="P96" s="1557"/>
      <c r="Q96" s="1557"/>
      <c r="R96" s="1589">
        <f t="shared" si="96"/>
        <v>0</v>
      </c>
      <c r="S96" s="1626">
        <f t="shared" si="59"/>
        <v>0</v>
      </c>
    </row>
    <row r="97" spans="1:19" ht="18.75" customHeight="1" x14ac:dyDescent="0.25">
      <c r="A97" s="1481">
        <v>20422</v>
      </c>
      <c r="B97" s="2206" t="s">
        <v>68</v>
      </c>
      <c r="C97" s="1596"/>
      <c r="D97" s="1556"/>
      <c r="E97" s="1556"/>
      <c r="F97" s="1589">
        <f t="shared" si="93"/>
        <v>0</v>
      </c>
      <c r="G97" s="1596"/>
      <c r="H97" s="1556"/>
      <c r="I97" s="1556"/>
      <c r="J97" s="1589">
        <f t="shared" si="94"/>
        <v>0</v>
      </c>
      <c r="K97" s="1596"/>
      <c r="L97" s="1556"/>
      <c r="M97" s="1556"/>
      <c r="N97" s="1589">
        <f t="shared" si="95"/>
        <v>0</v>
      </c>
      <c r="O97" s="1613"/>
      <c r="P97" s="1557"/>
      <c r="Q97" s="1557"/>
      <c r="R97" s="1589">
        <f t="shared" si="96"/>
        <v>0</v>
      </c>
      <c r="S97" s="1626">
        <f t="shared" si="59"/>
        <v>0</v>
      </c>
    </row>
    <row r="98" spans="1:19" ht="18.75" customHeight="1" x14ac:dyDescent="0.25">
      <c r="A98" s="1481">
        <v>20423</v>
      </c>
      <c r="B98" s="1575" t="s">
        <v>1743</v>
      </c>
      <c r="C98" s="1596"/>
      <c r="D98" s="1556"/>
      <c r="E98" s="1556"/>
      <c r="F98" s="1589">
        <f t="shared" si="93"/>
        <v>0</v>
      </c>
      <c r="G98" s="1596"/>
      <c r="H98" s="1556"/>
      <c r="I98" s="1556"/>
      <c r="J98" s="1589">
        <f t="shared" si="94"/>
        <v>0</v>
      </c>
      <c r="K98" s="1596"/>
      <c r="L98" s="1556"/>
      <c r="M98" s="1556"/>
      <c r="N98" s="1589">
        <f t="shared" si="95"/>
        <v>0</v>
      </c>
      <c r="O98" s="1613"/>
      <c r="P98" s="1557"/>
      <c r="Q98" s="1557"/>
      <c r="R98" s="1589">
        <f t="shared" si="96"/>
        <v>0</v>
      </c>
      <c r="S98" s="1626">
        <f t="shared" si="59"/>
        <v>0</v>
      </c>
    </row>
    <row r="99" spans="1:19" x14ac:dyDescent="0.25">
      <c r="A99" s="1481" t="s">
        <v>2262</v>
      </c>
      <c r="B99" s="1575" t="s">
        <v>70</v>
      </c>
      <c r="C99" s="1592">
        <f>C100+C101</f>
        <v>0</v>
      </c>
      <c r="D99" s="1564">
        <f t="shared" ref="D99:E99" si="97">D100+D101</f>
        <v>0</v>
      </c>
      <c r="E99" s="1564">
        <f t="shared" si="97"/>
        <v>0</v>
      </c>
      <c r="F99" s="1604">
        <f t="shared" ref="F99:R99" si="98">F100+F101</f>
        <v>0</v>
      </c>
      <c r="G99" s="1592">
        <f>G100+G101</f>
        <v>0</v>
      </c>
      <c r="H99" s="1564">
        <f t="shared" ref="H99" si="99">H100+H101</f>
        <v>0</v>
      </c>
      <c r="I99" s="1564">
        <f t="shared" ref="I99" si="100">I100+I101</f>
        <v>0</v>
      </c>
      <c r="J99" s="1604">
        <f t="shared" si="98"/>
        <v>0</v>
      </c>
      <c r="K99" s="1592">
        <f>K100+K101</f>
        <v>0</v>
      </c>
      <c r="L99" s="1564">
        <f t="shared" ref="L99" si="101">L100+L101</f>
        <v>0</v>
      </c>
      <c r="M99" s="1564">
        <f t="shared" ref="M99" si="102">M100+M101</f>
        <v>0</v>
      </c>
      <c r="N99" s="1604">
        <f t="shared" si="98"/>
        <v>0</v>
      </c>
      <c r="O99" s="1592">
        <f>O100+O101</f>
        <v>0</v>
      </c>
      <c r="P99" s="1564">
        <f t="shared" ref="P99" si="103">P100+P101</f>
        <v>0</v>
      </c>
      <c r="Q99" s="1564">
        <f t="shared" ref="Q99" si="104">Q100+Q101</f>
        <v>0</v>
      </c>
      <c r="R99" s="1604">
        <f t="shared" si="98"/>
        <v>0</v>
      </c>
      <c r="S99" s="1626">
        <f t="shared" si="59"/>
        <v>0</v>
      </c>
    </row>
    <row r="100" spans="1:19" ht="31.5" x14ac:dyDescent="0.25">
      <c r="A100" s="2207">
        <v>204291</v>
      </c>
      <c r="B100" s="2208" t="s">
        <v>2264</v>
      </c>
      <c r="C100" s="1596"/>
      <c r="D100" s="1556"/>
      <c r="E100" s="1556"/>
      <c r="F100" s="1604">
        <f t="shared" ref="F100" si="105">F101+F102</f>
        <v>0</v>
      </c>
      <c r="G100" s="1596"/>
      <c r="H100" s="1556"/>
      <c r="I100" s="1556"/>
      <c r="J100" s="1604">
        <f>J101+J102</f>
        <v>0</v>
      </c>
      <c r="K100" s="1596"/>
      <c r="L100" s="1556"/>
      <c r="M100" s="1556"/>
      <c r="N100" s="1604">
        <f t="shared" ref="N100" si="106">N101+N102</f>
        <v>0</v>
      </c>
      <c r="O100" s="1613"/>
      <c r="P100" s="1557"/>
      <c r="Q100" s="1557"/>
      <c r="R100" s="1603">
        <f t="shared" ref="R100" si="107">R101+R102</f>
        <v>0</v>
      </c>
      <c r="S100" s="1626">
        <f t="shared" si="59"/>
        <v>0</v>
      </c>
    </row>
    <row r="101" spans="1:19" ht="31.5" x14ac:dyDescent="0.25">
      <c r="A101" s="2207">
        <v>20429</v>
      </c>
      <c r="B101" s="2208" t="s">
        <v>2263</v>
      </c>
      <c r="C101" s="1596"/>
      <c r="D101" s="1556"/>
      <c r="E101" s="1556"/>
      <c r="F101" s="1604">
        <f t="shared" ref="F101" si="108">F102+F103</f>
        <v>0</v>
      </c>
      <c r="G101" s="1596"/>
      <c r="H101" s="1556"/>
      <c r="I101" s="1556"/>
      <c r="J101" s="1604">
        <f t="shared" ref="J101" si="109">J102+J103</f>
        <v>0</v>
      </c>
      <c r="K101" s="1596"/>
      <c r="L101" s="1556"/>
      <c r="M101" s="1556"/>
      <c r="N101" s="1604">
        <f t="shared" ref="N101" si="110">N102+N103</f>
        <v>0</v>
      </c>
      <c r="O101" s="1613"/>
      <c r="P101" s="1557"/>
      <c r="Q101" s="1557"/>
      <c r="R101" s="1603">
        <f t="shared" ref="R101" si="111">R102+R103</f>
        <v>0</v>
      </c>
      <c r="S101" s="1626">
        <f t="shared" ref="S101" si="112">R101+N101+J101+F101</f>
        <v>0</v>
      </c>
    </row>
    <row r="102" spans="1:19" x14ac:dyDescent="0.25">
      <c r="A102" s="1481">
        <v>20430</v>
      </c>
      <c r="B102" s="2209" t="s">
        <v>71</v>
      </c>
      <c r="C102" s="1596"/>
      <c r="D102" s="1556"/>
      <c r="E102" s="1556"/>
      <c r="F102" s="1589">
        <f>C102+D102+E102</f>
        <v>0</v>
      </c>
      <c r="G102" s="1596"/>
      <c r="H102" s="1556"/>
      <c r="I102" s="1556"/>
      <c r="J102" s="1589">
        <f>G102+H102+I102</f>
        <v>0</v>
      </c>
      <c r="K102" s="1596"/>
      <c r="L102" s="1556"/>
      <c r="M102" s="1556"/>
      <c r="N102" s="1604">
        <f t="shared" ref="N102" si="113">N103+N104</f>
        <v>0</v>
      </c>
      <c r="O102" s="1613"/>
      <c r="P102" s="1557"/>
      <c r="Q102" s="1557"/>
      <c r="R102" s="1603">
        <f t="shared" ref="R102" si="114">R103+R104</f>
        <v>0</v>
      </c>
      <c r="S102" s="1626">
        <f t="shared" ref="S102:S126" si="115">R102+N102+J102+F102</f>
        <v>0</v>
      </c>
    </row>
    <row r="103" spans="1:19" x14ac:dyDescent="0.25">
      <c r="A103" s="2210">
        <v>20431</v>
      </c>
      <c r="B103" s="2211" t="s">
        <v>72</v>
      </c>
      <c r="C103" s="1596"/>
      <c r="D103" s="1556"/>
      <c r="E103" s="1556"/>
      <c r="F103" s="1589">
        <f>C103+D103+E103</f>
        <v>0</v>
      </c>
      <c r="G103" s="1596"/>
      <c r="H103" s="1556"/>
      <c r="I103" s="1556"/>
      <c r="J103" s="1589">
        <f>G103+H103+I103</f>
        <v>0</v>
      </c>
      <c r="K103" s="1596"/>
      <c r="L103" s="1556"/>
      <c r="M103" s="1556"/>
      <c r="N103" s="1589">
        <f>K103+L103+M103</f>
        <v>0</v>
      </c>
      <c r="O103" s="1613"/>
      <c r="P103" s="1557"/>
      <c r="Q103" s="1557"/>
      <c r="R103" s="1603">
        <f t="shared" ref="R103" si="116">R104+R105</f>
        <v>0</v>
      </c>
      <c r="S103" s="1626">
        <f t="shared" si="115"/>
        <v>0</v>
      </c>
    </row>
    <row r="104" spans="1:19" ht="33.6" customHeight="1" x14ac:dyDescent="0.25">
      <c r="A104" s="1565">
        <v>20432</v>
      </c>
      <c r="B104" s="1575" t="s">
        <v>2154</v>
      </c>
      <c r="C104" s="1592">
        <f>C105+C106</f>
        <v>0</v>
      </c>
      <c r="D104" s="1564">
        <f t="shared" ref="D104:E104" si="117">D105+D106</f>
        <v>0</v>
      </c>
      <c r="E104" s="1564">
        <f t="shared" si="117"/>
        <v>0</v>
      </c>
      <c r="F104" s="1604">
        <f t="shared" ref="F104" si="118">F105+F106</f>
        <v>0</v>
      </c>
      <c r="G104" s="1592">
        <f t="shared" ref="G104:I104" si="119">G105+G106</f>
        <v>0</v>
      </c>
      <c r="H104" s="1564">
        <f t="shared" si="119"/>
        <v>0</v>
      </c>
      <c r="I104" s="1564">
        <f t="shared" si="119"/>
        <v>0</v>
      </c>
      <c r="J104" s="1604">
        <f t="shared" ref="J104" si="120">J105+J106</f>
        <v>0</v>
      </c>
      <c r="K104" s="1592">
        <f t="shared" ref="K104:M104" si="121">K105+K106</f>
        <v>0</v>
      </c>
      <c r="L104" s="1564">
        <f t="shared" si="121"/>
        <v>0</v>
      </c>
      <c r="M104" s="1564">
        <f t="shared" si="121"/>
        <v>0</v>
      </c>
      <c r="N104" s="1604">
        <f t="shared" ref="N104" si="122">N105+N106</f>
        <v>0</v>
      </c>
      <c r="O104" s="1592">
        <f t="shared" ref="O104:Q104" si="123">O105+O106</f>
        <v>0</v>
      </c>
      <c r="P104" s="1564">
        <f t="shared" si="123"/>
        <v>0</v>
      </c>
      <c r="Q104" s="1564">
        <f t="shared" si="123"/>
        <v>0</v>
      </c>
      <c r="R104" s="1604">
        <f t="shared" ref="R104" si="124">R105+R106</f>
        <v>0</v>
      </c>
      <c r="S104" s="1626">
        <f t="shared" si="115"/>
        <v>0</v>
      </c>
    </row>
    <row r="105" spans="1:19" ht="30" x14ac:dyDescent="0.25">
      <c r="A105" s="1566">
        <v>204321</v>
      </c>
      <c r="B105" s="1578" t="s">
        <v>839</v>
      </c>
      <c r="C105" s="1596"/>
      <c r="D105" s="1556"/>
      <c r="E105" s="1556"/>
      <c r="F105" s="1589">
        <f t="shared" ref="F105:F121" si="125">C105+D105+E105</f>
        <v>0</v>
      </c>
      <c r="G105" s="1596"/>
      <c r="H105" s="1556"/>
      <c r="I105" s="1556"/>
      <c r="J105" s="1589">
        <f t="shared" ref="J105:J121" si="126">G105+H105+I105</f>
        <v>0</v>
      </c>
      <c r="K105" s="1596"/>
      <c r="L105" s="1556"/>
      <c r="M105" s="1556"/>
      <c r="N105" s="1589">
        <f t="shared" ref="N105:N121" si="127">K105+L105+M105</f>
        <v>0</v>
      </c>
      <c r="O105" s="1613"/>
      <c r="P105" s="1557"/>
      <c r="Q105" s="1557"/>
      <c r="R105" s="1589">
        <f t="shared" ref="R105:R121" si="128">O105+P105+Q105</f>
        <v>0</v>
      </c>
      <c r="S105" s="1626">
        <f t="shared" si="115"/>
        <v>0</v>
      </c>
    </row>
    <row r="106" spans="1:19" ht="31.5" x14ac:dyDescent="0.25">
      <c r="A106" s="1566">
        <v>204322</v>
      </c>
      <c r="B106" s="2208" t="s">
        <v>1834</v>
      </c>
      <c r="C106" s="1596"/>
      <c r="D106" s="1556"/>
      <c r="E106" s="1556"/>
      <c r="F106" s="1589">
        <f t="shared" si="125"/>
        <v>0</v>
      </c>
      <c r="G106" s="1596"/>
      <c r="H106" s="1556"/>
      <c r="I106" s="1556"/>
      <c r="J106" s="1589">
        <f t="shared" si="126"/>
        <v>0</v>
      </c>
      <c r="K106" s="1596"/>
      <c r="L106" s="1556"/>
      <c r="M106" s="1556"/>
      <c r="N106" s="1589">
        <f t="shared" si="127"/>
        <v>0</v>
      </c>
      <c r="O106" s="1613"/>
      <c r="P106" s="1557"/>
      <c r="Q106" s="1557"/>
      <c r="R106" s="1589">
        <f t="shared" si="128"/>
        <v>0</v>
      </c>
      <c r="S106" s="1626">
        <f t="shared" si="115"/>
        <v>0</v>
      </c>
    </row>
    <row r="107" spans="1:19" ht="31.5" x14ac:dyDescent="0.25">
      <c r="A107" s="1565">
        <v>20433</v>
      </c>
      <c r="B107" s="1575" t="s">
        <v>1816</v>
      </c>
      <c r="C107" s="1596"/>
      <c r="D107" s="1556"/>
      <c r="E107" s="1556"/>
      <c r="F107" s="1589">
        <f t="shared" si="125"/>
        <v>0</v>
      </c>
      <c r="G107" s="1596"/>
      <c r="H107" s="1556"/>
      <c r="I107" s="1556"/>
      <c r="J107" s="1589">
        <f t="shared" si="126"/>
        <v>0</v>
      </c>
      <c r="K107" s="1596"/>
      <c r="L107" s="1556"/>
      <c r="M107" s="1556"/>
      <c r="N107" s="1589">
        <f t="shared" si="127"/>
        <v>0</v>
      </c>
      <c r="O107" s="1613"/>
      <c r="P107" s="1557"/>
      <c r="Q107" s="1557"/>
      <c r="R107" s="1589">
        <f t="shared" si="128"/>
        <v>0</v>
      </c>
      <c r="S107" s="1626">
        <f t="shared" si="115"/>
        <v>0</v>
      </c>
    </row>
    <row r="108" spans="1:19" ht="15" customHeight="1" x14ac:dyDescent="0.25">
      <c r="A108" s="1565">
        <v>20434</v>
      </c>
      <c r="B108" s="1579" t="s">
        <v>626</v>
      </c>
      <c r="C108" s="1596"/>
      <c r="D108" s="1556"/>
      <c r="E108" s="1556"/>
      <c r="F108" s="1589">
        <f t="shared" si="125"/>
        <v>0</v>
      </c>
      <c r="G108" s="1596"/>
      <c r="H108" s="1556"/>
      <c r="I108" s="1556"/>
      <c r="J108" s="1589">
        <f t="shared" si="126"/>
        <v>0</v>
      </c>
      <c r="K108" s="1596"/>
      <c r="L108" s="1556"/>
      <c r="M108" s="1556"/>
      <c r="N108" s="1589">
        <f t="shared" si="127"/>
        <v>0</v>
      </c>
      <c r="O108" s="1613"/>
      <c r="P108" s="1557"/>
      <c r="Q108" s="1557"/>
      <c r="R108" s="1589">
        <f t="shared" si="128"/>
        <v>0</v>
      </c>
      <c r="S108" s="1626">
        <f t="shared" si="115"/>
        <v>0</v>
      </c>
    </row>
    <row r="109" spans="1:19" ht="31.5" x14ac:dyDescent="0.25">
      <c r="A109" s="1565">
        <v>20435</v>
      </c>
      <c r="B109" s="1580" t="s">
        <v>1412</v>
      </c>
      <c r="C109" s="1596"/>
      <c r="D109" s="1556"/>
      <c r="E109" s="1556"/>
      <c r="F109" s="1589">
        <f t="shared" si="125"/>
        <v>0</v>
      </c>
      <c r="G109" s="1596"/>
      <c r="H109" s="1556"/>
      <c r="I109" s="1556"/>
      <c r="J109" s="1589">
        <f t="shared" si="126"/>
        <v>0</v>
      </c>
      <c r="K109" s="1596"/>
      <c r="L109" s="1556"/>
      <c r="M109" s="1556"/>
      <c r="N109" s="1589">
        <f t="shared" si="127"/>
        <v>0</v>
      </c>
      <c r="O109" s="1613"/>
      <c r="P109" s="1557"/>
      <c r="Q109" s="1557"/>
      <c r="R109" s="1589">
        <f t="shared" si="128"/>
        <v>0</v>
      </c>
      <c r="S109" s="1626">
        <f t="shared" si="115"/>
        <v>0</v>
      </c>
    </row>
    <row r="110" spans="1:19" x14ac:dyDescent="0.25">
      <c r="A110" s="1565">
        <v>20436</v>
      </c>
      <c r="B110" s="1579" t="s">
        <v>629</v>
      </c>
      <c r="C110" s="1596"/>
      <c r="D110" s="1556"/>
      <c r="E110" s="1556"/>
      <c r="F110" s="1589">
        <f t="shared" si="125"/>
        <v>0</v>
      </c>
      <c r="G110" s="1596"/>
      <c r="H110" s="1556"/>
      <c r="I110" s="1556"/>
      <c r="J110" s="1589">
        <f t="shared" si="126"/>
        <v>0</v>
      </c>
      <c r="K110" s="1596"/>
      <c r="L110" s="1556"/>
      <c r="M110" s="1556"/>
      <c r="N110" s="1589">
        <f t="shared" si="127"/>
        <v>0</v>
      </c>
      <c r="O110" s="1613"/>
      <c r="P110" s="1557"/>
      <c r="Q110" s="1557"/>
      <c r="R110" s="1589">
        <f t="shared" si="128"/>
        <v>0</v>
      </c>
      <c r="S110" s="1626">
        <f t="shared" si="115"/>
        <v>0</v>
      </c>
    </row>
    <row r="111" spans="1:19" x14ac:dyDescent="0.25">
      <c r="A111" s="1565">
        <v>20437</v>
      </c>
      <c r="B111" s="1579" t="s">
        <v>1291</v>
      </c>
      <c r="C111" s="1596"/>
      <c r="D111" s="1556"/>
      <c r="E111" s="1556"/>
      <c r="F111" s="1589">
        <f t="shared" si="125"/>
        <v>0</v>
      </c>
      <c r="G111" s="1596"/>
      <c r="H111" s="1556"/>
      <c r="I111" s="1556"/>
      <c r="J111" s="1589">
        <f t="shared" si="126"/>
        <v>0</v>
      </c>
      <c r="K111" s="1596"/>
      <c r="L111" s="1556"/>
      <c r="M111" s="1556"/>
      <c r="N111" s="1589">
        <f t="shared" si="127"/>
        <v>0</v>
      </c>
      <c r="O111" s="1613"/>
      <c r="P111" s="1557"/>
      <c r="Q111" s="1557"/>
      <c r="R111" s="1589">
        <f t="shared" si="128"/>
        <v>0</v>
      </c>
      <c r="S111" s="1626">
        <f t="shared" si="115"/>
        <v>0</v>
      </c>
    </row>
    <row r="112" spans="1:19" x14ac:dyDescent="0.25">
      <c r="A112" s="1565">
        <v>20438</v>
      </c>
      <c r="B112" s="1579" t="s">
        <v>1411</v>
      </c>
      <c r="C112" s="1596"/>
      <c r="D112" s="1556"/>
      <c r="E112" s="1556"/>
      <c r="F112" s="1589">
        <f t="shared" si="125"/>
        <v>0</v>
      </c>
      <c r="G112" s="1596"/>
      <c r="H112" s="1556"/>
      <c r="I112" s="1556"/>
      <c r="J112" s="1589">
        <f t="shared" si="126"/>
        <v>0</v>
      </c>
      <c r="K112" s="1596"/>
      <c r="L112" s="1556"/>
      <c r="M112" s="1556"/>
      <c r="N112" s="1589">
        <f t="shared" si="127"/>
        <v>0</v>
      </c>
      <c r="O112" s="1613"/>
      <c r="P112" s="1557"/>
      <c r="Q112" s="1557"/>
      <c r="R112" s="1589">
        <f t="shared" si="128"/>
        <v>0</v>
      </c>
      <c r="S112" s="1626">
        <f t="shared" si="115"/>
        <v>0</v>
      </c>
    </row>
    <row r="113" spans="1:19" x14ac:dyDescent="0.25">
      <c r="A113" s="1565">
        <v>20439</v>
      </c>
      <c r="B113" s="1580" t="s">
        <v>698</v>
      </c>
      <c r="C113" s="1596"/>
      <c r="D113" s="1556"/>
      <c r="E113" s="1556"/>
      <c r="F113" s="1589">
        <f t="shared" si="125"/>
        <v>0</v>
      </c>
      <c r="G113" s="1596"/>
      <c r="H113" s="1556"/>
      <c r="I113" s="1556"/>
      <c r="J113" s="1589">
        <f t="shared" si="126"/>
        <v>0</v>
      </c>
      <c r="K113" s="1596"/>
      <c r="L113" s="1556"/>
      <c r="M113" s="1556"/>
      <c r="N113" s="1589">
        <f t="shared" si="127"/>
        <v>0</v>
      </c>
      <c r="O113" s="1613"/>
      <c r="P113" s="1557"/>
      <c r="Q113" s="1557"/>
      <c r="R113" s="1589">
        <f t="shared" si="128"/>
        <v>0</v>
      </c>
      <c r="S113" s="1626">
        <f t="shared" si="115"/>
        <v>0</v>
      </c>
    </row>
    <row r="114" spans="1:19" ht="31.5" x14ac:dyDescent="0.25">
      <c r="A114" s="1565">
        <v>20440</v>
      </c>
      <c r="B114" s="1580" t="s">
        <v>1736</v>
      </c>
      <c r="C114" s="1596"/>
      <c r="D114" s="1556"/>
      <c r="E114" s="1556"/>
      <c r="F114" s="1589">
        <f t="shared" si="125"/>
        <v>0</v>
      </c>
      <c r="G114" s="1596"/>
      <c r="H114" s="1556"/>
      <c r="I114" s="1556"/>
      <c r="J114" s="1589">
        <f t="shared" si="126"/>
        <v>0</v>
      </c>
      <c r="K114" s="1596"/>
      <c r="L114" s="1556"/>
      <c r="M114" s="1556"/>
      <c r="N114" s="1589">
        <f t="shared" si="127"/>
        <v>0</v>
      </c>
      <c r="O114" s="1613"/>
      <c r="P114" s="1557"/>
      <c r="Q114" s="1557"/>
      <c r="R114" s="1589">
        <f t="shared" si="128"/>
        <v>0</v>
      </c>
      <c r="S114" s="1626">
        <f t="shared" si="115"/>
        <v>0</v>
      </c>
    </row>
    <row r="115" spans="1:19" x14ac:dyDescent="0.25">
      <c r="A115" s="1565">
        <v>20441</v>
      </c>
      <c r="B115" s="1580" t="s">
        <v>627</v>
      </c>
      <c r="C115" s="1596"/>
      <c r="D115" s="1556"/>
      <c r="E115" s="1556"/>
      <c r="F115" s="1589">
        <f t="shared" si="125"/>
        <v>0</v>
      </c>
      <c r="G115" s="1596"/>
      <c r="H115" s="1556"/>
      <c r="I115" s="1556"/>
      <c r="J115" s="1589">
        <f t="shared" si="126"/>
        <v>0</v>
      </c>
      <c r="K115" s="1596"/>
      <c r="L115" s="1556"/>
      <c r="M115" s="1556"/>
      <c r="N115" s="1589">
        <f t="shared" si="127"/>
        <v>0</v>
      </c>
      <c r="O115" s="1613"/>
      <c r="P115" s="1557"/>
      <c r="Q115" s="1557"/>
      <c r="R115" s="1589">
        <f t="shared" si="128"/>
        <v>0</v>
      </c>
      <c r="S115" s="1626">
        <f t="shared" si="115"/>
        <v>0</v>
      </c>
    </row>
    <row r="116" spans="1:19" ht="31.5" x14ac:dyDescent="0.25">
      <c r="A116" s="1565">
        <v>20442</v>
      </c>
      <c r="B116" s="1581" t="s">
        <v>1737</v>
      </c>
      <c r="C116" s="1596"/>
      <c r="D116" s="1556"/>
      <c r="E116" s="1556"/>
      <c r="F116" s="1589">
        <f t="shared" si="125"/>
        <v>0</v>
      </c>
      <c r="G116" s="1596"/>
      <c r="H116" s="1556"/>
      <c r="I116" s="1556"/>
      <c r="J116" s="1589">
        <f t="shared" si="126"/>
        <v>0</v>
      </c>
      <c r="K116" s="1596"/>
      <c r="L116" s="1556"/>
      <c r="M116" s="1556"/>
      <c r="N116" s="1589">
        <f t="shared" si="127"/>
        <v>0</v>
      </c>
      <c r="O116" s="1613"/>
      <c r="P116" s="1557"/>
      <c r="Q116" s="1557"/>
      <c r="R116" s="1589">
        <f t="shared" si="128"/>
        <v>0</v>
      </c>
      <c r="S116" s="1626">
        <f t="shared" si="115"/>
        <v>0</v>
      </c>
    </row>
    <row r="117" spans="1:19" ht="31.5" x14ac:dyDescent="0.25">
      <c r="A117" s="1565">
        <v>20443</v>
      </c>
      <c r="B117" s="1580" t="s">
        <v>1742</v>
      </c>
      <c r="C117" s="1596"/>
      <c r="D117" s="1556"/>
      <c r="E117" s="1556"/>
      <c r="F117" s="1589">
        <f t="shared" si="125"/>
        <v>0</v>
      </c>
      <c r="G117" s="1596"/>
      <c r="H117" s="1556"/>
      <c r="I117" s="1556"/>
      <c r="J117" s="1589">
        <f t="shared" si="126"/>
        <v>0</v>
      </c>
      <c r="K117" s="1596"/>
      <c r="L117" s="1556"/>
      <c r="M117" s="1556"/>
      <c r="N117" s="1589">
        <f t="shared" si="127"/>
        <v>0</v>
      </c>
      <c r="O117" s="1613"/>
      <c r="P117" s="1557"/>
      <c r="Q117" s="1557"/>
      <c r="R117" s="1589">
        <f t="shared" si="128"/>
        <v>0</v>
      </c>
      <c r="S117" s="1626">
        <f t="shared" si="115"/>
        <v>0</v>
      </c>
    </row>
    <row r="118" spans="1:19" x14ac:dyDescent="0.25">
      <c r="A118" s="1565">
        <v>20450</v>
      </c>
      <c r="B118" s="1580" t="s">
        <v>1789</v>
      </c>
      <c r="C118" s="1596"/>
      <c r="D118" s="1556"/>
      <c r="E118" s="1556"/>
      <c r="F118" s="1589">
        <f t="shared" si="125"/>
        <v>0</v>
      </c>
      <c r="G118" s="1596"/>
      <c r="H118" s="1556"/>
      <c r="I118" s="1556"/>
      <c r="J118" s="1589">
        <f t="shared" si="126"/>
        <v>0</v>
      </c>
      <c r="K118" s="1596"/>
      <c r="L118" s="1556"/>
      <c r="M118" s="1556"/>
      <c r="N118" s="1589">
        <f t="shared" si="127"/>
        <v>0</v>
      </c>
      <c r="O118" s="1613"/>
      <c r="P118" s="1557"/>
      <c r="Q118" s="1557"/>
      <c r="R118" s="1589">
        <f t="shared" si="128"/>
        <v>0</v>
      </c>
      <c r="S118" s="1626">
        <f t="shared" si="115"/>
        <v>0</v>
      </c>
    </row>
    <row r="119" spans="1:19" x14ac:dyDescent="0.25">
      <c r="A119" s="1565">
        <v>20495</v>
      </c>
      <c r="B119" s="1575" t="s">
        <v>838</v>
      </c>
      <c r="C119" s="1596"/>
      <c r="D119" s="1556"/>
      <c r="E119" s="1556"/>
      <c r="F119" s="1589">
        <f t="shared" si="125"/>
        <v>0</v>
      </c>
      <c r="G119" s="1596"/>
      <c r="H119" s="1556"/>
      <c r="I119" s="1556"/>
      <c r="J119" s="1589">
        <f t="shared" si="126"/>
        <v>0</v>
      </c>
      <c r="K119" s="1596"/>
      <c r="L119" s="1556"/>
      <c r="M119" s="1556"/>
      <c r="N119" s="1589">
        <f t="shared" si="127"/>
        <v>0</v>
      </c>
      <c r="O119" s="1613"/>
      <c r="P119" s="1557"/>
      <c r="Q119" s="1557"/>
      <c r="R119" s="1589">
        <f t="shared" si="128"/>
        <v>0</v>
      </c>
      <c r="S119" s="1626">
        <f t="shared" si="115"/>
        <v>0</v>
      </c>
    </row>
    <row r="120" spans="1:19" ht="30" x14ac:dyDescent="0.25">
      <c r="A120" s="1566">
        <v>204951</v>
      </c>
      <c r="B120" s="1578" t="s">
        <v>840</v>
      </c>
      <c r="C120" s="1596"/>
      <c r="D120" s="1556"/>
      <c r="E120" s="1556"/>
      <c r="F120" s="1589">
        <f t="shared" si="125"/>
        <v>0</v>
      </c>
      <c r="G120" s="1596"/>
      <c r="H120" s="1556"/>
      <c r="I120" s="1556"/>
      <c r="J120" s="1589">
        <f t="shared" si="126"/>
        <v>0</v>
      </c>
      <c r="K120" s="1596"/>
      <c r="L120" s="1556"/>
      <c r="M120" s="1556"/>
      <c r="N120" s="1589">
        <f t="shared" si="127"/>
        <v>0</v>
      </c>
      <c r="O120" s="1613"/>
      <c r="P120" s="1557"/>
      <c r="Q120" s="1557"/>
      <c r="R120" s="1589">
        <f t="shared" si="128"/>
        <v>0</v>
      </c>
      <c r="S120" s="1626">
        <f t="shared" si="115"/>
        <v>0</v>
      </c>
    </row>
    <row r="121" spans="1:19" ht="30" x14ac:dyDescent="0.25">
      <c r="A121" s="1566">
        <v>204952</v>
      </c>
      <c r="B121" s="1578" t="s">
        <v>1005</v>
      </c>
      <c r="C121" s="1596"/>
      <c r="D121" s="1556"/>
      <c r="E121" s="1556"/>
      <c r="F121" s="1589">
        <f t="shared" si="125"/>
        <v>0</v>
      </c>
      <c r="G121" s="1596"/>
      <c r="H121" s="1556"/>
      <c r="I121" s="1556"/>
      <c r="J121" s="1589">
        <f t="shared" si="126"/>
        <v>0</v>
      </c>
      <c r="K121" s="1596"/>
      <c r="L121" s="1556"/>
      <c r="M121" s="1556"/>
      <c r="N121" s="1589">
        <f t="shared" si="127"/>
        <v>0</v>
      </c>
      <c r="O121" s="1613"/>
      <c r="P121" s="1557"/>
      <c r="Q121" s="1557"/>
      <c r="R121" s="1589">
        <f t="shared" si="128"/>
        <v>0</v>
      </c>
      <c r="S121" s="1626">
        <f t="shared" si="115"/>
        <v>0</v>
      </c>
    </row>
    <row r="122" spans="1:19" x14ac:dyDescent="0.25">
      <c r="A122" s="1641" t="s">
        <v>2137</v>
      </c>
      <c r="B122" s="2212" t="s">
        <v>1649</v>
      </c>
      <c r="C122" s="1592">
        <f t="shared" ref="C122:E122" si="129">C123+C124</f>
        <v>0</v>
      </c>
      <c r="D122" s="1564">
        <f t="shared" si="129"/>
        <v>0</v>
      </c>
      <c r="E122" s="1564">
        <f t="shared" si="129"/>
        <v>0</v>
      </c>
      <c r="F122" s="1604">
        <f t="shared" ref="F122" si="130">F123+F124</f>
        <v>0</v>
      </c>
      <c r="G122" s="1592">
        <f t="shared" ref="G122:I122" si="131">G123+G124</f>
        <v>0</v>
      </c>
      <c r="H122" s="1564">
        <f t="shared" si="131"/>
        <v>0</v>
      </c>
      <c r="I122" s="1564">
        <f t="shared" si="131"/>
        <v>0</v>
      </c>
      <c r="J122" s="1604">
        <f t="shared" ref="J122" si="132">J123+J124</f>
        <v>0</v>
      </c>
      <c r="K122" s="1592">
        <f t="shared" ref="K122:M122" si="133">K123+K124</f>
        <v>0</v>
      </c>
      <c r="L122" s="1564">
        <f t="shared" si="133"/>
        <v>0</v>
      </c>
      <c r="M122" s="1564">
        <f t="shared" si="133"/>
        <v>0</v>
      </c>
      <c r="N122" s="1604">
        <f t="shared" ref="N122" si="134">N123+N124</f>
        <v>0</v>
      </c>
      <c r="O122" s="1592">
        <f t="shared" ref="O122:Q122" si="135">O123+O124</f>
        <v>0</v>
      </c>
      <c r="P122" s="1564">
        <f t="shared" si="135"/>
        <v>0</v>
      </c>
      <c r="Q122" s="1564">
        <f t="shared" si="135"/>
        <v>0</v>
      </c>
      <c r="R122" s="1604">
        <f t="shared" ref="R122" si="136">R123+R124</f>
        <v>0</v>
      </c>
      <c r="S122" s="1626">
        <f t="shared" si="115"/>
        <v>0</v>
      </c>
    </row>
    <row r="123" spans="1:19" s="1422" customFormat="1" ht="34.5" customHeight="1" x14ac:dyDescent="0.25">
      <c r="A123" s="1642" t="s">
        <v>2138</v>
      </c>
      <c r="B123" s="2203" t="s">
        <v>764</v>
      </c>
      <c r="C123" s="1594"/>
      <c r="D123" s="1558"/>
      <c r="E123" s="1558"/>
      <c r="F123" s="1589">
        <f>C123+D123+E123</f>
        <v>0</v>
      </c>
      <c r="G123" s="1594"/>
      <c r="H123" s="1558"/>
      <c r="I123" s="1558"/>
      <c r="J123" s="1589">
        <f>G123+H123+I123</f>
        <v>0</v>
      </c>
      <c r="K123" s="1594"/>
      <c r="L123" s="1558"/>
      <c r="M123" s="1558"/>
      <c r="N123" s="1589">
        <f>K123+L123+M123</f>
        <v>0</v>
      </c>
      <c r="O123" s="1594"/>
      <c r="P123" s="1558"/>
      <c r="Q123" s="1558"/>
      <c r="R123" s="1589">
        <f>O123+P123+Q123</f>
        <v>0</v>
      </c>
      <c r="S123" s="1625">
        <f t="shared" si="115"/>
        <v>0</v>
      </c>
    </row>
    <row r="124" spans="1:19" ht="22.5" customHeight="1" x14ac:dyDescent="0.25">
      <c r="A124" s="1642" t="s">
        <v>2139</v>
      </c>
      <c r="B124" s="2213" t="s">
        <v>1311</v>
      </c>
      <c r="C124" s="1596"/>
      <c r="D124" s="1556"/>
      <c r="E124" s="1556"/>
      <c r="F124" s="1589">
        <f>C124+D124+E124</f>
        <v>0</v>
      </c>
      <c r="G124" s="1596"/>
      <c r="H124" s="1556"/>
      <c r="I124" s="1556"/>
      <c r="J124" s="1589">
        <f>G124+H124+I124</f>
        <v>0</v>
      </c>
      <c r="K124" s="1596"/>
      <c r="L124" s="1556"/>
      <c r="M124" s="1556"/>
      <c r="N124" s="1589">
        <f>K124+L124+M124</f>
        <v>0</v>
      </c>
      <c r="O124" s="1613"/>
      <c r="P124" s="1557"/>
      <c r="Q124" s="1557"/>
      <c r="R124" s="1589">
        <f>O124+P124+Q124</f>
        <v>0</v>
      </c>
      <c r="S124" s="1625">
        <f t="shared" si="115"/>
        <v>0</v>
      </c>
    </row>
    <row r="125" spans="1:19" ht="22.5" customHeight="1" x14ac:dyDescent="0.25">
      <c r="A125" s="1482" t="s">
        <v>2345</v>
      </c>
      <c r="B125" s="1459" t="s">
        <v>2344</v>
      </c>
      <c r="C125" s="1596"/>
      <c r="D125" s="1556"/>
      <c r="E125" s="1556"/>
      <c r="F125" s="1589">
        <f>C125+D125+E125</f>
        <v>0</v>
      </c>
      <c r="G125" s="1596"/>
      <c r="H125" s="1556"/>
      <c r="I125" s="1556"/>
      <c r="J125" s="1589">
        <f>G125+H125+I125</f>
        <v>0</v>
      </c>
      <c r="K125" s="1596"/>
      <c r="L125" s="1556"/>
      <c r="M125" s="1556"/>
      <c r="N125" s="1589">
        <f>K125+L125+M125</f>
        <v>0</v>
      </c>
      <c r="O125" s="1613"/>
      <c r="P125" s="1557"/>
      <c r="Q125" s="1557"/>
      <c r="R125" s="1589">
        <f>O125+P125+Q125</f>
        <v>0</v>
      </c>
      <c r="S125" s="1625">
        <f t="shared" si="115"/>
        <v>0</v>
      </c>
    </row>
    <row r="126" spans="1:19" x14ac:dyDescent="0.25">
      <c r="A126" s="1481" t="s">
        <v>2161</v>
      </c>
      <c r="B126" s="2201" t="s">
        <v>313</v>
      </c>
      <c r="C126" s="1592">
        <f t="shared" ref="C126:E126" si="137">C127+C128</f>
        <v>0</v>
      </c>
      <c r="D126" s="1547">
        <f t="shared" si="137"/>
        <v>0</v>
      </c>
      <c r="E126" s="1547">
        <f t="shared" si="137"/>
        <v>0</v>
      </c>
      <c r="F126" s="1589">
        <f t="shared" ref="F126" si="138">F127+F128</f>
        <v>0</v>
      </c>
      <c r="G126" s="1592">
        <f t="shared" ref="G126:I126" si="139">G127+G128</f>
        <v>0</v>
      </c>
      <c r="H126" s="1547">
        <f t="shared" si="139"/>
        <v>0</v>
      </c>
      <c r="I126" s="1547">
        <f t="shared" si="139"/>
        <v>0</v>
      </c>
      <c r="J126" s="1589">
        <f t="shared" ref="J126" si="140">J127+J128</f>
        <v>0</v>
      </c>
      <c r="K126" s="1592">
        <f t="shared" ref="K126:M126" si="141">K127+K128</f>
        <v>0</v>
      </c>
      <c r="L126" s="1547">
        <f t="shared" si="141"/>
        <v>0</v>
      </c>
      <c r="M126" s="1547">
        <f t="shared" si="141"/>
        <v>0</v>
      </c>
      <c r="N126" s="1589">
        <f t="shared" ref="N126" si="142">N127+N128</f>
        <v>0</v>
      </c>
      <c r="O126" s="1592">
        <f t="shared" ref="O126:Q126" si="143">O127+O128</f>
        <v>0</v>
      </c>
      <c r="P126" s="1547">
        <f t="shared" si="143"/>
        <v>0</v>
      </c>
      <c r="Q126" s="1547">
        <f t="shared" si="143"/>
        <v>0</v>
      </c>
      <c r="R126" s="1589">
        <f t="shared" ref="R126" si="144">R127+R128</f>
        <v>0</v>
      </c>
      <c r="S126" s="1626">
        <f t="shared" si="115"/>
        <v>0</v>
      </c>
    </row>
    <row r="127" spans="1:19" x14ac:dyDescent="0.25">
      <c r="A127" s="2207">
        <v>204991</v>
      </c>
      <c r="B127" s="1582" t="s">
        <v>2159</v>
      </c>
      <c r="C127" s="1596"/>
      <c r="D127" s="1556"/>
      <c r="E127" s="1556"/>
      <c r="F127" s="1589">
        <f>C127+D127+E127</f>
        <v>0</v>
      </c>
      <c r="G127" s="1596"/>
      <c r="H127" s="1556"/>
      <c r="I127" s="1556"/>
      <c r="J127" s="1589">
        <f>G127+H127+I127</f>
        <v>0</v>
      </c>
      <c r="K127" s="1596"/>
      <c r="L127" s="1556"/>
      <c r="M127" s="1556"/>
      <c r="N127" s="1589">
        <f>K127+L127+M127</f>
        <v>0</v>
      </c>
      <c r="O127" s="1613"/>
      <c r="P127" s="1557"/>
      <c r="Q127" s="1557"/>
      <c r="R127" s="1589">
        <f>O127+P127+Q127</f>
        <v>0</v>
      </c>
      <c r="S127" s="1626"/>
    </row>
    <row r="128" spans="1:19" x14ac:dyDescent="0.25">
      <c r="A128" s="2207">
        <v>20499</v>
      </c>
      <c r="B128" s="1582" t="s">
        <v>2160</v>
      </c>
      <c r="C128" s="1596"/>
      <c r="D128" s="1556"/>
      <c r="E128" s="1556"/>
      <c r="F128" s="1589">
        <f>C128+D128+E128</f>
        <v>0</v>
      </c>
      <c r="G128" s="1596"/>
      <c r="H128" s="1556"/>
      <c r="I128" s="1556"/>
      <c r="J128" s="1589">
        <f>G128+H128+I128</f>
        <v>0</v>
      </c>
      <c r="K128" s="1596"/>
      <c r="L128" s="1556"/>
      <c r="M128" s="1556"/>
      <c r="N128" s="1589">
        <f>K128+L128+M128</f>
        <v>0</v>
      </c>
      <c r="O128" s="1613"/>
      <c r="P128" s="1557"/>
      <c r="Q128" s="1557"/>
      <c r="R128" s="1589">
        <f>O128+P128+Q128</f>
        <v>0</v>
      </c>
      <c r="S128" s="1626"/>
    </row>
    <row r="129" spans="1:22" s="1422" customFormat="1" x14ac:dyDescent="0.25">
      <c r="A129" s="1644">
        <v>20120</v>
      </c>
      <c r="B129" s="1643" t="s">
        <v>1222</v>
      </c>
      <c r="C129" s="1586">
        <f t="shared" ref="C129:E129" si="145">SUM(C130:C131)</f>
        <v>0</v>
      </c>
      <c r="D129" s="1544">
        <f t="shared" si="145"/>
        <v>0</v>
      </c>
      <c r="E129" s="1544">
        <f t="shared" si="145"/>
        <v>0</v>
      </c>
      <c r="F129" s="1587">
        <f t="shared" ref="F129" si="146">SUM(F130:F131)</f>
        <v>0</v>
      </c>
      <c r="G129" s="1586">
        <f t="shared" ref="G129" si="147">SUM(G130:G131)</f>
        <v>0</v>
      </c>
      <c r="H129" s="1544">
        <f t="shared" ref="H129" si="148">SUM(H130:H131)</f>
        <v>0</v>
      </c>
      <c r="I129" s="1544">
        <f t="shared" ref="I129" si="149">SUM(I130:I131)</f>
        <v>0</v>
      </c>
      <c r="J129" s="1587">
        <f t="shared" ref="J129" si="150">SUM(J130:J131)</f>
        <v>0</v>
      </c>
      <c r="K129" s="1586">
        <f t="shared" ref="K129" si="151">SUM(K130:K131)</f>
        <v>0</v>
      </c>
      <c r="L129" s="1544">
        <f t="shared" ref="L129" si="152">SUM(L130:L131)</f>
        <v>0</v>
      </c>
      <c r="M129" s="1544">
        <f t="shared" ref="M129" si="153">SUM(M130:M131)</f>
        <v>0</v>
      </c>
      <c r="N129" s="1587">
        <f t="shared" ref="N129" si="154">SUM(N130:N131)</f>
        <v>0</v>
      </c>
      <c r="O129" s="1586">
        <f t="shared" ref="O129" si="155">SUM(O130:O131)</f>
        <v>0</v>
      </c>
      <c r="P129" s="1544">
        <f t="shared" ref="P129" si="156">SUM(P130:P131)</f>
        <v>0</v>
      </c>
      <c r="Q129" s="1544">
        <f t="shared" ref="Q129" si="157">SUM(Q130:Q131)</f>
        <v>0</v>
      </c>
      <c r="R129" s="1587">
        <f t="shared" ref="R129" si="158">SUM(R130:R131)</f>
        <v>0</v>
      </c>
      <c r="S129" s="1624">
        <f>R129+N129+J129+F129</f>
        <v>0</v>
      </c>
    </row>
    <row r="130" spans="1:22" ht="31.5" customHeight="1" x14ac:dyDescent="0.25">
      <c r="A130" s="1481">
        <v>20121</v>
      </c>
      <c r="B130" s="2188" t="s">
        <v>2079</v>
      </c>
      <c r="C130" s="1596"/>
      <c r="D130" s="1556"/>
      <c r="E130" s="1556"/>
      <c r="F130" s="1589">
        <f>C130+D130+E130</f>
        <v>0</v>
      </c>
      <c r="G130" s="1596"/>
      <c r="H130" s="1556"/>
      <c r="I130" s="1556"/>
      <c r="J130" s="1589">
        <f>G130+H130+I130</f>
        <v>0</v>
      </c>
      <c r="K130" s="1596"/>
      <c r="L130" s="1556"/>
      <c r="M130" s="1556"/>
      <c r="N130" s="1589">
        <f>K130+L130+M130</f>
        <v>0</v>
      </c>
      <c r="O130" s="1613"/>
      <c r="P130" s="1557"/>
      <c r="Q130" s="1557"/>
      <c r="R130" s="1589">
        <f>O130+P130+Q130</f>
        <v>0</v>
      </c>
      <c r="S130" s="1626">
        <f>R130+N130+J130+F130</f>
        <v>0</v>
      </c>
      <c r="V130" s="1457"/>
    </row>
    <row r="131" spans="1:22" ht="45.75" x14ac:dyDescent="0.25">
      <c r="A131" s="1481">
        <v>20122</v>
      </c>
      <c r="B131" s="2188" t="s">
        <v>2293</v>
      </c>
      <c r="C131" s="1586"/>
      <c r="D131" s="1544"/>
      <c r="E131" s="1544"/>
      <c r="F131" s="1589">
        <f>C131+D131+E131</f>
        <v>0</v>
      </c>
      <c r="G131" s="1594"/>
      <c r="H131" s="1558"/>
      <c r="I131" s="1558"/>
      <c r="J131" s="1589">
        <f>G131+H131+I131</f>
        <v>0</v>
      </c>
      <c r="K131" s="1594"/>
      <c r="L131" s="1558"/>
      <c r="M131" s="1558"/>
      <c r="N131" s="1589">
        <f>K131+L131+M131</f>
        <v>0</v>
      </c>
      <c r="O131" s="1612"/>
      <c r="P131" s="1559"/>
      <c r="Q131" s="1559"/>
      <c r="R131" s="1589">
        <f>O131+P131+Q131</f>
        <v>0</v>
      </c>
      <c r="S131" s="1626">
        <f>R131+N131+J131+F131</f>
        <v>0</v>
      </c>
    </row>
    <row r="132" spans="1:22" x14ac:dyDescent="0.25">
      <c r="A132" s="1644">
        <v>20500</v>
      </c>
      <c r="B132" s="1643" t="s">
        <v>1103</v>
      </c>
      <c r="C132" s="1586">
        <f t="shared" ref="C132:E132" si="159">C133+C136</f>
        <v>0</v>
      </c>
      <c r="D132" s="1544">
        <f t="shared" si="159"/>
        <v>0</v>
      </c>
      <c r="E132" s="1544">
        <f t="shared" si="159"/>
        <v>0</v>
      </c>
      <c r="F132" s="1587">
        <f>F133+F136</f>
        <v>0</v>
      </c>
      <c r="G132" s="1586">
        <f t="shared" ref="G132:I132" si="160">G133+G136</f>
        <v>0</v>
      </c>
      <c r="H132" s="1544">
        <f t="shared" si="160"/>
        <v>0</v>
      </c>
      <c r="I132" s="1544">
        <f t="shared" si="160"/>
        <v>0</v>
      </c>
      <c r="J132" s="1587">
        <f t="shared" ref="J132" si="161">J133+J136</f>
        <v>0</v>
      </c>
      <c r="K132" s="1586">
        <f t="shared" ref="K132:M132" si="162">K133+K136</f>
        <v>0</v>
      </c>
      <c r="L132" s="1544">
        <f t="shared" si="162"/>
        <v>0</v>
      </c>
      <c r="M132" s="1544">
        <f t="shared" si="162"/>
        <v>0</v>
      </c>
      <c r="N132" s="1587">
        <f t="shared" ref="N132" si="163">N133+N136</f>
        <v>0</v>
      </c>
      <c r="O132" s="1586">
        <f t="shared" ref="O132:Q132" si="164">O133+O136</f>
        <v>0</v>
      </c>
      <c r="P132" s="1544">
        <f t="shared" si="164"/>
        <v>0</v>
      </c>
      <c r="Q132" s="1544">
        <f t="shared" si="164"/>
        <v>0</v>
      </c>
      <c r="R132" s="1587">
        <f t="shared" ref="R132" si="165">R133+R136</f>
        <v>0</v>
      </c>
      <c r="S132" s="1624">
        <f>R132+N132+J132+F132</f>
        <v>0</v>
      </c>
    </row>
    <row r="133" spans="1:22" x14ac:dyDescent="0.25">
      <c r="A133" s="1644" t="s">
        <v>2141</v>
      </c>
      <c r="B133" s="2214" t="s">
        <v>1664</v>
      </c>
      <c r="C133" s="1586">
        <f t="shared" ref="C133:E133" si="166">SUM(C134:C135)</f>
        <v>0</v>
      </c>
      <c r="D133" s="1544">
        <f t="shared" si="166"/>
        <v>0</v>
      </c>
      <c r="E133" s="1544">
        <f t="shared" si="166"/>
        <v>0</v>
      </c>
      <c r="F133" s="1587">
        <f t="shared" ref="F133" si="167">SUM(F134:F135)</f>
        <v>0</v>
      </c>
      <c r="G133" s="1586">
        <f t="shared" ref="G133:I133" si="168">SUM(G134:G135)</f>
        <v>0</v>
      </c>
      <c r="H133" s="1544">
        <f t="shared" si="168"/>
        <v>0</v>
      </c>
      <c r="I133" s="1544">
        <f t="shared" si="168"/>
        <v>0</v>
      </c>
      <c r="J133" s="1587">
        <f t="shared" ref="J133" si="169">SUM(J134:J135)</f>
        <v>0</v>
      </c>
      <c r="K133" s="1586">
        <f t="shared" ref="K133:M133" si="170">SUM(K134:K135)</f>
        <v>0</v>
      </c>
      <c r="L133" s="1544">
        <f t="shared" si="170"/>
        <v>0</v>
      </c>
      <c r="M133" s="1544">
        <f t="shared" si="170"/>
        <v>0</v>
      </c>
      <c r="N133" s="1587">
        <f t="shared" ref="N133" si="171">SUM(N134:N135)</f>
        <v>0</v>
      </c>
      <c r="O133" s="1586">
        <f t="shared" ref="O133:Q133" si="172">SUM(O134:O135)</f>
        <v>0</v>
      </c>
      <c r="P133" s="1544">
        <f t="shared" si="172"/>
        <v>0</v>
      </c>
      <c r="Q133" s="1544">
        <f t="shared" si="172"/>
        <v>0</v>
      </c>
      <c r="R133" s="1587">
        <f t="shared" ref="R133" si="173">SUM(R134:R135)</f>
        <v>0</v>
      </c>
      <c r="S133" s="1624"/>
    </row>
    <row r="134" spans="1:22" x14ac:dyDescent="0.25">
      <c r="A134" s="1481">
        <v>20501</v>
      </c>
      <c r="B134" s="2201" t="s">
        <v>74</v>
      </c>
      <c r="C134" s="1586"/>
      <c r="D134" s="1544"/>
      <c r="E134" s="1544"/>
      <c r="F134" s="1589">
        <f>C134+D134+E134</f>
        <v>0</v>
      </c>
      <c r="G134" s="1586"/>
      <c r="H134" s="1544"/>
      <c r="I134" s="1544"/>
      <c r="J134" s="1589">
        <f>G134+H134+I134</f>
        <v>0</v>
      </c>
      <c r="K134" s="1586"/>
      <c r="L134" s="1544"/>
      <c r="M134" s="1544"/>
      <c r="N134" s="1589">
        <f>K134+L134+M134</f>
        <v>0</v>
      </c>
      <c r="O134" s="1586"/>
      <c r="P134" s="1544"/>
      <c r="Q134" s="1544"/>
      <c r="R134" s="1589">
        <f>O134+P134+Q134</f>
        <v>0</v>
      </c>
      <c r="S134" s="1626">
        <f>R134+N134+J134+F134</f>
        <v>0</v>
      </c>
    </row>
    <row r="135" spans="1:22" x14ac:dyDescent="0.25">
      <c r="A135" s="1481">
        <v>20502</v>
      </c>
      <c r="B135" s="2188" t="s">
        <v>75</v>
      </c>
      <c r="C135" s="1586"/>
      <c r="D135" s="1544"/>
      <c r="E135" s="1544"/>
      <c r="F135" s="1589">
        <f>C135+D135+E135</f>
        <v>0</v>
      </c>
      <c r="G135" s="1586"/>
      <c r="H135" s="1544"/>
      <c r="I135" s="1544"/>
      <c r="J135" s="1589">
        <f>G135+H135+I135</f>
        <v>0</v>
      </c>
      <c r="K135" s="1586"/>
      <c r="L135" s="1544"/>
      <c r="M135" s="1544"/>
      <c r="N135" s="1589">
        <f>K135+L135+M135</f>
        <v>0</v>
      </c>
      <c r="O135" s="1586"/>
      <c r="P135" s="1544"/>
      <c r="Q135" s="1544"/>
      <c r="R135" s="1589">
        <f>O135+P135+Q135</f>
        <v>0</v>
      </c>
      <c r="S135" s="1626">
        <f>R135+N135+J135+F135</f>
        <v>0</v>
      </c>
    </row>
    <row r="136" spans="1:22" x14ac:dyDescent="0.25">
      <c r="A136" s="1644" t="s">
        <v>2142</v>
      </c>
      <c r="B136" s="2214" t="s">
        <v>1667</v>
      </c>
      <c r="C136" s="1586">
        <f t="shared" ref="C136:E136" si="174">SUM(C138:C144)</f>
        <v>0</v>
      </c>
      <c r="D136" s="1544">
        <f t="shared" si="174"/>
        <v>0</v>
      </c>
      <c r="E136" s="1544">
        <f t="shared" si="174"/>
        <v>0</v>
      </c>
      <c r="F136" s="1587">
        <f t="shared" ref="F136" si="175">SUM(F138:F144)</f>
        <v>0</v>
      </c>
      <c r="G136" s="1586">
        <f t="shared" ref="G136:I136" si="176">SUM(G138:G144)</f>
        <v>0</v>
      </c>
      <c r="H136" s="1544">
        <f t="shared" si="176"/>
        <v>0</v>
      </c>
      <c r="I136" s="1544">
        <f t="shared" si="176"/>
        <v>0</v>
      </c>
      <c r="J136" s="1587">
        <f t="shared" ref="J136" si="177">SUM(J138:J144)</f>
        <v>0</v>
      </c>
      <c r="K136" s="1586">
        <f t="shared" ref="K136:M136" si="178">SUM(K138:K144)</f>
        <v>0</v>
      </c>
      <c r="L136" s="1544">
        <f t="shared" si="178"/>
        <v>0</v>
      </c>
      <c r="M136" s="1544">
        <f t="shared" si="178"/>
        <v>0</v>
      </c>
      <c r="N136" s="1587">
        <f t="shared" ref="N136" si="179">SUM(N138:N144)</f>
        <v>0</v>
      </c>
      <c r="O136" s="1586">
        <f t="shared" ref="O136:Q136" si="180">SUM(O138:O144)</f>
        <v>0</v>
      </c>
      <c r="P136" s="1544">
        <f t="shared" si="180"/>
        <v>0</v>
      </c>
      <c r="Q136" s="1544">
        <f t="shared" si="180"/>
        <v>0</v>
      </c>
      <c r="R136" s="1587">
        <f t="shared" ref="R136" si="181">SUM(R138:R144)</f>
        <v>0</v>
      </c>
      <c r="S136" s="1626"/>
    </row>
    <row r="137" spans="1:22" ht="20.25" customHeight="1" x14ac:dyDescent="0.25">
      <c r="A137" s="1481">
        <v>20503</v>
      </c>
      <c r="B137" s="1575" t="s">
        <v>355</v>
      </c>
      <c r="C137" s="1596"/>
      <c r="D137" s="1556"/>
      <c r="E137" s="1556"/>
      <c r="F137" s="1589">
        <f t="shared" ref="F137:F145" si="182">C137+D137+E137</f>
        <v>0</v>
      </c>
      <c r="G137" s="1596"/>
      <c r="H137" s="1556"/>
      <c r="I137" s="1556"/>
      <c r="J137" s="1589">
        <f t="shared" ref="J137:J145" si="183">G137+H137+I137</f>
        <v>0</v>
      </c>
      <c r="K137" s="1596"/>
      <c r="L137" s="1556"/>
      <c r="M137" s="1556"/>
      <c r="N137" s="1589">
        <f t="shared" ref="N137:N145" si="184">K137+L137+M137</f>
        <v>0</v>
      </c>
      <c r="O137" s="1613"/>
      <c r="P137" s="1557"/>
      <c r="Q137" s="1557"/>
      <c r="R137" s="1589">
        <f t="shared" ref="R137:R145" si="185">O137+P137+Q137</f>
        <v>0</v>
      </c>
      <c r="S137" s="1626">
        <f t="shared" ref="S137:S148" si="186">R137+N137+J137+F137</f>
        <v>0</v>
      </c>
    </row>
    <row r="138" spans="1:22" ht="30.75" customHeight="1" x14ac:dyDescent="0.25">
      <c r="A138" s="1481">
        <v>20504</v>
      </c>
      <c r="B138" s="1575" t="s">
        <v>844</v>
      </c>
      <c r="C138" s="1596"/>
      <c r="D138" s="1556"/>
      <c r="E138" s="1556"/>
      <c r="F138" s="1589">
        <f t="shared" si="182"/>
        <v>0</v>
      </c>
      <c r="G138" s="1596"/>
      <c r="H138" s="1556"/>
      <c r="I138" s="1556"/>
      <c r="J138" s="1589">
        <f t="shared" si="183"/>
        <v>0</v>
      </c>
      <c r="K138" s="1596"/>
      <c r="L138" s="1556"/>
      <c r="M138" s="1556"/>
      <c r="N138" s="1589">
        <f t="shared" si="184"/>
        <v>0</v>
      </c>
      <c r="O138" s="1613"/>
      <c r="P138" s="1557"/>
      <c r="Q138" s="1557"/>
      <c r="R138" s="1589">
        <f t="shared" si="185"/>
        <v>0</v>
      </c>
      <c r="S138" s="1626">
        <f t="shared" si="186"/>
        <v>0</v>
      </c>
    </row>
    <row r="139" spans="1:22" ht="24" customHeight="1" x14ac:dyDescent="0.25">
      <c r="A139" s="1481">
        <v>20505</v>
      </c>
      <c r="B139" s="1575" t="s">
        <v>1510</v>
      </c>
      <c r="C139" s="1596"/>
      <c r="D139" s="1556"/>
      <c r="E139" s="1556"/>
      <c r="F139" s="1589">
        <f t="shared" si="182"/>
        <v>0</v>
      </c>
      <c r="G139" s="1596"/>
      <c r="H139" s="1556"/>
      <c r="I139" s="1556"/>
      <c r="J139" s="1589">
        <f t="shared" si="183"/>
        <v>0</v>
      </c>
      <c r="K139" s="1596"/>
      <c r="L139" s="1556"/>
      <c r="M139" s="1556"/>
      <c r="N139" s="1589">
        <f t="shared" si="184"/>
        <v>0</v>
      </c>
      <c r="O139" s="1613"/>
      <c r="P139" s="1557"/>
      <c r="Q139" s="1557"/>
      <c r="R139" s="1589">
        <f t="shared" si="185"/>
        <v>0</v>
      </c>
      <c r="S139" s="1626">
        <f t="shared" si="186"/>
        <v>0</v>
      </c>
    </row>
    <row r="140" spans="1:22" ht="24" customHeight="1" x14ac:dyDescent="0.25">
      <c r="A140" s="1481">
        <v>20506</v>
      </c>
      <c r="B140" s="1575" t="s">
        <v>297</v>
      </c>
      <c r="C140" s="1596"/>
      <c r="D140" s="1556"/>
      <c r="E140" s="1556"/>
      <c r="F140" s="1589">
        <f t="shared" si="182"/>
        <v>0</v>
      </c>
      <c r="G140" s="1596"/>
      <c r="H140" s="1556"/>
      <c r="I140" s="1556"/>
      <c r="J140" s="1589">
        <f t="shared" si="183"/>
        <v>0</v>
      </c>
      <c r="K140" s="1596"/>
      <c r="L140" s="1556"/>
      <c r="M140" s="1556"/>
      <c r="N140" s="1589">
        <f t="shared" si="184"/>
        <v>0</v>
      </c>
      <c r="O140" s="1613"/>
      <c r="P140" s="1557"/>
      <c r="Q140" s="1557"/>
      <c r="R140" s="1589">
        <f t="shared" si="185"/>
        <v>0</v>
      </c>
      <c r="S140" s="1626">
        <f t="shared" si="186"/>
        <v>0</v>
      </c>
    </row>
    <row r="141" spans="1:22" ht="24.75" customHeight="1" x14ac:dyDescent="0.25">
      <c r="A141" s="1481">
        <v>20507</v>
      </c>
      <c r="B141" s="1575" t="s">
        <v>2074</v>
      </c>
      <c r="C141" s="1596"/>
      <c r="D141" s="1556"/>
      <c r="E141" s="1556"/>
      <c r="F141" s="1589">
        <f t="shared" si="182"/>
        <v>0</v>
      </c>
      <c r="G141" s="1596"/>
      <c r="H141" s="1556"/>
      <c r="I141" s="1556"/>
      <c r="J141" s="1589">
        <f t="shared" si="183"/>
        <v>0</v>
      </c>
      <c r="K141" s="1596"/>
      <c r="L141" s="1556"/>
      <c r="M141" s="1556"/>
      <c r="N141" s="1589">
        <f t="shared" si="184"/>
        <v>0</v>
      </c>
      <c r="O141" s="1613"/>
      <c r="P141" s="1557"/>
      <c r="Q141" s="1557"/>
      <c r="R141" s="1589">
        <f t="shared" si="185"/>
        <v>0</v>
      </c>
      <c r="S141" s="1626">
        <f t="shared" si="186"/>
        <v>0</v>
      </c>
    </row>
    <row r="142" spans="1:22" ht="24" customHeight="1" x14ac:dyDescent="0.25">
      <c r="A142" s="1481">
        <v>20508</v>
      </c>
      <c r="B142" s="1575" t="s">
        <v>2075</v>
      </c>
      <c r="C142" s="1596"/>
      <c r="D142" s="1556"/>
      <c r="E142" s="1556"/>
      <c r="F142" s="1589">
        <f t="shared" si="182"/>
        <v>0</v>
      </c>
      <c r="G142" s="1596"/>
      <c r="H142" s="1556"/>
      <c r="I142" s="1556"/>
      <c r="J142" s="1589">
        <f t="shared" si="183"/>
        <v>0</v>
      </c>
      <c r="K142" s="1596"/>
      <c r="L142" s="1556"/>
      <c r="M142" s="1556"/>
      <c r="N142" s="1589">
        <f t="shared" si="184"/>
        <v>0</v>
      </c>
      <c r="O142" s="1613"/>
      <c r="P142" s="1557"/>
      <c r="Q142" s="1557"/>
      <c r="R142" s="1589">
        <f t="shared" si="185"/>
        <v>0</v>
      </c>
      <c r="S142" s="1626">
        <f t="shared" si="186"/>
        <v>0</v>
      </c>
    </row>
    <row r="143" spans="1:22" ht="23.25" customHeight="1" x14ac:dyDescent="0.25">
      <c r="A143" s="1481">
        <v>20515</v>
      </c>
      <c r="B143" s="1575" t="s">
        <v>48</v>
      </c>
      <c r="C143" s="1596"/>
      <c r="D143" s="1556"/>
      <c r="E143" s="1556"/>
      <c r="F143" s="1589">
        <f t="shared" si="182"/>
        <v>0</v>
      </c>
      <c r="G143" s="1596"/>
      <c r="H143" s="1556"/>
      <c r="I143" s="1556"/>
      <c r="J143" s="1589">
        <f t="shared" si="183"/>
        <v>0</v>
      </c>
      <c r="K143" s="1596"/>
      <c r="L143" s="1556"/>
      <c r="M143" s="1556"/>
      <c r="N143" s="1589">
        <f t="shared" si="184"/>
        <v>0</v>
      </c>
      <c r="O143" s="1613"/>
      <c r="P143" s="1557"/>
      <c r="Q143" s="1557"/>
      <c r="R143" s="1589">
        <f t="shared" si="185"/>
        <v>0</v>
      </c>
      <c r="S143" s="1626">
        <f t="shared" si="186"/>
        <v>0</v>
      </c>
    </row>
    <row r="144" spans="1:22" ht="15" customHeight="1" x14ac:dyDescent="0.25">
      <c r="A144" s="1481">
        <v>20599</v>
      </c>
      <c r="B144" s="1575" t="s">
        <v>339</v>
      </c>
      <c r="C144" s="1605"/>
      <c r="D144" s="1554"/>
      <c r="E144" s="1554"/>
      <c r="F144" s="1589">
        <f t="shared" si="182"/>
        <v>0</v>
      </c>
      <c r="G144" s="1605"/>
      <c r="H144" s="1554"/>
      <c r="I144" s="1554"/>
      <c r="J144" s="1589">
        <f t="shared" si="183"/>
        <v>0</v>
      </c>
      <c r="K144" s="1605"/>
      <c r="L144" s="1554"/>
      <c r="M144" s="1554"/>
      <c r="N144" s="1589">
        <f t="shared" si="184"/>
        <v>0</v>
      </c>
      <c r="O144" s="1614"/>
      <c r="P144" s="1555"/>
      <c r="Q144" s="1555"/>
      <c r="R144" s="1589">
        <f t="shared" si="185"/>
        <v>0</v>
      </c>
      <c r="S144" s="1625">
        <f t="shared" si="186"/>
        <v>0</v>
      </c>
    </row>
    <row r="145" spans="1:19" x14ac:dyDescent="0.25">
      <c r="A145" s="1644">
        <v>20600</v>
      </c>
      <c r="B145" s="2198" t="s">
        <v>341</v>
      </c>
      <c r="C145" s="1586"/>
      <c r="D145" s="1544"/>
      <c r="E145" s="1544"/>
      <c r="F145" s="1589">
        <f t="shared" si="182"/>
        <v>0</v>
      </c>
      <c r="G145" s="1586"/>
      <c r="H145" s="1544"/>
      <c r="I145" s="1544"/>
      <c r="J145" s="1589">
        <f t="shared" si="183"/>
        <v>0</v>
      </c>
      <c r="K145" s="1586"/>
      <c r="L145" s="1544"/>
      <c r="M145" s="1544"/>
      <c r="N145" s="1589">
        <f t="shared" si="184"/>
        <v>0</v>
      </c>
      <c r="O145" s="1586"/>
      <c r="P145" s="1544"/>
      <c r="Q145" s="1544"/>
      <c r="R145" s="1589">
        <f t="shared" si="185"/>
        <v>0</v>
      </c>
      <c r="S145" s="1625">
        <f t="shared" si="186"/>
        <v>0</v>
      </c>
    </row>
    <row r="146" spans="1:19" x14ac:dyDescent="0.25">
      <c r="A146" s="1644">
        <v>20100</v>
      </c>
      <c r="B146" s="1643" t="s">
        <v>1323</v>
      </c>
      <c r="C146" s="1586">
        <f t="shared" ref="C146:R146" si="187">C147+C148</f>
        <v>0</v>
      </c>
      <c r="D146" s="1544">
        <f t="shared" si="187"/>
        <v>0</v>
      </c>
      <c r="E146" s="1544">
        <f t="shared" si="187"/>
        <v>0</v>
      </c>
      <c r="F146" s="1587">
        <f t="shared" si="187"/>
        <v>0</v>
      </c>
      <c r="G146" s="1586">
        <f t="shared" si="187"/>
        <v>0</v>
      </c>
      <c r="H146" s="1544">
        <f t="shared" si="187"/>
        <v>0</v>
      </c>
      <c r="I146" s="1544">
        <f t="shared" si="187"/>
        <v>0</v>
      </c>
      <c r="J146" s="1587">
        <f t="shared" si="187"/>
        <v>0</v>
      </c>
      <c r="K146" s="1586">
        <f t="shared" si="187"/>
        <v>0</v>
      </c>
      <c r="L146" s="1544">
        <f t="shared" si="187"/>
        <v>0</v>
      </c>
      <c r="M146" s="1544">
        <f t="shared" si="187"/>
        <v>0</v>
      </c>
      <c r="N146" s="1587">
        <f t="shared" si="187"/>
        <v>0</v>
      </c>
      <c r="O146" s="1586">
        <f t="shared" si="187"/>
        <v>0</v>
      </c>
      <c r="P146" s="1544">
        <f t="shared" si="187"/>
        <v>0</v>
      </c>
      <c r="Q146" s="1544">
        <f t="shared" si="187"/>
        <v>0</v>
      </c>
      <c r="R146" s="1587">
        <f t="shared" si="187"/>
        <v>0</v>
      </c>
      <c r="S146" s="1625">
        <f t="shared" si="186"/>
        <v>0</v>
      </c>
    </row>
    <row r="147" spans="1:19" s="1433" customFormat="1" x14ac:dyDescent="0.25">
      <c r="A147" s="1644">
        <v>20110</v>
      </c>
      <c r="B147" s="2122" t="s">
        <v>1677</v>
      </c>
      <c r="C147" s="1597"/>
      <c r="D147" s="1545"/>
      <c r="E147" s="1545"/>
      <c r="F147" s="1587">
        <f>C147+D147+E147</f>
        <v>0</v>
      </c>
      <c r="G147" s="1597"/>
      <c r="H147" s="1545"/>
      <c r="I147" s="1545"/>
      <c r="J147" s="1597">
        <f>G147+H147+I147</f>
        <v>0</v>
      </c>
      <c r="K147" s="1597"/>
      <c r="L147" s="1545"/>
      <c r="M147" s="1545"/>
      <c r="N147" s="1597">
        <f>K147+L147+M147</f>
        <v>0</v>
      </c>
      <c r="O147" s="1590"/>
      <c r="P147" s="1590"/>
      <c r="Q147" s="1590"/>
      <c r="R147" s="1587">
        <f>O147+P147+Q147</f>
        <v>0</v>
      </c>
      <c r="S147" s="1625">
        <f t="shared" si="186"/>
        <v>0</v>
      </c>
    </row>
    <row r="148" spans="1:19" s="1422" customFormat="1" x14ac:dyDescent="0.25">
      <c r="A148" s="1644">
        <v>20200</v>
      </c>
      <c r="B148" s="1643" t="s">
        <v>35</v>
      </c>
      <c r="C148" s="1594"/>
      <c r="D148" s="1558"/>
      <c r="E148" s="1558"/>
      <c r="F148" s="1589">
        <f>C148+D148+E148</f>
        <v>0</v>
      </c>
      <c r="G148" s="1594"/>
      <c r="H148" s="1558"/>
      <c r="I148" s="1558"/>
      <c r="J148" s="1589">
        <f>G148+H148+I148</f>
        <v>0</v>
      </c>
      <c r="K148" s="1594"/>
      <c r="L148" s="1558"/>
      <c r="M148" s="1558"/>
      <c r="N148" s="1589">
        <f>K148+L148+M148</f>
        <v>0</v>
      </c>
      <c r="O148" s="1612"/>
      <c r="P148" s="1559"/>
      <c r="Q148" s="1559"/>
      <c r="R148" s="1589">
        <f>O148+P148+Q148</f>
        <v>0</v>
      </c>
      <c r="S148" s="1626">
        <f t="shared" si="186"/>
        <v>0</v>
      </c>
    </row>
    <row r="149" spans="1:19" s="1422" customFormat="1" x14ac:dyDescent="0.25">
      <c r="A149" s="1644">
        <v>20800</v>
      </c>
      <c r="B149" s="1643" t="s">
        <v>78</v>
      </c>
      <c r="C149" s="1597">
        <f t="shared" ref="C149:E149" si="188">C150+C151+C152</f>
        <v>0</v>
      </c>
      <c r="D149" s="1545">
        <f t="shared" si="188"/>
        <v>0</v>
      </c>
      <c r="E149" s="1545">
        <f t="shared" si="188"/>
        <v>0</v>
      </c>
      <c r="F149" s="1598">
        <f t="shared" ref="F149:S149" si="189">F150+F151+F152</f>
        <v>0</v>
      </c>
      <c r="G149" s="1597">
        <f t="shared" ref="G149:I149" si="190">G150+G151+G152</f>
        <v>0</v>
      </c>
      <c r="H149" s="1545">
        <f t="shared" si="190"/>
        <v>0</v>
      </c>
      <c r="I149" s="1545">
        <f t="shared" si="190"/>
        <v>0</v>
      </c>
      <c r="J149" s="1598">
        <f t="shared" si="189"/>
        <v>0</v>
      </c>
      <c r="K149" s="1597">
        <f t="shared" ref="K149:M149" si="191">K150+K151+K152</f>
        <v>0</v>
      </c>
      <c r="L149" s="1545">
        <f t="shared" si="191"/>
        <v>0</v>
      </c>
      <c r="M149" s="1545">
        <f t="shared" si="191"/>
        <v>0</v>
      </c>
      <c r="N149" s="1598">
        <f t="shared" si="189"/>
        <v>0</v>
      </c>
      <c r="O149" s="1597">
        <f t="shared" ref="O149:Q149" si="192">O150+O151+O152</f>
        <v>0</v>
      </c>
      <c r="P149" s="1545">
        <f t="shared" si="192"/>
        <v>0</v>
      </c>
      <c r="Q149" s="1545">
        <f t="shared" si="192"/>
        <v>0</v>
      </c>
      <c r="R149" s="1598">
        <f t="shared" si="189"/>
        <v>0</v>
      </c>
      <c r="S149" s="1620">
        <f t="shared" si="189"/>
        <v>0</v>
      </c>
    </row>
    <row r="150" spans="1:19" s="1422" customFormat="1" ht="16.5" customHeight="1" x14ac:dyDescent="0.25">
      <c r="A150" s="1481">
        <v>20801</v>
      </c>
      <c r="B150" s="2188" t="s">
        <v>79</v>
      </c>
      <c r="C150" s="1606"/>
      <c r="D150" s="1567"/>
      <c r="E150" s="1567"/>
      <c r="F150" s="1589">
        <f>C150+D150+E150</f>
        <v>0</v>
      </c>
      <c r="G150" s="1606"/>
      <c r="H150" s="1567"/>
      <c r="I150" s="1567"/>
      <c r="J150" s="1589">
        <f>G150+H150+I150</f>
        <v>0</v>
      </c>
      <c r="K150" s="1606"/>
      <c r="L150" s="1567"/>
      <c r="M150" s="1567"/>
      <c r="N150" s="1589">
        <f>K150+L150+M150</f>
        <v>0</v>
      </c>
      <c r="O150" s="1616"/>
      <c r="P150" s="1568"/>
      <c r="Q150" s="1568"/>
      <c r="R150" s="1589">
        <f>O150+P150+Q150</f>
        <v>0</v>
      </c>
      <c r="S150" s="1628">
        <f t="shared" ref="S150:S160" si="193">R150+N150+J150+F150</f>
        <v>0</v>
      </c>
    </row>
    <row r="151" spans="1:19" s="1422" customFormat="1" ht="16.5" customHeight="1" x14ac:dyDescent="0.25">
      <c r="A151" s="1481">
        <v>20802</v>
      </c>
      <c r="B151" s="2188" t="s">
        <v>80</v>
      </c>
      <c r="C151" s="1606"/>
      <c r="D151" s="1567"/>
      <c r="E151" s="1567"/>
      <c r="F151" s="1589">
        <f>C151+D151+E151</f>
        <v>0</v>
      </c>
      <c r="G151" s="1606"/>
      <c r="H151" s="1567"/>
      <c r="I151" s="1567"/>
      <c r="J151" s="1589">
        <f>G151+H151+I151</f>
        <v>0</v>
      </c>
      <c r="K151" s="1606"/>
      <c r="L151" s="1567"/>
      <c r="M151" s="1567"/>
      <c r="N151" s="1589">
        <f>K151+L151+M151</f>
        <v>0</v>
      </c>
      <c r="O151" s="1616"/>
      <c r="P151" s="1568"/>
      <c r="Q151" s="1568"/>
      <c r="R151" s="1589">
        <f>O151+P151+Q151</f>
        <v>0</v>
      </c>
      <c r="S151" s="1628">
        <f t="shared" si="193"/>
        <v>0</v>
      </c>
    </row>
    <row r="152" spans="1:19" x14ac:dyDescent="0.25">
      <c r="A152" s="1481">
        <v>20803</v>
      </c>
      <c r="B152" s="2188" t="s">
        <v>66</v>
      </c>
      <c r="C152" s="1596"/>
      <c r="D152" s="1556"/>
      <c r="E152" s="1556"/>
      <c r="F152" s="1589">
        <f>C152+D152+E152</f>
        <v>0</v>
      </c>
      <c r="G152" s="1596"/>
      <c r="H152" s="1556"/>
      <c r="I152" s="1556"/>
      <c r="J152" s="1589">
        <f>G152+H152+I152</f>
        <v>0</v>
      </c>
      <c r="K152" s="1596"/>
      <c r="L152" s="1556"/>
      <c r="M152" s="1556"/>
      <c r="N152" s="1589">
        <f>K152+L152+M152</f>
        <v>0</v>
      </c>
      <c r="O152" s="1613"/>
      <c r="P152" s="1557"/>
      <c r="Q152" s="1557"/>
      <c r="R152" s="1589">
        <f>O152+P152+Q152</f>
        <v>0</v>
      </c>
      <c r="S152" s="1626">
        <f t="shared" si="193"/>
        <v>0</v>
      </c>
    </row>
    <row r="153" spans="1:19" s="1422" customFormat="1" x14ac:dyDescent="0.25">
      <c r="A153" s="1644">
        <v>20810</v>
      </c>
      <c r="B153" s="2198" t="s">
        <v>1540</v>
      </c>
      <c r="C153" s="1594"/>
      <c r="D153" s="1558"/>
      <c r="E153" s="1558"/>
      <c r="F153" s="1589">
        <f>C153+D153+E153</f>
        <v>0</v>
      </c>
      <c r="G153" s="1594"/>
      <c r="H153" s="1558"/>
      <c r="I153" s="1558"/>
      <c r="J153" s="1589">
        <f>G153+H153+I153</f>
        <v>0</v>
      </c>
      <c r="K153" s="1594"/>
      <c r="L153" s="1558"/>
      <c r="M153" s="1558"/>
      <c r="N153" s="1589">
        <f>K153+L153+M153</f>
        <v>0</v>
      </c>
      <c r="O153" s="1612"/>
      <c r="P153" s="1559"/>
      <c r="Q153" s="1559"/>
      <c r="R153" s="1589">
        <f>O153+P153+Q153</f>
        <v>0</v>
      </c>
      <c r="S153" s="1624">
        <f t="shared" si="193"/>
        <v>0</v>
      </c>
    </row>
    <row r="154" spans="1:19" x14ac:dyDescent="0.25">
      <c r="A154" s="1644">
        <v>30000</v>
      </c>
      <c r="B154" s="1643" t="s">
        <v>2158</v>
      </c>
      <c r="C154" s="1594">
        <f t="shared" ref="C154:R154" si="194">C12-C53</f>
        <v>0</v>
      </c>
      <c r="D154" s="1558">
        <f t="shared" si="194"/>
        <v>0</v>
      </c>
      <c r="E154" s="1558">
        <f t="shared" si="194"/>
        <v>0</v>
      </c>
      <c r="F154" s="1595">
        <f t="shared" si="194"/>
        <v>0</v>
      </c>
      <c r="G154" s="1594">
        <f t="shared" si="194"/>
        <v>0</v>
      </c>
      <c r="H154" s="1558">
        <f t="shared" si="194"/>
        <v>0</v>
      </c>
      <c r="I154" s="1558">
        <f t="shared" si="194"/>
        <v>0</v>
      </c>
      <c r="J154" s="1595">
        <f t="shared" si="194"/>
        <v>0</v>
      </c>
      <c r="K154" s="1594">
        <f t="shared" si="194"/>
        <v>0</v>
      </c>
      <c r="L154" s="1558">
        <f t="shared" si="194"/>
        <v>0</v>
      </c>
      <c r="M154" s="1558">
        <f t="shared" si="194"/>
        <v>0</v>
      </c>
      <c r="N154" s="1595">
        <f t="shared" si="194"/>
        <v>0</v>
      </c>
      <c r="O154" s="1594">
        <f t="shared" si="194"/>
        <v>0</v>
      </c>
      <c r="P154" s="1558">
        <f t="shared" si="194"/>
        <v>0</v>
      </c>
      <c r="Q154" s="1558">
        <f t="shared" si="194"/>
        <v>0</v>
      </c>
      <c r="R154" s="1595">
        <f t="shared" si="194"/>
        <v>0</v>
      </c>
      <c r="S154" s="1628">
        <f t="shared" si="193"/>
        <v>0</v>
      </c>
    </row>
    <row r="155" spans="1:19" x14ac:dyDescent="0.25">
      <c r="A155" s="1644">
        <v>31000</v>
      </c>
      <c r="B155" s="1645" t="s">
        <v>2134</v>
      </c>
      <c r="C155" s="1597">
        <f t="shared" ref="C155:E155" si="195">C156+C157</f>
        <v>0</v>
      </c>
      <c r="D155" s="1545">
        <f t="shared" si="195"/>
        <v>0</v>
      </c>
      <c r="E155" s="1545">
        <f t="shared" si="195"/>
        <v>0</v>
      </c>
      <c r="F155" s="1598">
        <f t="shared" ref="F155" si="196">F156+F157</f>
        <v>0</v>
      </c>
      <c r="G155" s="1597">
        <f t="shared" ref="G155:I155" si="197">G156+G157</f>
        <v>0</v>
      </c>
      <c r="H155" s="1545">
        <f t="shared" si="197"/>
        <v>0</v>
      </c>
      <c r="I155" s="1545">
        <f t="shared" si="197"/>
        <v>0</v>
      </c>
      <c r="J155" s="1598">
        <f t="shared" ref="J155" si="198">J156+J157</f>
        <v>0</v>
      </c>
      <c r="K155" s="1597">
        <f t="shared" ref="K155:M155" si="199">K156+K157</f>
        <v>0</v>
      </c>
      <c r="L155" s="1545">
        <f t="shared" si="199"/>
        <v>0</v>
      </c>
      <c r="M155" s="1545">
        <f t="shared" si="199"/>
        <v>0</v>
      </c>
      <c r="N155" s="1598">
        <f t="shared" ref="N155" si="200">N156+N157</f>
        <v>0</v>
      </c>
      <c r="O155" s="1597">
        <f t="shared" ref="O155:Q155" si="201">O156+O157</f>
        <v>0</v>
      </c>
      <c r="P155" s="1545">
        <f t="shared" si="201"/>
        <v>0</v>
      </c>
      <c r="Q155" s="1545">
        <f t="shared" si="201"/>
        <v>0</v>
      </c>
      <c r="R155" s="1598">
        <f t="shared" ref="R155" si="202">R156+R157</f>
        <v>0</v>
      </c>
      <c r="S155" s="1626">
        <f t="shared" si="193"/>
        <v>0</v>
      </c>
    </row>
    <row r="156" spans="1:19" x14ac:dyDescent="0.25">
      <c r="A156" s="1481">
        <v>31001</v>
      </c>
      <c r="B156" s="2188" t="s">
        <v>2135</v>
      </c>
      <c r="C156" s="1596"/>
      <c r="D156" s="1556"/>
      <c r="E156" s="1556"/>
      <c r="F156" s="1589">
        <f>C156+D156+E156</f>
        <v>0</v>
      </c>
      <c r="G156" s="1596"/>
      <c r="H156" s="1556"/>
      <c r="I156" s="1556"/>
      <c r="J156" s="1589">
        <f>G156+H156+I156</f>
        <v>0</v>
      </c>
      <c r="K156" s="1596"/>
      <c r="L156" s="1556"/>
      <c r="M156" s="1556"/>
      <c r="N156" s="1589">
        <f>K156+L156+M156</f>
        <v>0</v>
      </c>
      <c r="O156" s="1613"/>
      <c r="P156" s="1557"/>
      <c r="Q156" s="1557"/>
      <c r="R156" s="1589">
        <f>O156+P156+Q156</f>
        <v>0</v>
      </c>
      <c r="S156" s="1626">
        <f t="shared" si="193"/>
        <v>0</v>
      </c>
    </row>
    <row r="157" spans="1:19" x14ac:dyDescent="0.25">
      <c r="A157" s="1481">
        <v>31002</v>
      </c>
      <c r="B157" s="2201" t="s">
        <v>2136</v>
      </c>
      <c r="C157" s="1596"/>
      <c r="D157" s="1556"/>
      <c r="E157" s="1556"/>
      <c r="F157" s="1589">
        <f>C157+D157+E157</f>
        <v>0</v>
      </c>
      <c r="G157" s="1596"/>
      <c r="H157" s="1556"/>
      <c r="I157" s="1556"/>
      <c r="J157" s="1589">
        <f>G157+H157+I157</f>
        <v>0</v>
      </c>
      <c r="K157" s="1596"/>
      <c r="L157" s="1556"/>
      <c r="M157" s="1556"/>
      <c r="N157" s="1589">
        <f>K157+L157+M157</f>
        <v>0</v>
      </c>
      <c r="O157" s="1613"/>
      <c r="P157" s="1557"/>
      <c r="Q157" s="1557"/>
      <c r="R157" s="1589">
        <f>O157+P157+Q157</f>
        <v>0</v>
      </c>
      <c r="S157" s="1626">
        <f t="shared" si="193"/>
        <v>0</v>
      </c>
    </row>
    <row r="158" spans="1:19" s="1422" customFormat="1" ht="31.5" customHeight="1" x14ac:dyDescent="0.25">
      <c r="A158" s="2215" t="s">
        <v>81</v>
      </c>
      <c r="B158" s="1643" t="s">
        <v>2303</v>
      </c>
      <c r="C158" s="1607">
        <f>SUM(C159:C160)</f>
        <v>0</v>
      </c>
      <c r="D158" s="1569">
        <f>SUM(D159:D160)</f>
        <v>0</v>
      </c>
      <c r="E158" s="1569">
        <f>SUM(E159:E160)</f>
        <v>0</v>
      </c>
      <c r="F158" s="1608">
        <f>SUM(C158:E158)</f>
        <v>0</v>
      </c>
      <c r="G158" s="1607">
        <f>SUM(G159:G160)</f>
        <v>0</v>
      </c>
      <c r="H158" s="1569">
        <f>SUM(H159:H160)</f>
        <v>0</v>
      </c>
      <c r="I158" s="1569">
        <f>SUM(I159:I160)</f>
        <v>0</v>
      </c>
      <c r="J158" s="1608">
        <f>SUM(G158:I158)</f>
        <v>0</v>
      </c>
      <c r="K158" s="1607">
        <f>SUM(K159:K160)</f>
        <v>0</v>
      </c>
      <c r="L158" s="1569">
        <f>SUM(L159:L160)</f>
        <v>0</v>
      </c>
      <c r="M158" s="1569">
        <f>SUM(M159:M160)</f>
        <v>0</v>
      </c>
      <c r="N158" s="1608">
        <f>SUM(K158:M158)</f>
        <v>0</v>
      </c>
      <c r="O158" s="1607">
        <f>SUM(O159:O160)</f>
        <v>0</v>
      </c>
      <c r="P158" s="1569">
        <f>SUM(P159:P160)</f>
        <v>0</v>
      </c>
      <c r="Q158" s="1569">
        <f>SUM(Q159:Q160)</f>
        <v>0</v>
      </c>
      <c r="R158" s="1608">
        <f>SUM(O158:Q158)</f>
        <v>0</v>
      </c>
      <c r="S158" s="1628">
        <f t="shared" si="193"/>
        <v>0</v>
      </c>
    </row>
    <row r="159" spans="1:19" ht="29.25" customHeight="1" x14ac:dyDescent="0.25">
      <c r="A159" s="2216" t="s">
        <v>83</v>
      </c>
      <c r="B159" s="2188" t="s">
        <v>1089</v>
      </c>
      <c r="C159" s="1609"/>
      <c r="D159" s="1570"/>
      <c r="E159" s="1570"/>
      <c r="F159" s="1589">
        <f>C159+D159+E159</f>
        <v>0</v>
      </c>
      <c r="G159" s="1609"/>
      <c r="H159" s="1570"/>
      <c r="I159" s="1570"/>
      <c r="J159" s="1589">
        <f>G159+H159+I159</f>
        <v>0</v>
      </c>
      <c r="K159" s="1609"/>
      <c r="L159" s="1570"/>
      <c r="M159" s="1570"/>
      <c r="N159" s="1589">
        <f>K159+L159+M159</f>
        <v>0</v>
      </c>
      <c r="O159" s="1617"/>
      <c r="P159" s="1571"/>
      <c r="Q159" s="1571"/>
      <c r="R159" s="1589">
        <f>O159+P159+Q159</f>
        <v>0</v>
      </c>
      <c r="S159" s="1628">
        <f t="shared" si="193"/>
        <v>0</v>
      </c>
    </row>
    <row r="160" spans="1:19" ht="35.25" customHeight="1" x14ac:dyDescent="0.25">
      <c r="A160" s="1550" t="s">
        <v>1849</v>
      </c>
      <c r="B160" s="1575" t="s">
        <v>2083</v>
      </c>
      <c r="C160" s="1609"/>
      <c r="D160" s="1570"/>
      <c r="E160" s="1570"/>
      <c r="F160" s="1589">
        <f>C160+D160+E160</f>
        <v>0</v>
      </c>
      <c r="G160" s="1609"/>
      <c r="H160" s="1570"/>
      <c r="I160" s="1570"/>
      <c r="J160" s="1589">
        <f>G160+H160+I160</f>
        <v>0</v>
      </c>
      <c r="K160" s="1609"/>
      <c r="L160" s="1570"/>
      <c r="M160" s="1570"/>
      <c r="N160" s="1589">
        <f>K160+L160+M160</f>
        <v>0</v>
      </c>
      <c r="O160" s="1617"/>
      <c r="P160" s="1571"/>
      <c r="Q160" s="1571"/>
      <c r="R160" s="1589">
        <f>O160+P160+Q160</f>
        <v>0</v>
      </c>
      <c r="S160" s="1628">
        <f t="shared" si="193"/>
        <v>0</v>
      </c>
    </row>
    <row r="161" spans="1:21" ht="31.5" x14ac:dyDescent="0.25">
      <c r="A161" s="1644">
        <v>40000</v>
      </c>
      <c r="B161" s="1643" t="s">
        <v>2608</v>
      </c>
      <c r="C161" s="1594">
        <f t="shared" ref="C161:R161" si="203">C47+C50+C154-C158</f>
        <v>0</v>
      </c>
      <c r="D161" s="1558">
        <f t="shared" si="203"/>
        <v>0</v>
      </c>
      <c r="E161" s="1558">
        <f t="shared" si="203"/>
        <v>0</v>
      </c>
      <c r="F161" s="1595">
        <f t="shared" si="203"/>
        <v>0</v>
      </c>
      <c r="G161" s="1594">
        <f t="shared" si="203"/>
        <v>0</v>
      </c>
      <c r="H161" s="1558">
        <f t="shared" si="203"/>
        <v>0</v>
      </c>
      <c r="I161" s="1558">
        <f t="shared" si="203"/>
        <v>0</v>
      </c>
      <c r="J161" s="1595">
        <f t="shared" si="203"/>
        <v>0</v>
      </c>
      <c r="K161" s="1594">
        <f t="shared" si="203"/>
        <v>0</v>
      </c>
      <c r="L161" s="1558">
        <f t="shared" si="203"/>
        <v>0</v>
      </c>
      <c r="M161" s="1558">
        <f t="shared" si="203"/>
        <v>0</v>
      </c>
      <c r="N161" s="1595">
        <f t="shared" si="203"/>
        <v>0</v>
      </c>
      <c r="O161" s="1594">
        <f t="shared" si="203"/>
        <v>0</v>
      </c>
      <c r="P161" s="1558">
        <f t="shared" si="203"/>
        <v>0</v>
      </c>
      <c r="Q161" s="1558">
        <f t="shared" si="203"/>
        <v>0</v>
      </c>
      <c r="R161" s="1595">
        <f t="shared" si="203"/>
        <v>0</v>
      </c>
      <c r="S161" s="1628">
        <f>R161+N161+J161+F161</f>
        <v>0</v>
      </c>
    </row>
    <row r="162" spans="1:21" s="1422" customFormat="1" ht="33.75" customHeight="1" thickBot="1" x14ac:dyDescent="0.3">
      <c r="A162" s="2217" t="s">
        <v>84</v>
      </c>
      <c r="B162" s="2218" t="s">
        <v>2409</v>
      </c>
      <c r="C162" s="2219">
        <f t="shared" ref="C162:R162" si="204">C11+C161</f>
        <v>0</v>
      </c>
      <c r="D162" s="2220">
        <f t="shared" si="204"/>
        <v>0</v>
      </c>
      <c r="E162" s="2220">
        <f t="shared" si="204"/>
        <v>0</v>
      </c>
      <c r="F162" s="2221">
        <f t="shared" si="204"/>
        <v>0</v>
      </c>
      <c r="G162" s="2219">
        <f t="shared" si="204"/>
        <v>0</v>
      </c>
      <c r="H162" s="2220">
        <f t="shared" si="204"/>
        <v>0</v>
      </c>
      <c r="I162" s="2220">
        <f t="shared" si="204"/>
        <v>0</v>
      </c>
      <c r="J162" s="2221">
        <f t="shared" si="204"/>
        <v>0</v>
      </c>
      <c r="K162" s="2219">
        <f t="shared" si="204"/>
        <v>0</v>
      </c>
      <c r="L162" s="2220">
        <f t="shared" si="204"/>
        <v>0</v>
      </c>
      <c r="M162" s="2220">
        <f t="shared" si="204"/>
        <v>0</v>
      </c>
      <c r="N162" s="2221">
        <f t="shared" si="204"/>
        <v>0</v>
      </c>
      <c r="O162" s="2219">
        <f t="shared" si="204"/>
        <v>0</v>
      </c>
      <c r="P162" s="2220">
        <f t="shared" si="204"/>
        <v>0</v>
      </c>
      <c r="Q162" s="2220">
        <f t="shared" si="204"/>
        <v>0</v>
      </c>
      <c r="R162" s="2221">
        <f t="shared" si="204"/>
        <v>0</v>
      </c>
      <c r="S162" s="2222">
        <f>SUM(S11,S154,S50)-S158</f>
        <v>0</v>
      </c>
    </row>
    <row r="165" spans="1:21" s="1435" customFormat="1" x14ac:dyDescent="0.25">
      <c r="A165" s="91" t="s">
        <v>512</v>
      </c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</row>
    <row r="166" spans="1:21" s="1435" customFormat="1" x14ac:dyDescent="0.25">
      <c r="A166" s="91" t="s">
        <v>511</v>
      </c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640"/>
      <c r="T166" s="1434"/>
      <c r="U166" s="1434"/>
    </row>
    <row r="167" spans="1:21" x14ac:dyDescent="0.25">
      <c r="A167" s="2149" t="s">
        <v>2598</v>
      </c>
      <c r="B167" s="2149"/>
    </row>
  </sheetData>
  <mergeCells count="14">
    <mergeCell ref="S7:S9"/>
    <mergeCell ref="O8:R8"/>
    <mergeCell ref="O1:S1"/>
    <mergeCell ref="C3:J3"/>
    <mergeCell ref="J4:M4"/>
    <mergeCell ref="A6:R6"/>
    <mergeCell ref="A7:A9"/>
    <mergeCell ref="B7:B9"/>
    <mergeCell ref="C9"/>
    <mergeCell ref="K8:N8"/>
    <mergeCell ref="C7:R7"/>
    <mergeCell ref="G8:J8"/>
    <mergeCell ref="C8:F8"/>
    <mergeCell ref="K2:S2"/>
  </mergeCells>
  <pageMargins left="0" right="0" top="0.27559055118110237" bottom="0" header="0.15748031496062992" footer="0.43307086614173229"/>
  <pageSetup paperSize="8" scale="85" fitToHeight="14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K33"/>
  <sheetViews>
    <sheetView workbookViewId="0">
      <selection activeCell="C1" sqref="C1:E1"/>
    </sheetView>
  </sheetViews>
  <sheetFormatPr defaultColWidth="8.7109375" defaultRowHeight="15.75" x14ac:dyDescent="0.25"/>
  <cols>
    <col min="1" max="1" width="55.42578125" style="181" bestFit="1" customWidth="1"/>
    <col min="2" max="2" width="28.140625" style="181" customWidth="1"/>
    <col min="3" max="3" width="24.140625" style="181" customWidth="1"/>
    <col min="4" max="4" width="16.42578125" style="181" customWidth="1"/>
    <col min="5" max="5" width="28.5703125" style="181" customWidth="1"/>
    <col min="6" max="16384" width="8.7109375" style="181"/>
  </cols>
  <sheetData>
    <row r="1" spans="1:11" ht="18.75" customHeight="1" x14ac:dyDescent="0.25">
      <c r="C1" s="2906" t="s">
        <v>305</v>
      </c>
      <c r="D1" s="2906"/>
      <c r="E1" s="2906"/>
      <c r="F1" s="46"/>
    </row>
    <row r="2" spans="1:11" ht="68.25" customHeight="1" x14ac:dyDescent="0.25">
      <c r="C2" s="2906" t="s">
        <v>90</v>
      </c>
      <c r="D2" s="2906"/>
      <c r="E2" s="2906"/>
      <c r="F2" s="46"/>
    </row>
    <row r="3" spans="1:11" x14ac:dyDescent="0.25">
      <c r="A3" s="3136" t="s">
        <v>1408</v>
      </c>
      <c r="B3" s="3136"/>
      <c r="C3" s="3136"/>
      <c r="D3" s="3136"/>
      <c r="E3" s="173"/>
    </row>
    <row r="4" spans="1:11" s="666" customFormat="1" x14ac:dyDescent="0.25">
      <c r="A4" s="3136" t="s">
        <v>1409</v>
      </c>
      <c r="B4" s="3136"/>
      <c r="C4" s="3136"/>
      <c r="D4" s="3136"/>
      <c r="E4" s="173"/>
    </row>
    <row r="5" spans="1:11" ht="20.25" customHeight="1" thickBot="1" x14ac:dyDescent="0.3">
      <c r="A5" s="68" t="s">
        <v>0</v>
      </c>
      <c r="B5" s="617"/>
      <c r="C5" s="227" t="s">
        <v>97</v>
      </c>
      <c r="D5" s="418"/>
      <c r="E5" s="418"/>
    </row>
    <row r="6" spans="1:11" ht="16.5" thickBot="1" x14ac:dyDescent="0.3">
      <c r="A6" s="68" t="s">
        <v>99</v>
      </c>
      <c r="B6" s="383"/>
      <c r="C6" s="48" t="s">
        <v>86</v>
      </c>
      <c r="K6" s="350"/>
    </row>
    <row r="7" spans="1:11" ht="16.5" thickBot="1" x14ac:dyDescent="0.3">
      <c r="A7" s="85" t="s">
        <v>125</v>
      </c>
      <c r="B7" s="383"/>
    </row>
    <row r="8" spans="1:11" x14ac:dyDescent="0.25">
      <c r="A8" s="173"/>
      <c r="B8" s="173"/>
      <c r="C8" s="173"/>
      <c r="D8" s="173"/>
      <c r="E8" s="174" t="s">
        <v>102</v>
      </c>
    </row>
    <row r="9" spans="1:11" ht="46.5" customHeight="1" x14ac:dyDescent="0.25">
      <c r="A9" s="177" t="s">
        <v>277</v>
      </c>
      <c r="B9" s="178" t="s">
        <v>278</v>
      </c>
      <c r="C9" s="178" t="s">
        <v>279</v>
      </c>
      <c r="D9" s="177" t="s">
        <v>280</v>
      </c>
      <c r="E9" s="177" t="s">
        <v>281</v>
      </c>
    </row>
    <row r="10" spans="1:11" ht="31.5" x14ac:dyDescent="0.25">
      <c r="A10" s="1522" t="s">
        <v>775</v>
      </c>
      <c r="B10" s="1363"/>
      <c r="C10" s="1363"/>
      <c r="D10" s="1363"/>
      <c r="E10" s="175"/>
    </row>
    <row r="11" spans="1:11" ht="31.5" x14ac:dyDescent="0.25">
      <c r="A11" s="1522" t="s">
        <v>283</v>
      </c>
      <c r="B11" s="1363"/>
      <c r="C11" s="1363"/>
      <c r="D11" s="1363"/>
      <c r="E11" s="175"/>
    </row>
    <row r="12" spans="1:11" ht="31.5" x14ac:dyDescent="0.25">
      <c r="A12" s="1524" t="s">
        <v>1424</v>
      </c>
      <c r="B12" s="1363"/>
      <c r="C12" s="1363"/>
      <c r="D12" s="1363"/>
      <c r="E12" s="175"/>
    </row>
    <row r="13" spans="1:11" s="1364" customFormat="1" x14ac:dyDescent="0.25">
      <c r="A13" s="176" t="s">
        <v>2214</v>
      </c>
      <c r="B13" s="1523"/>
      <c r="C13" s="1523"/>
      <c r="D13" s="1523"/>
      <c r="E13" s="175"/>
    </row>
    <row r="14" spans="1:11" s="1364" customFormat="1" ht="63" x14ac:dyDescent="0.25">
      <c r="A14" s="1466" t="s">
        <v>2041</v>
      </c>
      <c r="B14" s="175"/>
      <c r="C14" s="175"/>
      <c r="D14" s="175"/>
      <c r="E14" s="175"/>
    </row>
    <row r="15" spans="1:11" s="1364" customFormat="1" x14ac:dyDescent="0.25">
      <c r="A15" s="1466" t="s">
        <v>138</v>
      </c>
      <c r="B15" s="175"/>
      <c r="C15" s="175"/>
      <c r="D15" s="175"/>
      <c r="E15" s="175"/>
    </row>
    <row r="16" spans="1:11" s="1364" customFormat="1" ht="63" x14ac:dyDescent="0.25">
      <c r="A16" s="1466" t="s">
        <v>2042</v>
      </c>
      <c r="B16" s="175"/>
      <c r="C16" s="175"/>
      <c r="D16" s="175"/>
      <c r="E16" s="175"/>
    </row>
    <row r="17" spans="1:5" s="1364" customFormat="1" x14ac:dyDescent="0.25">
      <c r="A17" s="1466" t="s">
        <v>138</v>
      </c>
      <c r="B17" s="175"/>
      <c r="C17" s="175"/>
      <c r="D17" s="175"/>
      <c r="E17" s="175"/>
    </row>
    <row r="18" spans="1:5" ht="31.5" x14ac:dyDescent="0.25">
      <c r="A18" s="1522" t="s">
        <v>282</v>
      </c>
      <c r="B18" s="1523"/>
      <c r="C18" s="1523"/>
      <c r="D18" s="1523"/>
      <c r="E18" s="1523"/>
    </row>
    <row r="19" spans="1:5" x14ac:dyDescent="0.25">
      <c r="A19" s="175" t="s">
        <v>138</v>
      </c>
      <c r="B19" s="175"/>
      <c r="C19" s="175"/>
      <c r="D19" s="175"/>
      <c r="E19" s="175"/>
    </row>
    <row r="20" spans="1:5" s="1364" customFormat="1" x14ac:dyDescent="0.25">
      <c r="A20" s="1394" t="s">
        <v>145</v>
      </c>
      <c r="B20" s="1363"/>
      <c r="C20" s="1363"/>
      <c r="D20" s="1363"/>
      <c r="E20" s="1363"/>
    </row>
    <row r="21" spans="1:5" s="1364" customFormat="1" x14ac:dyDescent="0.25">
      <c r="A21" s="1363" t="s">
        <v>150</v>
      </c>
      <c r="B21" s="1363"/>
      <c r="C21" s="1363"/>
      <c r="D21" s="1363"/>
      <c r="E21" s="1363"/>
    </row>
    <row r="22" spans="1:5" s="1364" customFormat="1" ht="31.5" x14ac:dyDescent="0.25">
      <c r="A22" s="1466" t="s">
        <v>2271</v>
      </c>
      <c r="B22" s="1363"/>
      <c r="C22" s="1363"/>
      <c r="D22" s="1363"/>
      <c r="E22" s="1363"/>
    </row>
    <row r="23" spans="1:5" s="1364" customFormat="1" x14ac:dyDescent="0.25">
      <c r="A23" s="1466" t="s">
        <v>138</v>
      </c>
      <c r="B23" s="1363"/>
      <c r="C23" s="1363"/>
      <c r="D23" s="1363"/>
      <c r="E23" s="1363"/>
    </row>
    <row r="24" spans="1:5" x14ac:dyDescent="0.25">
      <c r="A24" s="16" t="s">
        <v>2215</v>
      </c>
      <c r="B24" s="1526"/>
      <c r="C24" s="1526"/>
      <c r="D24" s="1526"/>
      <c r="E24" s="839"/>
    </row>
    <row r="25" spans="1:5" x14ac:dyDescent="0.25">
      <c r="A25" s="1525" t="s">
        <v>35</v>
      </c>
      <c r="B25" s="1523"/>
      <c r="C25" s="1523"/>
      <c r="D25" s="1523"/>
      <c r="E25" s="175"/>
    </row>
    <row r="26" spans="1:5" s="666" customFormat="1" x14ac:dyDescent="0.25"/>
    <row r="29" spans="1:5" x14ac:dyDescent="0.25">
      <c r="A29" s="215"/>
      <c r="B29" s="216"/>
      <c r="C29" s="216"/>
      <c r="D29" s="216"/>
      <c r="E29" s="216"/>
    </row>
    <row r="30" spans="1:5" x14ac:dyDescent="0.25">
      <c r="A30" s="62"/>
      <c r="B30" s="62"/>
      <c r="C30" s="62"/>
    </row>
    <row r="31" spans="1:5" ht="20.25" x14ac:dyDescent="0.3">
      <c r="A31" s="773"/>
      <c r="B31" s="62"/>
      <c r="C31" s="62"/>
    </row>
    <row r="32" spans="1:5" ht="20.25" x14ac:dyDescent="0.3">
      <c r="A32" s="774"/>
      <c r="B32" s="62"/>
      <c r="C32" s="62"/>
    </row>
    <row r="33" spans="1:3" ht="20.25" x14ac:dyDescent="0.3">
      <c r="A33" s="775"/>
      <c r="B33" s="281"/>
      <c r="C33" s="62"/>
    </row>
  </sheetData>
  <mergeCells count="4">
    <mergeCell ref="A3:D3"/>
    <mergeCell ref="C2:E2"/>
    <mergeCell ref="A4:D4"/>
    <mergeCell ref="C1:E1"/>
  </mergeCells>
  <pageMargins left="0.70866141732283472" right="0.70866141732283472" top="0.39370078740157483" bottom="0.39370078740157483" header="0.31496062992125984" footer="0.31496062992125984"/>
  <pageSetup paperSize="9" scale="85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F70"/>
  <sheetViews>
    <sheetView workbookViewId="0"/>
  </sheetViews>
  <sheetFormatPr defaultColWidth="8.7109375" defaultRowHeight="15.75" x14ac:dyDescent="0.25"/>
  <cols>
    <col min="1" max="1" width="8.7109375" style="181"/>
    <col min="2" max="2" width="56.28515625" style="181" customWidth="1"/>
    <col min="3" max="3" width="24.42578125" style="181" customWidth="1"/>
    <col min="4" max="4" width="19.140625" style="181" customWidth="1"/>
    <col min="5" max="5" width="17.42578125" style="181" customWidth="1"/>
    <col min="6" max="6" width="44.42578125" style="181" customWidth="1"/>
    <col min="7" max="16384" width="8.7109375" style="181"/>
  </cols>
  <sheetData>
    <row r="1" spans="1:6" x14ac:dyDescent="0.25">
      <c r="E1" s="2906" t="s">
        <v>1380</v>
      </c>
      <c r="F1" s="2906"/>
    </row>
    <row r="2" spans="1:6" ht="68.25" customHeight="1" x14ac:dyDescent="0.25">
      <c r="E2" s="2906" t="s">
        <v>90</v>
      </c>
      <c r="F2" s="2906"/>
    </row>
    <row r="3" spans="1:6" ht="15.6" customHeight="1" x14ac:dyDescent="0.25">
      <c r="E3" s="2906"/>
      <c r="F3" s="2906"/>
    </row>
    <row r="4" spans="1:6" x14ac:dyDescent="0.25">
      <c r="A4" s="3137" t="s">
        <v>350</v>
      </c>
      <c r="B4" s="3137"/>
      <c r="C4" s="3137"/>
      <c r="D4" s="3137"/>
      <c r="E4" s="3137"/>
      <c r="F4" s="3137"/>
    </row>
    <row r="5" spans="1:6" x14ac:dyDescent="0.25">
      <c r="A5" s="3138" t="s">
        <v>340</v>
      </c>
      <c r="B5" s="3138"/>
      <c r="C5" s="3138"/>
      <c r="D5" s="3138"/>
      <c r="E5" s="3138"/>
      <c r="F5" s="3138"/>
    </row>
    <row r="6" spans="1:6" ht="16.5" thickBot="1" x14ac:dyDescent="0.3">
      <c r="A6" s="183"/>
      <c r="B6" s="183"/>
      <c r="C6" s="183"/>
      <c r="D6" s="183"/>
      <c r="E6" s="183"/>
      <c r="F6" s="228" t="s">
        <v>102</v>
      </c>
    </row>
    <row r="7" spans="1:6" ht="98.25" customHeight="1" thickBot="1" x14ac:dyDescent="0.3">
      <c r="A7" s="371" t="s">
        <v>5</v>
      </c>
      <c r="B7" s="372" t="s">
        <v>6</v>
      </c>
      <c r="C7" s="1538" t="s">
        <v>2285</v>
      </c>
      <c r="D7" s="373" t="s">
        <v>2286</v>
      </c>
      <c r="E7" s="373" t="s">
        <v>330</v>
      </c>
      <c r="F7" s="374" t="s">
        <v>331</v>
      </c>
    </row>
    <row r="8" spans="1:6" ht="16.5" thickBot="1" x14ac:dyDescent="0.3">
      <c r="A8" s="375">
        <v>1</v>
      </c>
      <c r="B8" s="376">
        <v>2</v>
      </c>
      <c r="C8" s="377">
        <v>3</v>
      </c>
      <c r="D8" s="377">
        <v>4</v>
      </c>
      <c r="E8" s="378">
        <v>5</v>
      </c>
      <c r="F8" s="379">
        <v>6</v>
      </c>
    </row>
    <row r="9" spans="1:6" x14ac:dyDescent="0.25">
      <c r="A9" s="367"/>
      <c r="B9" s="368" t="s">
        <v>2209</v>
      </c>
      <c r="C9" s="369">
        <f>C10+C56</f>
        <v>0</v>
      </c>
      <c r="D9" s="369">
        <f>D10+D56</f>
        <v>0</v>
      </c>
      <c r="E9" s="369" t="e">
        <f>E55+E10+E56</f>
        <v>#DIV/0!</v>
      </c>
      <c r="F9" s="370"/>
    </row>
    <row r="10" spans="1:6" x14ac:dyDescent="0.25">
      <c r="A10" s="353">
        <v>20300</v>
      </c>
      <c r="B10" s="1432" t="s">
        <v>2156</v>
      </c>
      <c r="C10" s="275">
        <f>SUM(C11:C16,C17:C18,C19,C22,C25,C28,C29,C35:C55)</f>
        <v>0</v>
      </c>
      <c r="D10" s="275">
        <f>SUM(D11:D16,D17:D18,D19,D22,D25,D28,D29,D35:D55)</f>
        <v>0</v>
      </c>
      <c r="E10" s="276" t="e">
        <f t="shared" ref="E10:E65" si="0">D10/C10*100</f>
        <v>#DIV/0!</v>
      </c>
      <c r="F10" s="355"/>
    </row>
    <row r="11" spans="1:6" x14ac:dyDescent="0.25">
      <c r="A11" s="356">
        <v>20301</v>
      </c>
      <c r="B11" s="184" t="s">
        <v>36</v>
      </c>
      <c r="C11" s="277"/>
      <c r="D11" s="278"/>
      <c r="E11" s="1518" t="e">
        <f t="shared" si="0"/>
        <v>#DIV/0!</v>
      </c>
      <c r="F11" s="357"/>
    </row>
    <row r="12" spans="1:6" x14ac:dyDescent="0.25">
      <c r="A12" s="356">
        <v>20303</v>
      </c>
      <c r="B12" s="185" t="s">
        <v>37</v>
      </c>
      <c r="C12" s="278"/>
      <c r="D12" s="278"/>
      <c r="E12" s="1518" t="e">
        <f t="shared" si="0"/>
        <v>#DIV/0!</v>
      </c>
      <c r="F12" s="354"/>
    </row>
    <row r="13" spans="1:6" ht="31.5" x14ac:dyDescent="0.25">
      <c r="A13" s="356">
        <v>20304</v>
      </c>
      <c r="B13" s="185" t="s">
        <v>38</v>
      </c>
      <c r="C13" s="278"/>
      <c r="D13" s="278"/>
      <c r="E13" s="1518" t="e">
        <f t="shared" si="0"/>
        <v>#DIV/0!</v>
      </c>
      <c r="F13" s="354"/>
    </row>
    <row r="14" spans="1:6" x14ac:dyDescent="0.25">
      <c r="A14" s="356">
        <v>20305</v>
      </c>
      <c r="B14" s="185" t="s">
        <v>39</v>
      </c>
      <c r="C14" s="278"/>
      <c r="D14" s="278"/>
      <c r="E14" s="1518" t="e">
        <f t="shared" si="0"/>
        <v>#DIV/0!</v>
      </c>
      <c r="F14" s="358"/>
    </row>
    <row r="15" spans="1:6" x14ac:dyDescent="0.25">
      <c r="A15" s="356">
        <v>20306</v>
      </c>
      <c r="B15" s="185" t="s">
        <v>333</v>
      </c>
      <c r="C15" s="278"/>
      <c r="D15" s="278"/>
      <c r="E15" s="1518" t="e">
        <f t="shared" si="0"/>
        <v>#DIV/0!</v>
      </c>
      <c r="F15" s="358"/>
    </row>
    <row r="16" spans="1:6" ht="31.5" x14ac:dyDescent="0.25">
      <c r="A16" s="356">
        <v>20307</v>
      </c>
      <c r="B16" s="186" t="s">
        <v>334</v>
      </c>
      <c r="C16" s="278"/>
      <c r="D16" s="278"/>
      <c r="E16" s="1518" t="e">
        <f t="shared" si="0"/>
        <v>#DIV/0!</v>
      </c>
      <c r="F16" s="354"/>
    </row>
    <row r="17" spans="1:6" x14ac:dyDescent="0.25">
      <c r="A17" s="356">
        <v>20308</v>
      </c>
      <c r="B17" s="187" t="s">
        <v>298</v>
      </c>
      <c r="C17" s="278"/>
      <c r="D17" s="278"/>
      <c r="E17" s="1518" t="e">
        <f t="shared" si="0"/>
        <v>#DIV/0!</v>
      </c>
      <c r="F17" s="354"/>
    </row>
    <row r="18" spans="1:6" x14ac:dyDescent="0.25">
      <c r="A18" s="356">
        <v>20309</v>
      </c>
      <c r="B18" s="187" t="s">
        <v>43</v>
      </c>
      <c r="C18" s="278"/>
      <c r="D18" s="278"/>
      <c r="E18" s="1518" t="e">
        <f t="shared" si="0"/>
        <v>#DIV/0!</v>
      </c>
      <c r="F18" s="354"/>
    </row>
    <row r="19" spans="1:6" ht="31.5" x14ac:dyDescent="0.25">
      <c r="A19" s="356">
        <v>20401</v>
      </c>
      <c r="B19" s="185" t="s">
        <v>1045</v>
      </c>
      <c r="C19" s="278"/>
      <c r="D19" s="278"/>
      <c r="E19" s="1518" t="e">
        <f t="shared" si="0"/>
        <v>#DIV/0!</v>
      </c>
      <c r="F19" s="359"/>
    </row>
    <row r="20" spans="1:6" x14ac:dyDescent="0.25">
      <c r="A20" s="1515">
        <v>204011</v>
      </c>
      <c r="B20" s="1516" t="s">
        <v>46</v>
      </c>
      <c r="C20" s="278"/>
      <c r="D20" s="278"/>
      <c r="E20" s="1518" t="e">
        <f t="shared" si="0"/>
        <v>#DIV/0!</v>
      </c>
      <c r="F20" s="360"/>
    </row>
    <row r="21" spans="1:6" x14ac:dyDescent="0.25">
      <c r="A21" s="1515">
        <v>204012</v>
      </c>
      <c r="B21" s="1516" t="s">
        <v>47</v>
      </c>
      <c r="C21" s="278"/>
      <c r="D21" s="278"/>
      <c r="E21" s="1518" t="e">
        <f t="shared" si="0"/>
        <v>#DIV/0!</v>
      </c>
      <c r="F21" s="361"/>
    </row>
    <row r="22" spans="1:6" x14ac:dyDescent="0.25">
      <c r="A22" s="356">
        <v>20403</v>
      </c>
      <c r="B22" s="185" t="s">
        <v>335</v>
      </c>
      <c r="C22" s="277"/>
      <c r="D22" s="277"/>
      <c r="E22" s="1518" t="e">
        <f t="shared" si="0"/>
        <v>#DIV/0!</v>
      </c>
      <c r="F22" s="354"/>
    </row>
    <row r="23" spans="1:6" x14ac:dyDescent="0.25">
      <c r="A23" s="1515">
        <v>204031</v>
      </c>
      <c r="B23" s="1516" t="s">
        <v>51</v>
      </c>
      <c r="C23" s="278"/>
      <c r="D23" s="278"/>
      <c r="E23" s="1518" t="e">
        <f t="shared" si="0"/>
        <v>#DIV/0!</v>
      </c>
      <c r="F23" s="358"/>
    </row>
    <row r="24" spans="1:6" x14ac:dyDescent="0.25">
      <c r="A24" s="1515">
        <v>204032</v>
      </c>
      <c r="B24" s="1516" t="s">
        <v>52</v>
      </c>
      <c r="C24" s="278"/>
      <c r="D24" s="278"/>
      <c r="E24" s="1519" t="e">
        <f t="shared" si="0"/>
        <v>#DIV/0!</v>
      </c>
      <c r="F24" s="354"/>
    </row>
    <row r="25" spans="1:6" ht="31.5" x14ac:dyDescent="0.25">
      <c r="A25" s="356">
        <v>20404</v>
      </c>
      <c r="B25" s="185" t="s">
        <v>336</v>
      </c>
      <c r="C25" s="278"/>
      <c r="D25" s="278"/>
      <c r="E25" s="1519" t="e">
        <f t="shared" si="0"/>
        <v>#DIV/0!</v>
      </c>
      <c r="F25" s="354"/>
    </row>
    <row r="26" spans="1:6" x14ac:dyDescent="0.25">
      <c r="A26" s="1515">
        <v>204041</v>
      </c>
      <c r="B26" s="1516" t="s">
        <v>54</v>
      </c>
      <c r="C26" s="280"/>
      <c r="D26" s="280"/>
      <c r="E26" s="1519" t="e">
        <f t="shared" si="0"/>
        <v>#DIV/0!</v>
      </c>
      <c r="F26" s="362"/>
    </row>
    <row r="27" spans="1:6" ht="31.5" x14ac:dyDescent="0.25">
      <c r="A27" s="1515">
        <v>204042</v>
      </c>
      <c r="B27" s="1516" t="s">
        <v>337</v>
      </c>
      <c r="C27" s="280"/>
      <c r="D27" s="280"/>
      <c r="E27" s="1519" t="e">
        <f t="shared" si="0"/>
        <v>#DIV/0!</v>
      </c>
      <c r="F27" s="354"/>
    </row>
    <row r="28" spans="1:6" x14ac:dyDescent="0.25">
      <c r="A28" s="356">
        <v>20405</v>
      </c>
      <c r="B28" s="185" t="s">
        <v>56</v>
      </c>
      <c r="C28" s="278"/>
      <c r="D28" s="278"/>
      <c r="E28" s="1519" t="e">
        <f t="shared" si="0"/>
        <v>#DIV/0!</v>
      </c>
      <c r="F28" s="354"/>
    </row>
    <row r="29" spans="1:6" x14ac:dyDescent="0.25">
      <c r="A29" s="356">
        <v>20406</v>
      </c>
      <c r="B29" s="185" t="s">
        <v>59</v>
      </c>
      <c r="C29" s="278"/>
      <c r="D29" s="278"/>
      <c r="E29" s="1519" t="e">
        <f t="shared" si="0"/>
        <v>#DIV/0!</v>
      </c>
      <c r="F29" s="354"/>
    </row>
    <row r="30" spans="1:6" x14ac:dyDescent="0.25">
      <c r="A30" s="1515">
        <v>204061</v>
      </c>
      <c r="B30" s="1516" t="s">
        <v>60</v>
      </c>
      <c r="C30" s="278"/>
      <c r="D30" s="278"/>
      <c r="E30" s="1519" t="e">
        <f t="shared" si="0"/>
        <v>#DIV/0!</v>
      </c>
      <c r="F30" s="354"/>
    </row>
    <row r="31" spans="1:6" x14ac:dyDescent="0.25">
      <c r="A31" s="1515">
        <v>204062</v>
      </c>
      <c r="B31" s="1516" t="s">
        <v>61</v>
      </c>
      <c r="C31" s="278"/>
      <c r="D31" s="278"/>
      <c r="E31" s="1519" t="e">
        <f t="shared" si="0"/>
        <v>#DIV/0!</v>
      </c>
      <c r="F31" s="354"/>
    </row>
    <row r="32" spans="1:6" x14ac:dyDescent="0.25">
      <c r="A32" s="1515">
        <v>204063</v>
      </c>
      <c r="B32" s="1516" t="s">
        <v>62</v>
      </c>
      <c r="C32" s="278"/>
      <c r="D32" s="278"/>
      <c r="E32" s="1519" t="e">
        <f t="shared" si="0"/>
        <v>#DIV/0!</v>
      </c>
      <c r="F32" s="354"/>
    </row>
    <row r="33" spans="1:6" x14ac:dyDescent="0.25">
      <c r="A33" s="1515">
        <v>204064</v>
      </c>
      <c r="B33" s="1516" t="s">
        <v>63</v>
      </c>
      <c r="C33" s="278"/>
      <c r="D33" s="278"/>
      <c r="E33" s="1519" t="e">
        <f t="shared" si="0"/>
        <v>#DIV/0!</v>
      </c>
      <c r="F33" s="354"/>
    </row>
    <row r="34" spans="1:6" ht="25.5" customHeight="1" x14ac:dyDescent="0.25">
      <c r="A34" s="1515">
        <v>204065</v>
      </c>
      <c r="B34" s="1516" t="s">
        <v>338</v>
      </c>
      <c r="C34" s="278"/>
      <c r="D34" s="278"/>
      <c r="E34" s="1520" t="e">
        <f t="shared" si="0"/>
        <v>#DIV/0!</v>
      </c>
      <c r="F34" s="354"/>
    </row>
    <row r="35" spans="1:6" ht="47.25" x14ac:dyDescent="0.25">
      <c r="A35" s="356">
        <v>20407</v>
      </c>
      <c r="B35" s="13" t="s">
        <v>65</v>
      </c>
      <c r="C35" s="278"/>
      <c r="D35" s="278"/>
      <c r="E35" s="1519" t="e">
        <f t="shared" si="0"/>
        <v>#DIV/0!</v>
      </c>
      <c r="F35" s="354"/>
    </row>
    <row r="36" spans="1:6" ht="14.25" customHeight="1" x14ac:dyDescent="0.25">
      <c r="A36" s="356">
        <v>20408</v>
      </c>
      <c r="B36" s="13" t="s">
        <v>618</v>
      </c>
      <c r="C36" s="278"/>
      <c r="D36" s="278"/>
      <c r="E36" s="1519" t="e">
        <f t="shared" si="0"/>
        <v>#DIV/0!</v>
      </c>
      <c r="F36" s="354"/>
    </row>
    <row r="37" spans="1:6" ht="31.5" x14ac:dyDescent="0.25">
      <c r="A37" s="356">
        <v>20423</v>
      </c>
      <c r="B37" s="188" t="s">
        <v>1087</v>
      </c>
      <c r="C37" s="278"/>
      <c r="D37" s="278"/>
      <c r="E37" s="1519" t="e">
        <f t="shared" si="0"/>
        <v>#DIV/0!</v>
      </c>
      <c r="F37" s="354"/>
    </row>
    <row r="38" spans="1:6" ht="31.5" x14ac:dyDescent="0.25">
      <c r="A38" s="356">
        <v>20429</v>
      </c>
      <c r="B38" s="188" t="s">
        <v>2273</v>
      </c>
      <c r="C38" s="278"/>
      <c r="D38" s="278"/>
      <c r="E38" s="1519" t="e">
        <f t="shared" si="0"/>
        <v>#DIV/0!</v>
      </c>
      <c r="F38" s="354"/>
    </row>
    <row r="39" spans="1:6" x14ac:dyDescent="0.25">
      <c r="A39" s="356">
        <v>20431</v>
      </c>
      <c r="B39" s="188" t="s">
        <v>72</v>
      </c>
      <c r="C39" s="278"/>
      <c r="D39" s="278"/>
      <c r="E39" s="1519" t="e">
        <f t="shared" si="0"/>
        <v>#DIV/0!</v>
      </c>
      <c r="F39" s="354"/>
    </row>
    <row r="40" spans="1:6" s="666" customFormat="1" ht="31.5" x14ac:dyDescent="0.25">
      <c r="A40" s="1517">
        <v>204322</v>
      </c>
      <c r="B40" s="1463" t="s">
        <v>1834</v>
      </c>
      <c r="C40" s="278"/>
      <c r="D40" s="278"/>
      <c r="E40" s="1519" t="e">
        <f t="shared" si="0"/>
        <v>#DIV/0!</v>
      </c>
      <c r="F40" s="354"/>
    </row>
    <row r="41" spans="1:6" s="666" customFormat="1" ht="47.25" x14ac:dyDescent="0.25">
      <c r="A41" s="1517">
        <v>20433</v>
      </c>
      <c r="B41" s="1463" t="s">
        <v>1816</v>
      </c>
      <c r="C41" s="278"/>
      <c r="D41" s="278"/>
      <c r="E41" s="1519" t="e">
        <f t="shared" si="0"/>
        <v>#DIV/0!</v>
      </c>
      <c r="F41" s="354"/>
    </row>
    <row r="42" spans="1:6" s="666" customFormat="1" x14ac:dyDescent="0.25">
      <c r="A42" s="188">
        <v>20434</v>
      </c>
      <c r="B42" s="188" t="s">
        <v>626</v>
      </c>
      <c r="C42" s="278"/>
      <c r="D42" s="278"/>
      <c r="E42" s="1519" t="e">
        <f t="shared" si="0"/>
        <v>#DIV/0!</v>
      </c>
      <c r="F42" s="354"/>
    </row>
    <row r="43" spans="1:6" s="666" customFormat="1" ht="31.5" x14ac:dyDescent="0.25">
      <c r="A43" s="786">
        <v>20435</v>
      </c>
      <c r="B43" s="694" t="s">
        <v>1412</v>
      </c>
      <c r="C43" s="278"/>
      <c r="D43" s="278"/>
      <c r="E43" s="1519" t="e">
        <f t="shared" si="0"/>
        <v>#DIV/0!</v>
      </c>
      <c r="F43" s="354"/>
    </row>
    <row r="44" spans="1:6" s="666" customFormat="1" x14ac:dyDescent="0.25">
      <c r="A44" s="786">
        <v>20436</v>
      </c>
      <c r="B44" s="767" t="s">
        <v>629</v>
      </c>
      <c r="C44" s="278"/>
      <c r="D44" s="278"/>
      <c r="E44" s="1519" t="e">
        <f t="shared" si="0"/>
        <v>#DIV/0!</v>
      </c>
      <c r="F44" s="354"/>
    </row>
    <row r="45" spans="1:6" s="666" customFormat="1" x14ac:dyDescent="0.25">
      <c r="A45" s="786">
        <v>20437</v>
      </c>
      <c r="B45" s="768" t="s">
        <v>1291</v>
      </c>
      <c r="C45" s="278"/>
      <c r="D45" s="278"/>
      <c r="E45" s="1519" t="e">
        <f t="shared" si="0"/>
        <v>#DIV/0!</v>
      </c>
      <c r="F45" s="354"/>
    </row>
    <row r="46" spans="1:6" s="666" customFormat="1" ht="31.5" x14ac:dyDescent="0.25">
      <c r="A46" s="786" t="s">
        <v>1312</v>
      </c>
      <c r="B46" s="694" t="s">
        <v>1411</v>
      </c>
      <c r="C46" s="278"/>
      <c r="D46" s="278"/>
      <c r="E46" s="1519" t="e">
        <f t="shared" si="0"/>
        <v>#DIV/0!</v>
      </c>
      <c r="F46" s="354"/>
    </row>
    <row r="47" spans="1:6" s="666" customFormat="1" ht="31.5" x14ac:dyDescent="0.25">
      <c r="A47" s="786">
        <v>20439</v>
      </c>
      <c r="B47" s="694" t="s">
        <v>698</v>
      </c>
      <c r="C47" s="278"/>
      <c r="D47" s="278"/>
      <c r="E47" s="1519" t="e">
        <f t="shared" si="0"/>
        <v>#DIV/0!</v>
      </c>
      <c r="F47" s="354"/>
    </row>
    <row r="48" spans="1:6" s="666" customFormat="1" ht="31.5" x14ac:dyDescent="0.25">
      <c r="A48" s="786">
        <v>20440</v>
      </c>
      <c r="B48" s="694" t="s">
        <v>1736</v>
      </c>
      <c r="C48" s="278"/>
      <c r="D48" s="278"/>
      <c r="E48" s="1519" t="e">
        <f t="shared" si="0"/>
        <v>#DIV/0!</v>
      </c>
      <c r="F48" s="354"/>
    </row>
    <row r="49" spans="1:6" s="666" customFormat="1" ht="31.5" x14ac:dyDescent="0.25">
      <c r="A49" s="786">
        <v>20441</v>
      </c>
      <c r="B49" s="694" t="s">
        <v>627</v>
      </c>
      <c r="C49" s="278"/>
      <c r="D49" s="278"/>
      <c r="E49" s="1519" t="e">
        <f t="shared" si="0"/>
        <v>#DIV/0!</v>
      </c>
      <c r="F49" s="354"/>
    </row>
    <row r="50" spans="1:6" s="666" customFormat="1" ht="31.5" x14ac:dyDescent="0.25">
      <c r="A50" s="786">
        <v>20442</v>
      </c>
      <c r="B50" s="694" t="s">
        <v>1737</v>
      </c>
      <c r="C50" s="278"/>
      <c r="D50" s="278"/>
      <c r="E50" s="1519" t="e">
        <f t="shared" si="0"/>
        <v>#DIV/0!</v>
      </c>
      <c r="F50" s="354"/>
    </row>
    <row r="51" spans="1:6" ht="32.25" customHeight="1" x14ac:dyDescent="0.25">
      <c r="A51" s="188">
        <v>204952</v>
      </c>
      <c r="B51" s="188" t="s">
        <v>1005</v>
      </c>
      <c r="C51" s="278"/>
      <c r="D51" s="278"/>
      <c r="E51" s="1519" t="e">
        <f t="shared" si="0"/>
        <v>#DIV/0!</v>
      </c>
      <c r="F51" s="354"/>
    </row>
    <row r="52" spans="1:6" s="255" customFormat="1" ht="32.25" customHeight="1" x14ac:dyDescent="0.25">
      <c r="A52" s="1427" t="s">
        <v>2139</v>
      </c>
      <c r="B52" s="1458" t="s">
        <v>1311</v>
      </c>
      <c r="C52" s="278"/>
      <c r="D52" s="278"/>
      <c r="E52" s="1519" t="e">
        <f t="shared" si="0"/>
        <v>#DIV/0!</v>
      </c>
      <c r="F52" s="354"/>
    </row>
    <row r="53" spans="1:6" s="255" customFormat="1" ht="32.25" customHeight="1" x14ac:dyDescent="0.25">
      <c r="A53" s="1427" t="s">
        <v>2345</v>
      </c>
      <c r="B53" s="1458" t="s">
        <v>2344</v>
      </c>
      <c r="C53" s="278"/>
      <c r="D53" s="278"/>
      <c r="E53" s="1519" t="e">
        <f t="shared" si="0"/>
        <v>#DIV/0!</v>
      </c>
      <c r="F53" s="354"/>
    </row>
    <row r="54" spans="1:6" s="255" customFormat="1" ht="31.5" x14ac:dyDescent="0.25">
      <c r="A54" s="1648">
        <v>20499</v>
      </c>
      <c r="B54" s="1517" t="s">
        <v>2160</v>
      </c>
      <c r="C54" s="278"/>
      <c r="D54" s="278"/>
      <c r="E54" s="1519" t="e">
        <f t="shared" si="0"/>
        <v>#DIV/0!</v>
      </c>
      <c r="F54" s="354"/>
    </row>
    <row r="55" spans="1:6" s="255" customFormat="1" ht="47.25" x14ac:dyDescent="0.25">
      <c r="A55" s="1649">
        <v>20121</v>
      </c>
      <c r="B55" s="1650" t="s">
        <v>2143</v>
      </c>
      <c r="C55" s="275"/>
      <c r="D55" s="275"/>
      <c r="E55" s="276" t="e">
        <f>D55/C55*100</f>
        <v>#DIV/0!</v>
      </c>
      <c r="F55" s="354"/>
    </row>
    <row r="56" spans="1:6" s="255" customFormat="1" x14ac:dyDescent="0.25">
      <c r="A56" s="1649">
        <v>20500</v>
      </c>
      <c r="B56" s="1651" t="s">
        <v>73</v>
      </c>
      <c r="C56" s="275">
        <f>C57+C60</f>
        <v>0</v>
      </c>
      <c r="D56" s="275">
        <f>D57+D60</f>
        <v>0</v>
      </c>
      <c r="E56" s="279" t="e">
        <f t="shared" si="0"/>
        <v>#DIV/0!</v>
      </c>
      <c r="F56" s="354"/>
    </row>
    <row r="57" spans="1:6" s="255" customFormat="1" x14ac:dyDescent="0.25">
      <c r="A57" s="1426" t="s">
        <v>2141</v>
      </c>
      <c r="B57" s="1637" t="s">
        <v>1664</v>
      </c>
      <c r="C57" s="275">
        <f>SUM(C58:C59)</f>
        <v>0</v>
      </c>
      <c r="D57" s="275">
        <f>SUM(D58:D59)</f>
        <v>0</v>
      </c>
      <c r="E57" s="279" t="e">
        <f t="shared" si="0"/>
        <v>#DIV/0!</v>
      </c>
      <c r="F57" s="354"/>
    </row>
    <row r="58" spans="1:6" s="255" customFormat="1" x14ac:dyDescent="0.25">
      <c r="A58" s="1648">
        <v>20501</v>
      </c>
      <c r="B58" s="1652" t="s">
        <v>74</v>
      </c>
      <c r="C58" s="278"/>
      <c r="D58" s="278"/>
      <c r="E58" s="1519" t="e">
        <f t="shared" si="0"/>
        <v>#DIV/0!</v>
      </c>
      <c r="F58" s="354"/>
    </row>
    <row r="59" spans="1:6" s="255" customFormat="1" x14ac:dyDescent="0.25">
      <c r="A59" s="1648">
        <v>20502</v>
      </c>
      <c r="B59" s="1653" t="s">
        <v>75</v>
      </c>
      <c r="C59" s="278"/>
      <c r="D59" s="278"/>
      <c r="E59" s="1519" t="e">
        <f t="shared" si="0"/>
        <v>#DIV/0!</v>
      </c>
      <c r="F59" s="354"/>
    </row>
    <row r="60" spans="1:6" s="255" customFormat="1" x14ac:dyDescent="0.25">
      <c r="A60" s="1426" t="s">
        <v>2142</v>
      </c>
      <c r="B60" s="1637" t="s">
        <v>1667</v>
      </c>
      <c r="C60" s="275">
        <f>SUM(C61:C65)</f>
        <v>0</v>
      </c>
      <c r="D60" s="275">
        <f>SUM(D61:D65)</f>
        <v>0</v>
      </c>
      <c r="E60" s="279" t="e">
        <f t="shared" si="0"/>
        <v>#DIV/0!</v>
      </c>
      <c r="F60" s="728"/>
    </row>
    <row r="61" spans="1:6" s="255" customFormat="1" ht="31.5" x14ac:dyDescent="0.25">
      <c r="A61" s="1648">
        <v>20503</v>
      </c>
      <c r="B61" s="1654" t="s">
        <v>355</v>
      </c>
      <c r="C61" s="727"/>
      <c r="D61" s="727"/>
      <c r="E61" s="1519" t="e">
        <f t="shared" si="0"/>
        <v>#DIV/0!</v>
      </c>
      <c r="F61" s="728"/>
    </row>
    <row r="62" spans="1:6" s="255" customFormat="1" ht="47.25" x14ac:dyDescent="0.25">
      <c r="A62" s="1648">
        <v>20504</v>
      </c>
      <c r="B62" s="1654" t="s">
        <v>844</v>
      </c>
      <c r="C62" s="727"/>
      <c r="D62" s="727"/>
      <c r="E62" s="1519" t="e">
        <f t="shared" si="0"/>
        <v>#DIV/0!</v>
      </c>
      <c r="F62" s="728"/>
    </row>
    <row r="63" spans="1:6" s="255" customFormat="1" x14ac:dyDescent="0.25">
      <c r="A63" s="1427">
        <v>20505</v>
      </c>
      <c r="B63" s="1458" t="s">
        <v>1510</v>
      </c>
      <c r="C63" s="727"/>
      <c r="D63" s="727"/>
      <c r="E63" s="1519" t="e">
        <f t="shared" si="0"/>
        <v>#DIV/0!</v>
      </c>
      <c r="F63" s="728"/>
    </row>
    <row r="64" spans="1:6" s="255" customFormat="1" ht="31.5" x14ac:dyDescent="0.25">
      <c r="A64" s="1427">
        <v>20508</v>
      </c>
      <c r="B64" s="1458" t="s">
        <v>2075</v>
      </c>
      <c r="C64" s="727"/>
      <c r="D64" s="727"/>
      <c r="E64" s="1519" t="e">
        <f t="shared" si="0"/>
        <v>#DIV/0!</v>
      </c>
      <c r="F64" s="728"/>
    </row>
    <row r="65" spans="1:6" ht="16.5" thickBot="1" x14ac:dyDescent="0.3">
      <c r="A65" s="363">
        <v>20599</v>
      </c>
      <c r="B65" s="364" t="s">
        <v>339</v>
      </c>
      <c r="C65" s="365"/>
      <c r="D65" s="365"/>
      <c r="E65" s="1521" t="e">
        <f t="shared" si="0"/>
        <v>#DIV/0!</v>
      </c>
      <c r="F65" s="366"/>
    </row>
    <row r="68" spans="1:6" x14ac:dyDescent="0.25">
      <c r="B68" s="48"/>
      <c r="C68" s="62"/>
      <c r="D68" s="62"/>
    </row>
    <row r="69" spans="1:6" x14ac:dyDescent="0.25">
      <c r="B69" s="62"/>
      <c r="C69" s="62"/>
      <c r="D69" s="62"/>
    </row>
    <row r="70" spans="1:6" x14ac:dyDescent="0.25">
      <c r="B70" s="250"/>
      <c r="C70" s="281"/>
      <c r="D70" s="62"/>
    </row>
  </sheetData>
  <mergeCells count="5">
    <mergeCell ref="E1:F1"/>
    <mergeCell ref="A4:F4"/>
    <mergeCell ref="A5:F5"/>
    <mergeCell ref="E2:F2"/>
    <mergeCell ref="E3:F3"/>
  </mergeCells>
  <pageMargins left="0.7" right="0.7" top="0.75" bottom="0.75" header="0.3" footer="0.3"/>
  <pageSetup paperSize="9" scale="51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14999847407452621"/>
  </sheetPr>
  <dimension ref="A1:S20"/>
  <sheetViews>
    <sheetView workbookViewId="0">
      <selection activeCell="B1" sqref="B1:D2"/>
    </sheetView>
  </sheetViews>
  <sheetFormatPr defaultColWidth="9.42578125" defaultRowHeight="15.75" x14ac:dyDescent="0.25"/>
  <cols>
    <col min="1" max="1" width="54" style="62" customWidth="1"/>
    <col min="2" max="2" width="21.85546875" style="62" customWidth="1"/>
    <col min="3" max="3" width="17.85546875" style="62" customWidth="1"/>
    <col min="4" max="4" width="21" style="62" customWidth="1"/>
    <col min="5" max="5" width="9.42578125" style="62" customWidth="1"/>
    <col min="6" max="6" width="12.7109375" style="62" customWidth="1"/>
    <col min="7" max="7" width="9.42578125" style="62" customWidth="1"/>
    <col min="8" max="8" width="13.5703125" style="62" customWidth="1"/>
    <col min="9" max="9" width="14.5703125" style="62" customWidth="1"/>
    <col min="10" max="10" width="12" style="62" customWidth="1"/>
    <col min="11" max="12" width="9.42578125" style="62" customWidth="1"/>
    <col min="13" max="13" width="17.28515625" style="62" customWidth="1"/>
    <col min="14" max="14" width="20.28515625" style="62" customWidth="1"/>
    <col min="15" max="16384" width="9.42578125" style="62"/>
  </cols>
  <sheetData>
    <row r="1" spans="1:19" ht="33" customHeight="1" x14ac:dyDescent="0.25">
      <c r="B1" s="3139" t="s">
        <v>2584</v>
      </c>
      <c r="C1" s="3139"/>
      <c r="D1" s="3139"/>
      <c r="F1" s="46"/>
      <c r="G1" s="46"/>
      <c r="H1" s="46"/>
      <c r="I1" s="46"/>
      <c r="J1" s="46"/>
      <c r="K1" s="46"/>
      <c r="L1" s="46"/>
      <c r="M1" s="46"/>
    </row>
    <row r="2" spans="1:19" ht="82.5" customHeight="1" x14ac:dyDescent="0.25">
      <c r="B2" s="3139" t="s">
        <v>90</v>
      </c>
      <c r="C2" s="3139"/>
      <c r="D2" s="3139"/>
      <c r="E2" s="719"/>
      <c r="F2" s="719"/>
      <c r="G2" s="719"/>
      <c r="H2" s="719"/>
      <c r="I2" s="719"/>
      <c r="J2" s="719"/>
      <c r="N2" s="719"/>
      <c r="O2" s="719"/>
      <c r="P2" s="719"/>
    </row>
    <row r="3" spans="1:19" s="769" customFormat="1" ht="18.75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9" s="1659" customFormat="1" ht="36.75" customHeight="1" x14ac:dyDescent="0.3">
      <c r="A4" s="3140" t="s">
        <v>2415</v>
      </c>
      <c r="B4" s="3140"/>
      <c r="C4" s="3140"/>
      <c r="D4" s="3140"/>
      <c r="E4" s="3140"/>
      <c r="F4" s="1658"/>
      <c r="G4" s="1658"/>
      <c r="K4" s="1660"/>
      <c r="L4" s="1660"/>
      <c r="M4" s="1660"/>
      <c r="N4" s="1660"/>
      <c r="O4" s="1660"/>
      <c r="P4" s="1660"/>
      <c r="Q4" s="1660"/>
      <c r="R4" s="1660"/>
      <c r="S4" s="1660"/>
    </row>
    <row r="5" spans="1:19" s="774" customFormat="1" ht="20.25" x14ac:dyDescent="0.3">
      <c r="A5" s="773"/>
      <c r="B5" s="982" t="s">
        <v>1305</v>
      </c>
      <c r="C5" s="773"/>
      <c r="D5" s="773"/>
      <c r="E5" s="773"/>
      <c r="F5" s="773"/>
      <c r="G5" s="773"/>
      <c r="H5" s="773"/>
      <c r="I5" s="773"/>
      <c r="J5" s="773"/>
      <c r="K5" s="773"/>
      <c r="L5" s="773"/>
      <c r="M5" s="773"/>
      <c r="N5" s="773"/>
      <c r="O5" s="773"/>
      <c r="P5" s="773"/>
      <c r="Q5" s="773"/>
      <c r="R5" s="773"/>
      <c r="S5" s="773"/>
    </row>
    <row r="6" spans="1:19" s="774" customFormat="1" ht="21" thickBot="1" x14ac:dyDescent="0.35">
      <c r="A6" s="787"/>
      <c r="B6" s="787"/>
      <c r="C6" s="787"/>
      <c r="D6" s="787"/>
      <c r="E6" s="787"/>
      <c r="F6" s="787"/>
      <c r="G6" s="773"/>
      <c r="H6" s="773"/>
      <c r="I6" s="773"/>
      <c r="J6" s="773"/>
      <c r="K6" s="773"/>
      <c r="L6" s="773"/>
      <c r="M6" s="773"/>
      <c r="N6" s="773"/>
      <c r="O6" s="773"/>
      <c r="P6" s="773"/>
      <c r="Q6" s="773"/>
      <c r="R6" s="773"/>
      <c r="S6" s="773"/>
    </row>
    <row r="7" spans="1:19" ht="75.75" thickBot="1" x14ac:dyDescent="0.35">
      <c r="A7" s="1101" t="s">
        <v>2045</v>
      </c>
      <c r="B7" s="989" t="s">
        <v>2005</v>
      </c>
      <c r="C7" s="989" t="s">
        <v>1786</v>
      </c>
      <c r="D7" s="990" t="s">
        <v>1787</v>
      </c>
    </row>
    <row r="8" spans="1:19" ht="19.5" thickBot="1" x14ac:dyDescent="0.35">
      <c r="A8" s="986">
        <v>1</v>
      </c>
      <c r="B8" s="987">
        <v>2</v>
      </c>
      <c r="C8" s="1068">
        <v>3</v>
      </c>
      <c r="D8" s="988">
        <v>4</v>
      </c>
    </row>
    <row r="9" spans="1:19" ht="18.75" x14ac:dyDescent="0.3">
      <c r="A9" s="985" t="s">
        <v>1775</v>
      </c>
      <c r="B9" s="992">
        <f>C9+D9</f>
        <v>0</v>
      </c>
      <c r="C9" s="992"/>
      <c r="D9" s="992"/>
    </row>
    <row r="10" spans="1:19" ht="18.75" x14ac:dyDescent="0.3">
      <c r="A10" s="983" t="s">
        <v>1776</v>
      </c>
      <c r="B10" s="993">
        <f t="shared" ref="B10:B20" si="0">C10+D10</f>
        <v>0</v>
      </c>
      <c r="C10" s="993"/>
      <c r="D10" s="993"/>
    </row>
    <row r="11" spans="1:19" ht="18.75" x14ac:dyDescent="0.3">
      <c r="A11" s="983" t="s">
        <v>1777</v>
      </c>
      <c r="B11" s="993">
        <f t="shared" si="0"/>
        <v>0</v>
      </c>
      <c r="C11" s="993"/>
      <c r="D11" s="993"/>
    </row>
    <row r="12" spans="1:19" ht="18.75" x14ac:dyDescent="0.3">
      <c r="A12" s="983" t="s">
        <v>1778</v>
      </c>
      <c r="B12" s="993">
        <f t="shared" si="0"/>
        <v>0</v>
      </c>
      <c r="C12" s="993"/>
      <c r="D12" s="993"/>
    </row>
    <row r="13" spans="1:19" ht="19.5" x14ac:dyDescent="0.35">
      <c r="A13" s="991" t="s">
        <v>1779</v>
      </c>
      <c r="B13" s="995">
        <f>B14+B15+B16+B17+B18+B19+B20</f>
        <v>0</v>
      </c>
      <c r="C13" s="995"/>
      <c r="D13" s="995"/>
    </row>
    <row r="14" spans="1:19" ht="18.75" x14ac:dyDescent="0.3">
      <c r="A14" s="983" t="s">
        <v>1780</v>
      </c>
      <c r="B14" s="993">
        <f t="shared" si="0"/>
        <v>0</v>
      </c>
      <c r="C14" s="993"/>
      <c r="D14" s="993"/>
    </row>
    <row r="15" spans="1:19" ht="18.75" x14ac:dyDescent="0.3">
      <c r="A15" s="983" t="s">
        <v>1781</v>
      </c>
      <c r="B15" s="993">
        <f t="shared" si="0"/>
        <v>0</v>
      </c>
      <c r="C15" s="993"/>
      <c r="D15" s="993"/>
    </row>
    <row r="16" spans="1:19" ht="18.75" x14ac:dyDescent="0.3">
      <c r="A16" s="983" t="s">
        <v>1782</v>
      </c>
      <c r="B16" s="993">
        <f t="shared" si="0"/>
        <v>0</v>
      </c>
      <c r="C16" s="993"/>
      <c r="D16" s="993"/>
    </row>
    <row r="17" spans="1:4" ht="18.75" x14ac:dyDescent="0.3">
      <c r="A17" s="983" t="s">
        <v>1783</v>
      </c>
      <c r="B17" s="993">
        <f t="shared" si="0"/>
        <v>0</v>
      </c>
      <c r="C17" s="993"/>
      <c r="D17" s="993"/>
    </row>
    <row r="18" spans="1:4" ht="37.5" x14ac:dyDescent="0.3">
      <c r="A18" s="983" t="s">
        <v>1784</v>
      </c>
      <c r="B18" s="993">
        <f t="shared" si="0"/>
        <v>0</v>
      </c>
      <c r="C18" s="993"/>
      <c r="D18" s="993"/>
    </row>
    <row r="19" spans="1:4" ht="18.75" x14ac:dyDescent="0.3">
      <c r="A19" s="983" t="s">
        <v>1785</v>
      </c>
      <c r="B19" s="993">
        <f t="shared" si="0"/>
        <v>0</v>
      </c>
      <c r="C19" s="993"/>
      <c r="D19" s="993"/>
    </row>
    <row r="20" spans="1:4" ht="19.5" thickBot="1" x14ac:dyDescent="0.35">
      <c r="A20" s="984" t="s">
        <v>1788</v>
      </c>
      <c r="B20" s="994">
        <f t="shared" si="0"/>
        <v>0</v>
      </c>
      <c r="C20" s="994"/>
      <c r="D20" s="994"/>
    </row>
  </sheetData>
  <mergeCells count="3">
    <mergeCell ref="B2:D2"/>
    <mergeCell ref="B1:D1"/>
    <mergeCell ref="A4:E4"/>
  </mergeCells>
  <printOptions horizontalCentered="1"/>
  <pageMargins left="0.39370078740157483" right="0.15748031496062992" top="0.98425196850393704" bottom="0.51181102362204722" header="0.51181102362204722" footer="0.23622047244094491"/>
  <pageSetup paperSize="8" scale="6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8"/>
  <sheetViews>
    <sheetView topLeftCell="A7" workbookViewId="0">
      <selection activeCell="J6" sqref="J6"/>
    </sheetView>
  </sheetViews>
  <sheetFormatPr defaultColWidth="9.140625" defaultRowHeight="15.75" x14ac:dyDescent="0.25"/>
  <cols>
    <col min="1" max="1" width="17.85546875" style="91" customWidth="1"/>
    <col min="2" max="2" width="83.7109375" style="91" customWidth="1"/>
    <col min="3" max="3" width="17.5703125" style="62" customWidth="1"/>
    <col min="4" max="4" width="16.28515625" style="62" customWidth="1"/>
    <col min="5" max="5" width="8.28515625" style="62" bestFit="1" customWidth="1"/>
    <col min="6" max="6" width="9.85546875" style="62" bestFit="1" customWidth="1"/>
    <col min="7" max="7" width="6" style="62" bestFit="1" customWidth="1"/>
    <col min="8" max="8" width="8.140625" style="62" bestFit="1" customWidth="1"/>
    <col min="9" max="9" width="5" style="62" bestFit="1" customWidth="1"/>
    <col min="10" max="11" width="6.42578125" style="62" bestFit="1" customWidth="1"/>
    <col min="12" max="12" width="7.7109375" style="62" bestFit="1" customWidth="1"/>
    <col min="13" max="13" width="10" style="62" customWidth="1"/>
    <col min="14" max="14" width="9" style="62" customWidth="1"/>
    <col min="15" max="15" width="8.85546875" style="62" customWidth="1"/>
    <col min="16" max="16" width="10" style="62" customWidth="1"/>
    <col min="17" max="17" width="7.28515625" style="62" customWidth="1"/>
    <col min="18" max="18" width="12.5703125" style="62" customWidth="1"/>
    <col min="19" max="19" width="11.140625" style="62" customWidth="1"/>
    <col min="20" max="20" width="9.85546875" style="62" customWidth="1"/>
    <col min="21" max="21" width="9.140625" style="62" customWidth="1"/>
    <col min="22" max="22" width="13" style="62" customWidth="1"/>
    <col min="23" max="23" width="9.140625" style="62" customWidth="1"/>
    <col min="24" max="24" width="10.42578125" style="62" customWidth="1"/>
    <col min="25" max="16384" width="9.140625" style="62"/>
  </cols>
  <sheetData>
    <row r="1" spans="1:28" ht="34.5" customHeight="1" x14ac:dyDescent="0.25">
      <c r="M1" s="3139" t="s">
        <v>1381</v>
      </c>
      <c r="N1" s="3139"/>
      <c r="O1" s="3139"/>
      <c r="P1" s="3139"/>
      <c r="Q1" s="3139"/>
      <c r="R1" s="3139"/>
      <c r="S1" s="3139"/>
      <c r="T1" s="3139"/>
      <c r="U1" s="283"/>
    </row>
    <row r="2" spans="1:28" ht="71.25" customHeight="1" x14ac:dyDescent="0.25">
      <c r="M2" s="3139" t="s">
        <v>1427</v>
      </c>
      <c r="N2" s="3139"/>
      <c r="O2" s="3139"/>
      <c r="P2" s="3139"/>
      <c r="Q2" s="3139"/>
      <c r="R2" s="3139"/>
      <c r="S2" s="3139"/>
      <c r="T2" s="3139"/>
      <c r="U2" s="283"/>
    </row>
    <row r="3" spans="1:28" s="88" customFormat="1" ht="18.75" customHeight="1" x14ac:dyDescent="0.25">
      <c r="A3" s="91"/>
      <c r="B3" s="3146" t="s">
        <v>2218</v>
      </c>
      <c r="C3" s="3146"/>
      <c r="D3" s="3146"/>
      <c r="E3" s="3146"/>
      <c r="F3" s="3146"/>
      <c r="G3" s="3146"/>
      <c r="H3" s="3146"/>
      <c r="I3" s="3146"/>
      <c r="J3" s="3146"/>
      <c r="K3" s="3146"/>
      <c r="L3" s="3146"/>
      <c r="M3" s="3146"/>
      <c r="N3" s="3146"/>
      <c r="O3" s="3146"/>
      <c r="P3" s="3146"/>
      <c r="Q3" s="3146"/>
      <c r="R3" s="134"/>
      <c r="S3" s="134"/>
      <c r="T3" s="134"/>
      <c r="U3" s="84"/>
      <c r="V3" s="84"/>
    </row>
    <row r="4" spans="1:28" s="769" customFormat="1" ht="18.75" customHeight="1" x14ac:dyDescent="0.3">
      <c r="A4" s="771"/>
      <c r="B4" s="3152" t="s">
        <v>1300</v>
      </c>
      <c r="C4" s="3152"/>
      <c r="D4" s="3152"/>
      <c r="E4" s="1179"/>
      <c r="F4" s="1179"/>
      <c r="G4" s="1179"/>
      <c r="H4" s="1179"/>
      <c r="I4" s="1179"/>
      <c r="J4" s="1179"/>
      <c r="K4" s="1179"/>
      <c r="L4" s="1179"/>
      <c r="M4" s="3148"/>
      <c r="N4" s="3148"/>
      <c r="O4" s="3148"/>
      <c r="P4" s="3148"/>
      <c r="Q4" s="28"/>
      <c r="R4" s="28"/>
    </row>
    <row r="5" spans="1:28" s="769" customFormat="1" ht="19.5" thickBot="1" x14ac:dyDescent="0.35">
      <c r="A5" s="771"/>
      <c r="B5" s="3147" t="s">
        <v>1299</v>
      </c>
      <c r="C5" s="3147"/>
      <c r="D5" s="772"/>
      <c r="E5" s="792"/>
      <c r="F5" s="792"/>
      <c r="G5" s="792"/>
      <c r="H5" s="792"/>
      <c r="I5" s="792"/>
      <c r="J5" s="792"/>
      <c r="K5" s="792"/>
      <c r="L5" s="792"/>
      <c r="N5" s="770"/>
      <c r="O5" s="770"/>
      <c r="P5" s="770"/>
      <c r="Q5" s="770"/>
    </row>
    <row r="6" spans="1:28" ht="16.5" thickBot="1" x14ac:dyDescent="0.3">
      <c r="T6" s="85" t="s">
        <v>102</v>
      </c>
    </row>
    <row r="7" spans="1:28" s="550" customFormat="1" ht="39" customHeight="1" thickBot="1" x14ac:dyDescent="0.3">
      <c r="A7" s="3144" t="s">
        <v>2068</v>
      </c>
      <c r="B7" s="3141" t="s">
        <v>2043</v>
      </c>
      <c r="C7" s="3141" t="s">
        <v>2407</v>
      </c>
      <c r="D7" s="3141" t="s">
        <v>2406</v>
      </c>
      <c r="E7" s="3052" t="s">
        <v>451</v>
      </c>
      <c r="F7" s="3053"/>
      <c r="G7" s="3053"/>
      <c r="H7" s="3053"/>
      <c r="I7" s="3053"/>
      <c r="J7" s="3053"/>
      <c r="K7" s="3053"/>
      <c r="L7" s="3053"/>
      <c r="M7" s="3053"/>
      <c r="N7" s="3053"/>
      <c r="O7" s="3053"/>
      <c r="P7" s="3053"/>
      <c r="Q7" s="3054"/>
      <c r="R7" s="3149" t="s">
        <v>397</v>
      </c>
      <c r="S7" s="3150"/>
      <c r="T7" s="3151"/>
    </row>
    <row r="8" spans="1:28" s="550" customFormat="1" ht="75" customHeight="1" thickBot="1" x14ac:dyDescent="0.3">
      <c r="A8" s="2916"/>
      <c r="B8" s="2895"/>
      <c r="C8" s="2895"/>
      <c r="D8" s="2895"/>
      <c r="E8" s="2901" t="s">
        <v>1765</v>
      </c>
      <c r="F8" s="2902"/>
      <c r="G8" s="2903"/>
      <c r="H8" s="2901" t="s">
        <v>1766</v>
      </c>
      <c r="I8" s="2902"/>
      <c r="J8" s="2903"/>
      <c r="K8" s="2901" t="s">
        <v>1767</v>
      </c>
      <c r="L8" s="2902"/>
      <c r="M8" s="2903"/>
      <c r="N8" s="2901" t="s">
        <v>1768</v>
      </c>
      <c r="O8" s="2902"/>
      <c r="P8" s="2903"/>
      <c r="Q8" s="3155" t="s">
        <v>127</v>
      </c>
      <c r="R8" s="2889" t="s">
        <v>344</v>
      </c>
      <c r="S8" s="2889" t="s">
        <v>345</v>
      </c>
      <c r="T8" s="2913" t="s">
        <v>343</v>
      </c>
    </row>
    <row r="9" spans="1:28" s="550" customFormat="1" ht="43.5" customHeight="1" thickBot="1" x14ac:dyDescent="0.3">
      <c r="A9" s="3145"/>
      <c r="B9" s="3049"/>
      <c r="C9" s="3049"/>
      <c r="D9" s="3049"/>
      <c r="E9" s="1655" t="s">
        <v>2056</v>
      </c>
      <c r="F9" s="1655" t="s">
        <v>2057</v>
      </c>
      <c r="G9" s="1655" t="s">
        <v>2058</v>
      </c>
      <c r="H9" s="1655" t="s">
        <v>2059</v>
      </c>
      <c r="I9" s="1655" t="s">
        <v>2060</v>
      </c>
      <c r="J9" s="1655" t="s">
        <v>2061</v>
      </c>
      <c r="K9" s="1655" t="s">
        <v>2062</v>
      </c>
      <c r="L9" s="1655" t="s">
        <v>2063</v>
      </c>
      <c r="M9" s="1655" t="s">
        <v>2064</v>
      </c>
      <c r="N9" s="1655" t="s">
        <v>2065</v>
      </c>
      <c r="O9" s="1655" t="s">
        <v>2066</v>
      </c>
      <c r="P9" s="1655" t="s">
        <v>2067</v>
      </c>
      <c r="Q9" s="2905"/>
      <c r="R9" s="3153"/>
      <c r="S9" s="3153"/>
      <c r="T9" s="3154"/>
    </row>
    <row r="10" spans="1:28" s="550" customFormat="1" ht="14.25" customHeight="1" thickBot="1" x14ac:dyDescent="0.3">
      <c r="A10" s="1656">
        <v>1</v>
      </c>
      <c r="B10" s="663">
        <v>2</v>
      </c>
      <c r="C10" s="663">
        <v>3</v>
      </c>
      <c r="D10" s="663">
        <v>4</v>
      </c>
      <c r="E10" s="663">
        <v>5</v>
      </c>
      <c r="F10" s="663">
        <v>6</v>
      </c>
      <c r="G10" s="663">
        <v>7</v>
      </c>
      <c r="H10" s="663">
        <v>8</v>
      </c>
      <c r="I10" s="663">
        <v>9</v>
      </c>
      <c r="J10" s="663">
        <v>10</v>
      </c>
      <c r="K10" s="663">
        <v>11</v>
      </c>
      <c r="L10" s="663">
        <v>12</v>
      </c>
      <c r="M10" s="663">
        <v>13</v>
      </c>
      <c r="N10" s="663">
        <v>14</v>
      </c>
      <c r="O10" s="663">
        <v>15</v>
      </c>
      <c r="P10" s="663">
        <v>16</v>
      </c>
      <c r="Q10" s="663">
        <v>17</v>
      </c>
      <c r="R10" s="663">
        <v>18</v>
      </c>
      <c r="S10" s="663">
        <v>19</v>
      </c>
      <c r="T10" s="663">
        <v>20</v>
      </c>
    </row>
    <row r="11" spans="1:28" s="550" customFormat="1" ht="36.75" customHeight="1" x14ac:dyDescent="0.25">
      <c r="A11" s="3142" t="s">
        <v>2219</v>
      </c>
      <c r="B11" s="3143"/>
      <c r="C11" s="1657">
        <f t="shared" ref="C11:D11" si="0">C12+C13</f>
        <v>0</v>
      </c>
      <c r="D11" s="1657">
        <f t="shared" si="0"/>
        <v>0</v>
      </c>
      <c r="E11" s="1657">
        <f>E12+E13</f>
        <v>0</v>
      </c>
      <c r="F11" s="1657">
        <f t="shared" ref="F11:Q11" si="1">F12+F13</f>
        <v>0</v>
      </c>
      <c r="G11" s="1657">
        <f t="shared" si="1"/>
        <v>0</v>
      </c>
      <c r="H11" s="1657">
        <f t="shared" si="1"/>
        <v>0</v>
      </c>
      <c r="I11" s="1657">
        <f t="shared" si="1"/>
        <v>0</v>
      </c>
      <c r="J11" s="1657">
        <f t="shared" si="1"/>
        <v>0</v>
      </c>
      <c r="K11" s="1657">
        <f t="shared" si="1"/>
        <v>0</v>
      </c>
      <c r="L11" s="1657">
        <f t="shared" si="1"/>
        <v>0</v>
      </c>
      <c r="M11" s="1657">
        <f t="shared" si="1"/>
        <v>0</v>
      </c>
      <c r="N11" s="1657">
        <f t="shared" si="1"/>
        <v>0</v>
      </c>
      <c r="O11" s="1657">
        <f t="shared" si="1"/>
        <v>0</v>
      </c>
      <c r="P11" s="1657">
        <f t="shared" si="1"/>
        <v>0</v>
      </c>
      <c r="Q11" s="1657">
        <f t="shared" si="1"/>
        <v>0</v>
      </c>
      <c r="R11" s="1657">
        <f t="shared" ref="R11" si="2">R12+R13</f>
        <v>0</v>
      </c>
      <c r="S11" s="1657">
        <f t="shared" ref="S11" si="3">S12+S13</f>
        <v>0</v>
      </c>
      <c r="T11" s="1657">
        <f t="shared" ref="T11" si="4">T12+T13</f>
        <v>0</v>
      </c>
    </row>
    <row r="12" spans="1:28" s="550" customFormat="1" ht="33" customHeight="1" x14ac:dyDescent="0.25">
      <c r="A12" s="776">
        <v>207011</v>
      </c>
      <c r="B12" s="1466" t="s">
        <v>2037</v>
      </c>
      <c r="C12" s="1395"/>
      <c r="D12" s="1395"/>
      <c r="E12" s="1395"/>
      <c r="F12" s="1395"/>
      <c r="G12" s="1395"/>
      <c r="H12" s="1395"/>
      <c r="I12" s="1395"/>
      <c r="J12" s="1395"/>
      <c r="K12" s="1395"/>
      <c r="L12" s="1395"/>
      <c r="M12" s="1395"/>
      <c r="N12" s="1395"/>
      <c r="O12" s="1395"/>
      <c r="P12" s="1395"/>
      <c r="Q12" s="1395"/>
      <c r="R12" s="1393"/>
      <c r="S12" s="1393"/>
      <c r="T12" s="1393"/>
    </row>
    <row r="13" spans="1:28" s="550" customFormat="1" ht="38.25" customHeight="1" x14ac:dyDescent="0.25">
      <c r="A13" s="776">
        <v>207012</v>
      </c>
      <c r="B13" s="1466" t="s">
        <v>2038</v>
      </c>
      <c r="C13" s="1395"/>
      <c r="D13" s="1395"/>
      <c r="E13" s="1395"/>
      <c r="F13" s="1395"/>
      <c r="G13" s="1395"/>
      <c r="H13" s="1395"/>
      <c r="I13" s="1395"/>
      <c r="J13" s="1395"/>
      <c r="K13" s="1395"/>
      <c r="L13" s="1395"/>
      <c r="M13" s="1395"/>
      <c r="N13" s="1395"/>
      <c r="O13" s="1395"/>
      <c r="P13" s="1395"/>
      <c r="Q13" s="1395"/>
      <c r="R13" s="1393"/>
      <c r="S13" s="1393"/>
      <c r="T13" s="1393"/>
    </row>
    <row r="14" spans="1:28" x14ac:dyDescent="0.25">
      <c r="A14" s="641"/>
      <c r="B14" s="641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7"/>
      <c r="N14" s="577"/>
      <c r="O14" s="577"/>
      <c r="P14" s="577"/>
      <c r="Q14" s="577"/>
      <c r="R14" s="577"/>
      <c r="S14" s="577"/>
      <c r="T14" s="577"/>
      <c r="U14" s="48"/>
      <c r="V14" s="48"/>
      <c r="W14" s="48"/>
      <c r="X14" s="48"/>
      <c r="Y14" s="48"/>
      <c r="Z14" s="48"/>
      <c r="AA14" s="48"/>
      <c r="AB14" s="48"/>
    </row>
    <row r="15" spans="1:28" x14ac:dyDescent="0.25">
      <c r="A15" s="641"/>
      <c r="B15" s="641"/>
      <c r="C15" s="577"/>
      <c r="D15" s="577"/>
      <c r="E15" s="577"/>
      <c r="F15" s="577"/>
      <c r="G15" s="577"/>
      <c r="H15" s="577"/>
      <c r="I15" s="577"/>
      <c r="J15" s="577"/>
      <c r="K15" s="577"/>
      <c r="L15" s="577"/>
      <c r="M15" s="577"/>
      <c r="N15" s="577"/>
      <c r="O15" s="577"/>
      <c r="P15" s="577"/>
      <c r="Q15" s="577"/>
      <c r="R15" s="577"/>
      <c r="S15" s="577"/>
      <c r="T15" s="577"/>
      <c r="U15" s="48"/>
      <c r="V15" s="48"/>
      <c r="W15" s="48"/>
      <c r="X15" s="48"/>
      <c r="Y15" s="48"/>
      <c r="Z15" s="48"/>
      <c r="AA15" s="48"/>
      <c r="AB15" s="48"/>
    </row>
    <row r="16" spans="1:28" ht="20.25" x14ac:dyDescent="0.3">
      <c r="A16" s="773"/>
      <c r="B16" s="640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1" ht="20.25" x14ac:dyDescent="0.3">
      <c r="A17" s="774"/>
    </row>
    <row r="18" spans="1:1" ht="20.25" x14ac:dyDescent="0.3">
      <c r="A18" s="775"/>
    </row>
  </sheetData>
  <mergeCells count="21">
    <mergeCell ref="A11:B11"/>
    <mergeCell ref="A7:A9"/>
    <mergeCell ref="M1:T1"/>
    <mergeCell ref="B3:Q3"/>
    <mergeCell ref="B5:C5"/>
    <mergeCell ref="M4:P4"/>
    <mergeCell ref="R7:T7"/>
    <mergeCell ref="B4:D4"/>
    <mergeCell ref="M2:T2"/>
    <mergeCell ref="E7:Q7"/>
    <mergeCell ref="R8:R9"/>
    <mergeCell ref="S8:S9"/>
    <mergeCell ref="T8:T9"/>
    <mergeCell ref="D7:D9"/>
    <mergeCell ref="N8:P8"/>
    <mergeCell ref="Q8:Q9"/>
    <mergeCell ref="B7:B9"/>
    <mergeCell ref="C7:C9"/>
    <mergeCell ref="E8:G8"/>
    <mergeCell ref="H8:J8"/>
    <mergeCell ref="K8:M8"/>
  </mergeCells>
  <phoneticPr fontId="0" type="noConversion"/>
  <printOptions horizontalCentered="1"/>
  <pageMargins left="0.39370078740157483" right="0.15748031496062992" top="0.98425196850393704" bottom="0.51181102362204722" header="0.51181102362204722" footer="0.23622047244094491"/>
  <pageSetup paperSize="8" scale="74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Z24"/>
  <sheetViews>
    <sheetView view="pageBreakPreview" topLeftCell="A4" zoomScale="90" zoomScaleNormal="100" workbookViewId="0">
      <selection activeCell="BN14" sqref="BN14"/>
    </sheetView>
  </sheetViews>
  <sheetFormatPr defaultColWidth="9.42578125" defaultRowHeight="15.75" outlineLevelCol="1" x14ac:dyDescent="0.25"/>
  <cols>
    <col min="1" max="1" width="9.42578125" style="1435" customWidth="1"/>
    <col min="2" max="3" width="9.42578125" style="1435" customWidth="1" outlineLevel="1"/>
    <col min="4" max="4" width="8.85546875" style="1435" customWidth="1" outlineLevel="1"/>
    <col min="5" max="5" width="9.140625" style="1435" customWidth="1" outlineLevel="1"/>
    <col min="6" max="6" width="13.42578125" style="1435" customWidth="1" outlineLevel="1"/>
    <col min="7" max="7" width="13.28515625" style="1435" customWidth="1" outlineLevel="1"/>
    <col min="8" max="8" width="10.140625" style="1435" customWidth="1" outlineLevel="1"/>
    <col min="9" max="9" width="9.28515625" style="1435" customWidth="1" outlineLevel="1"/>
    <col min="10" max="10" width="10.85546875" style="1435" customWidth="1" outlineLevel="1"/>
    <col min="11" max="11" width="12.42578125" style="1435" customWidth="1" outlineLevel="1"/>
    <col min="12" max="12" width="16.7109375" style="1435" customWidth="1" outlineLevel="1"/>
    <col min="13" max="13" width="18.28515625" style="1435" customWidth="1" outlineLevel="1"/>
    <col min="14" max="14" width="11.7109375" style="1435" customWidth="1" outlineLevel="1"/>
    <col min="15" max="17" width="10.7109375" style="1435" customWidth="1" outlineLevel="1"/>
    <col min="18" max="18" width="38.7109375" style="1435" customWidth="1" outlineLevel="1"/>
    <col min="19" max="19" width="21.7109375" style="1435" customWidth="1" outlineLevel="1"/>
    <col min="20" max="24" width="16.28515625" style="1435" customWidth="1" outlineLevel="1"/>
    <col min="25" max="25" width="19.140625" style="1435" customWidth="1"/>
    <col min="26" max="26" width="20.42578125" style="1435" customWidth="1"/>
    <col min="27" max="27" width="18.42578125" style="1435" customWidth="1"/>
    <col min="28" max="28" width="25.140625" style="1435" customWidth="1"/>
    <col min="29" max="29" width="21.42578125" style="1435" customWidth="1"/>
    <col min="30" max="32" width="13.42578125" style="1435" customWidth="1"/>
    <col min="33" max="33" width="11.28515625" style="1435" customWidth="1"/>
    <col min="34" max="34" width="14.140625" style="1435" customWidth="1"/>
    <col min="35" max="35" width="8.28515625" style="1435" customWidth="1"/>
    <col min="36" max="36" width="9.85546875" style="1435" customWidth="1"/>
    <col min="37" max="37" width="6" style="1435" customWidth="1"/>
    <col min="38" max="38" width="8.140625" style="1435" customWidth="1"/>
    <col min="39" max="39" width="5" style="1435" customWidth="1"/>
    <col min="40" max="41" width="6.42578125" style="1435" customWidth="1"/>
    <col min="42" max="42" width="7.7109375" style="1435" customWidth="1"/>
    <col min="43" max="43" width="10.28515625" style="1435" customWidth="1"/>
    <col min="44" max="44" width="9.28515625" style="1435" customWidth="1"/>
    <col min="45" max="45" width="8.140625" style="1435" customWidth="1"/>
    <col min="46" max="46" width="9.140625" style="1435" customWidth="1"/>
    <col min="47" max="47" width="12" style="1435" customWidth="1"/>
    <col min="48" max="53" width="12" style="284" customWidth="1"/>
    <col min="54" max="61" width="9.42578125" style="284" customWidth="1"/>
    <col min="62" max="63" width="9.7109375" style="284" customWidth="1"/>
    <col min="64" max="67" width="9.42578125" style="284" customWidth="1"/>
    <col min="68" max="68" width="17.28515625" style="284" customWidth="1"/>
    <col min="69" max="70" width="9.7109375" style="284" customWidth="1"/>
    <col min="71" max="72" width="10.42578125" style="284" customWidth="1"/>
    <col min="73" max="73" width="8.7109375" style="284" customWidth="1"/>
    <col min="74" max="74" width="10.140625" style="284" customWidth="1"/>
    <col min="75" max="76" width="20.28515625" style="1435" customWidth="1"/>
    <col min="77" max="77" width="15.28515625" style="1435" customWidth="1"/>
    <col min="78" max="16384" width="9.42578125" style="1435"/>
  </cols>
  <sheetData>
    <row r="1" spans="1:78" ht="14.25" customHeight="1" x14ac:dyDescent="0.25">
      <c r="AH1" s="546"/>
      <c r="AI1" s="546"/>
      <c r="AJ1" s="546"/>
      <c r="AK1" s="546"/>
      <c r="AL1" s="546"/>
      <c r="AM1" s="546"/>
      <c r="AN1" s="546"/>
      <c r="AO1" s="546"/>
      <c r="AP1" s="546"/>
      <c r="AQ1" s="546"/>
      <c r="AR1" s="546"/>
      <c r="AS1" s="546"/>
      <c r="AT1" s="546"/>
      <c r="AU1" s="546"/>
      <c r="AV1" s="2235"/>
      <c r="AW1" s="2235"/>
      <c r="AX1" s="2235"/>
      <c r="AY1" s="2235"/>
      <c r="AZ1" s="2235"/>
      <c r="BA1" s="2235"/>
      <c r="BB1" s="2235"/>
      <c r="BC1" s="2235"/>
      <c r="BD1" s="2235"/>
      <c r="BE1" s="2235"/>
      <c r="BF1" s="2235"/>
      <c r="BG1" s="2235"/>
      <c r="BH1" s="2235"/>
      <c r="BI1" s="2235"/>
      <c r="BJ1" s="2235"/>
      <c r="BK1" s="2235"/>
      <c r="BL1" s="2235"/>
      <c r="BM1" s="2235"/>
      <c r="BN1" s="2235"/>
      <c r="BO1" s="2235"/>
      <c r="BP1" s="2235"/>
      <c r="BQ1" s="2235"/>
      <c r="BR1" s="2235"/>
      <c r="BS1" s="2235"/>
      <c r="BT1" s="2235"/>
      <c r="BU1" s="2235"/>
      <c r="BV1" s="2235"/>
      <c r="BW1" s="3158" t="s">
        <v>2216</v>
      </c>
      <c r="BX1" s="3158"/>
      <c r="BY1" s="546"/>
    </row>
    <row r="2" spans="1:78" ht="84" customHeight="1" x14ac:dyDescent="0.25"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2235"/>
      <c r="AW2" s="2235"/>
      <c r="AX2" s="2235"/>
      <c r="AY2" s="2235"/>
      <c r="AZ2" s="2235"/>
      <c r="BA2" s="2235"/>
      <c r="BB2" s="2235"/>
      <c r="BC2" s="2235"/>
      <c r="BD2" s="2235"/>
      <c r="BE2" s="2235"/>
      <c r="BF2" s="2235"/>
      <c r="BG2" s="2235"/>
      <c r="BH2" s="2235"/>
      <c r="BI2" s="2235"/>
      <c r="BJ2" s="2235"/>
      <c r="BK2" s="2235"/>
      <c r="BL2" s="2235"/>
      <c r="BM2" s="2235"/>
      <c r="BN2" s="2235"/>
      <c r="BO2" s="2235"/>
      <c r="BP2" s="2235"/>
      <c r="BQ2" s="2235"/>
      <c r="BR2" s="2235"/>
      <c r="BS2" s="2235"/>
      <c r="BT2" s="2235"/>
      <c r="BU2" s="2235"/>
      <c r="BV2" s="2235"/>
      <c r="BW2" s="3158" t="s">
        <v>90</v>
      </c>
      <c r="BX2" s="3158"/>
      <c r="BY2" s="546"/>
      <c r="BZ2" s="2598"/>
    </row>
    <row r="3" spans="1:78" s="769" customFormat="1" ht="18.75" customHeight="1" x14ac:dyDescent="0.3"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7"/>
      <c r="V3" s="787"/>
      <c r="W3" s="787"/>
      <c r="X3" s="787"/>
      <c r="Y3" s="3175" t="s">
        <v>2696</v>
      </c>
      <c r="Z3" s="3175"/>
      <c r="AA3" s="3175"/>
      <c r="AB3" s="3175"/>
      <c r="AC3" s="3175"/>
      <c r="AD3" s="3175"/>
      <c r="AE3" s="3175"/>
      <c r="AF3" s="3175"/>
      <c r="AG3" s="3175"/>
      <c r="AH3" s="3175"/>
      <c r="AI3" s="3175"/>
      <c r="AJ3" s="3175"/>
      <c r="AK3" s="3175"/>
      <c r="AL3" s="3175"/>
      <c r="AM3" s="3175"/>
      <c r="AN3" s="3175"/>
      <c r="AO3" s="3175"/>
      <c r="AP3" s="3175"/>
      <c r="AQ3" s="3175"/>
      <c r="AR3" s="3175"/>
      <c r="AS3" s="3175"/>
      <c r="AT3" s="3175"/>
      <c r="AU3" s="3175"/>
      <c r="AV3" s="3175"/>
      <c r="AW3" s="3175"/>
      <c r="AX3" s="3175"/>
      <c r="AY3" s="3175"/>
      <c r="AZ3" s="3175"/>
      <c r="BA3" s="3175"/>
      <c r="BB3" s="3175"/>
      <c r="BC3" s="2236"/>
      <c r="BD3" s="2236"/>
      <c r="BE3" s="2236"/>
      <c r="BF3" s="2236"/>
      <c r="BG3" s="2236"/>
      <c r="BH3" s="2236"/>
      <c r="BI3" s="2237"/>
      <c r="BJ3" s="2237"/>
      <c r="BK3" s="2237"/>
      <c r="BL3" s="2237"/>
      <c r="BM3" s="2237"/>
      <c r="BN3" s="2237"/>
      <c r="BO3" s="2237"/>
      <c r="BP3" s="2237"/>
      <c r="BQ3" s="2237"/>
      <c r="BR3" s="2237"/>
      <c r="BS3" s="2237"/>
      <c r="BT3" s="2237"/>
      <c r="BU3" s="2237"/>
      <c r="BV3" s="2237"/>
      <c r="BW3" s="2599"/>
      <c r="BX3" s="2599"/>
    </row>
    <row r="4" spans="1:78" s="769" customFormat="1" ht="18.75" x14ac:dyDescent="0.3">
      <c r="H4" s="2320"/>
      <c r="I4" s="2320"/>
      <c r="J4" s="2320"/>
      <c r="K4" s="2320"/>
      <c r="L4" s="2320"/>
      <c r="M4" s="2320"/>
      <c r="N4" s="2320"/>
      <c r="O4" s="2320"/>
      <c r="P4" s="2320"/>
      <c r="Q4" s="2320"/>
      <c r="R4" s="2320"/>
      <c r="S4" s="2320"/>
      <c r="T4" s="2320"/>
      <c r="U4" s="2320"/>
      <c r="V4" s="2320"/>
      <c r="W4" s="2320"/>
      <c r="X4" s="2320"/>
      <c r="Y4" s="3175" t="s">
        <v>2585</v>
      </c>
      <c r="Z4" s="3175"/>
      <c r="AA4" s="3175"/>
      <c r="AB4" s="3175"/>
      <c r="AC4" s="3175"/>
      <c r="AD4" s="3175"/>
      <c r="AE4" s="3175"/>
      <c r="AF4" s="3175"/>
      <c r="AG4" s="3175"/>
      <c r="AH4" s="3175"/>
      <c r="AI4" s="3175"/>
      <c r="AJ4" s="3175"/>
      <c r="AK4" s="3175"/>
      <c r="AL4" s="3175"/>
      <c r="AM4" s="3175"/>
      <c r="AN4" s="3175"/>
      <c r="AO4" s="3175"/>
      <c r="AP4" s="3175"/>
      <c r="AQ4" s="3175"/>
      <c r="AR4" s="3175"/>
      <c r="AS4" s="3175"/>
      <c r="AT4" s="3175"/>
      <c r="AU4" s="3175"/>
      <c r="AV4" s="3175"/>
      <c r="AW4" s="3175"/>
      <c r="AX4" s="3175"/>
      <c r="AY4" s="3175"/>
      <c r="AZ4" s="3175"/>
      <c r="BA4" s="3175"/>
      <c r="BB4" s="3175"/>
      <c r="BC4" s="2600"/>
      <c r="BD4" s="2600"/>
      <c r="BE4" s="2600"/>
      <c r="BF4" s="2600"/>
      <c r="BG4" s="2600"/>
      <c r="BH4" s="2600"/>
      <c r="BI4" s="2600"/>
      <c r="BJ4" s="2600"/>
      <c r="BK4" s="2600"/>
      <c r="BL4" s="2600"/>
      <c r="BM4" s="2600"/>
      <c r="BN4" s="2600"/>
      <c r="BO4" s="2600"/>
      <c r="BP4" s="2600"/>
      <c r="BQ4" s="2600"/>
      <c r="BR4" s="2600"/>
      <c r="BS4" s="2600"/>
      <c r="BT4" s="2600"/>
      <c r="BU4" s="2600"/>
      <c r="BV4" s="2600"/>
    </row>
    <row r="5" spans="1:78" ht="16.5" thickBot="1" x14ac:dyDescent="0.3">
      <c r="BP5" s="2601" t="s">
        <v>102</v>
      </c>
      <c r="BQ5" s="2601"/>
      <c r="BR5" s="2601"/>
      <c r="BS5" s="2601"/>
      <c r="BT5" s="2601"/>
      <c r="BU5" s="2601"/>
      <c r="BV5" s="2601"/>
    </row>
    <row r="6" spans="1:78" ht="66" customHeight="1" thickBot="1" x14ac:dyDescent="0.3">
      <c r="A6" s="2735" t="s">
        <v>454</v>
      </c>
      <c r="B6" s="2723" t="s">
        <v>1046</v>
      </c>
      <c r="C6" s="2723" t="s">
        <v>443</v>
      </c>
      <c r="D6" s="2602" t="s">
        <v>1047</v>
      </c>
      <c r="E6" s="2602" t="s">
        <v>1049</v>
      </c>
      <c r="F6" s="2602" t="s">
        <v>1726</v>
      </c>
      <c r="G6" s="2602" t="s">
        <v>1318</v>
      </c>
      <c r="H6" s="2602" t="s">
        <v>1053</v>
      </c>
      <c r="I6" s="2602" t="s">
        <v>1113</v>
      </c>
      <c r="J6" s="2602" t="s">
        <v>1108</v>
      </c>
      <c r="K6" s="2602" t="s">
        <v>1388</v>
      </c>
      <c r="L6" s="2602" t="s">
        <v>1054</v>
      </c>
      <c r="M6" s="2602" t="s">
        <v>1319</v>
      </c>
      <c r="N6" s="2723" t="s">
        <v>453</v>
      </c>
      <c r="O6" s="2723" t="s">
        <v>322</v>
      </c>
      <c r="P6" s="2723" t="s">
        <v>356</v>
      </c>
      <c r="Q6" s="2723" t="s">
        <v>351</v>
      </c>
      <c r="R6" s="2723" t="s">
        <v>1774</v>
      </c>
      <c r="S6" s="2723" t="s">
        <v>1978</v>
      </c>
      <c r="T6" s="2723" t="s">
        <v>1977</v>
      </c>
      <c r="U6" s="2723" t="s">
        <v>1940</v>
      </c>
      <c r="V6" s="2723" t="s">
        <v>1926</v>
      </c>
      <c r="W6" s="2723" t="s">
        <v>2414</v>
      </c>
      <c r="X6" s="2723" t="s">
        <v>1980</v>
      </c>
      <c r="Y6" s="2723" t="s">
        <v>358</v>
      </c>
      <c r="Z6" s="2723" t="s">
        <v>1212</v>
      </c>
      <c r="AA6" s="2723" t="s">
        <v>448</v>
      </c>
      <c r="AB6" s="2723" t="s">
        <v>1509</v>
      </c>
      <c r="AC6" s="2723" t="s">
        <v>449</v>
      </c>
      <c r="AD6" s="2723" t="s">
        <v>2274</v>
      </c>
      <c r="AE6" s="2721" t="s">
        <v>1420</v>
      </c>
      <c r="AF6" s="2722"/>
      <c r="AG6" s="2728" t="s">
        <v>1419</v>
      </c>
      <c r="AH6" s="2728" t="s">
        <v>1426</v>
      </c>
      <c r="AI6" s="2926" t="s">
        <v>1423</v>
      </c>
      <c r="AJ6" s="2927"/>
      <c r="AK6" s="2927"/>
      <c r="AL6" s="2927"/>
      <c r="AM6" s="2927"/>
      <c r="AN6" s="2927"/>
      <c r="AO6" s="2927"/>
      <c r="AP6" s="2927"/>
      <c r="AQ6" s="2927"/>
      <c r="AR6" s="2927"/>
      <c r="AS6" s="2927"/>
      <c r="AT6" s="2927"/>
      <c r="AU6" s="2927"/>
      <c r="AV6" s="2927"/>
      <c r="AW6" s="2927"/>
      <c r="AX6" s="2927"/>
      <c r="AY6" s="2927"/>
      <c r="AZ6" s="2927"/>
      <c r="BA6" s="2927"/>
      <c r="BB6" s="3165" t="s">
        <v>397</v>
      </c>
      <c r="BC6" s="3166"/>
      <c r="BD6" s="3166"/>
      <c r="BE6" s="3166"/>
      <c r="BF6" s="3166"/>
      <c r="BG6" s="3166"/>
      <c r="BH6" s="3166"/>
      <c r="BI6" s="3166"/>
      <c r="BJ6" s="3166"/>
      <c r="BK6" s="3166"/>
      <c r="BL6" s="3166"/>
      <c r="BM6" s="3166"/>
      <c r="BN6" s="3166"/>
      <c r="BO6" s="3166"/>
      <c r="BP6" s="3166"/>
      <c r="BQ6" s="3166"/>
      <c r="BR6" s="3166"/>
      <c r="BS6" s="3166"/>
      <c r="BT6" s="3166"/>
      <c r="BU6" s="3166"/>
      <c r="BV6" s="3167"/>
      <c r="BW6" s="3168" t="s">
        <v>1856</v>
      </c>
      <c r="BX6" s="2930" t="s">
        <v>2277</v>
      </c>
      <c r="BY6" s="3170" t="s">
        <v>740</v>
      </c>
    </row>
    <row r="7" spans="1:78" ht="45" customHeight="1" x14ac:dyDescent="0.25">
      <c r="A7" s="2736"/>
      <c r="B7" s="2724"/>
      <c r="C7" s="2724"/>
      <c r="D7" s="3173" t="s">
        <v>1048</v>
      </c>
      <c r="E7" s="3173" t="s">
        <v>1050</v>
      </c>
      <c r="F7" s="3173" t="s">
        <v>1052</v>
      </c>
      <c r="G7" s="3173" t="s">
        <v>1057</v>
      </c>
      <c r="H7" s="3173" t="s">
        <v>1058</v>
      </c>
      <c r="I7" s="3173" t="s">
        <v>1110</v>
      </c>
      <c r="J7" s="3173" t="s">
        <v>1112</v>
      </c>
      <c r="K7" s="3173" t="s">
        <v>1055</v>
      </c>
      <c r="L7" s="3173" t="s">
        <v>1059</v>
      </c>
      <c r="M7" s="3173" t="s">
        <v>1056</v>
      </c>
      <c r="N7" s="2724"/>
      <c r="O7" s="2724"/>
      <c r="P7" s="2724"/>
      <c r="Q7" s="2724"/>
      <c r="R7" s="2724"/>
      <c r="S7" s="2724"/>
      <c r="T7" s="2724"/>
      <c r="U7" s="2724"/>
      <c r="V7" s="2724"/>
      <c r="W7" s="2724"/>
      <c r="X7" s="2724"/>
      <c r="Y7" s="2724"/>
      <c r="Z7" s="2724"/>
      <c r="AA7" s="2724"/>
      <c r="AB7" s="2724"/>
      <c r="AC7" s="2724"/>
      <c r="AD7" s="2724"/>
      <c r="AE7" s="2726" t="s">
        <v>1422</v>
      </c>
      <c r="AF7" s="2603" t="s">
        <v>1421</v>
      </c>
      <c r="AG7" s="2729"/>
      <c r="AH7" s="2729"/>
      <c r="AI7" s="3162" t="s">
        <v>1765</v>
      </c>
      <c r="AJ7" s="3163"/>
      <c r="AK7" s="3164"/>
      <c r="AL7" s="3162" t="s">
        <v>1766</v>
      </c>
      <c r="AM7" s="3163"/>
      <c r="AN7" s="3164"/>
      <c r="AO7" s="3162" t="s">
        <v>1767</v>
      </c>
      <c r="AP7" s="3163"/>
      <c r="AQ7" s="3164"/>
      <c r="AR7" s="3162" t="s">
        <v>1768</v>
      </c>
      <c r="AS7" s="3163"/>
      <c r="AT7" s="3164"/>
      <c r="AU7" s="3169" t="s">
        <v>1855</v>
      </c>
      <c r="AV7" s="2898" t="s">
        <v>2545</v>
      </c>
      <c r="AW7" s="2899"/>
      <c r="AX7" s="2899"/>
      <c r="AY7" s="2899"/>
      <c r="AZ7" s="2899"/>
      <c r="BA7" s="2900"/>
      <c r="BB7" s="3159" t="s">
        <v>344</v>
      </c>
      <c r="BC7" s="3010" t="s">
        <v>2545</v>
      </c>
      <c r="BD7" s="3010"/>
      <c r="BE7" s="3010"/>
      <c r="BF7" s="3010"/>
      <c r="BG7" s="3010"/>
      <c r="BH7" s="3010"/>
      <c r="BI7" s="3159" t="s">
        <v>345</v>
      </c>
      <c r="BJ7" s="3010" t="s">
        <v>2545</v>
      </c>
      <c r="BK7" s="3010"/>
      <c r="BL7" s="3010"/>
      <c r="BM7" s="3010"/>
      <c r="BN7" s="3010"/>
      <c r="BO7" s="3010"/>
      <c r="BP7" s="3160" t="s">
        <v>343</v>
      </c>
      <c r="BQ7" s="3010" t="s">
        <v>2545</v>
      </c>
      <c r="BR7" s="3010"/>
      <c r="BS7" s="3010"/>
      <c r="BT7" s="3010"/>
      <c r="BU7" s="3010"/>
      <c r="BV7" s="3010"/>
      <c r="BW7" s="2724"/>
      <c r="BX7" s="2724"/>
      <c r="BY7" s="3171"/>
    </row>
    <row r="8" spans="1:78" ht="30.75" customHeight="1" thickBot="1" x14ac:dyDescent="0.3">
      <c r="A8" s="2737"/>
      <c r="B8" s="2725"/>
      <c r="C8" s="2725"/>
      <c r="D8" s="3174"/>
      <c r="E8" s="3174"/>
      <c r="F8" s="3174"/>
      <c r="G8" s="3174"/>
      <c r="H8" s="3174"/>
      <c r="I8" s="3174"/>
      <c r="J8" s="3174"/>
      <c r="K8" s="3174"/>
      <c r="L8" s="3174"/>
      <c r="M8" s="3174"/>
      <c r="N8" s="2725"/>
      <c r="O8" s="2725"/>
      <c r="P8" s="2725"/>
      <c r="Q8" s="2725"/>
      <c r="R8" s="2725"/>
      <c r="S8" s="2725"/>
      <c r="T8" s="2725"/>
      <c r="U8" s="2725"/>
      <c r="V8" s="2725"/>
      <c r="W8" s="2725"/>
      <c r="X8" s="2725"/>
      <c r="Y8" s="2725"/>
      <c r="Z8" s="2725"/>
      <c r="AA8" s="2725"/>
      <c r="AB8" s="2725"/>
      <c r="AC8" s="2725"/>
      <c r="AD8" s="2725"/>
      <c r="AE8" s="2727"/>
      <c r="AF8" s="2603"/>
      <c r="AG8" s="2727"/>
      <c r="AH8" s="2727"/>
      <c r="AI8" s="2604" t="s">
        <v>2056</v>
      </c>
      <c r="AJ8" s="2604" t="s">
        <v>2057</v>
      </c>
      <c r="AK8" s="2604" t="s">
        <v>2058</v>
      </c>
      <c r="AL8" s="2604" t="s">
        <v>2059</v>
      </c>
      <c r="AM8" s="2604" t="s">
        <v>2060</v>
      </c>
      <c r="AN8" s="2604" t="s">
        <v>2061</v>
      </c>
      <c r="AO8" s="2604" t="s">
        <v>2062</v>
      </c>
      <c r="AP8" s="2604" t="s">
        <v>2063</v>
      </c>
      <c r="AQ8" s="2604" t="s">
        <v>2064</v>
      </c>
      <c r="AR8" s="2604" t="s">
        <v>2065</v>
      </c>
      <c r="AS8" s="2604" t="s">
        <v>2066</v>
      </c>
      <c r="AT8" s="2604" t="s">
        <v>2067</v>
      </c>
      <c r="AU8" s="2936"/>
      <c r="AV8" s="2672" t="s">
        <v>2526</v>
      </c>
      <c r="AW8" s="2672" t="s">
        <v>2662</v>
      </c>
      <c r="AX8" s="2672" t="s">
        <v>2527</v>
      </c>
      <c r="AY8" s="2672" t="s">
        <v>2663</v>
      </c>
      <c r="AZ8" s="2672" t="s">
        <v>2528</v>
      </c>
      <c r="BA8" s="2672" t="s">
        <v>2529</v>
      </c>
      <c r="BB8" s="2919"/>
      <c r="BC8" s="2672" t="s">
        <v>2526</v>
      </c>
      <c r="BD8" s="2672" t="s">
        <v>2662</v>
      </c>
      <c r="BE8" s="2672" t="s">
        <v>2527</v>
      </c>
      <c r="BF8" s="2672" t="s">
        <v>2663</v>
      </c>
      <c r="BG8" s="2672" t="s">
        <v>2528</v>
      </c>
      <c r="BH8" s="2672" t="s">
        <v>2529</v>
      </c>
      <c r="BI8" s="2919"/>
      <c r="BJ8" s="2672" t="s">
        <v>2526</v>
      </c>
      <c r="BK8" s="2672" t="s">
        <v>2662</v>
      </c>
      <c r="BL8" s="2672" t="s">
        <v>2527</v>
      </c>
      <c r="BM8" s="2672" t="s">
        <v>2663</v>
      </c>
      <c r="BN8" s="2672" t="s">
        <v>2528</v>
      </c>
      <c r="BO8" s="2672" t="s">
        <v>2529</v>
      </c>
      <c r="BP8" s="3161"/>
      <c r="BQ8" s="2672" t="s">
        <v>2526</v>
      </c>
      <c r="BR8" s="2672" t="s">
        <v>2662</v>
      </c>
      <c r="BS8" s="2672" t="s">
        <v>2527</v>
      </c>
      <c r="BT8" s="2672" t="s">
        <v>2663</v>
      </c>
      <c r="BU8" s="2672" t="s">
        <v>2528</v>
      </c>
      <c r="BV8" s="2672" t="s">
        <v>2529</v>
      </c>
      <c r="BW8" s="2725"/>
      <c r="BX8" s="2931"/>
      <c r="BY8" s="3172"/>
    </row>
    <row r="9" spans="1:78" ht="16.5" thickBot="1" x14ac:dyDescent="0.3">
      <c r="A9" s="1369">
        <v>1</v>
      </c>
      <c r="B9" s="1370" t="s">
        <v>412</v>
      </c>
      <c r="C9" s="1370" t="s">
        <v>412</v>
      </c>
      <c r="D9" s="1370" t="s">
        <v>412</v>
      </c>
      <c r="E9" s="1370" t="s">
        <v>412</v>
      </c>
      <c r="F9" s="1370" t="s">
        <v>412</v>
      </c>
      <c r="G9" s="1370" t="s">
        <v>412</v>
      </c>
      <c r="H9" s="1370" t="s">
        <v>412</v>
      </c>
      <c r="I9" s="1370" t="s">
        <v>412</v>
      </c>
      <c r="J9" s="1370" t="s">
        <v>412</v>
      </c>
      <c r="K9" s="1370" t="s">
        <v>412</v>
      </c>
      <c r="L9" s="1370" t="s">
        <v>412</v>
      </c>
      <c r="M9" s="1370" t="s">
        <v>412</v>
      </c>
      <c r="N9" s="1370" t="s">
        <v>412</v>
      </c>
      <c r="O9" s="1370" t="s">
        <v>412</v>
      </c>
      <c r="P9" s="1370" t="s">
        <v>412</v>
      </c>
      <c r="Q9" s="1370" t="s">
        <v>412</v>
      </c>
      <c r="R9" s="1370" t="s">
        <v>412</v>
      </c>
      <c r="S9" s="1385" t="s">
        <v>412</v>
      </c>
      <c r="T9" s="1385" t="s">
        <v>412</v>
      </c>
      <c r="U9" s="1385" t="s">
        <v>412</v>
      </c>
      <c r="V9" s="1385" t="s">
        <v>412</v>
      </c>
      <c r="W9" s="1385" t="s">
        <v>412</v>
      </c>
      <c r="X9" s="1385" t="s">
        <v>412</v>
      </c>
      <c r="Y9" s="1370">
        <v>2</v>
      </c>
      <c r="Z9" s="2400" t="s">
        <v>412</v>
      </c>
      <c r="AA9" s="1370">
        <v>3</v>
      </c>
      <c r="AB9" s="1365">
        <v>4</v>
      </c>
      <c r="AC9" s="1370">
        <v>5</v>
      </c>
      <c r="AD9" s="1370">
        <v>6</v>
      </c>
      <c r="AE9" s="1370" t="s">
        <v>1709</v>
      </c>
      <c r="AF9" s="1370" t="s">
        <v>1710</v>
      </c>
      <c r="AG9" s="1370">
        <v>8</v>
      </c>
      <c r="AH9" s="1370">
        <v>9</v>
      </c>
      <c r="AI9" s="1370">
        <v>10</v>
      </c>
      <c r="AJ9" s="1370">
        <v>11</v>
      </c>
      <c r="AK9" s="1370">
        <v>12</v>
      </c>
      <c r="AL9" s="1370">
        <v>13</v>
      </c>
      <c r="AM9" s="1370">
        <v>14</v>
      </c>
      <c r="AN9" s="1370">
        <v>15</v>
      </c>
      <c r="AO9" s="1370">
        <v>16</v>
      </c>
      <c r="AP9" s="1370">
        <v>17</v>
      </c>
      <c r="AQ9" s="1370">
        <v>18</v>
      </c>
      <c r="AR9" s="1370">
        <v>19</v>
      </c>
      <c r="AS9" s="1370">
        <v>20</v>
      </c>
      <c r="AT9" s="1370">
        <v>21</v>
      </c>
      <c r="AU9" s="1370">
        <v>22</v>
      </c>
      <c r="AV9" s="285" t="s">
        <v>412</v>
      </c>
      <c r="AW9" s="285" t="s">
        <v>412</v>
      </c>
      <c r="AX9" s="285" t="s">
        <v>412</v>
      </c>
      <c r="AY9" s="285" t="s">
        <v>412</v>
      </c>
      <c r="AZ9" s="285" t="s">
        <v>412</v>
      </c>
      <c r="BA9" s="285" t="s">
        <v>412</v>
      </c>
      <c r="BB9" s="285">
        <v>23</v>
      </c>
      <c r="BC9" s="285" t="s">
        <v>412</v>
      </c>
      <c r="BD9" s="285" t="s">
        <v>412</v>
      </c>
      <c r="BE9" s="285" t="s">
        <v>412</v>
      </c>
      <c r="BF9" s="285" t="s">
        <v>412</v>
      </c>
      <c r="BG9" s="285" t="s">
        <v>412</v>
      </c>
      <c r="BH9" s="285" t="s">
        <v>412</v>
      </c>
      <c r="BI9" s="285">
        <v>24</v>
      </c>
      <c r="BJ9" s="285" t="s">
        <v>412</v>
      </c>
      <c r="BK9" s="285" t="s">
        <v>412</v>
      </c>
      <c r="BL9" s="285" t="s">
        <v>412</v>
      </c>
      <c r="BM9" s="285" t="s">
        <v>412</v>
      </c>
      <c r="BN9" s="285" t="s">
        <v>412</v>
      </c>
      <c r="BO9" s="285" t="s">
        <v>412</v>
      </c>
      <c r="BP9" s="285">
        <v>25</v>
      </c>
      <c r="BQ9" s="663" t="s">
        <v>412</v>
      </c>
      <c r="BR9" s="663" t="s">
        <v>412</v>
      </c>
      <c r="BS9" s="663" t="s">
        <v>412</v>
      </c>
      <c r="BT9" s="663" t="s">
        <v>412</v>
      </c>
      <c r="BU9" s="663" t="s">
        <v>412</v>
      </c>
      <c r="BV9" s="663" t="s">
        <v>412</v>
      </c>
      <c r="BW9" s="1370">
        <v>26</v>
      </c>
      <c r="BX9" s="2605">
        <v>27</v>
      </c>
      <c r="BY9" s="1386" t="s">
        <v>412</v>
      </c>
    </row>
    <row r="10" spans="1:78" ht="33" customHeight="1" thickTop="1" thickBot="1" x14ac:dyDescent="0.3">
      <c r="A10" s="2314" t="s">
        <v>2217</v>
      </c>
      <c r="B10" s="2315"/>
      <c r="C10" s="2315"/>
      <c r="D10" s="2315"/>
      <c r="E10" s="2315"/>
      <c r="F10" s="2315"/>
      <c r="G10" s="2315"/>
      <c r="H10" s="2315"/>
      <c r="I10" s="2315"/>
      <c r="J10" s="2315"/>
      <c r="K10" s="2315"/>
      <c r="L10" s="2315"/>
      <c r="M10" s="2315"/>
      <c r="N10" s="2315"/>
      <c r="O10" s="2315"/>
      <c r="P10" s="2315"/>
      <c r="Q10" s="2315"/>
      <c r="R10" s="2333" t="s">
        <v>1469</v>
      </c>
      <c r="S10" s="2333" t="s">
        <v>1469</v>
      </c>
      <c r="T10" s="2333" t="s">
        <v>1469</v>
      </c>
      <c r="U10" s="2333" t="s">
        <v>1469</v>
      </c>
      <c r="V10" s="1412"/>
      <c r="W10" s="1412"/>
      <c r="X10" s="1412"/>
      <c r="Y10" s="2315"/>
      <c r="Z10" s="2406"/>
      <c r="AA10" s="2315"/>
      <c r="AB10" s="2315"/>
      <c r="AC10" s="2315"/>
      <c r="AD10" s="2315"/>
      <c r="AE10" s="2315"/>
      <c r="AF10" s="2315"/>
      <c r="AG10" s="2315"/>
      <c r="AH10" s="1387"/>
      <c r="AI10" s="1387"/>
      <c r="AJ10" s="1387"/>
      <c r="AK10" s="1387"/>
      <c r="AL10" s="1387"/>
      <c r="AM10" s="1387"/>
      <c r="AN10" s="1387"/>
      <c r="AO10" s="1387"/>
      <c r="AP10" s="1387"/>
      <c r="AQ10" s="1387"/>
      <c r="AR10" s="1384"/>
      <c r="AS10" s="1388"/>
      <c r="AT10" s="1388"/>
      <c r="AU10" s="1388"/>
      <c r="AV10" s="2238"/>
      <c r="AW10" s="2238"/>
      <c r="AX10" s="2238"/>
      <c r="AY10" s="2238"/>
      <c r="AZ10" s="2238"/>
      <c r="BA10" s="2238"/>
      <c r="BB10" s="2238"/>
      <c r="BC10" s="2238"/>
      <c r="BD10" s="2238"/>
      <c r="BE10" s="2238"/>
      <c r="BF10" s="2238"/>
      <c r="BG10" s="2238"/>
      <c r="BH10" s="2238"/>
      <c r="BI10" s="2238"/>
      <c r="BJ10" s="2238"/>
      <c r="BK10" s="2238"/>
      <c r="BL10" s="2238"/>
      <c r="BM10" s="2238"/>
      <c r="BN10" s="2238"/>
      <c r="BO10" s="2238"/>
      <c r="BP10" s="2238"/>
      <c r="BQ10" s="2238"/>
      <c r="BR10" s="2238"/>
      <c r="BS10" s="2238"/>
      <c r="BT10" s="2238"/>
      <c r="BU10" s="2238"/>
      <c r="BV10" s="2238"/>
      <c r="BW10" s="1388"/>
      <c r="BX10" s="1407"/>
      <c r="BY10" s="1403"/>
    </row>
    <row r="11" spans="1:78" ht="21.75" customHeight="1" thickTop="1" thickBot="1" x14ac:dyDescent="0.3">
      <c r="A11" s="1371"/>
      <c r="B11" s="1360"/>
      <c r="C11" s="2606" t="str">
        <f>RIGHT(D11,2)&amp;"."&amp;E11&amp;"."&amp;F11&amp;"."&amp;G11&amp;"."&amp;H11&amp;"."&amp;I11&amp;"."&amp;J11&amp;"."&amp;K11&amp;"."&amp;L11&amp;"."&amp;M11&amp;""</f>
        <v>.........</v>
      </c>
      <c r="D11" s="1360"/>
      <c r="E11" s="1360"/>
      <c r="F11" s="1360"/>
      <c r="G11" s="1360"/>
      <c r="H11" s="1360"/>
      <c r="I11" s="1360"/>
      <c r="J11" s="1360"/>
      <c r="K11" s="1360"/>
      <c r="L11" s="1360"/>
      <c r="M11" s="1360"/>
      <c r="N11" s="1360"/>
      <c r="O11" s="1360"/>
      <c r="P11" s="1360"/>
      <c r="Q11" s="1360"/>
      <c r="R11" s="2333" t="s">
        <v>1776</v>
      </c>
      <c r="S11" s="2339" t="s">
        <v>1930</v>
      </c>
      <c r="T11" s="2339" t="s">
        <v>1930</v>
      </c>
      <c r="U11" s="2339" t="s">
        <v>1930</v>
      </c>
      <c r="V11" s="2339" t="s">
        <v>1930</v>
      </c>
      <c r="W11" s="2339"/>
      <c r="X11" s="2339"/>
      <c r="Y11" s="1360"/>
      <c r="Z11" s="2416"/>
      <c r="AA11" s="1360"/>
      <c r="AB11" s="1360"/>
      <c r="AC11" s="1360"/>
      <c r="AD11" s="1360"/>
      <c r="AE11" s="1360"/>
      <c r="AF11" s="1360"/>
      <c r="AG11" s="1360"/>
      <c r="AH11" s="1360"/>
      <c r="AI11" s="1360"/>
      <c r="AJ11" s="1360"/>
      <c r="AK11" s="1360"/>
      <c r="AL11" s="1360"/>
      <c r="AM11" s="1360"/>
      <c r="AN11" s="1360"/>
      <c r="AO11" s="1360"/>
      <c r="AP11" s="1360"/>
      <c r="AQ11" s="1360"/>
      <c r="AR11" s="1360"/>
      <c r="AS11" s="1360"/>
      <c r="AT11" s="1360"/>
      <c r="AU11" s="1360"/>
      <c r="AV11" s="2239"/>
      <c r="AW11" s="2239"/>
      <c r="AX11" s="2239"/>
      <c r="AY11" s="2239"/>
      <c r="AZ11" s="2239"/>
      <c r="BA11" s="2239"/>
      <c r="BB11" s="2239"/>
      <c r="BC11" s="2239"/>
      <c r="BD11" s="2239"/>
      <c r="BE11" s="2239"/>
      <c r="BF11" s="2239"/>
      <c r="BG11" s="2239"/>
      <c r="BH11" s="2239"/>
      <c r="BI11" s="2239"/>
      <c r="BJ11" s="2239"/>
      <c r="BK11" s="2239"/>
      <c r="BL11" s="2239"/>
      <c r="BM11" s="2239"/>
      <c r="BN11" s="2239"/>
      <c r="BO11" s="2239"/>
      <c r="BP11" s="2239"/>
      <c r="BQ11" s="2239"/>
      <c r="BR11" s="2239"/>
      <c r="BS11" s="2239"/>
      <c r="BT11" s="2239"/>
      <c r="BU11" s="2239"/>
      <c r="BV11" s="2239"/>
      <c r="BW11" s="1360"/>
      <c r="BX11" s="1408"/>
      <c r="BY11" s="1400"/>
    </row>
    <row r="12" spans="1:78" ht="26.25" customHeight="1" thickTop="1" thickBot="1" x14ac:dyDescent="0.3">
      <c r="A12" s="1371"/>
      <c r="B12" s="1360"/>
      <c r="C12" s="2606" t="str">
        <f>RIGHT(D12,2)&amp;"."&amp;E12&amp;"."&amp;F12&amp;"."&amp;G12&amp;"."&amp;H12&amp;"."&amp;I12&amp;"."&amp;J12&amp;"."&amp;K12&amp;"."&amp;L12&amp;"."&amp;M12&amp;""</f>
        <v>.........</v>
      </c>
      <c r="D12" s="1389"/>
      <c r="E12" s="1389"/>
      <c r="F12" s="1389"/>
      <c r="G12" s="1389"/>
      <c r="H12" s="1389"/>
      <c r="I12" s="1389"/>
      <c r="J12" s="1389"/>
      <c r="K12" s="1389"/>
      <c r="L12" s="1389"/>
      <c r="M12" s="1389"/>
      <c r="N12" s="1389"/>
      <c r="O12" s="1389"/>
      <c r="P12" s="1389"/>
      <c r="Q12" s="1389"/>
      <c r="R12" s="2333" t="s">
        <v>1779</v>
      </c>
      <c r="S12" s="2333" t="s">
        <v>1469</v>
      </c>
      <c r="T12" s="2333" t="s">
        <v>1469</v>
      </c>
      <c r="U12" s="2333" t="s">
        <v>1469</v>
      </c>
      <c r="V12" s="2339"/>
      <c r="W12" s="2339"/>
      <c r="X12" s="2339"/>
      <c r="Y12" s="1360"/>
      <c r="Z12" s="2416"/>
      <c r="AA12" s="1360"/>
      <c r="AB12" s="1360"/>
      <c r="AC12" s="1360"/>
      <c r="AD12" s="1360"/>
      <c r="AE12" s="1360"/>
      <c r="AF12" s="1360"/>
      <c r="AG12" s="1360"/>
      <c r="AH12" s="1390"/>
      <c r="AI12" s="1390"/>
      <c r="AJ12" s="1390"/>
      <c r="AK12" s="1390"/>
      <c r="AL12" s="1390"/>
      <c r="AM12" s="1390"/>
      <c r="AN12" s="1390"/>
      <c r="AO12" s="1390"/>
      <c r="AP12" s="1390"/>
      <c r="AQ12" s="1361"/>
      <c r="AR12" s="1361"/>
      <c r="AS12" s="1361"/>
      <c r="AT12" s="1361"/>
      <c r="AU12" s="1361"/>
      <c r="AV12" s="2240"/>
      <c r="AW12" s="2240"/>
      <c r="AX12" s="2240"/>
      <c r="AY12" s="2240"/>
      <c r="AZ12" s="2240"/>
      <c r="BA12" s="2240"/>
      <c r="BB12" s="2240"/>
      <c r="BC12" s="2240"/>
      <c r="BD12" s="2240"/>
      <c r="BE12" s="2240"/>
      <c r="BF12" s="2240"/>
      <c r="BG12" s="2240"/>
      <c r="BH12" s="2240"/>
      <c r="BI12" s="2240"/>
      <c r="BJ12" s="2240"/>
      <c r="BK12" s="2240"/>
      <c r="BL12" s="2240"/>
      <c r="BM12" s="2240"/>
      <c r="BN12" s="2240"/>
      <c r="BO12" s="2240"/>
      <c r="BP12" s="2240"/>
      <c r="BQ12" s="2240"/>
      <c r="BR12" s="2240"/>
      <c r="BS12" s="2240"/>
      <c r="BT12" s="2240"/>
      <c r="BU12" s="2240"/>
      <c r="BV12" s="2240"/>
      <c r="BW12" s="1361"/>
      <c r="BX12" s="1409"/>
      <c r="BY12" s="1401"/>
    </row>
    <row r="13" spans="1:78" ht="26.25" customHeight="1" thickTop="1" thickBot="1" x14ac:dyDescent="0.3">
      <c r="A13" s="1396"/>
      <c r="B13" s="1397"/>
      <c r="C13" s="2607"/>
      <c r="D13" s="1398"/>
      <c r="E13" s="1398"/>
      <c r="F13" s="1398"/>
      <c r="G13" s="1398"/>
      <c r="H13" s="1398"/>
      <c r="I13" s="1398"/>
      <c r="J13" s="1398"/>
      <c r="K13" s="1398"/>
      <c r="L13" s="1398"/>
      <c r="M13" s="1398"/>
      <c r="N13" s="1398"/>
      <c r="O13" s="1398"/>
      <c r="P13" s="1398"/>
      <c r="Q13" s="1398"/>
      <c r="R13" s="2333" t="s">
        <v>1783</v>
      </c>
      <c r="S13" s="2339" t="s">
        <v>1931</v>
      </c>
      <c r="T13" s="2339" t="s">
        <v>1931</v>
      </c>
      <c r="U13" s="2339" t="s">
        <v>1931</v>
      </c>
      <c r="V13" s="2339" t="s">
        <v>1931</v>
      </c>
      <c r="W13" s="2339"/>
      <c r="X13" s="2339"/>
      <c r="Y13" s="1397"/>
      <c r="Z13" s="2426"/>
      <c r="AA13" s="1397"/>
      <c r="AB13" s="1397"/>
      <c r="AC13" s="1397"/>
      <c r="AD13" s="1397"/>
      <c r="AE13" s="1397"/>
      <c r="AF13" s="1397"/>
      <c r="AG13" s="1397"/>
      <c r="AH13" s="1404"/>
      <c r="AI13" s="1404"/>
      <c r="AJ13" s="1404"/>
      <c r="AK13" s="1404"/>
      <c r="AL13" s="1404"/>
      <c r="AM13" s="1404"/>
      <c r="AN13" s="1404"/>
      <c r="AO13" s="1404"/>
      <c r="AP13" s="1404"/>
      <c r="AQ13" s="1405"/>
      <c r="AR13" s="1405"/>
      <c r="AS13" s="1405"/>
      <c r="AT13" s="1405"/>
      <c r="AU13" s="1405"/>
      <c r="AV13" s="2241"/>
      <c r="AW13" s="2241"/>
      <c r="AX13" s="2241"/>
      <c r="AY13" s="2241"/>
      <c r="AZ13" s="2241"/>
      <c r="BA13" s="2241"/>
      <c r="BB13" s="2241"/>
      <c r="BC13" s="2241"/>
      <c r="BD13" s="2241"/>
      <c r="BE13" s="2241"/>
      <c r="BF13" s="2241"/>
      <c r="BG13" s="2241"/>
      <c r="BH13" s="2241"/>
      <c r="BI13" s="2241"/>
      <c r="BJ13" s="2241"/>
      <c r="BK13" s="2241"/>
      <c r="BL13" s="2241"/>
      <c r="BM13" s="2241"/>
      <c r="BN13" s="2241"/>
      <c r="BO13" s="2241"/>
      <c r="BP13" s="2241"/>
      <c r="BQ13" s="2241"/>
      <c r="BR13" s="2241"/>
      <c r="BS13" s="2241"/>
      <c r="BT13" s="2241"/>
      <c r="BU13" s="2241"/>
      <c r="BV13" s="2241"/>
      <c r="BW13" s="1405"/>
      <c r="BX13" s="1410"/>
      <c r="BY13" s="1406"/>
    </row>
    <row r="14" spans="1:78" ht="26.25" customHeight="1" thickTop="1" thickBot="1" x14ac:dyDescent="0.3">
      <c r="A14" s="2312"/>
      <c r="B14" s="2313"/>
      <c r="C14" s="2608" t="str">
        <f>RIGHT(D14,2)&amp;"."&amp;E14&amp;"."&amp;F14&amp;"."&amp;G14&amp;"."&amp;H14&amp;"."&amp;I14&amp;"."&amp;J14&amp;"."&amp;K14&amp;"."&amp;L14&amp;"."&amp;M14&amp;""</f>
        <v>.........</v>
      </c>
      <c r="D14" s="1391"/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  <c r="O14" s="1391"/>
      <c r="P14" s="1391"/>
      <c r="Q14" s="1391"/>
      <c r="R14" s="2345"/>
      <c r="S14" s="2345" t="s">
        <v>1469</v>
      </c>
      <c r="T14" s="2345" t="s">
        <v>1469</v>
      </c>
      <c r="U14" s="2345" t="s">
        <v>1469</v>
      </c>
      <c r="V14" s="1362"/>
      <c r="W14" s="1362"/>
      <c r="X14" s="1362"/>
      <c r="Y14" s="2313"/>
      <c r="Z14" s="2313"/>
      <c r="AA14" s="2313"/>
      <c r="AB14" s="2313"/>
      <c r="AC14" s="2313"/>
      <c r="AD14" s="2313"/>
      <c r="AE14" s="2313"/>
      <c r="AF14" s="2313"/>
      <c r="AG14" s="2313"/>
      <c r="AH14" s="1392"/>
      <c r="AI14" s="1392"/>
      <c r="AJ14" s="1392"/>
      <c r="AK14" s="1392"/>
      <c r="AL14" s="1392"/>
      <c r="AM14" s="1392"/>
      <c r="AN14" s="1392"/>
      <c r="AO14" s="1392"/>
      <c r="AP14" s="1392"/>
      <c r="AQ14" s="1362"/>
      <c r="AR14" s="1362"/>
      <c r="AS14" s="1362"/>
      <c r="AT14" s="1362"/>
      <c r="AU14" s="1362"/>
      <c r="AV14" s="2242"/>
      <c r="AW14" s="2242"/>
      <c r="AX14" s="2242"/>
      <c r="AY14" s="2242"/>
      <c r="AZ14" s="2242"/>
      <c r="BA14" s="2242"/>
      <c r="BB14" s="2242"/>
      <c r="BC14" s="2242"/>
      <c r="BD14" s="2242"/>
      <c r="BE14" s="2242"/>
      <c r="BF14" s="2242"/>
      <c r="BG14" s="2242"/>
      <c r="BH14" s="2242"/>
      <c r="BI14" s="2242"/>
      <c r="BJ14" s="2242"/>
      <c r="BK14" s="2242"/>
      <c r="BL14" s="2242"/>
      <c r="BM14" s="2242"/>
      <c r="BN14" s="2242"/>
      <c r="BO14" s="2242"/>
      <c r="BP14" s="2242"/>
      <c r="BQ14" s="2242"/>
      <c r="BR14" s="2242"/>
      <c r="BS14" s="2242"/>
      <c r="BT14" s="2242"/>
      <c r="BU14" s="2242"/>
      <c r="BV14" s="2242"/>
      <c r="BW14" s="1362"/>
      <c r="BX14" s="1411"/>
      <c r="BY14" s="1402"/>
    </row>
    <row r="15" spans="1:78" ht="26.25" customHeight="1" x14ac:dyDescent="0.25">
      <c r="A15" s="2609"/>
      <c r="B15" s="2609"/>
      <c r="C15" s="2610"/>
      <c r="D15" s="2610"/>
      <c r="E15" s="2610"/>
      <c r="F15" s="2610"/>
      <c r="G15" s="2610"/>
      <c r="H15" s="2610"/>
      <c r="I15" s="2610"/>
      <c r="J15" s="2610"/>
      <c r="K15" s="2610"/>
      <c r="L15" s="2610"/>
      <c r="M15" s="2610"/>
      <c r="N15" s="2610"/>
      <c r="O15" s="2610"/>
      <c r="P15" s="2610"/>
      <c r="Q15" s="2610"/>
      <c r="R15" s="2610"/>
      <c r="Y15" s="2609"/>
      <c r="Z15" s="2609"/>
      <c r="AA15" s="2609"/>
      <c r="AB15" s="2609"/>
      <c r="AC15" s="2609"/>
      <c r="AD15" s="2609"/>
      <c r="AE15" s="2609"/>
      <c r="AF15" s="2609"/>
      <c r="AG15" s="2611"/>
      <c r="BW15" s="2611"/>
      <c r="BX15" s="2611"/>
    </row>
    <row r="16" spans="1:78" x14ac:dyDescent="0.25">
      <c r="Q16" s="3156"/>
      <c r="R16" s="3156"/>
      <c r="S16" s="3156"/>
      <c r="T16" s="3156"/>
      <c r="U16" s="3156"/>
      <c r="V16" s="3156"/>
      <c r="W16" s="3156"/>
    </row>
    <row r="17" spans="1:54" x14ac:dyDescent="0.25">
      <c r="A17" s="1435" t="s">
        <v>512</v>
      </c>
    </row>
    <row r="18" spans="1:54" x14ac:dyDescent="0.25">
      <c r="A18" s="1435" t="s">
        <v>511</v>
      </c>
      <c r="Y18" s="1434"/>
      <c r="Z18" s="1434"/>
      <c r="AA18" s="1434"/>
      <c r="AB18" s="1434"/>
      <c r="AC18" s="1434"/>
      <c r="AD18" s="1434"/>
      <c r="AE18" s="1434"/>
      <c r="AF18" s="1434"/>
    </row>
    <row r="19" spans="1:54" x14ac:dyDescent="0.25">
      <c r="A19" s="1435" t="s">
        <v>1761</v>
      </c>
    </row>
    <row r="20" spans="1:54" x14ac:dyDescent="0.25">
      <c r="A20" s="1435" t="s">
        <v>2275</v>
      </c>
      <c r="I20" s="1435" t="s">
        <v>2288</v>
      </c>
    </row>
    <row r="21" spans="1:54" x14ac:dyDescent="0.25">
      <c r="A21" s="1435" t="s">
        <v>2276</v>
      </c>
      <c r="H21" s="1435" t="s">
        <v>2270</v>
      </c>
    </row>
    <row r="23" spans="1:54" ht="21.75" customHeight="1" x14ac:dyDescent="0.25">
      <c r="A23" s="550" t="s">
        <v>2684</v>
      </c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0"/>
      <c r="W23" s="550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</row>
    <row r="24" spans="1:54" ht="26.25" customHeight="1" x14ac:dyDescent="1.1499999999999999">
      <c r="A24" s="550" t="s">
        <v>2685</v>
      </c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2667"/>
      <c r="AA24" s="2668"/>
      <c r="AB24" s="2668"/>
      <c r="AC24" s="2668"/>
      <c r="AD24" s="2668"/>
      <c r="AE24" s="2668"/>
      <c r="AF24" s="3157"/>
      <c r="AG24" s="3157"/>
      <c r="AH24" s="3157"/>
      <c r="AI24" s="3157"/>
      <c r="AJ24" s="3157"/>
      <c r="AK24" s="3157"/>
      <c r="AL24" s="3157"/>
      <c r="AM24" s="3157"/>
      <c r="AN24" s="3157"/>
      <c r="AO24" s="3157"/>
      <c r="AP24" s="3157"/>
      <c r="AQ24" s="3157"/>
      <c r="AR24" s="3157"/>
      <c r="AS24" s="3157"/>
      <c r="AT24" s="3157"/>
      <c r="AU24" s="3157"/>
      <c r="AV24" s="3157"/>
      <c r="AW24" s="3157"/>
      <c r="AX24" s="3157"/>
      <c r="AY24" s="3157"/>
      <c r="AZ24" s="3157"/>
      <c r="BA24" s="3157"/>
      <c r="BB24" s="3157"/>
    </row>
  </sheetData>
  <protectedRanges>
    <protectedRange sqref="X23:Z23" name="Общая область_1_3" securityDescriptor="O:WDG:WDD:(A;;CC;;;S-1-5-21-495141618-2117601427-2118856591-500)"/>
    <protectedRange sqref="AA23" name="Общая область_1_4" securityDescriptor="O:WDG:WDD:(A;;CC;;;S-1-5-21-495141618-2117601427-2118856591-500)"/>
  </protectedRanges>
  <mergeCells count="57">
    <mergeCell ref="Y3:BB3"/>
    <mergeCell ref="Y4:BB4"/>
    <mergeCell ref="A6:A8"/>
    <mergeCell ref="B6:B8"/>
    <mergeCell ref="C6:C8"/>
    <mergeCell ref="N6:N8"/>
    <mergeCell ref="O6:O8"/>
    <mergeCell ref="P6:P8"/>
    <mergeCell ref="J7:J8"/>
    <mergeCell ref="K7:K8"/>
    <mergeCell ref="L7:L8"/>
    <mergeCell ref="M7:M8"/>
    <mergeCell ref="AE7:AE8"/>
    <mergeCell ref="W6:W8"/>
    <mergeCell ref="X6:X8"/>
    <mergeCell ref="Y6:Y8"/>
    <mergeCell ref="BY6:BY8"/>
    <mergeCell ref="D7:D8"/>
    <mergeCell ref="E7:E8"/>
    <mergeCell ref="F7:F8"/>
    <mergeCell ref="G7:G8"/>
    <mergeCell ref="H7:H8"/>
    <mergeCell ref="I7:I8"/>
    <mergeCell ref="AC6:AC8"/>
    <mergeCell ref="AD6:AD8"/>
    <mergeCell ref="AE6:AF6"/>
    <mergeCell ref="AG6:AG8"/>
    <mergeCell ref="AH6:AH8"/>
    <mergeCell ref="AI6:BA6"/>
    <mergeCell ref="AL7:AN7"/>
    <mergeCell ref="AO7:AQ7"/>
    <mergeCell ref="AR7:AT7"/>
    <mergeCell ref="Z6:Z8"/>
    <mergeCell ref="AA6:AA8"/>
    <mergeCell ref="AB6:AB8"/>
    <mergeCell ref="Q6:Q8"/>
    <mergeCell ref="R6:R8"/>
    <mergeCell ref="S6:S8"/>
    <mergeCell ref="T6:T8"/>
    <mergeCell ref="U6:U8"/>
    <mergeCell ref="V6:V8"/>
    <mergeCell ref="BQ7:BV7"/>
    <mergeCell ref="Q16:W16"/>
    <mergeCell ref="AF24:BB24"/>
    <mergeCell ref="BW1:BX1"/>
    <mergeCell ref="BW2:BX2"/>
    <mergeCell ref="AV7:BA7"/>
    <mergeCell ref="BB7:BB8"/>
    <mergeCell ref="BC7:BH7"/>
    <mergeCell ref="BI7:BI8"/>
    <mergeCell ref="BJ7:BO7"/>
    <mergeCell ref="BP7:BP8"/>
    <mergeCell ref="AI7:AK7"/>
    <mergeCell ref="BB6:BV6"/>
    <mergeCell ref="BW6:BW8"/>
    <mergeCell ref="BX6:BX8"/>
    <mergeCell ref="AU7:AU8"/>
  </mergeCells>
  <dataValidations count="2">
    <dataValidation type="list" allowBlank="1" showInputMessage="1" showErrorMessage="1" sqref="U12 U14" xr:uid="{00000000-0002-0000-1C00-000000000000}">
      <formula1>$A$2:$A$119</formula1>
    </dataValidation>
    <dataValidation type="list" allowBlank="1" showInputMessage="1" showErrorMessage="1" sqref="S10:U10 S12:T12 S14:T14 R10:R14" xr:uid="{00000000-0002-0000-1C00-000001000000}"/>
  </dataValidations>
  <printOptions horizontalCentered="1"/>
  <pageMargins left="0.39370078740157499" right="0.15748031496063" top="0.98425196850393704" bottom="0.511811023622047" header="0.511811023622047" footer="0.23622047244094499"/>
  <pageSetup paperSize="8" scale="6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BD33"/>
  <sheetViews>
    <sheetView view="pageBreakPreview" topLeftCell="A7" zoomScale="90" zoomScaleNormal="84" workbookViewId="0">
      <selection activeCell="BW2" sqref="BW2:BX2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86" t="s">
        <v>2686</v>
      </c>
      <c r="Z1" s="2686"/>
      <c r="AA1" s="2686"/>
      <c r="AB1" s="2686"/>
      <c r="AC1" s="2686"/>
      <c r="AD1" s="2686"/>
      <c r="AE1" s="2686"/>
      <c r="AF1" s="2686"/>
      <c r="AG1" s="2686"/>
      <c r="AH1" s="2686"/>
      <c r="AI1" s="2686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733" t="s">
        <v>90</v>
      </c>
      <c r="Z2" s="2733"/>
      <c r="AA2" s="2733"/>
      <c r="AB2" s="2733"/>
      <c r="AC2" s="2747"/>
      <c r="AD2" s="2747"/>
      <c r="AE2" s="2747"/>
      <c r="AF2" s="2747"/>
      <c r="AG2" s="2747"/>
      <c r="AH2" s="2747"/>
      <c r="AI2" s="2747"/>
      <c r="AJ2" s="2352"/>
      <c r="AK2" s="2352"/>
      <c r="AL2" s="2352"/>
    </row>
    <row r="3" spans="1:44" ht="30.75" customHeight="1" x14ac:dyDescent="0.25">
      <c r="A3" s="2748" t="s">
        <v>2697</v>
      </c>
      <c r="B3" s="2748"/>
      <c r="C3" s="2748"/>
      <c r="D3" s="2748"/>
      <c r="E3" s="2748"/>
      <c r="F3" s="2748"/>
      <c r="G3" s="2748"/>
      <c r="H3" s="2748"/>
      <c r="I3" s="2748"/>
      <c r="J3" s="2748"/>
      <c r="K3" s="2748"/>
      <c r="L3" s="2748"/>
      <c r="M3" s="2748"/>
      <c r="N3" s="2748"/>
      <c r="O3" s="2748"/>
      <c r="P3" s="2748"/>
      <c r="Q3" s="2748"/>
      <c r="R3" s="2748"/>
      <c r="S3" s="2748"/>
      <c r="T3" s="2748"/>
      <c r="U3" s="2748"/>
      <c r="V3" s="2748"/>
      <c r="W3" s="2748"/>
      <c r="X3" s="2748"/>
      <c r="Y3" s="2748"/>
      <c r="Z3" s="2748"/>
      <c r="AA3" s="2748"/>
      <c r="AB3" s="2748"/>
      <c r="AC3" s="2748"/>
      <c r="AD3" s="2748"/>
      <c r="AE3" s="2748"/>
      <c r="AF3" s="2748"/>
      <c r="AG3" s="2748"/>
      <c r="AH3" s="2748"/>
      <c r="AI3" s="2748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50" t="s">
        <v>2661</v>
      </c>
      <c r="J5" s="2751"/>
      <c r="K5" s="2751"/>
      <c r="L5" s="2751"/>
      <c r="M5" s="2751"/>
      <c r="N5" s="2752"/>
      <c r="O5" s="2742" t="s">
        <v>397</v>
      </c>
      <c r="P5" s="2743"/>
      <c r="Q5" s="2743"/>
      <c r="R5" s="2743"/>
      <c r="S5" s="2743"/>
      <c r="T5" s="2743"/>
      <c r="U5" s="2743"/>
      <c r="V5" s="2743"/>
      <c r="W5" s="2743"/>
      <c r="X5" s="2743"/>
      <c r="Y5" s="2743"/>
      <c r="Z5" s="2743"/>
      <c r="AA5" s="2743"/>
      <c r="AB5" s="2743"/>
      <c r="AC5" s="2743"/>
      <c r="AD5" s="2743"/>
      <c r="AE5" s="2743"/>
      <c r="AF5" s="2743"/>
      <c r="AG5" s="2743"/>
      <c r="AH5" s="2743"/>
      <c r="AI5" s="2744"/>
    </row>
    <row r="6" spans="1:44" ht="31.5" customHeight="1" x14ac:dyDescent="0.25">
      <c r="A6" s="2749"/>
      <c r="B6" s="2354"/>
      <c r="C6" s="2749"/>
      <c r="D6" s="2749"/>
      <c r="E6" s="2749"/>
      <c r="F6" s="2749"/>
      <c r="G6" s="2749"/>
      <c r="H6" s="2749"/>
      <c r="I6" s="2753"/>
      <c r="J6" s="2754"/>
      <c r="K6" s="2754"/>
      <c r="L6" s="2754"/>
      <c r="M6" s="2754"/>
      <c r="N6" s="2755"/>
      <c r="O6" s="2756" t="s">
        <v>344</v>
      </c>
      <c r="P6" s="2757"/>
      <c r="Q6" s="2757"/>
      <c r="R6" s="2757"/>
      <c r="S6" s="2757"/>
      <c r="T6" s="2757"/>
      <c r="U6" s="2758"/>
      <c r="V6" s="2756" t="s">
        <v>345</v>
      </c>
      <c r="W6" s="2757"/>
      <c r="X6" s="2757"/>
      <c r="Y6" s="2757"/>
      <c r="Z6" s="2757"/>
      <c r="AA6" s="2757"/>
      <c r="AB6" s="2758"/>
      <c r="AC6" s="2742" t="s">
        <v>343</v>
      </c>
      <c r="AD6" s="2743"/>
      <c r="AE6" s="2743"/>
      <c r="AF6" s="2743"/>
      <c r="AG6" s="2743"/>
      <c r="AH6" s="2743"/>
      <c r="AI6" s="2744"/>
    </row>
    <row r="7" spans="1:44" ht="31.5" customHeight="1" x14ac:dyDescent="0.25">
      <c r="A7" s="2749"/>
      <c r="B7" s="2354"/>
      <c r="C7" s="2749"/>
      <c r="D7" s="2749"/>
      <c r="E7" s="2749"/>
      <c r="F7" s="2749"/>
      <c r="G7" s="2749"/>
      <c r="H7" s="2749"/>
      <c r="I7" s="2756" t="s">
        <v>2525</v>
      </c>
      <c r="J7" s="2757"/>
      <c r="K7" s="2757"/>
      <c r="L7" s="2757"/>
      <c r="M7" s="2757"/>
      <c r="N7" s="2758"/>
      <c r="O7" s="2750" t="s">
        <v>127</v>
      </c>
      <c r="P7" s="2759" t="s">
        <v>2525</v>
      </c>
      <c r="Q7" s="2759"/>
      <c r="R7" s="2759"/>
      <c r="S7" s="2759"/>
      <c r="T7" s="2759"/>
      <c r="U7" s="2759"/>
      <c r="V7" s="2740" t="s">
        <v>127</v>
      </c>
      <c r="W7" s="2743" t="s">
        <v>2525</v>
      </c>
      <c r="X7" s="2743"/>
      <c r="Y7" s="2743"/>
      <c r="Z7" s="2743"/>
      <c r="AA7" s="2743"/>
      <c r="AB7" s="2743"/>
      <c r="AC7" s="2740" t="s">
        <v>127</v>
      </c>
      <c r="AD7" s="2742" t="s">
        <v>2525</v>
      </c>
      <c r="AE7" s="2743"/>
      <c r="AF7" s="2743"/>
      <c r="AG7" s="2743"/>
      <c r="AH7" s="2743"/>
      <c r="AI7" s="2744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53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5" t="s">
        <v>2537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2745"/>
      <c r="U22" s="2745"/>
      <c r="V22" s="2745"/>
      <c r="W22" s="2745"/>
      <c r="X22" s="2745"/>
      <c r="Y22" s="2745"/>
      <c r="Z22" s="2745"/>
      <c r="AA22" s="2745"/>
      <c r="AB22" s="2745"/>
      <c r="AC22" s="2745"/>
      <c r="AD22" s="2745"/>
      <c r="AE22" s="2745"/>
      <c r="AF22" s="2745"/>
      <c r="AG22" s="2745"/>
      <c r="AH22" s="2745"/>
      <c r="AI22" s="2745"/>
    </row>
    <row r="23" spans="1:56" ht="20.25" customHeight="1" x14ac:dyDescent="0.25">
      <c r="A23" s="2746" t="s">
        <v>2664</v>
      </c>
      <c r="B23" s="2746"/>
      <c r="C23" s="2746"/>
      <c r="D23" s="2746"/>
      <c r="E23" s="2746"/>
      <c r="F23" s="2746"/>
      <c r="G23" s="2746"/>
      <c r="H23" s="2746"/>
      <c r="I23" s="2746"/>
      <c r="J23" s="2746"/>
      <c r="K23" s="2746"/>
      <c r="L23" s="2746"/>
      <c r="M23" s="2746"/>
      <c r="N23" s="2746"/>
      <c r="O23" s="2746"/>
      <c r="P23" s="2746"/>
      <c r="Q23" s="2746"/>
      <c r="R23" s="2746"/>
      <c r="S23" s="2746"/>
      <c r="T23" s="2746"/>
      <c r="U23" s="2746"/>
      <c r="V23" s="2746"/>
      <c r="W23" s="2746"/>
      <c r="X23" s="2746"/>
      <c r="Y23" s="2746"/>
      <c r="Z23" s="2746"/>
      <c r="AA23" s="2746"/>
      <c r="AB23" s="2746"/>
      <c r="AC23" s="2746"/>
      <c r="AD23" s="2746"/>
      <c r="AE23" s="2746"/>
      <c r="AF23" s="2746"/>
      <c r="AG23" s="2746"/>
      <c r="AH23" s="2746"/>
      <c r="AI23" s="2746"/>
    </row>
    <row r="24" spans="1:56" ht="45.75" customHeight="1" x14ac:dyDescent="0.25">
      <c r="A24" s="2738" t="s">
        <v>2676</v>
      </c>
      <c r="B24" s="2746"/>
      <c r="C24" s="2746"/>
      <c r="D24" s="2746"/>
      <c r="E24" s="2746"/>
      <c r="F24" s="2746"/>
      <c r="G24" s="2746"/>
      <c r="H24" s="2746"/>
      <c r="I24" s="2746"/>
      <c r="J24" s="2746"/>
      <c r="K24" s="2746"/>
      <c r="L24" s="2746"/>
      <c r="M24" s="2746"/>
      <c r="N24" s="2746"/>
      <c r="O24" s="2746"/>
      <c r="P24" s="2746"/>
      <c r="Q24" s="2746"/>
      <c r="R24" s="2746"/>
      <c r="S24" s="2746"/>
      <c r="T24" s="2746"/>
      <c r="U24" s="2746"/>
      <c r="V24" s="2746"/>
      <c r="W24" s="2746"/>
      <c r="X24" s="2746"/>
      <c r="Y24" s="2746"/>
      <c r="Z24" s="2746"/>
      <c r="AA24" s="2746"/>
      <c r="AB24" s="2746"/>
      <c r="AC24" s="2746"/>
      <c r="AD24" s="2746"/>
      <c r="AE24" s="2746"/>
      <c r="AF24" s="2746"/>
      <c r="AG24" s="2746"/>
      <c r="AH24" s="2746"/>
      <c r="AI24" s="274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46" t="s">
        <v>2667</v>
      </c>
      <c r="B26" s="2746"/>
      <c r="C26" s="2746"/>
      <c r="D26" s="2746"/>
      <c r="E26" s="2746"/>
      <c r="F26" s="2746"/>
      <c r="G26" s="2746"/>
      <c r="H26" s="2746"/>
      <c r="I26" s="2746"/>
      <c r="J26" s="2746"/>
      <c r="K26" s="2746"/>
      <c r="L26" s="2746"/>
      <c r="M26" s="2746"/>
      <c r="N26" s="2746"/>
      <c r="O26" s="2746"/>
      <c r="P26" s="2746"/>
      <c r="Q26" s="2746"/>
      <c r="R26" s="2746"/>
      <c r="S26" s="2746"/>
      <c r="T26" s="2746"/>
      <c r="U26" s="2746"/>
      <c r="V26" s="2746"/>
      <c r="W26" s="2746"/>
      <c r="X26" s="2746"/>
      <c r="Y26" s="2746"/>
      <c r="Z26" s="2746"/>
      <c r="AA26" s="2746"/>
      <c r="AB26" s="2746"/>
      <c r="AC26" s="2746"/>
      <c r="AD26" s="2746"/>
      <c r="AE26" s="2746"/>
      <c r="AF26" s="2746"/>
      <c r="AG26" s="2746"/>
      <c r="AH26" s="2746"/>
      <c r="AI26" s="2746"/>
    </row>
    <row r="27" spans="1:56" ht="39.950000000000003" customHeight="1" x14ac:dyDescent="0.25">
      <c r="A27" s="2738" t="s">
        <v>2668</v>
      </c>
      <c r="B27" s="2738"/>
      <c r="C27" s="2738"/>
      <c r="D27" s="2738"/>
      <c r="E27" s="2738"/>
      <c r="F27" s="2738"/>
      <c r="G27" s="2738"/>
      <c r="H27" s="2738"/>
      <c r="I27" s="2738"/>
      <c r="J27" s="2738"/>
      <c r="K27" s="2738"/>
      <c r="L27" s="2738"/>
      <c r="M27" s="2738"/>
      <c r="N27" s="2738"/>
      <c r="O27" s="2738"/>
      <c r="P27" s="2738"/>
      <c r="Q27" s="2738"/>
      <c r="R27" s="2738"/>
      <c r="S27" s="2738"/>
      <c r="T27" s="2738"/>
      <c r="U27" s="2738"/>
      <c r="V27" s="2738"/>
      <c r="W27" s="2738"/>
      <c r="X27" s="2738"/>
      <c r="Y27" s="2738"/>
      <c r="Z27" s="2738"/>
      <c r="AA27" s="2738"/>
      <c r="AB27" s="2738"/>
      <c r="AC27" s="2738"/>
      <c r="AD27" s="2738"/>
      <c r="AE27" s="2738"/>
      <c r="AF27" s="2738"/>
      <c r="AG27" s="2738"/>
      <c r="AH27" s="2738"/>
      <c r="AI27" s="2738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39" t="s">
        <v>2670</v>
      </c>
      <c r="B29" s="2739"/>
      <c r="C29" s="2739"/>
      <c r="D29" s="2739"/>
      <c r="E29" s="2739"/>
      <c r="F29" s="2739"/>
      <c r="G29" s="2739"/>
      <c r="H29" s="2739"/>
      <c r="I29" s="2739"/>
      <c r="J29" s="2739"/>
      <c r="K29" s="2739"/>
      <c r="L29" s="2739"/>
      <c r="M29" s="2739"/>
      <c r="N29" s="2739"/>
      <c r="O29" s="2739"/>
      <c r="P29" s="2739"/>
      <c r="Q29" s="2739"/>
      <c r="R29" s="2739"/>
      <c r="S29" s="2739"/>
      <c r="T29" s="2739"/>
      <c r="U29" s="2739"/>
      <c r="V29" s="2739"/>
      <c r="W29" s="2739"/>
      <c r="X29" s="2739"/>
      <c r="Y29" s="2739"/>
      <c r="Z29" s="2739"/>
      <c r="AA29" s="2739"/>
      <c r="AB29" s="2739"/>
      <c r="AC29" s="2739"/>
      <c r="AD29" s="2739"/>
      <c r="AE29" s="2739"/>
      <c r="AF29" s="2739"/>
      <c r="AG29" s="2739"/>
      <c r="AH29" s="2739"/>
      <c r="AI29" s="2739"/>
    </row>
    <row r="30" spans="1:56" ht="36.950000000000003" customHeight="1" x14ac:dyDescent="0.25">
      <c r="A30" s="2738" t="s">
        <v>2671</v>
      </c>
      <c r="B30" s="2738"/>
      <c r="C30" s="2738"/>
      <c r="D30" s="2738"/>
      <c r="E30" s="2738"/>
      <c r="F30" s="2738"/>
      <c r="G30" s="2738"/>
      <c r="H30" s="2738"/>
      <c r="I30" s="2738"/>
      <c r="J30" s="2738"/>
      <c r="K30" s="2738"/>
      <c r="L30" s="2738"/>
      <c r="M30" s="2738"/>
      <c r="N30" s="2738"/>
      <c r="O30" s="2738"/>
      <c r="P30" s="2738"/>
      <c r="Q30" s="2738"/>
      <c r="R30" s="2738"/>
      <c r="S30" s="2738"/>
      <c r="T30" s="2738"/>
      <c r="U30" s="2738"/>
      <c r="V30" s="2738"/>
      <c r="W30" s="2738"/>
      <c r="X30" s="2738"/>
      <c r="Y30" s="2738"/>
      <c r="Z30" s="2738"/>
      <c r="AA30" s="2738"/>
      <c r="AB30" s="2738"/>
      <c r="AC30" s="2738"/>
      <c r="AD30" s="2738"/>
      <c r="AE30" s="2738"/>
      <c r="AF30" s="2738"/>
      <c r="AG30" s="2738"/>
      <c r="AH30" s="2738"/>
      <c r="AI30" s="2738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38" t="s">
        <v>2672</v>
      </c>
      <c r="B31" s="2738"/>
      <c r="C31" s="2738"/>
      <c r="D31" s="2738"/>
      <c r="E31" s="2738"/>
      <c r="F31" s="2738"/>
      <c r="G31" s="2738"/>
      <c r="H31" s="2738"/>
      <c r="I31" s="2738"/>
      <c r="J31" s="2738"/>
      <c r="K31" s="2738"/>
      <c r="L31" s="2738"/>
      <c r="M31" s="2738"/>
      <c r="N31" s="2738"/>
      <c r="O31" s="2738"/>
      <c r="P31" s="2738"/>
      <c r="Q31" s="2738"/>
      <c r="R31" s="2738"/>
      <c r="S31" s="2738"/>
      <c r="T31" s="2738"/>
      <c r="U31" s="2738"/>
      <c r="V31" s="2738"/>
      <c r="W31" s="2738"/>
      <c r="X31" s="2738"/>
      <c r="Y31" s="2738"/>
      <c r="Z31" s="2738"/>
      <c r="AA31" s="2738"/>
      <c r="AB31" s="2738"/>
      <c r="AC31" s="2738"/>
      <c r="AD31" s="2738"/>
      <c r="AE31" s="2738"/>
      <c r="AF31" s="2738"/>
      <c r="AG31" s="2738"/>
      <c r="AH31" s="2738"/>
      <c r="AI31" s="2738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38" t="s">
        <v>2673</v>
      </c>
      <c r="B32" s="2738"/>
      <c r="C32" s="2738"/>
      <c r="D32" s="2738"/>
      <c r="E32" s="2738"/>
      <c r="F32" s="2738"/>
      <c r="G32" s="2738"/>
      <c r="H32" s="2738"/>
      <c r="I32" s="2738"/>
      <c r="J32" s="2738"/>
      <c r="K32" s="2738"/>
      <c r="L32" s="2738"/>
      <c r="M32" s="2738"/>
      <c r="N32" s="2738"/>
      <c r="O32" s="2738"/>
      <c r="P32" s="2738"/>
      <c r="Q32" s="2738"/>
      <c r="R32" s="2738"/>
      <c r="S32" s="2738"/>
      <c r="T32" s="2738"/>
      <c r="U32" s="2738"/>
      <c r="V32" s="2738"/>
      <c r="W32" s="2738"/>
      <c r="X32" s="2738"/>
      <c r="Y32" s="2738"/>
      <c r="Z32" s="2738"/>
      <c r="AA32" s="2738"/>
      <c r="AB32" s="2738"/>
      <c r="AC32" s="2738"/>
      <c r="AD32" s="2738"/>
      <c r="AE32" s="2738"/>
      <c r="AF32" s="2738"/>
      <c r="AG32" s="2738"/>
      <c r="AH32" s="2738"/>
      <c r="AI32" s="2738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7:AI27"/>
    <mergeCell ref="A29:AI29"/>
    <mergeCell ref="A30:AI30"/>
    <mergeCell ref="A31:AI31"/>
    <mergeCell ref="A32:AI32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C233"/>
  <sheetViews>
    <sheetView view="pageBreakPreview" topLeftCell="A10" zoomScale="70" zoomScaleNormal="60" workbookViewId="0">
      <selection activeCell="BI16" sqref="BI16"/>
    </sheetView>
  </sheetViews>
  <sheetFormatPr defaultColWidth="9.140625" defaultRowHeight="59.25" outlineLevelCol="1" x14ac:dyDescent="0.85"/>
  <cols>
    <col min="1" max="1" width="9" style="2597" customWidth="1"/>
    <col min="2" max="5" width="9" style="629" hidden="1" customWidth="1" outlineLevel="1"/>
    <col min="6" max="6" width="15.42578125" style="629" hidden="1" customWidth="1" outlineLevel="1"/>
    <col min="7" max="7" width="9" style="629" hidden="1" customWidth="1" outlineLevel="1"/>
    <col min="8" max="8" width="11.85546875" style="629" hidden="1" customWidth="1" outlineLevel="1"/>
    <col min="9" max="9" width="9" style="629" hidden="1" customWidth="1" outlineLevel="1"/>
    <col min="10" max="10" width="13.28515625" style="629" hidden="1" customWidth="1" outlineLevel="1"/>
    <col min="11" max="11" width="11.28515625" style="629" hidden="1" customWidth="1" outlineLevel="1"/>
    <col min="12" max="12" width="13.140625" style="629" hidden="1" customWidth="1" outlineLevel="1"/>
    <col min="13" max="13" width="13.85546875" style="629" hidden="1" customWidth="1" outlineLevel="1"/>
    <col min="14" max="14" width="11.7109375" style="629" hidden="1" customWidth="1" outlineLevel="1"/>
    <col min="15" max="16" width="9" style="629" hidden="1" customWidth="1" outlineLevel="1"/>
    <col min="17" max="17" width="17" style="628" customWidth="1" collapsed="1"/>
    <col min="18" max="20" width="17" style="628" customWidth="1"/>
    <col min="21" max="21" width="23.7109375" style="628" customWidth="1"/>
    <col min="22" max="24" width="17" style="628" customWidth="1"/>
    <col min="25" max="27" width="30.42578125" style="629" customWidth="1"/>
    <col min="28" max="28" width="19.42578125" style="630" customWidth="1"/>
    <col min="29" max="29" width="15.28515625" style="629" customWidth="1"/>
    <col min="30" max="30" width="24" style="630" customWidth="1"/>
    <col min="31" max="31" width="17.7109375" style="2472" customWidth="1"/>
    <col min="32" max="32" width="15.7109375" style="2472" customWidth="1"/>
    <col min="33" max="33" width="16.42578125" style="629" customWidth="1"/>
    <col min="34" max="46" width="17.42578125" style="629" customWidth="1"/>
    <col min="47" max="47" width="21.7109375" style="629" customWidth="1"/>
    <col min="48" max="53" width="21.7109375" style="2558" customWidth="1"/>
    <col min="54" max="60" width="19.140625" style="2558" customWidth="1"/>
    <col min="61" max="67" width="17.140625" style="2558" customWidth="1"/>
    <col min="68" max="74" width="24.140625" style="2558" customWidth="1"/>
    <col min="75" max="75" width="16.28515625" style="629" customWidth="1"/>
    <col min="76" max="76" width="26.42578125" style="629" customWidth="1"/>
    <col min="77" max="77" width="19.42578125" style="629" customWidth="1"/>
    <col min="78" max="78" width="27.28515625" style="629" customWidth="1"/>
    <col min="79" max="16384" width="9.140625" style="629"/>
  </cols>
  <sheetData>
    <row r="1" spans="1:315" ht="18.75" customHeight="1" x14ac:dyDescent="0.85">
      <c r="A1" s="629"/>
      <c r="BI1" s="2244"/>
      <c r="BJ1" s="2244"/>
      <c r="BK1" s="2244"/>
      <c r="BL1" s="2244"/>
      <c r="BM1" s="2244"/>
      <c r="BN1" s="2244"/>
      <c r="BO1" s="2244"/>
      <c r="BQ1" s="965"/>
      <c r="BR1" s="965"/>
      <c r="BS1" s="965"/>
      <c r="BT1" s="965"/>
      <c r="BU1" s="965"/>
      <c r="BV1" s="965"/>
      <c r="BW1" s="3024" t="s">
        <v>346</v>
      </c>
      <c r="BX1" s="3024"/>
      <c r="BY1" s="3024"/>
      <c r="BZ1" s="3024"/>
    </row>
    <row r="2" spans="1:315" ht="50.25" customHeight="1" x14ac:dyDescent="0.85">
      <c r="A2" s="629"/>
      <c r="BB2" s="2245"/>
      <c r="BC2" s="2245"/>
      <c r="BD2" s="2245"/>
      <c r="BE2" s="2245"/>
      <c r="BF2" s="2245"/>
      <c r="BG2" s="2245"/>
      <c r="BH2" s="2245"/>
      <c r="BI2" s="2245"/>
      <c r="BJ2" s="2245"/>
      <c r="BK2" s="2245"/>
      <c r="BL2" s="2245"/>
      <c r="BM2" s="2245"/>
      <c r="BN2" s="2245"/>
      <c r="BO2" s="2245"/>
      <c r="BQ2" s="964"/>
      <c r="BR2" s="964"/>
      <c r="BS2" s="964"/>
      <c r="BT2" s="964"/>
      <c r="BU2" s="964"/>
      <c r="BV2" s="964"/>
      <c r="BW2" s="3025" t="s">
        <v>763</v>
      </c>
      <c r="BX2" s="3025"/>
      <c r="BY2" s="3025"/>
      <c r="BZ2" s="3025"/>
    </row>
    <row r="3" spans="1:315" s="1541" customFormat="1" ht="36" customHeight="1" x14ac:dyDescent="0.3">
      <c r="A3" s="2488"/>
      <c r="B3" s="2488"/>
      <c r="C3" s="2488"/>
      <c r="D3" s="2488"/>
      <c r="E3" s="2488"/>
      <c r="F3" s="2488"/>
      <c r="G3" s="2488"/>
      <c r="H3" s="2488"/>
      <c r="I3" s="2488"/>
      <c r="J3" s="2488"/>
      <c r="K3" s="2488"/>
      <c r="L3" s="2488"/>
      <c r="M3" s="2488"/>
      <c r="N3" s="2488"/>
      <c r="O3" s="2488"/>
      <c r="P3" s="2488"/>
      <c r="Q3" s="2488"/>
      <c r="R3" s="2488"/>
      <c r="S3" s="2488"/>
      <c r="T3" s="2488"/>
      <c r="U3" s="2488"/>
      <c r="V3" s="2488"/>
      <c r="W3" s="2488"/>
      <c r="X3" s="2488"/>
      <c r="AB3" s="2488"/>
      <c r="AC3" s="2488"/>
      <c r="AD3" s="2488" t="s">
        <v>2678</v>
      </c>
      <c r="AE3" s="2488"/>
      <c r="AF3" s="2488"/>
      <c r="AG3" s="2488"/>
      <c r="AH3" s="2488"/>
      <c r="AI3" s="2488"/>
      <c r="AJ3" s="2488"/>
      <c r="AK3" s="2488"/>
      <c r="AL3" s="2488"/>
      <c r="AM3" s="2488"/>
      <c r="AN3" s="2488"/>
      <c r="AO3" s="2488"/>
      <c r="AP3" s="2488"/>
      <c r="AQ3" s="2488"/>
      <c r="AR3" s="2488"/>
      <c r="AS3" s="2488"/>
      <c r="AT3" s="2488"/>
      <c r="AU3" s="2488"/>
      <c r="AV3" s="2613"/>
      <c r="AW3" s="2613"/>
      <c r="AX3" s="2613"/>
      <c r="AY3" s="2613"/>
      <c r="AZ3" s="2613"/>
      <c r="BA3" s="2613"/>
      <c r="BB3" s="2613"/>
      <c r="BC3" s="2613"/>
      <c r="BD3" s="2613"/>
      <c r="BE3" s="2613"/>
      <c r="BF3" s="2613"/>
      <c r="BG3" s="2613"/>
      <c r="BH3" s="2613"/>
      <c r="BI3" s="2613"/>
      <c r="BJ3" s="2613"/>
      <c r="BK3" s="2613"/>
      <c r="BL3" s="2613"/>
      <c r="BM3" s="2613"/>
      <c r="BN3" s="2613"/>
      <c r="BO3" s="2613"/>
      <c r="BP3" s="2614"/>
      <c r="BQ3" s="2614"/>
      <c r="BR3" s="2614"/>
      <c r="BS3" s="2614"/>
      <c r="BT3" s="2614"/>
      <c r="BU3" s="2614"/>
      <c r="BV3" s="2614"/>
      <c r="BW3" s="2488"/>
      <c r="BX3" s="2488"/>
      <c r="BY3" s="2488"/>
      <c r="BZ3" s="2488"/>
      <c r="CA3" s="2615"/>
      <c r="CB3" s="2615"/>
    </row>
    <row r="4" spans="1:315" s="2621" customFormat="1" ht="16.5" customHeight="1" x14ac:dyDescent="0.3">
      <c r="A4" s="2616"/>
      <c r="B4" s="2616"/>
      <c r="C4" s="2616"/>
      <c r="D4" s="2616"/>
      <c r="E4" s="2616"/>
      <c r="F4" s="2616"/>
      <c r="G4" s="2616"/>
      <c r="H4" s="2616"/>
      <c r="I4" s="2616"/>
      <c r="J4" s="2616"/>
      <c r="K4" s="2616"/>
      <c r="L4" s="2616"/>
      <c r="M4" s="2616"/>
      <c r="N4" s="2616"/>
      <c r="O4" s="2616"/>
      <c r="P4" s="2616"/>
      <c r="Q4" s="2616"/>
      <c r="R4" s="2616"/>
      <c r="S4" s="2616"/>
      <c r="T4" s="2616"/>
      <c r="U4" s="2616"/>
      <c r="V4" s="2616"/>
      <c r="W4" s="2616"/>
      <c r="X4" s="2616"/>
      <c r="Y4" s="2616"/>
      <c r="Z4" s="2616"/>
      <c r="AA4" s="2616"/>
      <c r="AB4" s="2616"/>
      <c r="AC4" s="2617"/>
      <c r="AD4" s="2618"/>
      <c r="AE4" s="2617" t="s">
        <v>2586</v>
      </c>
      <c r="AF4" s="2619"/>
      <c r="AG4" s="2616"/>
      <c r="AH4" s="2616"/>
      <c r="AI4" s="2616"/>
      <c r="AJ4" s="2616"/>
      <c r="AK4" s="2616"/>
      <c r="AL4" s="2616"/>
      <c r="AM4" s="2616"/>
      <c r="AN4" s="2616"/>
      <c r="AO4" s="2616"/>
      <c r="AP4" s="2616"/>
      <c r="AQ4" s="2616"/>
      <c r="AR4" s="2616"/>
      <c r="AS4" s="2616"/>
      <c r="AT4" s="2616"/>
      <c r="AU4" s="2616"/>
      <c r="AV4" s="2613"/>
      <c r="AW4" s="2613"/>
      <c r="AX4" s="2613"/>
      <c r="AY4" s="2613"/>
      <c r="AZ4" s="2613"/>
      <c r="BA4" s="2613"/>
      <c r="BB4" s="2613"/>
      <c r="BC4" s="2613"/>
      <c r="BD4" s="2613"/>
      <c r="BE4" s="2613"/>
      <c r="BF4" s="2613"/>
      <c r="BG4" s="2613"/>
      <c r="BH4" s="2613"/>
      <c r="BI4" s="2613"/>
      <c r="BJ4" s="2613"/>
      <c r="BK4" s="2613"/>
      <c r="BL4" s="2613"/>
      <c r="BM4" s="2613"/>
      <c r="BN4" s="2613"/>
      <c r="BO4" s="2613"/>
      <c r="BP4" s="2613"/>
      <c r="BQ4" s="2613"/>
      <c r="BR4" s="2613"/>
      <c r="BS4" s="2613"/>
      <c r="BT4" s="2613"/>
      <c r="BU4" s="2613"/>
      <c r="BV4" s="2613"/>
      <c r="BW4" s="2616"/>
      <c r="BX4" s="2616"/>
      <c r="BY4" s="2616"/>
      <c r="BZ4" s="2616"/>
      <c r="CA4" s="2620"/>
      <c r="CB4" s="2620"/>
      <c r="CC4" s="2620"/>
      <c r="CD4" s="2620"/>
      <c r="CE4" s="2620"/>
      <c r="CF4" s="2620"/>
      <c r="CG4" s="2620"/>
      <c r="CH4" s="2620"/>
      <c r="CI4" s="2620"/>
      <c r="CJ4" s="2620"/>
      <c r="CK4" s="2620"/>
      <c r="CL4" s="2620"/>
      <c r="CM4" s="2620"/>
      <c r="CN4" s="2620"/>
      <c r="CO4" s="2620"/>
      <c r="CP4" s="2620"/>
      <c r="CQ4" s="2620"/>
      <c r="CR4" s="2620"/>
      <c r="CS4" s="2620"/>
      <c r="CT4" s="2620"/>
      <c r="CU4" s="2620"/>
      <c r="CV4" s="2620"/>
      <c r="CW4" s="2620"/>
      <c r="CX4" s="2620"/>
      <c r="CY4" s="2620"/>
      <c r="CZ4" s="2620"/>
      <c r="DA4" s="2620"/>
      <c r="DB4" s="2620"/>
      <c r="DC4" s="2620"/>
      <c r="DD4" s="2620"/>
      <c r="DE4" s="2620"/>
      <c r="DF4" s="2620"/>
      <c r="DG4" s="2620"/>
      <c r="DH4" s="2620"/>
      <c r="DI4" s="2620"/>
      <c r="DJ4" s="2620"/>
      <c r="DK4" s="2620"/>
      <c r="DL4" s="2620"/>
      <c r="DM4" s="2620"/>
      <c r="DN4" s="2620"/>
      <c r="DO4" s="2620"/>
      <c r="DP4" s="2620"/>
      <c r="DQ4" s="2620"/>
      <c r="DR4" s="2620"/>
      <c r="DS4" s="2620"/>
      <c r="DT4" s="2620"/>
      <c r="DU4" s="2620"/>
      <c r="DV4" s="2620"/>
      <c r="DW4" s="2620"/>
      <c r="DX4" s="2620"/>
      <c r="DY4" s="2620"/>
      <c r="DZ4" s="2620"/>
      <c r="EA4" s="2620"/>
      <c r="EB4" s="2620"/>
      <c r="EC4" s="2620"/>
      <c r="ED4" s="2620"/>
      <c r="EE4" s="2620"/>
      <c r="EF4" s="2620"/>
      <c r="EG4" s="2620"/>
      <c r="EH4" s="2620"/>
      <c r="EI4" s="2620"/>
      <c r="EJ4" s="2620"/>
      <c r="EK4" s="2620"/>
      <c r="EL4" s="2620"/>
      <c r="EM4" s="2620"/>
      <c r="EN4" s="2620"/>
      <c r="EO4" s="2620"/>
      <c r="EP4" s="2620"/>
      <c r="EQ4" s="2620"/>
      <c r="ER4" s="2620"/>
      <c r="ES4" s="2620"/>
      <c r="ET4" s="2620"/>
      <c r="EU4" s="2620"/>
      <c r="EV4" s="2620"/>
      <c r="EW4" s="2620"/>
      <c r="EX4" s="2620"/>
      <c r="EY4" s="2620"/>
      <c r="EZ4" s="2620"/>
      <c r="FA4" s="2620"/>
      <c r="FB4" s="2620"/>
      <c r="FC4" s="2620"/>
      <c r="FD4" s="2620"/>
      <c r="FE4" s="2620"/>
      <c r="FF4" s="2620"/>
      <c r="FG4" s="2620"/>
      <c r="FH4" s="2620"/>
      <c r="FI4" s="2620"/>
      <c r="FJ4" s="2620"/>
      <c r="FK4" s="2620"/>
      <c r="FL4" s="2620"/>
      <c r="FM4" s="2620"/>
      <c r="FN4" s="2620"/>
      <c r="FO4" s="2620"/>
      <c r="FP4" s="2620"/>
      <c r="FQ4" s="2620"/>
      <c r="FR4" s="2620"/>
      <c r="FS4" s="2620"/>
      <c r="FT4" s="2620"/>
      <c r="FU4" s="2620"/>
      <c r="FV4" s="2620"/>
      <c r="FW4" s="2620"/>
      <c r="FX4" s="2620"/>
      <c r="FY4" s="2620"/>
      <c r="FZ4" s="2620"/>
      <c r="GA4" s="2620"/>
      <c r="GB4" s="2620"/>
      <c r="GC4" s="2620"/>
      <c r="GD4" s="2620"/>
      <c r="GE4" s="2620"/>
      <c r="GF4" s="2620"/>
      <c r="GG4" s="2620"/>
      <c r="GH4" s="2620"/>
      <c r="GI4" s="2620"/>
      <c r="GJ4" s="2620"/>
      <c r="GK4" s="2620"/>
      <c r="GL4" s="2620"/>
      <c r="GM4" s="2620"/>
      <c r="GN4" s="2620"/>
      <c r="GO4" s="2620"/>
      <c r="GP4" s="2620"/>
      <c r="GQ4" s="2620"/>
      <c r="GR4" s="2620"/>
      <c r="GS4" s="2620"/>
      <c r="GT4" s="2620"/>
      <c r="GU4" s="2620"/>
      <c r="GV4" s="2620"/>
      <c r="GW4" s="2620"/>
      <c r="GX4" s="2620"/>
      <c r="GY4" s="2620"/>
      <c r="GZ4" s="2620"/>
      <c r="HA4" s="2620"/>
      <c r="HB4" s="2620"/>
      <c r="HC4" s="2620"/>
      <c r="HD4" s="2620"/>
      <c r="HE4" s="2620"/>
      <c r="HF4" s="2620"/>
      <c r="HG4" s="2620"/>
      <c r="HH4" s="2620"/>
      <c r="HI4" s="2620"/>
      <c r="HJ4" s="2620"/>
      <c r="HK4" s="2620"/>
      <c r="HL4" s="2620"/>
      <c r="HM4" s="2620"/>
      <c r="HN4" s="2620"/>
      <c r="HO4" s="2620"/>
      <c r="HP4" s="2620"/>
      <c r="HQ4" s="2620"/>
      <c r="HR4" s="2620"/>
      <c r="HS4" s="2620"/>
      <c r="HT4" s="2620"/>
      <c r="HU4" s="2620"/>
      <c r="HV4" s="2620"/>
      <c r="HW4" s="2620"/>
      <c r="HX4" s="2620"/>
      <c r="HY4" s="2620"/>
      <c r="HZ4" s="2620"/>
      <c r="IA4" s="2620"/>
      <c r="IB4" s="2620"/>
      <c r="IC4" s="2620"/>
      <c r="ID4" s="2620"/>
      <c r="IE4" s="2620"/>
      <c r="IF4" s="2620"/>
      <c r="IG4" s="2620"/>
      <c r="IH4" s="2620"/>
      <c r="II4" s="2620"/>
      <c r="IJ4" s="2620"/>
      <c r="IK4" s="2620"/>
      <c r="IL4" s="2620"/>
      <c r="IM4" s="2620"/>
      <c r="IN4" s="2620"/>
      <c r="IO4" s="2620"/>
      <c r="IP4" s="2620"/>
      <c r="IQ4" s="2620"/>
      <c r="IR4" s="2620"/>
      <c r="IS4" s="2620"/>
      <c r="IT4" s="2620"/>
      <c r="IU4" s="2620"/>
      <c r="IV4" s="2620"/>
      <c r="IW4" s="2620"/>
      <c r="IX4" s="2620"/>
      <c r="IY4" s="2620"/>
      <c r="IZ4" s="2620"/>
      <c r="JA4" s="2620"/>
      <c r="JB4" s="2620"/>
      <c r="JC4" s="2620"/>
      <c r="JD4" s="2620"/>
      <c r="JE4" s="2620"/>
      <c r="JF4" s="2620"/>
      <c r="JG4" s="2620"/>
      <c r="JH4" s="2620"/>
      <c r="JI4" s="2620"/>
      <c r="JJ4" s="2620"/>
      <c r="JK4" s="2620"/>
      <c r="JL4" s="2620"/>
      <c r="JM4" s="2620"/>
      <c r="JN4" s="2620"/>
      <c r="JO4" s="2620"/>
      <c r="JP4" s="2620"/>
      <c r="JQ4" s="2620"/>
      <c r="JR4" s="2620"/>
      <c r="JS4" s="2620"/>
      <c r="JT4" s="2620"/>
      <c r="JU4" s="2620"/>
      <c r="JV4" s="2620"/>
      <c r="JW4" s="2620"/>
      <c r="JX4" s="2620"/>
      <c r="JY4" s="2620"/>
      <c r="JZ4" s="2620"/>
      <c r="KA4" s="2620"/>
      <c r="KB4" s="2620"/>
      <c r="KC4" s="2620"/>
      <c r="KD4" s="2620"/>
      <c r="KE4" s="2620"/>
      <c r="KF4" s="2620"/>
      <c r="KG4" s="2620"/>
      <c r="KH4" s="2620"/>
      <c r="KI4" s="2620"/>
      <c r="KJ4" s="2620"/>
      <c r="KK4" s="2620"/>
      <c r="KL4" s="2620"/>
      <c r="KM4" s="2620"/>
      <c r="KN4" s="2620"/>
      <c r="KO4" s="2620"/>
      <c r="KP4" s="2620"/>
      <c r="KQ4" s="2620"/>
      <c r="KR4" s="2620"/>
      <c r="KS4" s="2620"/>
      <c r="KT4" s="2620"/>
      <c r="KU4" s="2620"/>
      <c r="KV4" s="2620"/>
      <c r="KW4" s="2620"/>
      <c r="KX4" s="2620"/>
      <c r="KY4" s="2620"/>
      <c r="KZ4" s="2620"/>
      <c r="LA4" s="2620"/>
      <c r="LB4" s="2620"/>
      <c r="LC4" s="2620"/>
    </row>
    <row r="5" spans="1:315" s="1541" customFormat="1" ht="21" customHeight="1" x14ac:dyDescent="0.3">
      <c r="A5" s="2488"/>
      <c r="B5" s="2488"/>
      <c r="C5" s="2488"/>
      <c r="D5" s="2488"/>
      <c r="E5" s="2488"/>
      <c r="F5" s="2488"/>
      <c r="G5" s="2488"/>
      <c r="H5" s="2488"/>
      <c r="I5" s="2488"/>
      <c r="J5" s="2488"/>
      <c r="K5" s="2488"/>
      <c r="L5" s="2488"/>
      <c r="M5" s="2488"/>
      <c r="N5" s="2488"/>
      <c r="O5" s="2488"/>
      <c r="P5" s="2488"/>
      <c r="Q5" s="2488"/>
      <c r="R5" s="2488"/>
      <c r="S5" s="2488"/>
      <c r="T5" s="2488"/>
      <c r="U5" s="2488"/>
      <c r="V5" s="2488"/>
      <c r="W5" s="2488"/>
      <c r="X5" s="2488"/>
      <c r="Y5" s="2488"/>
      <c r="Z5" s="2488"/>
      <c r="AA5" s="2488"/>
      <c r="AB5" s="2488"/>
      <c r="AC5" s="2492"/>
      <c r="AD5" s="2493"/>
      <c r="AE5" s="2493" t="s">
        <v>409</v>
      </c>
      <c r="AF5" s="2488"/>
      <c r="AG5" s="2488"/>
      <c r="AH5" s="2488"/>
      <c r="AI5" s="2488"/>
      <c r="AJ5" s="2488"/>
      <c r="AK5" s="2488"/>
      <c r="AL5" s="2488"/>
      <c r="AM5" s="2488"/>
      <c r="AN5" s="2488"/>
      <c r="AO5" s="2488"/>
      <c r="AP5" s="2488"/>
      <c r="AQ5" s="2488"/>
      <c r="AR5" s="2488"/>
      <c r="AS5" s="2488"/>
      <c r="AT5" s="2488"/>
      <c r="AU5" s="2488"/>
      <c r="AV5" s="2613"/>
      <c r="AW5" s="2613"/>
      <c r="AX5" s="2613"/>
      <c r="AY5" s="2613"/>
      <c r="AZ5" s="2613"/>
      <c r="BA5" s="2613"/>
      <c r="BB5" s="2613"/>
      <c r="BC5" s="2613"/>
      <c r="BD5" s="2613"/>
      <c r="BE5" s="2613"/>
      <c r="BF5" s="2613"/>
      <c r="BG5" s="2613"/>
      <c r="BH5" s="2613"/>
      <c r="BI5" s="2613"/>
      <c r="BJ5" s="2613"/>
      <c r="BK5" s="2613"/>
      <c r="BL5" s="2613"/>
      <c r="BM5" s="2613"/>
      <c r="BN5" s="2613"/>
      <c r="BO5" s="2613"/>
      <c r="BP5" s="2613"/>
      <c r="BQ5" s="2613"/>
      <c r="BR5" s="2613"/>
      <c r="BS5" s="2613"/>
      <c r="BT5" s="2613"/>
      <c r="BU5" s="2613"/>
      <c r="BV5" s="2613"/>
      <c r="BW5" s="2488"/>
      <c r="BX5" s="2488"/>
      <c r="BY5" s="2488"/>
      <c r="BZ5" s="2488"/>
    </row>
    <row r="6" spans="1:315" ht="26.25" customHeight="1" x14ac:dyDescent="0.85">
      <c r="A6" s="2487" t="s">
        <v>1014</v>
      </c>
      <c r="B6" s="2487"/>
      <c r="C6" s="2487"/>
      <c r="D6" s="2487"/>
      <c r="E6" s="2487"/>
      <c r="F6" s="2487"/>
      <c r="G6" s="2487"/>
      <c r="H6" s="2487"/>
      <c r="I6" s="2487"/>
      <c r="J6" s="2487"/>
      <c r="K6" s="2487"/>
      <c r="L6" s="2487"/>
      <c r="M6" s="2487"/>
      <c r="N6" s="2487"/>
      <c r="O6" s="2487"/>
      <c r="P6" s="2487"/>
      <c r="Q6" s="2487"/>
      <c r="R6" s="2487"/>
      <c r="S6" s="2487"/>
      <c r="T6" s="2487"/>
      <c r="U6" s="2487"/>
      <c r="V6" s="2487"/>
      <c r="W6" s="2487"/>
      <c r="X6" s="2487"/>
      <c r="Y6" s="2487"/>
      <c r="Z6" s="2487"/>
      <c r="AA6" s="2487"/>
      <c r="AB6" s="2487"/>
      <c r="AC6" s="2487"/>
      <c r="AD6" s="2487"/>
      <c r="AE6" s="2487"/>
      <c r="AF6" s="2487"/>
      <c r="AG6" s="2487"/>
      <c r="AH6" s="2487"/>
      <c r="AI6" s="2487"/>
      <c r="AJ6" s="2487"/>
      <c r="AK6" s="2487"/>
      <c r="AL6" s="2487"/>
      <c r="AM6" s="2487"/>
      <c r="AN6" s="2487"/>
      <c r="AO6" s="2487"/>
      <c r="AP6" s="2487"/>
      <c r="AQ6" s="2487"/>
      <c r="AR6" s="2487"/>
      <c r="AS6" s="2487"/>
      <c r="AT6" s="2487"/>
      <c r="AU6" s="2487"/>
      <c r="AV6" s="2532"/>
      <c r="AW6" s="2532"/>
      <c r="AX6" s="2532"/>
      <c r="AY6" s="2532"/>
      <c r="AZ6" s="2532"/>
      <c r="BA6" s="2532"/>
      <c r="BB6" s="2532"/>
      <c r="BC6" s="2532"/>
      <c r="BD6" s="2532"/>
      <c r="BE6" s="2532"/>
      <c r="BF6" s="2532"/>
      <c r="BG6" s="2532"/>
      <c r="BH6" s="2532"/>
      <c r="BI6" s="2532"/>
      <c r="BJ6" s="2532"/>
      <c r="BK6" s="2532"/>
      <c r="BL6" s="2532"/>
      <c r="BM6" s="2532"/>
      <c r="BN6" s="2532"/>
      <c r="BO6" s="2532"/>
      <c r="BP6" s="2532"/>
      <c r="BQ6" s="2532"/>
      <c r="BR6" s="2532"/>
      <c r="BS6" s="2532"/>
      <c r="BT6" s="2532"/>
      <c r="BU6" s="2532"/>
      <c r="BV6" s="2532"/>
      <c r="BW6" s="2487"/>
      <c r="BX6" s="2487"/>
      <c r="BY6" s="2487"/>
      <c r="BZ6" s="2487"/>
    </row>
    <row r="7" spans="1:315" ht="26.25" customHeight="1" x14ac:dyDescent="0.85">
      <c r="A7" s="3023" t="s">
        <v>736</v>
      </c>
      <c r="B7" s="3023"/>
      <c r="C7" s="3023"/>
      <c r="D7" s="3023"/>
      <c r="E7" s="3023"/>
      <c r="F7" s="3023"/>
      <c r="G7" s="3023"/>
      <c r="H7" s="3023"/>
      <c r="I7" s="3023"/>
      <c r="J7" s="3023"/>
      <c r="K7" s="3023"/>
      <c r="L7" s="3023"/>
      <c r="M7" s="3023"/>
      <c r="N7" s="3023"/>
      <c r="O7" s="3023"/>
      <c r="P7" s="3023"/>
      <c r="Q7" s="3023"/>
      <c r="R7" s="2309"/>
      <c r="S7" s="2309"/>
      <c r="T7" s="2309"/>
      <c r="U7" s="2309"/>
      <c r="V7" s="2309"/>
      <c r="W7" s="2309"/>
      <c r="X7" s="2309"/>
      <c r="Y7" s="2487"/>
      <c r="Z7" s="2487"/>
      <c r="AA7" s="2487"/>
      <c r="AB7" s="2487"/>
      <c r="AC7" s="2487"/>
      <c r="AD7" s="2487"/>
      <c r="AE7" s="2487"/>
      <c r="AF7" s="2487"/>
      <c r="AG7" s="2487"/>
      <c r="AH7" s="2487"/>
      <c r="AI7" s="2487"/>
      <c r="AJ7" s="2487"/>
      <c r="AK7" s="2487"/>
      <c r="AL7" s="2487"/>
      <c r="AM7" s="2487"/>
      <c r="AN7" s="2487"/>
      <c r="AO7" s="2487"/>
      <c r="AP7" s="2487"/>
      <c r="AQ7" s="2487"/>
      <c r="AR7" s="2487"/>
      <c r="AS7" s="2487"/>
      <c r="AT7" s="2487"/>
      <c r="AU7" s="2487"/>
      <c r="AV7" s="2532"/>
      <c r="AW7" s="2532"/>
      <c r="AX7" s="2532"/>
      <c r="AY7" s="2532"/>
      <c r="AZ7" s="2532"/>
      <c r="BA7" s="2532"/>
      <c r="BB7" s="2532"/>
      <c r="BC7" s="2532"/>
      <c r="BD7" s="2532"/>
      <c r="BE7" s="2532"/>
      <c r="BF7" s="2532"/>
      <c r="BG7" s="2532"/>
      <c r="BH7" s="2532"/>
      <c r="BI7" s="2532"/>
      <c r="BJ7" s="2532"/>
      <c r="BK7" s="2532"/>
      <c r="BL7" s="2532"/>
      <c r="BM7" s="2532"/>
      <c r="BN7" s="2532"/>
      <c r="BO7" s="2532"/>
      <c r="BP7" s="2532"/>
      <c r="BQ7" s="2532"/>
      <c r="BR7" s="2532"/>
      <c r="BS7" s="2532"/>
      <c r="BT7" s="2532"/>
      <c r="BU7" s="2532"/>
      <c r="BV7" s="2532"/>
      <c r="BW7" s="2487"/>
      <c r="BX7" s="2487"/>
      <c r="BY7" s="2487"/>
      <c r="BZ7" s="2487"/>
    </row>
    <row r="8" spans="1:315" ht="10.5" customHeight="1" x14ac:dyDescent="0.85">
      <c r="A8" s="629"/>
      <c r="Q8" s="629"/>
      <c r="R8" s="629"/>
      <c r="S8" s="629"/>
      <c r="T8" s="629"/>
      <c r="U8" s="629"/>
      <c r="V8" s="629"/>
      <c r="W8" s="629"/>
      <c r="X8" s="629"/>
      <c r="Y8" s="3185"/>
      <c r="Z8" s="3185"/>
      <c r="AA8" s="3185"/>
      <c r="AB8" s="3185"/>
      <c r="AC8" s="3185"/>
      <c r="AD8" s="3185"/>
      <c r="AE8" s="3185"/>
      <c r="AF8" s="2622"/>
      <c r="AG8" s="2622"/>
      <c r="AH8" s="2622"/>
      <c r="AI8" s="2622"/>
      <c r="AJ8" s="2622"/>
      <c r="AK8" s="2622"/>
      <c r="AL8" s="2622"/>
      <c r="AM8" s="2622"/>
      <c r="AN8" s="2622"/>
      <c r="AO8" s="2622"/>
      <c r="AP8" s="2622"/>
      <c r="AQ8" s="2622"/>
      <c r="AR8" s="2622"/>
      <c r="AS8" s="2622"/>
      <c r="AT8" s="2622"/>
      <c r="AU8" s="2622"/>
      <c r="AV8" s="2623"/>
      <c r="AW8" s="2623"/>
      <c r="AX8" s="2623"/>
      <c r="AY8" s="2623"/>
      <c r="AZ8" s="2623"/>
      <c r="BA8" s="2623"/>
      <c r="BB8" s="2623"/>
      <c r="BC8" s="2623"/>
      <c r="BD8" s="2623"/>
      <c r="BE8" s="2623"/>
      <c r="BF8" s="2623"/>
      <c r="BG8" s="2623"/>
      <c r="BH8" s="2623"/>
      <c r="BI8" s="2623"/>
      <c r="BJ8" s="2623"/>
      <c r="BK8" s="2623"/>
      <c r="BL8" s="2623"/>
      <c r="BM8" s="2623"/>
      <c r="BN8" s="2623"/>
      <c r="BO8" s="2623"/>
      <c r="BW8" s="2622"/>
      <c r="BX8" s="2622"/>
      <c r="BY8" s="2622"/>
      <c r="BZ8" s="2624" t="s">
        <v>102</v>
      </c>
    </row>
    <row r="9" spans="1:315" s="2498" customFormat="1" ht="84.75" customHeight="1" x14ac:dyDescent="0.85">
      <c r="A9" s="3176" t="s">
        <v>630</v>
      </c>
      <c r="B9" s="3011" t="s">
        <v>1046</v>
      </c>
      <c r="C9" s="3011" t="s">
        <v>443</v>
      </c>
      <c r="D9" s="2501" t="s">
        <v>1047</v>
      </c>
      <c r="E9" s="2501" t="s">
        <v>1049</v>
      </c>
      <c r="F9" s="2501" t="s">
        <v>1726</v>
      </c>
      <c r="G9" s="2501" t="s">
        <v>1318</v>
      </c>
      <c r="H9" s="2501" t="s">
        <v>1053</v>
      </c>
      <c r="I9" s="2501" t="s">
        <v>1113</v>
      </c>
      <c r="J9" s="2501" t="s">
        <v>1108</v>
      </c>
      <c r="K9" s="2501" t="s">
        <v>1388</v>
      </c>
      <c r="L9" s="2501" t="s">
        <v>1054</v>
      </c>
      <c r="M9" s="2501" t="s">
        <v>1319</v>
      </c>
      <c r="N9" s="3011" t="s">
        <v>453</v>
      </c>
      <c r="O9" s="3011" t="s">
        <v>322</v>
      </c>
      <c r="P9" s="3011" t="s">
        <v>356</v>
      </c>
      <c r="Q9" s="3177" t="s">
        <v>351</v>
      </c>
      <c r="R9" s="3011" t="s">
        <v>1774</v>
      </c>
      <c r="S9" s="3011" t="s">
        <v>1978</v>
      </c>
      <c r="T9" s="3011" t="s">
        <v>1977</v>
      </c>
      <c r="U9" s="3011" t="s">
        <v>1940</v>
      </c>
      <c r="V9" s="3011" t="s">
        <v>1926</v>
      </c>
      <c r="W9" s="3011" t="s">
        <v>2546</v>
      </c>
      <c r="X9" s="3011" t="s">
        <v>1980</v>
      </c>
      <c r="Y9" s="3177" t="s">
        <v>358</v>
      </c>
      <c r="Z9" s="3011" t="s">
        <v>1212</v>
      </c>
      <c r="AA9" s="3177" t="s">
        <v>448</v>
      </c>
      <c r="AB9" s="3177" t="s">
        <v>1509</v>
      </c>
      <c r="AC9" s="3177" t="s">
        <v>738</v>
      </c>
      <c r="AD9" s="3177" t="s">
        <v>1773</v>
      </c>
      <c r="AE9" s="2808" t="s">
        <v>1420</v>
      </c>
      <c r="AF9" s="2808"/>
      <c r="AG9" s="3184" t="s">
        <v>402</v>
      </c>
      <c r="AH9" s="2808" t="s">
        <v>1426</v>
      </c>
      <c r="AI9" s="2808" t="s">
        <v>1423</v>
      </c>
      <c r="AJ9" s="2808"/>
      <c r="AK9" s="2808"/>
      <c r="AL9" s="2808"/>
      <c r="AM9" s="2808"/>
      <c r="AN9" s="2808"/>
      <c r="AO9" s="2808"/>
      <c r="AP9" s="2808"/>
      <c r="AQ9" s="2808"/>
      <c r="AR9" s="2808"/>
      <c r="AS9" s="2808"/>
      <c r="AT9" s="2808"/>
      <c r="AU9" s="2808"/>
      <c r="AV9" s="2808"/>
      <c r="AW9" s="2808"/>
      <c r="AX9" s="2808"/>
      <c r="AY9" s="2808"/>
      <c r="AZ9" s="2808"/>
      <c r="BA9" s="2808"/>
      <c r="BB9" s="3183" t="s">
        <v>397</v>
      </c>
      <c r="BC9" s="3183"/>
      <c r="BD9" s="3183"/>
      <c r="BE9" s="3183"/>
      <c r="BF9" s="3183"/>
      <c r="BG9" s="3183"/>
      <c r="BH9" s="3183"/>
      <c r="BI9" s="3183"/>
      <c r="BJ9" s="3183"/>
      <c r="BK9" s="3183"/>
      <c r="BL9" s="3183"/>
      <c r="BM9" s="3183"/>
      <c r="BN9" s="3183"/>
      <c r="BO9" s="3183"/>
      <c r="BP9" s="3183"/>
      <c r="BQ9" s="3183"/>
      <c r="BR9" s="3183"/>
      <c r="BS9" s="3183"/>
      <c r="BT9" s="3183"/>
      <c r="BU9" s="3183"/>
      <c r="BV9" s="3183"/>
      <c r="BW9" s="3181" t="s">
        <v>739</v>
      </c>
      <c r="BX9" s="3011" t="s">
        <v>1857</v>
      </c>
      <c r="BY9" s="3181" t="s">
        <v>740</v>
      </c>
      <c r="BZ9" s="3181" t="s">
        <v>741</v>
      </c>
      <c r="CA9" s="2497"/>
      <c r="CB9" s="2497"/>
      <c r="CC9" s="2497"/>
      <c r="CD9" s="2497"/>
      <c r="CE9" s="2497"/>
      <c r="CF9" s="2497"/>
      <c r="CG9" s="2497"/>
      <c r="CH9" s="2497"/>
      <c r="CI9" s="2497"/>
      <c r="CJ9" s="2497"/>
      <c r="CK9" s="2497"/>
      <c r="CL9" s="2497"/>
      <c r="CM9" s="2497"/>
      <c r="CN9" s="2497"/>
      <c r="CO9" s="2497"/>
      <c r="CP9" s="2497"/>
      <c r="CQ9" s="2497"/>
      <c r="CR9" s="2497"/>
      <c r="CS9" s="2497"/>
      <c r="CT9" s="2497"/>
      <c r="CU9" s="2497"/>
      <c r="CV9" s="2497"/>
      <c r="CW9" s="2497"/>
      <c r="CX9" s="2497"/>
      <c r="CY9" s="2497"/>
      <c r="CZ9" s="2497"/>
      <c r="DA9" s="2497"/>
      <c r="DB9" s="2497"/>
      <c r="DC9" s="2497"/>
      <c r="DD9" s="2497"/>
      <c r="DE9" s="2497"/>
      <c r="DF9" s="2497"/>
      <c r="DG9" s="2497"/>
      <c r="DH9" s="2497"/>
      <c r="DI9" s="2497"/>
      <c r="DJ9" s="2497"/>
      <c r="DK9" s="2497"/>
      <c r="DL9" s="2497"/>
      <c r="DM9" s="2497"/>
      <c r="DN9" s="2497"/>
      <c r="DO9" s="2497"/>
      <c r="DP9" s="2497"/>
      <c r="DQ9" s="2497"/>
      <c r="DR9" s="2497"/>
      <c r="DS9" s="2497"/>
      <c r="DT9" s="2497"/>
      <c r="DU9" s="2497"/>
      <c r="DV9" s="2497"/>
      <c r="DW9" s="2497"/>
      <c r="DX9" s="2497"/>
      <c r="DY9" s="2497"/>
      <c r="DZ9" s="2497"/>
      <c r="EA9" s="2497"/>
      <c r="EB9" s="2497"/>
      <c r="EC9" s="2497"/>
      <c r="ED9" s="2497"/>
      <c r="EE9" s="2497"/>
      <c r="EF9" s="2497"/>
      <c r="EG9" s="2497"/>
      <c r="EH9" s="2497"/>
      <c r="EI9" s="2497"/>
      <c r="EJ9" s="2497"/>
      <c r="EK9" s="2497"/>
      <c r="EL9" s="2497"/>
      <c r="EM9" s="2497"/>
      <c r="EN9" s="2497"/>
      <c r="EO9" s="2497"/>
      <c r="EP9" s="2497"/>
      <c r="EQ9" s="2497"/>
      <c r="ER9" s="2497"/>
      <c r="ES9" s="2497"/>
      <c r="ET9" s="2497"/>
      <c r="EU9" s="2497"/>
      <c r="EV9" s="2497"/>
      <c r="EW9" s="2497"/>
      <c r="EX9" s="2497"/>
      <c r="EY9" s="2497"/>
      <c r="EZ9" s="2497"/>
      <c r="FA9" s="2497"/>
      <c r="FB9" s="2497"/>
      <c r="FC9" s="2497"/>
      <c r="FD9" s="2497"/>
      <c r="FE9" s="2497"/>
      <c r="FF9" s="2497"/>
      <c r="FG9" s="2497"/>
      <c r="FH9" s="2497"/>
      <c r="FI9" s="2497"/>
      <c r="FJ9" s="2497"/>
      <c r="FK9" s="2497"/>
      <c r="FL9" s="2497"/>
      <c r="FM9" s="2497"/>
      <c r="FN9" s="2497"/>
      <c r="FO9" s="2497"/>
      <c r="FP9" s="2497"/>
      <c r="FQ9" s="2497"/>
      <c r="FR9" s="2497"/>
      <c r="FS9" s="2497"/>
      <c r="FT9" s="2497"/>
      <c r="FU9" s="2497"/>
      <c r="FV9" s="2497"/>
      <c r="FW9" s="2497"/>
      <c r="FX9" s="2497"/>
      <c r="FY9" s="2497"/>
      <c r="FZ9" s="2497"/>
      <c r="GA9" s="2497"/>
      <c r="GB9" s="2497"/>
      <c r="GC9" s="2497"/>
      <c r="GD9" s="2497"/>
      <c r="GE9" s="2497"/>
      <c r="GF9" s="2497"/>
      <c r="GG9" s="2497"/>
      <c r="GH9" s="2497"/>
      <c r="GI9" s="2497"/>
      <c r="GJ9" s="2497"/>
      <c r="GK9" s="2497"/>
      <c r="GL9" s="2497"/>
      <c r="GM9" s="2497"/>
      <c r="GN9" s="2497"/>
      <c r="GO9" s="2497"/>
      <c r="GP9" s="2497"/>
      <c r="GQ9" s="2497"/>
      <c r="GR9" s="2497"/>
      <c r="GS9" s="2497"/>
      <c r="GT9" s="2497"/>
      <c r="GU9" s="2497"/>
      <c r="GV9" s="2497"/>
      <c r="GW9" s="2497"/>
      <c r="GX9" s="2497"/>
      <c r="GY9" s="2497"/>
      <c r="GZ9" s="2497"/>
      <c r="HA9" s="2497"/>
      <c r="HB9" s="2497"/>
      <c r="HC9" s="2497"/>
      <c r="HD9" s="2497"/>
      <c r="HE9" s="2497"/>
      <c r="HF9" s="2497"/>
      <c r="HG9" s="2497"/>
      <c r="HH9" s="2497"/>
      <c r="HI9" s="2497"/>
      <c r="HJ9" s="2497"/>
      <c r="HK9" s="2497"/>
      <c r="HL9" s="2497"/>
      <c r="HM9" s="2497"/>
      <c r="HN9" s="2497"/>
      <c r="HO9" s="2497"/>
      <c r="HP9" s="2497"/>
      <c r="HQ9" s="2497"/>
      <c r="HR9" s="2497"/>
      <c r="HS9" s="2497"/>
      <c r="HT9" s="2497"/>
      <c r="HU9" s="2497"/>
      <c r="HV9" s="2497"/>
      <c r="HW9" s="2497"/>
      <c r="HX9" s="2497"/>
      <c r="HY9" s="2497"/>
      <c r="HZ9" s="2497"/>
      <c r="IA9" s="2497"/>
      <c r="IB9" s="2497"/>
      <c r="IC9" s="2497"/>
      <c r="ID9" s="2497"/>
      <c r="IE9" s="2497"/>
      <c r="IF9" s="2497"/>
      <c r="IG9" s="2497"/>
      <c r="IH9" s="2497"/>
      <c r="II9" s="2497"/>
      <c r="IJ9" s="2497"/>
      <c r="IK9" s="2497"/>
      <c r="IL9" s="2497"/>
      <c r="IM9" s="2497"/>
      <c r="IN9" s="2497"/>
      <c r="IO9" s="2497"/>
      <c r="IP9" s="2497"/>
      <c r="IQ9" s="2497"/>
      <c r="IR9" s="2497"/>
      <c r="IS9" s="2497"/>
      <c r="IT9" s="2497"/>
      <c r="IU9" s="2497"/>
      <c r="IV9" s="2497"/>
      <c r="IW9" s="2497"/>
      <c r="IX9" s="2497"/>
      <c r="IY9" s="2497"/>
      <c r="IZ9" s="2497"/>
      <c r="JA9" s="2497"/>
      <c r="JB9" s="2497"/>
      <c r="JC9" s="2497"/>
      <c r="JD9" s="2497"/>
      <c r="JE9" s="2497"/>
      <c r="JF9" s="2497"/>
      <c r="JG9" s="2497"/>
      <c r="JH9" s="2497"/>
      <c r="JI9" s="2497"/>
      <c r="JJ9" s="2497"/>
      <c r="JK9" s="2497"/>
      <c r="JL9" s="2497"/>
      <c r="JM9" s="2497"/>
      <c r="JN9" s="2497"/>
      <c r="JO9" s="2497"/>
      <c r="JP9" s="2497"/>
      <c r="JQ9" s="2497"/>
      <c r="JR9" s="2497"/>
      <c r="JS9" s="2497"/>
      <c r="JT9" s="2497"/>
      <c r="JU9" s="2497"/>
      <c r="JV9" s="2497"/>
      <c r="JW9" s="2497"/>
      <c r="JX9" s="2497"/>
      <c r="JY9" s="2497"/>
      <c r="JZ9" s="2497"/>
      <c r="KA9" s="2497"/>
      <c r="KB9" s="2497"/>
      <c r="KC9" s="2497"/>
      <c r="KD9" s="2497"/>
      <c r="KE9" s="2497"/>
      <c r="KF9" s="2497"/>
      <c r="KG9" s="2497"/>
      <c r="KH9" s="2497"/>
      <c r="KI9" s="2497"/>
      <c r="KJ9" s="2497"/>
      <c r="KK9" s="2497"/>
      <c r="KL9" s="2497"/>
      <c r="KM9" s="2497"/>
      <c r="KN9" s="2497"/>
      <c r="KO9" s="2497"/>
      <c r="KP9" s="2497"/>
      <c r="KQ9" s="2497"/>
      <c r="KR9" s="2497"/>
      <c r="KS9" s="2497"/>
      <c r="KT9" s="2497"/>
      <c r="KU9" s="2497"/>
      <c r="KV9" s="2497"/>
      <c r="KW9" s="2497"/>
      <c r="KX9" s="2497"/>
      <c r="KY9" s="2497"/>
      <c r="KZ9" s="2497"/>
      <c r="LA9" s="2497"/>
      <c r="LB9" s="2497"/>
      <c r="LC9" s="2497"/>
    </row>
    <row r="10" spans="1:315" s="2498" customFormat="1" ht="44.25" customHeight="1" x14ac:dyDescent="0.85">
      <c r="A10" s="3176"/>
      <c r="B10" s="3011"/>
      <c r="C10" s="3011"/>
      <c r="D10" s="3176" t="s">
        <v>1048</v>
      </c>
      <c r="E10" s="3176" t="s">
        <v>1050</v>
      </c>
      <c r="F10" s="3176" t="s">
        <v>1052</v>
      </c>
      <c r="G10" s="3176" t="s">
        <v>1057</v>
      </c>
      <c r="H10" s="3176" t="s">
        <v>1058</v>
      </c>
      <c r="I10" s="3176" t="s">
        <v>1110</v>
      </c>
      <c r="J10" s="3176" t="s">
        <v>1112</v>
      </c>
      <c r="K10" s="3176" t="s">
        <v>1055</v>
      </c>
      <c r="L10" s="3176" t="s">
        <v>1059</v>
      </c>
      <c r="M10" s="3176" t="s">
        <v>1056</v>
      </c>
      <c r="N10" s="3011"/>
      <c r="O10" s="3011"/>
      <c r="P10" s="3011"/>
      <c r="Q10" s="3177"/>
      <c r="R10" s="3011"/>
      <c r="S10" s="3011"/>
      <c r="T10" s="3011"/>
      <c r="U10" s="3011"/>
      <c r="V10" s="3011"/>
      <c r="W10" s="3011"/>
      <c r="X10" s="3011"/>
      <c r="Y10" s="3177"/>
      <c r="Z10" s="3011"/>
      <c r="AA10" s="3177"/>
      <c r="AB10" s="3177"/>
      <c r="AC10" s="3177"/>
      <c r="AD10" s="3177"/>
      <c r="AE10" s="3177" t="s">
        <v>1713</v>
      </c>
      <c r="AF10" s="3177" t="s">
        <v>1712</v>
      </c>
      <c r="AG10" s="3184"/>
      <c r="AH10" s="2808"/>
      <c r="AI10" s="2714" t="s">
        <v>1765</v>
      </c>
      <c r="AJ10" s="2714"/>
      <c r="AK10" s="2714"/>
      <c r="AL10" s="2714" t="s">
        <v>1766</v>
      </c>
      <c r="AM10" s="2714"/>
      <c r="AN10" s="2714"/>
      <c r="AO10" s="2714" t="s">
        <v>1767</v>
      </c>
      <c r="AP10" s="2714"/>
      <c r="AQ10" s="2714"/>
      <c r="AR10" s="2714" t="s">
        <v>1768</v>
      </c>
      <c r="AS10" s="2714"/>
      <c r="AT10" s="2714"/>
      <c r="AU10" s="3181" t="s">
        <v>1855</v>
      </c>
      <c r="AV10" s="3182" t="s">
        <v>2547</v>
      </c>
      <c r="AW10" s="3182"/>
      <c r="AX10" s="3182"/>
      <c r="AY10" s="3182"/>
      <c r="AZ10" s="3182"/>
      <c r="BA10" s="3182"/>
      <c r="BB10" s="2673"/>
      <c r="BC10" s="3182" t="s">
        <v>2547</v>
      </c>
      <c r="BD10" s="3182"/>
      <c r="BE10" s="3182"/>
      <c r="BF10" s="3182"/>
      <c r="BG10" s="3182"/>
      <c r="BH10" s="3182"/>
      <c r="BI10" s="2673"/>
      <c r="BJ10" s="3182" t="s">
        <v>2547</v>
      </c>
      <c r="BK10" s="3182"/>
      <c r="BL10" s="3182"/>
      <c r="BM10" s="3182"/>
      <c r="BN10" s="3182"/>
      <c r="BO10" s="3182"/>
      <c r="BP10" s="2625"/>
      <c r="BQ10" s="3182" t="s">
        <v>2547</v>
      </c>
      <c r="BR10" s="3182"/>
      <c r="BS10" s="3182"/>
      <c r="BT10" s="3182"/>
      <c r="BU10" s="3182"/>
      <c r="BV10" s="3182"/>
      <c r="BW10" s="3181"/>
      <c r="BX10" s="3011"/>
      <c r="BY10" s="3181"/>
      <c r="BZ10" s="3181"/>
      <c r="CA10" s="2497"/>
      <c r="CB10" s="2497"/>
      <c r="CC10" s="2497"/>
      <c r="CD10" s="2497"/>
      <c r="CE10" s="2497"/>
      <c r="CF10" s="2497"/>
      <c r="CG10" s="2497"/>
      <c r="CH10" s="2497"/>
      <c r="CI10" s="2497"/>
      <c r="CJ10" s="2497"/>
      <c r="CK10" s="2497"/>
      <c r="CL10" s="2497"/>
      <c r="CM10" s="2497"/>
      <c r="CN10" s="2497"/>
      <c r="CO10" s="2497"/>
      <c r="CP10" s="2497"/>
      <c r="CQ10" s="2497"/>
      <c r="CR10" s="2497"/>
      <c r="CS10" s="2497"/>
      <c r="CT10" s="2497"/>
      <c r="CU10" s="2497"/>
      <c r="CV10" s="2497"/>
      <c r="CW10" s="2497"/>
      <c r="CX10" s="2497"/>
      <c r="CY10" s="2497"/>
      <c r="CZ10" s="2497"/>
      <c r="DA10" s="2497"/>
      <c r="DB10" s="2497"/>
      <c r="DC10" s="2497"/>
      <c r="DD10" s="2497"/>
      <c r="DE10" s="2497"/>
      <c r="DF10" s="2497"/>
      <c r="DG10" s="2497"/>
      <c r="DH10" s="2497"/>
      <c r="DI10" s="2497"/>
      <c r="DJ10" s="2497"/>
      <c r="DK10" s="2497"/>
      <c r="DL10" s="2497"/>
      <c r="DM10" s="2497"/>
      <c r="DN10" s="2497"/>
      <c r="DO10" s="2497"/>
      <c r="DP10" s="2497"/>
      <c r="DQ10" s="2497"/>
      <c r="DR10" s="2497"/>
      <c r="DS10" s="2497"/>
      <c r="DT10" s="2497"/>
      <c r="DU10" s="2497"/>
      <c r="DV10" s="2497"/>
      <c r="DW10" s="2497"/>
      <c r="DX10" s="2497"/>
      <c r="DY10" s="2497"/>
      <c r="DZ10" s="2497"/>
      <c r="EA10" s="2497"/>
      <c r="EB10" s="2497"/>
      <c r="EC10" s="2497"/>
      <c r="ED10" s="2497"/>
      <c r="EE10" s="2497"/>
      <c r="EF10" s="2497"/>
      <c r="EG10" s="2497"/>
      <c r="EH10" s="2497"/>
      <c r="EI10" s="2497"/>
      <c r="EJ10" s="2497"/>
      <c r="EK10" s="2497"/>
      <c r="EL10" s="2497"/>
      <c r="EM10" s="2497"/>
      <c r="EN10" s="2497"/>
      <c r="EO10" s="2497"/>
      <c r="EP10" s="2497"/>
      <c r="EQ10" s="2497"/>
      <c r="ER10" s="2497"/>
      <c r="ES10" s="2497"/>
      <c r="ET10" s="2497"/>
      <c r="EU10" s="2497"/>
      <c r="EV10" s="2497"/>
      <c r="EW10" s="2497"/>
      <c r="EX10" s="2497"/>
      <c r="EY10" s="2497"/>
      <c r="EZ10" s="2497"/>
      <c r="FA10" s="2497"/>
      <c r="FB10" s="2497"/>
      <c r="FC10" s="2497"/>
      <c r="FD10" s="2497"/>
      <c r="FE10" s="2497"/>
      <c r="FF10" s="2497"/>
      <c r="FG10" s="2497"/>
      <c r="FH10" s="2497"/>
      <c r="FI10" s="2497"/>
      <c r="FJ10" s="2497"/>
      <c r="FK10" s="2497"/>
      <c r="FL10" s="2497"/>
      <c r="FM10" s="2497"/>
      <c r="FN10" s="2497"/>
      <c r="FO10" s="2497"/>
      <c r="FP10" s="2497"/>
      <c r="FQ10" s="2497"/>
      <c r="FR10" s="2497"/>
      <c r="FS10" s="2497"/>
      <c r="FT10" s="2497"/>
      <c r="FU10" s="2497"/>
      <c r="FV10" s="2497"/>
      <c r="FW10" s="2497"/>
      <c r="FX10" s="2497"/>
      <c r="FY10" s="2497"/>
      <c r="FZ10" s="2497"/>
      <c r="GA10" s="2497"/>
      <c r="GB10" s="2497"/>
      <c r="GC10" s="2497"/>
      <c r="GD10" s="2497"/>
      <c r="GE10" s="2497"/>
      <c r="GF10" s="2497"/>
      <c r="GG10" s="2497"/>
      <c r="GH10" s="2497"/>
      <c r="GI10" s="2497"/>
      <c r="GJ10" s="2497"/>
      <c r="GK10" s="2497"/>
      <c r="GL10" s="2497"/>
      <c r="GM10" s="2497"/>
      <c r="GN10" s="2497"/>
      <c r="GO10" s="2497"/>
      <c r="GP10" s="2497"/>
      <c r="GQ10" s="2497"/>
      <c r="GR10" s="2497"/>
      <c r="GS10" s="2497"/>
      <c r="GT10" s="2497"/>
      <c r="GU10" s="2497"/>
      <c r="GV10" s="2497"/>
      <c r="GW10" s="2497"/>
      <c r="GX10" s="2497"/>
      <c r="GY10" s="2497"/>
      <c r="GZ10" s="2497"/>
      <c r="HA10" s="2497"/>
      <c r="HB10" s="2497"/>
      <c r="HC10" s="2497"/>
      <c r="HD10" s="2497"/>
      <c r="HE10" s="2497"/>
      <c r="HF10" s="2497"/>
      <c r="HG10" s="2497"/>
      <c r="HH10" s="2497"/>
      <c r="HI10" s="2497"/>
      <c r="HJ10" s="2497"/>
      <c r="HK10" s="2497"/>
      <c r="HL10" s="2497"/>
      <c r="HM10" s="2497"/>
      <c r="HN10" s="2497"/>
      <c r="HO10" s="2497"/>
      <c r="HP10" s="2497"/>
      <c r="HQ10" s="2497"/>
      <c r="HR10" s="2497"/>
      <c r="HS10" s="2497"/>
      <c r="HT10" s="2497"/>
      <c r="HU10" s="2497"/>
      <c r="HV10" s="2497"/>
      <c r="HW10" s="2497"/>
      <c r="HX10" s="2497"/>
      <c r="HY10" s="2497"/>
      <c r="HZ10" s="2497"/>
      <c r="IA10" s="2497"/>
      <c r="IB10" s="2497"/>
      <c r="IC10" s="2497"/>
      <c r="ID10" s="2497"/>
      <c r="IE10" s="2497"/>
      <c r="IF10" s="2497"/>
      <c r="IG10" s="2497"/>
      <c r="IH10" s="2497"/>
      <c r="II10" s="2497"/>
      <c r="IJ10" s="2497"/>
      <c r="IK10" s="2497"/>
      <c r="IL10" s="2497"/>
      <c r="IM10" s="2497"/>
      <c r="IN10" s="2497"/>
      <c r="IO10" s="2497"/>
      <c r="IP10" s="2497"/>
      <c r="IQ10" s="2497"/>
      <c r="IR10" s="2497"/>
      <c r="IS10" s="2497"/>
      <c r="IT10" s="2497"/>
      <c r="IU10" s="2497"/>
      <c r="IV10" s="2497"/>
      <c r="IW10" s="2497"/>
      <c r="IX10" s="2497"/>
      <c r="IY10" s="2497"/>
      <c r="IZ10" s="2497"/>
      <c r="JA10" s="2497"/>
      <c r="JB10" s="2497"/>
      <c r="JC10" s="2497"/>
      <c r="JD10" s="2497"/>
      <c r="JE10" s="2497"/>
      <c r="JF10" s="2497"/>
      <c r="JG10" s="2497"/>
      <c r="JH10" s="2497"/>
      <c r="JI10" s="2497"/>
      <c r="JJ10" s="2497"/>
      <c r="JK10" s="2497"/>
      <c r="JL10" s="2497"/>
      <c r="JM10" s="2497"/>
      <c r="JN10" s="2497"/>
      <c r="JO10" s="2497"/>
      <c r="JP10" s="2497"/>
      <c r="JQ10" s="2497"/>
      <c r="JR10" s="2497"/>
      <c r="JS10" s="2497"/>
      <c r="JT10" s="2497"/>
      <c r="JU10" s="2497"/>
      <c r="JV10" s="2497"/>
      <c r="JW10" s="2497"/>
      <c r="JX10" s="2497"/>
      <c r="JY10" s="2497"/>
      <c r="JZ10" s="2497"/>
      <c r="KA10" s="2497"/>
      <c r="KB10" s="2497"/>
      <c r="KC10" s="2497"/>
      <c r="KD10" s="2497"/>
      <c r="KE10" s="2497"/>
      <c r="KF10" s="2497"/>
      <c r="KG10" s="2497"/>
      <c r="KH10" s="2497"/>
      <c r="KI10" s="2497"/>
      <c r="KJ10" s="2497"/>
      <c r="KK10" s="2497"/>
      <c r="KL10" s="2497"/>
      <c r="KM10" s="2497"/>
      <c r="KN10" s="2497"/>
      <c r="KO10" s="2497"/>
      <c r="KP10" s="2497"/>
      <c r="KQ10" s="2497"/>
      <c r="KR10" s="2497"/>
      <c r="KS10" s="2497"/>
      <c r="KT10" s="2497"/>
      <c r="KU10" s="2497"/>
      <c r="KV10" s="2497"/>
      <c r="KW10" s="2497"/>
      <c r="KX10" s="2497"/>
      <c r="KY10" s="2497"/>
      <c r="KZ10" s="2497"/>
      <c r="LA10" s="2497"/>
      <c r="LB10" s="2497"/>
      <c r="LC10" s="2497"/>
    </row>
    <row r="11" spans="1:315" s="2498" customFormat="1" ht="39.75" customHeight="1" x14ac:dyDescent="0.85">
      <c r="A11" s="3176"/>
      <c r="B11" s="3011"/>
      <c r="C11" s="3011"/>
      <c r="D11" s="3176"/>
      <c r="E11" s="3176"/>
      <c r="F11" s="3176"/>
      <c r="G11" s="3176"/>
      <c r="H11" s="3176"/>
      <c r="I11" s="3176"/>
      <c r="J11" s="3176"/>
      <c r="K11" s="3176"/>
      <c r="L11" s="3176"/>
      <c r="M11" s="3176"/>
      <c r="N11" s="3011"/>
      <c r="O11" s="3011"/>
      <c r="P11" s="3011"/>
      <c r="Q11" s="3177"/>
      <c r="R11" s="3011"/>
      <c r="S11" s="3011"/>
      <c r="T11" s="3011"/>
      <c r="U11" s="3011"/>
      <c r="V11" s="3011"/>
      <c r="W11" s="3011"/>
      <c r="X11" s="3011"/>
      <c r="Y11" s="3177"/>
      <c r="Z11" s="3011"/>
      <c r="AA11" s="3177"/>
      <c r="AB11" s="3177"/>
      <c r="AC11" s="3177"/>
      <c r="AD11" s="3177"/>
      <c r="AE11" s="3177"/>
      <c r="AF11" s="3177"/>
      <c r="AG11" s="3184"/>
      <c r="AH11" s="2808"/>
      <c r="AI11" s="2503" t="s">
        <v>2056</v>
      </c>
      <c r="AJ11" s="2503" t="s">
        <v>2057</v>
      </c>
      <c r="AK11" s="2503" t="s">
        <v>2058</v>
      </c>
      <c r="AL11" s="2503" t="s">
        <v>2059</v>
      </c>
      <c r="AM11" s="2503" t="s">
        <v>2060</v>
      </c>
      <c r="AN11" s="2503" t="s">
        <v>2061</v>
      </c>
      <c r="AO11" s="2503" t="s">
        <v>2062</v>
      </c>
      <c r="AP11" s="2503" t="s">
        <v>2063</v>
      </c>
      <c r="AQ11" s="2503" t="s">
        <v>2064</v>
      </c>
      <c r="AR11" s="2503" t="s">
        <v>2065</v>
      </c>
      <c r="AS11" s="2503" t="s">
        <v>2066</v>
      </c>
      <c r="AT11" s="2503" t="s">
        <v>2067</v>
      </c>
      <c r="AU11" s="3181"/>
      <c r="AV11" s="2673" t="s">
        <v>2526</v>
      </c>
      <c r="AW11" s="2673" t="s">
        <v>2662</v>
      </c>
      <c r="AX11" s="2673" t="s">
        <v>2527</v>
      </c>
      <c r="AY11" s="2673" t="s">
        <v>2663</v>
      </c>
      <c r="AZ11" s="2673" t="s">
        <v>2528</v>
      </c>
      <c r="BA11" s="2673" t="s">
        <v>2529</v>
      </c>
      <c r="BB11" s="2673" t="s">
        <v>344</v>
      </c>
      <c r="BC11" s="2673" t="s">
        <v>2526</v>
      </c>
      <c r="BD11" s="2673" t="s">
        <v>2662</v>
      </c>
      <c r="BE11" s="2673" t="s">
        <v>2527</v>
      </c>
      <c r="BF11" s="2673" t="s">
        <v>2663</v>
      </c>
      <c r="BG11" s="2673" t="s">
        <v>2528</v>
      </c>
      <c r="BH11" s="2673" t="s">
        <v>2529</v>
      </c>
      <c r="BI11" s="2673" t="s">
        <v>345</v>
      </c>
      <c r="BJ11" s="2673" t="s">
        <v>2526</v>
      </c>
      <c r="BK11" s="2673" t="s">
        <v>2662</v>
      </c>
      <c r="BL11" s="2673" t="s">
        <v>2527</v>
      </c>
      <c r="BM11" s="2673" t="s">
        <v>2663</v>
      </c>
      <c r="BN11" s="2673" t="s">
        <v>2528</v>
      </c>
      <c r="BO11" s="2673" t="s">
        <v>2529</v>
      </c>
      <c r="BP11" s="2625" t="s">
        <v>343</v>
      </c>
      <c r="BQ11" s="2673" t="s">
        <v>2526</v>
      </c>
      <c r="BR11" s="2673" t="s">
        <v>2662</v>
      </c>
      <c r="BS11" s="2673" t="s">
        <v>2527</v>
      </c>
      <c r="BT11" s="2673" t="s">
        <v>2663</v>
      </c>
      <c r="BU11" s="2673" t="s">
        <v>2528</v>
      </c>
      <c r="BV11" s="2673" t="s">
        <v>2529</v>
      </c>
      <c r="BW11" s="3181"/>
      <c r="BX11" s="3011"/>
      <c r="BY11" s="3181"/>
      <c r="BZ11" s="3181"/>
      <c r="CA11" s="2497"/>
      <c r="CB11" s="2497"/>
      <c r="CC11" s="2497"/>
      <c r="CD11" s="2497"/>
      <c r="CE11" s="2497"/>
      <c r="CF11" s="2497"/>
      <c r="CG11" s="2497"/>
      <c r="CH11" s="2497"/>
      <c r="CI11" s="2497"/>
      <c r="CJ11" s="2497"/>
      <c r="CK11" s="2497"/>
      <c r="CL11" s="2497"/>
      <c r="CM11" s="2497"/>
      <c r="CN11" s="2497"/>
      <c r="CO11" s="2497"/>
      <c r="CP11" s="2497"/>
      <c r="CQ11" s="2497"/>
      <c r="CR11" s="2497"/>
      <c r="CS11" s="2497"/>
      <c r="CT11" s="2497"/>
      <c r="CU11" s="2497"/>
      <c r="CV11" s="2497"/>
      <c r="CW11" s="2497"/>
      <c r="CX11" s="2497"/>
      <c r="CY11" s="2497"/>
      <c r="CZ11" s="2497"/>
      <c r="DA11" s="2497"/>
      <c r="DB11" s="2497"/>
      <c r="DC11" s="2497"/>
      <c r="DD11" s="2497"/>
      <c r="DE11" s="2497"/>
      <c r="DF11" s="2497"/>
      <c r="DG11" s="2497"/>
      <c r="DH11" s="2497"/>
      <c r="DI11" s="2497"/>
      <c r="DJ11" s="2497"/>
      <c r="DK11" s="2497"/>
      <c r="DL11" s="2497"/>
      <c r="DM11" s="2497"/>
      <c r="DN11" s="2497"/>
      <c r="DO11" s="2497"/>
      <c r="DP11" s="2497"/>
      <c r="DQ11" s="2497"/>
      <c r="DR11" s="2497"/>
      <c r="DS11" s="2497"/>
      <c r="DT11" s="2497"/>
      <c r="DU11" s="2497"/>
      <c r="DV11" s="2497"/>
      <c r="DW11" s="2497"/>
      <c r="DX11" s="2497"/>
      <c r="DY11" s="2497"/>
      <c r="DZ11" s="2497"/>
      <c r="EA11" s="2497"/>
      <c r="EB11" s="2497"/>
      <c r="EC11" s="2497"/>
      <c r="ED11" s="2497"/>
      <c r="EE11" s="2497"/>
      <c r="EF11" s="2497"/>
      <c r="EG11" s="2497"/>
      <c r="EH11" s="2497"/>
      <c r="EI11" s="2497"/>
      <c r="EJ11" s="2497"/>
      <c r="EK11" s="2497"/>
      <c r="EL11" s="2497"/>
      <c r="EM11" s="2497"/>
      <c r="EN11" s="2497"/>
      <c r="EO11" s="2497"/>
      <c r="EP11" s="2497"/>
      <c r="EQ11" s="2497"/>
      <c r="ER11" s="2497"/>
      <c r="ES11" s="2497"/>
      <c r="ET11" s="2497"/>
      <c r="EU11" s="2497"/>
      <c r="EV11" s="2497"/>
      <c r="EW11" s="2497"/>
      <c r="EX11" s="2497"/>
      <c r="EY11" s="2497"/>
      <c r="EZ11" s="2497"/>
      <c r="FA11" s="2497"/>
      <c r="FB11" s="2497"/>
      <c r="FC11" s="2497"/>
      <c r="FD11" s="2497"/>
      <c r="FE11" s="2497"/>
      <c r="FF11" s="2497"/>
      <c r="FG11" s="2497"/>
      <c r="FH11" s="2497"/>
      <c r="FI11" s="2497"/>
      <c r="FJ11" s="2497"/>
      <c r="FK11" s="2497"/>
      <c r="FL11" s="2497"/>
      <c r="FM11" s="2497"/>
      <c r="FN11" s="2497"/>
      <c r="FO11" s="2497"/>
      <c r="FP11" s="2497"/>
      <c r="FQ11" s="2497"/>
      <c r="FR11" s="2497"/>
      <c r="FS11" s="2497"/>
      <c r="FT11" s="2497"/>
      <c r="FU11" s="2497"/>
      <c r="FV11" s="2497"/>
      <c r="FW11" s="2497"/>
      <c r="FX11" s="2497"/>
      <c r="FY11" s="2497"/>
      <c r="FZ11" s="2497"/>
      <c r="GA11" s="2497"/>
      <c r="GB11" s="2497"/>
      <c r="GC11" s="2497"/>
      <c r="GD11" s="2497"/>
      <c r="GE11" s="2497"/>
      <c r="GF11" s="2497"/>
      <c r="GG11" s="2497"/>
      <c r="GH11" s="2497"/>
      <c r="GI11" s="2497"/>
      <c r="GJ11" s="2497"/>
      <c r="GK11" s="2497"/>
      <c r="GL11" s="2497"/>
      <c r="GM11" s="2497"/>
      <c r="GN11" s="2497"/>
      <c r="GO11" s="2497"/>
      <c r="GP11" s="2497"/>
      <c r="GQ11" s="2497"/>
      <c r="GR11" s="2497"/>
      <c r="GS11" s="2497"/>
      <c r="GT11" s="2497"/>
      <c r="GU11" s="2497"/>
      <c r="GV11" s="2497"/>
      <c r="GW11" s="2497"/>
      <c r="GX11" s="2497"/>
      <c r="GY11" s="2497"/>
      <c r="GZ11" s="2497"/>
      <c r="HA11" s="2497"/>
      <c r="HB11" s="2497"/>
      <c r="HC11" s="2497"/>
      <c r="HD11" s="2497"/>
      <c r="HE11" s="2497"/>
      <c r="HF11" s="2497"/>
      <c r="HG11" s="2497"/>
      <c r="HH11" s="2497"/>
      <c r="HI11" s="2497"/>
      <c r="HJ11" s="2497"/>
      <c r="HK11" s="2497"/>
      <c r="HL11" s="2497"/>
      <c r="HM11" s="2497"/>
      <c r="HN11" s="2497"/>
      <c r="HO11" s="2497"/>
      <c r="HP11" s="2497"/>
      <c r="HQ11" s="2497"/>
      <c r="HR11" s="2497"/>
      <c r="HS11" s="2497"/>
      <c r="HT11" s="2497"/>
      <c r="HU11" s="2497"/>
      <c r="HV11" s="2497"/>
      <c r="HW11" s="2497"/>
      <c r="HX11" s="2497"/>
      <c r="HY11" s="2497"/>
      <c r="HZ11" s="2497"/>
      <c r="IA11" s="2497"/>
      <c r="IB11" s="2497"/>
      <c r="IC11" s="2497"/>
      <c r="ID11" s="2497"/>
      <c r="IE11" s="2497"/>
      <c r="IF11" s="2497"/>
      <c r="IG11" s="2497"/>
      <c r="IH11" s="2497"/>
      <c r="II11" s="2497"/>
      <c r="IJ11" s="2497"/>
      <c r="IK11" s="2497"/>
      <c r="IL11" s="2497"/>
      <c r="IM11" s="2497"/>
      <c r="IN11" s="2497"/>
      <c r="IO11" s="2497"/>
      <c r="IP11" s="2497"/>
      <c r="IQ11" s="2497"/>
      <c r="IR11" s="2497"/>
      <c r="IS11" s="2497"/>
      <c r="IT11" s="2497"/>
      <c r="IU11" s="2497"/>
      <c r="IV11" s="2497"/>
      <c r="IW11" s="2497"/>
      <c r="IX11" s="2497"/>
      <c r="IY11" s="2497"/>
      <c r="IZ11" s="2497"/>
      <c r="JA11" s="2497"/>
      <c r="JB11" s="2497"/>
      <c r="JC11" s="2497"/>
      <c r="JD11" s="2497"/>
      <c r="JE11" s="2497"/>
      <c r="JF11" s="2497"/>
      <c r="JG11" s="2497"/>
      <c r="JH11" s="2497"/>
      <c r="JI11" s="2497"/>
      <c r="JJ11" s="2497"/>
      <c r="JK11" s="2497"/>
      <c r="JL11" s="2497"/>
      <c r="JM11" s="2497"/>
      <c r="JN11" s="2497"/>
      <c r="JO11" s="2497"/>
      <c r="JP11" s="2497"/>
      <c r="JQ11" s="2497"/>
      <c r="JR11" s="2497"/>
      <c r="JS11" s="2497"/>
      <c r="JT11" s="2497"/>
      <c r="JU11" s="2497"/>
      <c r="JV11" s="2497"/>
      <c r="JW11" s="2497"/>
      <c r="JX11" s="2497"/>
      <c r="JY11" s="2497"/>
      <c r="JZ11" s="2497"/>
      <c r="KA11" s="2497"/>
      <c r="KB11" s="2497"/>
      <c r="KC11" s="2497"/>
      <c r="KD11" s="2497"/>
      <c r="KE11" s="2497"/>
      <c r="KF11" s="2497"/>
      <c r="KG11" s="2497"/>
      <c r="KH11" s="2497"/>
      <c r="KI11" s="2497"/>
      <c r="KJ11" s="2497"/>
      <c r="KK11" s="2497"/>
      <c r="KL11" s="2497"/>
      <c r="KM11" s="2497"/>
      <c r="KN11" s="2497"/>
      <c r="KO11" s="2497"/>
      <c r="KP11" s="2497"/>
      <c r="KQ11" s="2497"/>
      <c r="KR11" s="2497"/>
      <c r="KS11" s="2497"/>
      <c r="KT11" s="2497"/>
      <c r="KU11" s="2497"/>
      <c r="KV11" s="2497"/>
      <c r="KW11" s="2497"/>
      <c r="KX11" s="2497"/>
      <c r="KY11" s="2497"/>
      <c r="KZ11" s="2497"/>
      <c r="LA11" s="2497"/>
      <c r="LB11" s="2497"/>
      <c r="LC11" s="2497"/>
    </row>
    <row r="12" spans="1:315" s="2627" customFormat="1" ht="18" customHeight="1" x14ac:dyDescent="0.25">
      <c r="A12" s="2504">
        <v>1</v>
      </c>
      <c r="B12" s="43" t="s">
        <v>412</v>
      </c>
      <c r="C12" s="43" t="s">
        <v>412</v>
      </c>
      <c r="D12" s="43" t="s">
        <v>412</v>
      </c>
      <c r="E12" s="43" t="s">
        <v>412</v>
      </c>
      <c r="F12" s="43" t="s">
        <v>412</v>
      </c>
      <c r="G12" s="43" t="s">
        <v>412</v>
      </c>
      <c r="H12" s="43" t="s">
        <v>412</v>
      </c>
      <c r="I12" s="43" t="s">
        <v>412</v>
      </c>
      <c r="J12" s="43" t="s">
        <v>412</v>
      </c>
      <c r="K12" s="43" t="s">
        <v>412</v>
      </c>
      <c r="L12" s="43" t="s">
        <v>412</v>
      </c>
      <c r="M12" s="43" t="s">
        <v>412</v>
      </c>
      <c r="N12" s="43" t="s">
        <v>412</v>
      </c>
      <c r="O12" s="43" t="s">
        <v>412</v>
      </c>
      <c r="P12" s="43" t="s">
        <v>412</v>
      </c>
      <c r="Q12" s="43">
        <v>2</v>
      </c>
      <c r="R12" s="43" t="s">
        <v>412</v>
      </c>
      <c r="S12" s="564" t="s">
        <v>412</v>
      </c>
      <c r="T12" s="564" t="s">
        <v>412</v>
      </c>
      <c r="U12" s="564" t="s">
        <v>412</v>
      </c>
      <c r="V12" s="564" t="s">
        <v>412</v>
      </c>
      <c r="W12" s="564" t="s">
        <v>412</v>
      </c>
      <c r="X12" s="564" t="s">
        <v>412</v>
      </c>
      <c r="Y12" s="2504">
        <v>3</v>
      </c>
      <c r="Z12" s="43" t="s">
        <v>412</v>
      </c>
      <c r="AA12" s="2455" t="s">
        <v>412</v>
      </c>
      <c r="AB12" s="2455" t="s">
        <v>412</v>
      </c>
      <c r="AC12" s="2504" t="s">
        <v>412</v>
      </c>
      <c r="AD12" s="2504">
        <v>4</v>
      </c>
      <c r="AE12" s="2455" t="s">
        <v>369</v>
      </c>
      <c r="AF12" s="2504" t="s">
        <v>370</v>
      </c>
      <c r="AG12" s="2455">
        <v>6</v>
      </c>
      <c r="AH12" s="2504">
        <v>7</v>
      </c>
      <c r="AI12" s="2504" t="s">
        <v>412</v>
      </c>
      <c r="AJ12" s="2504" t="s">
        <v>412</v>
      </c>
      <c r="AK12" s="2504" t="s">
        <v>412</v>
      </c>
      <c r="AL12" s="2504" t="s">
        <v>412</v>
      </c>
      <c r="AM12" s="2504" t="s">
        <v>412</v>
      </c>
      <c r="AN12" s="2504" t="s">
        <v>412</v>
      </c>
      <c r="AO12" s="2504" t="s">
        <v>412</v>
      </c>
      <c r="AP12" s="2504" t="s">
        <v>412</v>
      </c>
      <c r="AQ12" s="2504" t="s">
        <v>412</v>
      </c>
      <c r="AR12" s="2504" t="s">
        <v>412</v>
      </c>
      <c r="AS12" s="2504" t="s">
        <v>412</v>
      </c>
      <c r="AT12" s="2504" t="s">
        <v>412</v>
      </c>
      <c r="AU12" s="2455">
        <v>8</v>
      </c>
      <c r="AV12" s="1315" t="s">
        <v>412</v>
      </c>
      <c r="AW12" s="1315" t="s">
        <v>412</v>
      </c>
      <c r="AX12" s="1315" t="s">
        <v>412</v>
      </c>
      <c r="AY12" s="1315" t="s">
        <v>412</v>
      </c>
      <c r="AZ12" s="1315" t="s">
        <v>412</v>
      </c>
      <c r="BA12" s="1315" t="s">
        <v>412</v>
      </c>
      <c r="BB12" s="2028">
        <v>9</v>
      </c>
      <c r="BC12" s="1315" t="s">
        <v>412</v>
      </c>
      <c r="BD12" s="1315" t="s">
        <v>412</v>
      </c>
      <c r="BE12" s="1315" t="s">
        <v>412</v>
      </c>
      <c r="BF12" s="1315" t="s">
        <v>412</v>
      </c>
      <c r="BG12" s="1315" t="s">
        <v>412</v>
      </c>
      <c r="BH12" s="1315" t="s">
        <v>412</v>
      </c>
      <c r="BI12" s="2666">
        <v>10</v>
      </c>
      <c r="BJ12" s="1315" t="s">
        <v>412</v>
      </c>
      <c r="BK12" s="1315" t="s">
        <v>412</v>
      </c>
      <c r="BL12" s="1315" t="s">
        <v>412</v>
      </c>
      <c r="BM12" s="1315" t="s">
        <v>412</v>
      </c>
      <c r="BN12" s="1315" t="s">
        <v>412</v>
      </c>
      <c r="BO12" s="1315" t="s">
        <v>412</v>
      </c>
      <c r="BP12" s="2542">
        <v>11</v>
      </c>
      <c r="BQ12" s="1315" t="s">
        <v>412</v>
      </c>
      <c r="BR12" s="1315" t="s">
        <v>412</v>
      </c>
      <c r="BS12" s="1315" t="s">
        <v>412</v>
      </c>
      <c r="BT12" s="1315" t="s">
        <v>412</v>
      </c>
      <c r="BU12" s="1315" t="s">
        <v>412</v>
      </c>
      <c r="BV12" s="1315" t="s">
        <v>412</v>
      </c>
      <c r="BW12" s="2455">
        <v>12</v>
      </c>
      <c r="BX12" s="2455">
        <v>13</v>
      </c>
      <c r="BY12" s="2504">
        <v>14</v>
      </c>
      <c r="BZ12" s="2455">
        <v>15</v>
      </c>
      <c r="CA12" s="2626"/>
      <c r="CB12" s="2626"/>
      <c r="CC12" s="2626"/>
      <c r="CD12" s="2626"/>
      <c r="CE12" s="2626"/>
      <c r="CF12" s="2626"/>
      <c r="CG12" s="2626"/>
      <c r="CH12" s="2626"/>
      <c r="CI12" s="2626"/>
      <c r="CJ12" s="2626"/>
      <c r="CK12" s="2626"/>
      <c r="CL12" s="2626"/>
      <c r="CM12" s="2626"/>
      <c r="CN12" s="2626"/>
      <c r="CO12" s="2626"/>
      <c r="CP12" s="2626"/>
      <c r="CQ12" s="2626"/>
      <c r="CR12" s="2626"/>
      <c r="CS12" s="2626"/>
      <c r="CT12" s="2626"/>
      <c r="CU12" s="2626"/>
      <c r="CV12" s="2626"/>
      <c r="CW12" s="2626"/>
      <c r="CX12" s="2626"/>
      <c r="CY12" s="2626"/>
      <c r="CZ12" s="2626"/>
      <c r="DA12" s="2626"/>
      <c r="DB12" s="2626"/>
      <c r="DC12" s="2626"/>
      <c r="DD12" s="2626"/>
      <c r="DE12" s="2626"/>
      <c r="DF12" s="2626"/>
      <c r="DG12" s="2626"/>
      <c r="DH12" s="2626"/>
      <c r="DI12" s="2626"/>
      <c r="DJ12" s="2626"/>
      <c r="DK12" s="2626"/>
      <c r="DL12" s="2626"/>
      <c r="DM12" s="2626"/>
      <c r="DN12" s="2626"/>
      <c r="DO12" s="2626"/>
      <c r="DP12" s="2626"/>
      <c r="DQ12" s="2626"/>
      <c r="DR12" s="2626"/>
      <c r="DS12" s="2626"/>
      <c r="DT12" s="2626"/>
      <c r="DU12" s="2626"/>
      <c r="DV12" s="2626"/>
      <c r="DW12" s="2626"/>
      <c r="DX12" s="2626"/>
      <c r="DY12" s="2626"/>
      <c r="DZ12" s="2626"/>
      <c r="EA12" s="2626"/>
      <c r="EB12" s="2626"/>
      <c r="EC12" s="2626"/>
      <c r="ED12" s="2626"/>
      <c r="EE12" s="2626"/>
      <c r="EF12" s="2626"/>
      <c r="EG12" s="2626"/>
      <c r="EH12" s="2626"/>
      <c r="EI12" s="2626"/>
      <c r="EJ12" s="2626"/>
      <c r="EK12" s="2626"/>
      <c r="EL12" s="2626"/>
      <c r="EM12" s="2626"/>
      <c r="EN12" s="2626"/>
      <c r="EO12" s="2626"/>
      <c r="EP12" s="2626"/>
      <c r="EQ12" s="2626"/>
      <c r="ER12" s="2626"/>
      <c r="ES12" s="2626"/>
      <c r="ET12" s="2626"/>
      <c r="EU12" s="2626"/>
      <c r="EV12" s="2626"/>
      <c r="EW12" s="2626"/>
      <c r="EX12" s="2626"/>
      <c r="EY12" s="2626"/>
      <c r="EZ12" s="2626"/>
      <c r="FA12" s="2626"/>
      <c r="FB12" s="2626"/>
      <c r="FC12" s="2626"/>
      <c r="FD12" s="2626"/>
      <c r="FE12" s="2626"/>
      <c r="FF12" s="2626"/>
      <c r="FG12" s="2626"/>
      <c r="FH12" s="2626"/>
      <c r="FI12" s="2626"/>
      <c r="FJ12" s="2626"/>
      <c r="FK12" s="2626"/>
      <c r="FL12" s="2626"/>
      <c r="FM12" s="2626"/>
      <c r="FN12" s="2626"/>
      <c r="FO12" s="2626"/>
      <c r="FP12" s="2626"/>
      <c r="FQ12" s="2626"/>
      <c r="FR12" s="2626"/>
      <c r="FS12" s="2626"/>
      <c r="FT12" s="2626"/>
      <c r="FU12" s="2626"/>
      <c r="FV12" s="2626"/>
      <c r="FW12" s="2626"/>
      <c r="FX12" s="2626"/>
      <c r="FY12" s="2626"/>
      <c r="FZ12" s="2626"/>
      <c r="GA12" s="2626"/>
      <c r="GB12" s="2626"/>
      <c r="GC12" s="2626"/>
      <c r="GD12" s="2626"/>
      <c r="GE12" s="2626"/>
      <c r="GF12" s="2626"/>
      <c r="GG12" s="2626"/>
      <c r="GH12" s="2626"/>
      <c r="GI12" s="2626"/>
      <c r="GJ12" s="2626"/>
      <c r="GK12" s="2626"/>
      <c r="GL12" s="2626"/>
      <c r="GM12" s="2626"/>
      <c r="GN12" s="2626"/>
      <c r="GO12" s="2626"/>
      <c r="GP12" s="2626"/>
      <c r="GQ12" s="2626"/>
      <c r="GR12" s="2626"/>
      <c r="GS12" s="2626"/>
      <c r="GT12" s="2626"/>
      <c r="GU12" s="2626"/>
      <c r="GV12" s="2626"/>
      <c r="GW12" s="2626"/>
      <c r="GX12" s="2626"/>
      <c r="GY12" s="2626"/>
      <c r="GZ12" s="2626"/>
      <c r="HA12" s="2626"/>
      <c r="HB12" s="2626"/>
      <c r="HC12" s="2626"/>
      <c r="HD12" s="2626"/>
      <c r="HE12" s="2626"/>
      <c r="HF12" s="2626"/>
      <c r="HG12" s="2626"/>
      <c r="HH12" s="2626"/>
      <c r="HI12" s="2626"/>
      <c r="HJ12" s="2626"/>
      <c r="HK12" s="2626"/>
      <c r="HL12" s="2626"/>
      <c r="HM12" s="2626"/>
      <c r="HN12" s="2626"/>
      <c r="HO12" s="2626"/>
      <c r="HP12" s="2626"/>
      <c r="HQ12" s="2626"/>
      <c r="HR12" s="2626"/>
      <c r="HS12" s="2626"/>
      <c r="HT12" s="2626"/>
      <c r="HU12" s="2626"/>
      <c r="HV12" s="2626"/>
      <c r="HW12" s="2626"/>
      <c r="HX12" s="2626"/>
      <c r="HY12" s="2626"/>
      <c r="HZ12" s="2626"/>
      <c r="IA12" s="2626"/>
      <c r="IB12" s="2626"/>
      <c r="IC12" s="2626"/>
      <c r="ID12" s="2626"/>
      <c r="IE12" s="2626"/>
      <c r="IF12" s="2626"/>
      <c r="IG12" s="2626"/>
      <c r="IH12" s="2626"/>
      <c r="II12" s="2626"/>
      <c r="IJ12" s="2626"/>
      <c r="IK12" s="2626"/>
      <c r="IL12" s="2626"/>
      <c r="IM12" s="2626"/>
      <c r="IN12" s="2626"/>
      <c r="IO12" s="2626"/>
      <c r="IP12" s="2626"/>
      <c r="IQ12" s="2626"/>
      <c r="IR12" s="2626"/>
      <c r="IS12" s="2626"/>
      <c r="IT12" s="2626"/>
      <c r="IU12" s="2626"/>
      <c r="IV12" s="2626"/>
      <c r="IW12" s="2626"/>
      <c r="IX12" s="2626"/>
      <c r="IY12" s="2626"/>
      <c r="IZ12" s="2626"/>
      <c r="JA12" s="2626"/>
      <c r="JB12" s="2626"/>
      <c r="JC12" s="2626"/>
      <c r="JD12" s="2626"/>
      <c r="JE12" s="2626"/>
      <c r="JF12" s="2626"/>
      <c r="JG12" s="2626"/>
      <c r="JH12" s="2626"/>
      <c r="JI12" s="2626"/>
      <c r="JJ12" s="2626"/>
      <c r="JK12" s="2626"/>
      <c r="JL12" s="2626"/>
      <c r="JM12" s="2626"/>
      <c r="JN12" s="2626"/>
      <c r="JO12" s="2626"/>
      <c r="JP12" s="2626"/>
      <c r="JQ12" s="2626"/>
      <c r="JR12" s="2626"/>
      <c r="JS12" s="2626"/>
      <c r="JT12" s="2626"/>
      <c r="JU12" s="2626"/>
      <c r="JV12" s="2626"/>
      <c r="JW12" s="2626"/>
      <c r="JX12" s="2626"/>
      <c r="JY12" s="2626"/>
      <c r="JZ12" s="2626"/>
      <c r="KA12" s="2626"/>
      <c r="KB12" s="2626"/>
      <c r="KC12" s="2626"/>
      <c r="KD12" s="2626"/>
      <c r="KE12" s="2626"/>
      <c r="KF12" s="2626"/>
      <c r="KG12" s="2626"/>
      <c r="KH12" s="2626"/>
      <c r="KI12" s="2626"/>
      <c r="KJ12" s="2626"/>
      <c r="KK12" s="2626"/>
      <c r="KL12" s="2626"/>
      <c r="KM12" s="2626"/>
      <c r="KN12" s="2626"/>
      <c r="KO12" s="2626"/>
      <c r="KP12" s="2626"/>
      <c r="KQ12" s="2626"/>
      <c r="KR12" s="2626"/>
      <c r="KS12" s="2626"/>
      <c r="KT12" s="2626"/>
      <c r="KU12" s="2626"/>
      <c r="KV12" s="2626"/>
      <c r="KW12" s="2626"/>
      <c r="KX12" s="2626"/>
      <c r="KY12" s="2626"/>
      <c r="KZ12" s="2626"/>
      <c r="LA12" s="2626"/>
      <c r="LB12" s="2626"/>
      <c r="LC12" s="2626"/>
    </row>
    <row r="13" spans="1:315" s="2494" customFormat="1" ht="52.5" customHeight="1" x14ac:dyDescent="0.85">
      <c r="A13" s="2506"/>
      <c r="B13" s="2506"/>
      <c r="C13" s="2506"/>
      <c r="D13" s="2506"/>
      <c r="E13" s="2506"/>
      <c r="F13" s="2506"/>
      <c r="G13" s="2506"/>
      <c r="H13" s="2506"/>
      <c r="I13" s="2506"/>
      <c r="J13" s="2506"/>
      <c r="K13" s="2506"/>
      <c r="L13" s="2506"/>
      <c r="M13" s="2506"/>
      <c r="N13" s="2506"/>
      <c r="O13" s="2506"/>
      <c r="P13" s="2506"/>
      <c r="Q13" s="2507"/>
      <c r="R13" s="2628" t="s">
        <v>1469</v>
      </c>
      <c r="S13" s="2628" t="s">
        <v>1469</v>
      </c>
      <c r="T13" s="2628" t="s">
        <v>1469</v>
      </c>
      <c r="U13" s="2628" t="s">
        <v>1469</v>
      </c>
      <c r="V13" s="2432"/>
      <c r="W13" s="2432"/>
      <c r="X13" s="2432"/>
      <c r="Y13" s="2427"/>
      <c r="Z13" s="2427"/>
      <c r="AA13" s="2427"/>
      <c r="AB13" s="2455"/>
      <c r="AC13" s="2427"/>
      <c r="AD13" s="2427"/>
      <c r="AE13" s="2427"/>
      <c r="AF13" s="2455"/>
      <c r="AG13" s="2455"/>
      <c r="AH13" s="2455"/>
      <c r="AI13" s="2455"/>
      <c r="AJ13" s="2455"/>
      <c r="AK13" s="2455"/>
      <c r="AL13" s="2455"/>
      <c r="AM13" s="2455"/>
      <c r="AN13" s="2455"/>
      <c r="AO13" s="2455"/>
      <c r="AP13" s="2455"/>
      <c r="AQ13" s="2455"/>
      <c r="AR13" s="2455"/>
      <c r="AS13" s="2455"/>
      <c r="AT13" s="2455"/>
      <c r="AU13" s="2455"/>
      <c r="AV13" s="2542"/>
      <c r="AW13" s="2542"/>
      <c r="AX13" s="2542"/>
      <c r="AY13" s="2542"/>
      <c r="AZ13" s="2542"/>
      <c r="BA13" s="2542"/>
      <c r="BB13" s="2542"/>
      <c r="BC13" s="2542"/>
      <c r="BD13" s="2542"/>
      <c r="BE13" s="2542"/>
      <c r="BF13" s="2542"/>
      <c r="BG13" s="2542"/>
      <c r="BH13" s="2542"/>
      <c r="BI13" s="2542"/>
      <c r="BJ13" s="2542"/>
      <c r="BK13" s="2542"/>
      <c r="BL13" s="2542"/>
      <c r="BM13" s="2542"/>
      <c r="BN13" s="2542"/>
      <c r="BO13" s="2542"/>
      <c r="BP13" s="2542"/>
      <c r="BQ13" s="2542"/>
      <c r="BR13" s="2542"/>
      <c r="BS13" s="2542"/>
      <c r="BT13" s="2542"/>
      <c r="BU13" s="2542"/>
      <c r="BV13" s="2542"/>
      <c r="BW13" s="2455"/>
      <c r="BX13" s="2455"/>
      <c r="BY13" s="2455"/>
      <c r="BZ13" s="2455"/>
    </row>
    <row r="14" spans="1:315" s="2494" customFormat="1" ht="20.25" customHeight="1" x14ac:dyDescent="0.85">
      <c r="A14" s="2432" t="s">
        <v>1715</v>
      </c>
      <c r="B14" s="2432"/>
      <c r="C14" s="2432"/>
      <c r="D14" s="2432"/>
      <c r="E14" s="2432"/>
      <c r="F14" s="2432"/>
      <c r="G14" s="2432"/>
      <c r="H14" s="2432"/>
      <c r="I14" s="2432"/>
      <c r="J14" s="2432"/>
      <c r="K14" s="2432"/>
      <c r="L14" s="2432"/>
      <c r="M14" s="2432"/>
      <c r="N14" s="2432"/>
      <c r="O14" s="2432"/>
      <c r="P14" s="2432"/>
      <c r="Q14" s="2415"/>
      <c r="R14" s="2415"/>
      <c r="S14" s="2629"/>
      <c r="T14" s="2629"/>
      <c r="U14" s="2629"/>
      <c r="V14" s="2432"/>
      <c r="W14" s="2432"/>
      <c r="X14" s="2432"/>
      <c r="Y14" s="2501"/>
      <c r="Z14" s="2501"/>
      <c r="AA14" s="2501"/>
      <c r="AB14" s="2455"/>
      <c r="AC14" s="2427"/>
      <c r="AD14" s="2427"/>
      <c r="AE14" s="2455"/>
      <c r="AF14" s="2456"/>
      <c r="AG14" s="2456"/>
      <c r="AH14" s="2456"/>
      <c r="AI14" s="2456"/>
      <c r="AJ14" s="2456"/>
      <c r="AK14" s="2456"/>
      <c r="AL14" s="2456"/>
      <c r="AM14" s="2456"/>
      <c r="AN14" s="2456"/>
      <c r="AO14" s="2456"/>
      <c r="AP14" s="2456"/>
      <c r="AQ14" s="2456"/>
      <c r="AR14" s="2456"/>
      <c r="AS14" s="2456"/>
      <c r="AT14" s="2456"/>
      <c r="AU14" s="2456"/>
      <c r="AV14" s="2544"/>
      <c r="AW14" s="2544"/>
      <c r="AX14" s="2544"/>
      <c r="AY14" s="2544"/>
      <c r="AZ14" s="2544"/>
      <c r="BA14" s="2544"/>
      <c r="BB14" s="2630"/>
      <c r="BC14" s="2630"/>
      <c r="BD14" s="2630"/>
      <c r="BE14" s="2630"/>
      <c r="BF14" s="2630"/>
      <c r="BG14" s="2630"/>
      <c r="BH14" s="2630"/>
      <c r="BI14" s="2631"/>
      <c r="BJ14" s="2631"/>
      <c r="BK14" s="2631"/>
      <c r="BL14" s="2631"/>
      <c r="BM14" s="2631"/>
      <c r="BN14" s="2631"/>
      <c r="BO14" s="2631"/>
      <c r="BP14" s="2246"/>
      <c r="BQ14" s="2246"/>
      <c r="BR14" s="2246"/>
      <c r="BS14" s="2246"/>
      <c r="BT14" s="2246"/>
      <c r="BU14" s="2246"/>
      <c r="BV14" s="2246"/>
      <c r="BW14" s="2456"/>
      <c r="BX14" s="2456"/>
      <c r="BY14" s="2456"/>
      <c r="BZ14" s="2456"/>
    </row>
    <row r="15" spans="1:315" s="2494" customFormat="1" ht="35.25" customHeight="1" x14ac:dyDescent="0.85">
      <c r="A15" s="2507" t="s">
        <v>1714</v>
      </c>
      <c r="B15" s="2507"/>
      <c r="C15" s="2507"/>
      <c r="D15" s="2507"/>
      <c r="E15" s="2507"/>
      <c r="F15" s="2507"/>
      <c r="G15" s="2507"/>
      <c r="H15" s="2507"/>
      <c r="I15" s="2507"/>
      <c r="J15" s="2507"/>
      <c r="K15" s="2507"/>
      <c r="L15" s="2507"/>
      <c r="M15" s="2507"/>
      <c r="N15" s="2507"/>
      <c r="O15" s="2507"/>
      <c r="P15" s="2507"/>
      <c r="Q15" s="2432"/>
      <c r="R15" s="2432"/>
      <c r="S15" s="2629"/>
      <c r="T15" s="2629"/>
      <c r="U15" s="2629"/>
      <c r="V15" s="2432"/>
      <c r="W15" s="2432"/>
      <c r="X15" s="2432"/>
      <c r="Y15" s="2432"/>
      <c r="Z15" s="2432"/>
      <c r="AA15" s="2432"/>
      <c r="AB15" s="2432"/>
      <c r="AC15" s="2432"/>
      <c r="AD15" s="2432"/>
      <c r="AE15" s="2432"/>
      <c r="AF15" s="2432"/>
      <c r="AG15" s="2632">
        <f>SUM(AG16:AG17)</f>
        <v>0</v>
      </c>
      <c r="AH15" s="2632">
        <f t="shared" ref="AH15:BP15" si="0">SUM(AH16:AH17)</f>
        <v>0</v>
      </c>
      <c r="AI15" s="2632">
        <f t="shared" si="0"/>
        <v>0</v>
      </c>
      <c r="AJ15" s="2632">
        <f t="shared" si="0"/>
        <v>0</v>
      </c>
      <c r="AK15" s="2632">
        <f t="shared" si="0"/>
        <v>0</v>
      </c>
      <c r="AL15" s="2632">
        <f t="shared" si="0"/>
        <v>0</v>
      </c>
      <c r="AM15" s="2632">
        <f t="shared" si="0"/>
        <v>0</v>
      </c>
      <c r="AN15" s="2632">
        <f t="shared" si="0"/>
        <v>0</v>
      </c>
      <c r="AO15" s="2632">
        <f t="shared" si="0"/>
        <v>0</v>
      </c>
      <c r="AP15" s="2632">
        <f t="shared" si="0"/>
        <v>0</v>
      </c>
      <c r="AQ15" s="2632">
        <f t="shared" si="0"/>
        <v>0</v>
      </c>
      <c r="AR15" s="2632">
        <f t="shared" si="0"/>
        <v>0</v>
      </c>
      <c r="AS15" s="2632">
        <f t="shared" si="0"/>
        <v>0</v>
      </c>
      <c r="AT15" s="2632">
        <f t="shared" si="0"/>
        <v>0</v>
      </c>
      <c r="AU15" s="2632">
        <f t="shared" si="0"/>
        <v>0</v>
      </c>
      <c r="AV15" s="2633"/>
      <c r="AW15" s="2633"/>
      <c r="AX15" s="2633"/>
      <c r="AY15" s="2633"/>
      <c r="AZ15" s="2633"/>
      <c r="BA15" s="2633"/>
      <c r="BB15" s="2633">
        <f t="shared" si="0"/>
        <v>0</v>
      </c>
      <c r="BC15" s="2633"/>
      <c r="BD15" s="2633"/>
      <c r="BE15" s="2633"/>
      <c r="BF15" s="2633"/>
      <c r="BG15" s="2633"/>
      <c r="BH15" s="2633"/>
      <c r="BI15" s="2633">
        <f>SUM(BI16:BI17)</f>
        <v>0</v>
      </c>
      <c r="BJ15" s="2633"/>
      <c r="BK15" s="2633"/>
      <c r="BL15" s="2633"/>
      <c r="BM15" s="2633"/>
      <c r="BN15" s="2633"/>
      <c r="BO15" s="2633"/>
      <c r="BP15" s="2633">
        <f t="shared" si="0"/>
        <v>0</v>
      </c>
      <c r="BQ15" s="2633"/>
      <c r="BR15" s="2633"/>
      <c r="BS15" s="2633"/>
      <c r="BT15" s="2633"/>
      <c r="BU15" s="2633"/>
      <c r="BV15" s="2633"/>
      <c r="BW15" s="2432"/>
      <c r="BX15" s="2432"/>
      <c r="BY15" s="2432"/>
      <c r="BZ15" s="2432"/>
    </row>
    <row r="16" spans="1:315" s="2494" customFormat="1" ht="25.5" customHeight="1" x14ac:dyDescent="0.85">
      <c r="A16" s="2634"/>
      <c r="B16" s="2635"/>
      <c r="C16" s="2635"/>
      <c r="D16" s="2635"/>
      <c r="E16" s="2635"/>
      <c r="F16" s="2635"/>
      <c r="G16" s="2635"/>
      <c r="H16" s="2635"/>
      <c r="I16" s="2635"/>
      <c r="J16" s="2635"/>
      <c r="K16" s="2635"/>
      <c r="L16" s="2635"/>
      <c r="M16" s="2635"/>
      <c r="N16" s="2635"/>
      <c r="O16" s="2635"/>
      <c r="P16" s="2635"/>
      <c r="Q16" s="2636"/>
      <c r="R16" s="2628" t="s">
        <v>1469</v>
      </c>
      <c r="S16" s="2339" t="s">
        <v>1930</v>
      </c>
      <c r="T16" s="2339" t="s">
        <v>1930</v>
      </c>
      <c r="U16" s="2339" t="s">
        <v>1930</v>
      </c>
      <c r="V16" s="2339" t="s">
        <v>1930</v>
      </c>
      <c r="W16" s="2339"/>
      <c r="X16" s="2339"/>
      <c r="Y16" s="2462"/>
      <c r="Z16" s="2462"/>
      <c r="AA16" s="2462"/>
      <c r="AB16" s="2462"/>
      <c r="AC16" s="2462"/>
      <c r="AD16" s="2455"/>
      <c r="AE16" s="2455"/>
      <c r="AF16" s="2456"/>
      <c r="AG16" s="2456"/>
      <c r="AH16" s="2456"/>
      <c r="AI16" s="2456"/>
      <c r="AJ16" s="2456"/>
      <c r="AK16" s="2456"/>
      <c r="AL16" s="2456"/>
      <c r="AM16" s="2456"/>
      <c r="AN16" s="2456"/>
      <c r="AO16" s="2456"/>
      <c r="AP16" s="2456"/>
      <c r="AQ16" s="2456"/>
      <c r="AR16" s="2456"/>
      <c r="AS16" s="2456"/>
      <c r="AT16" s="2456"/>
      <c r="AU16" s="2456"/>
      <c r="AV16" s="2544"/>
      <c r="AW16" s="2544"/>
      <c r="AX16" s="2544"/>
      <c r="AY16" s="2544"/>
      <c r="AZ16" s="2544"/>
      <c r="BA16" s="2544"/>
      <c r="BB16" s="2544"/>
      <c r="BC16" s="2544"/>
      <c r="BD16" s="2544"/>
      <c r="BE16" s="2544"/>
      <c r="BF16" s="2544"/>
      <c r="BG16" s="2544"/>
      <c r="BH16" s="2544"/>
      <c r="BI16" s="2544"/>
      <c r="BJ16" s="2544"/>
      <c r="BK16" s="2544"/>
      <c r="BL16" s="2544"/>
      <c r="BM16" s="2544"/>
      <c r="BN16" s="2544"/>
      <c r="BO16" s="2544"/>
      <c r="BP16" s="2544"/>
      <c r="BQ16" s="2544"/>
      <c r="BR16" s="2544"/>
      <c r="BS16" s="2544"/>
      <c r="BT16" s="2544"/>
      <c r="BU16" s="2544"/>
      <c r="BV16" s="2544"/>
      <c r="BW16" s="2456"/>
      <c r="BX16" s="2456"/>
      <c r="BY16" s="2456"/>
      <c r="BZ16" s="2456"/>
    </row>
    <row r="17" spans="1:315" s="2494" customFormat="1" ht="28.5" customHeight="1" x14ac:dyDescent="0.85">
      <c r="A17" s="2634"/>
      <c r="B17" s="2635"/>
      <c r="C17" s="2635"/>
      <c r="D17" s="2635"/>
      <c r="E17" s="2635"/>
      <c r="F17" s="2635"/>
      <c r="G17" s="2635"/>
      <c r="H17" s="2635"/>
      <c r="I17" s="2635"/>
      <c r="J17" s="2635"/>
      <c r="K17" s="2635"/>
      <c r="L17" s="2635"/>
      <c r="M17" s="2635"/>
      <c r="N17" s="2635"/>
      <c r="O17" s="2635"/>
      <c r="P17" s="2635"/>
      <c r="Q17" s="2636"/>
      <c r="R17" s="2628" t="s">
        <v>1469</v>
      </c>
      <c r="S17" s="2628" t="s">
        <v>1469</v>
      </c>
      <c r="T17" s="2628" t="s">
        <v>1469</v>
      </c>
      <c r="U17" s="2628" t="s">
        <v>1469</v>
      </c>
      <c r="V17" s="2339"/>
      <c r="W17" s="2339"/>
      <c r="X17" s="2339"/>
      <c r="Y17" s="2455"/>
      <c r="Z17" s="2455"/>
      <c r="AA17" s="2455"/>
      <c r="AB17" s="2455"/>
      <c r="AC17" s="2462"/>
      <c r="AD17" s="2455"/>
      <c r="AE17" s="2455"/>
      <c r="AF17" s="2457"/>
      <c r="AG17" s="2457"/>
      <c r="AH17" s="2457"/>
      <c r="AI17" s="2457"/>
      <c r="AJ17" s="2457"/>
      <c r="AK17" s="2457"/>
      <c r="AL17" s="2457"/>
      <c r="AM17" s="2457"/>
      <c r="AN17" s="2457"/>
      <c r="AO17" s="2457"/>
      <c r="AP17" s="2457"/>
      <c r="AQ17" s="2457"/>
      <c r="AR17" s="2457"/>
      <c r="AS17" s="2457"/>
      <c r="AT17" s="2457"/>
      <c r="AU17" s="2457"/>
      <c r="AV17" s="2551"/>
      <c r="AW17" s="2551"/>
      <c r="AX17" s="2551"/>
      <c r="AY17" s="2551"/>
      <c r="AZ17" s="2551"/>
      <c r="BA17" s="2551"/>
      <c r="BB17" s="2551"/>
      <c r="BC17" s="2551"/>
      <c r="BD17" s="2551"/>
      <c r="BE17" s="2551"/>
      <c r="BF17" s="2551"/>
      <c r="BG17" s="2551"/>
      <c r="BH17" s="2551"/>
      <c r="BI17" s="2551"/>
      <c r="BJ17" s="2551"/>
      <c r="BK17" s="2551"/>
      <c r="BL17" s="2551"/>
      <c r="BM17" s="2551"/>
      <c r="BN17" s="2551"/>
      <c r="BO17" s="2551"/>
      <c r="BP17" s="2551"/>
      <c r="BQ17" s="2551"/>
      <c r="BR17" s="2551"/>
      <c r="BS17" s="2551"/>
      <c r="BT17" s="2551"/>
      <c r="BU17" s="2551"/>
      <c r="BV17" s="2551"/>
      <c r="BW17" s="2456"/>
      <c r="BX17" s="2456"/>
      <c r="BY17" s="2456"/>
      <c r="BZ17" s="2456"/>
    </row>
    <row r="18" spans="1:315" s="2640" customFormat="1" ht="27.75" customHeight="1" x14ac:dyDescent="0.85">
      <c r="A18" s="2507" t="s">
        <v>1506</v>
      </c>
      <c r="B18" s="2507"/>
      <c r="C18" s="2507"/>
      <c r="D18" s="2507"/>
      <c r="E18" s="2507"/>
      <c r="F18" s="2507"/>
      <c r="G18" s="2507"/>
      <c r="H18" s="2507"/>
      <c r="I18" s="2507"/>
      <c r="J18" s="2507"/>
      <c r="K18" s="2507"/>
      <c r="L18" s="2507"/>
      <c r="M18" s="2507"/>
      <c r="N18" s="2507"/>
      <c r="O18" s="2507"/>
      <c r="P18" s="2507"/>
      <c r="Q18" s="2432"/>
      <c r="R18" s="2432"/>
      <c r="S18" s="2637"/>
      <c r="T18" s="2637"/>
      <c r="U18" s="2637"/>
      <c r="V18" s="2637"/>
      <c r="W18" s="2637"/>
      <c r="X18" s="2637"/>
      <c r="Y18" s="2432"/>
      <c r="Z18" s="2432"/>
      <c r="AA18" s="2432"/>
      <c r="AB18" s="2432"/>
      <c r="AC18" s="2432"/>
      <c r="AD18" s="2432"/>
      <c r="AE18" s="2432"/>
      <c r="AF18" s="2432"/>
      <c r="AG18" s="2638">
        <f>SUM(AG19:AG20)-AG22+AG26</f>
        <v>0</v>
      </c>
      <c r="AH18" s="2638">
        <f t="shared" ref="AH18:BP18" si="1">SUM(AH19:AH20)-AH22+AH26</f>
        <v>0</v>
      </c>
      <c r="AI18" s="2638">
        <f t="shared" si="1"/>
        <v>0</v>
      </c>
      <c r="AJ18" s="2638">
        <f t="shared" si="1"/>
        <v>0</v>
      </c>
      <c r="AK18" s="2638">
        <f t="shared" si="1"/>
        <v>0</v>
      </c>
      <c r="AL18" s="2638">
        <f t="shared" si="1"/>
        <v>0</v>
      </c>
      <c r="AM18" s="2638">
        <f t="shared" si="1"/>
        <v>0</v>
      </c>
      <c r="AN18" s="2638">
        <f t="shared" si="1"/>
        <v>0</v>
      </c>
      <c r="AO18" s="2638">
        <f t="shared" si="1"/>
        <v>0</v>
      </c>
      <c r="AP18" s="2638">
        <f t="shared" si="1"/>
        <v>0</v>
      </c>
      <c r="AQ18" s="2638">
        <f t="shared" si="1"/>
        <v>0</v>
      </c>
      <c r="AR18" s="2638">
        <f t="shared" si="1"/>
        <v>0</v>
      </c>
      <c r="AS18" s="2638">
        <f t="shared" si="1"/>
        <v>0</v>
      </c>
      <c r="AT18" s="2638">
        <f t="shared" si="1"/>
        <v>0</v>
      </c>
      <c r="AU18" s="2638">
        <f t="shared" si="1"/>
        <v>0</v>
      </c>
      <c r="AV18" s="2639"/>
      <c r="AW18" s="2639"/>
      <c r="AX18" s="2639"/>
      <c r="AY18" s="2639"/>
      <c r="AZ18" s="2639"/>
      <c r="BA18" s="2639"/>
      <c r="BB18" s="2639">
        <f t="shared" si="1"/>
        <v>0</v>
      </c>
      <c r="BC18" s="2639"/>
      <c r="BD18" s="2639"/>
      <c r="BE18" s="2639"/>
      <c r="BF18" s="2639"/>
      <c r="BG18" s="2639"/>
      <c r="BH18" s="2639"/>
      <c r="BI18" s="2639">
        <f t="shared" si="1"/>
        <v>0</v>
      </c>
      <c r="BJ18" s="2639"/>
      <c r="BK18" s="2639"/>
      <c r="BL18" s="2639"/>
      <c r="BM18" s="2639"/>
      <c r="BN18" s="2639"/>
      <c r="BO18" s="2639"/>
      <c r="BP18" s="2639">
        <f t="shared" si="1"/>
        <v>0</v>
      </c>
      <c r="BQ18" s="2639"/>
      <c r="BR18" s="2639"/>
      <c r="BS18" s="2639"/>
      <c r="BT18" s="2639"/>
      <c r="BU18" s="2639"/>
      <c r="BV18" s="2639"/>
      <c r="BW18" s="2432"/>
      <c r="BX18" s="2432"/>
      <c r="BY18" s="2432"/>
      <c r="BZ18" s="2432"/>
      <c r="CA18" s="2494"/>
      <c r="CB18" s="2494"/>
      <c r="CC18" s="2494"/>
      <c r="CD18" s="2494"/>
      <c r="CE18" s="2494"/>
      <c r="CF18" s="2494"/>
      <c r="CG18" s="2494"/>
      <c r="CH18" s="2494"/>
      <c r="CI18" s="2494"/>
      <c r="CJ18" s="2494"/>
      <c r="CK18" s="2494"/>
      <c r="CL18" s="2494"/>
      <c r="CM18" s="2494"/>
      <c r="CN18" s="2494"/>
      <c r="CO18" s="2494"/>
      <c r="CP18" s="2494"/>
      <c r="CQ18" s="2494"/>
      <c r="CR18" s="2494"/>
      <c r="CS18" s="2494"/>
      <c r="CT18" s="2494"/>
      <c r="CU18" s="2494"/>
      <c r="CV18" s="2494"/>
      <c r="CW18" s="2494"/>
      <c r="CX18" s="2494"/>
      <c r="CY18" s="2494"/>
      <c r="CZ18" s="2494"/>
      <c r="DA18" s="2494"/>
      <c r="DB18" s="2494"/>
      <c r="DC18" s="2494"/>
      <c r="DD18" s="2494"/>
      <c r="DE18" s="2494"/>
      <c r="DF18" s="2494"/>
      <c r="DG18" s="2494"/>
      <c r="DH18" s="2494"/>
      <c r="DI18" s="2494"/>
      <c r="DJ18" s="2494"/>
      <c r="DK18" s="2494"/>
      <c r="DL18" s="2494"/>
      <c r="DM18" s="2494"/>
      <c r="DN18" s="2494"/>
      <c r="DO18" s="2494"/>
      <c r="DP18" s="2494"/>
      <c r="DQ18" s="2494"/>
      <c r="DR18" s="2494"/>
      <c r="DS18" s="2494"/>
      <c r="DT18" s="2494"/>
      <c r="DU18" s="2494"/>
      <c r="DV18" s="2494"/>
      <c r="DW18" s="2494"/>
      <c r="DX18" s="2494"/>
      <c r="DY18" s="2494"/>
      <c r="DZ18" s="2494"/>
      <c r="EA18" s="2494"/>
      <c r="EB18" s="2494"/>
      <c r="EC18" s="2494"/>
      <c r="ED18" s="2494"/>
      <c r="EE18" s="2494"/>
      <c r="EF18" s="2494"/>
      <c r="EG18" s="2494"/>
      <c r="EH18" s="2494"/>
      <c r="EI18" s="2494"/>
      <c r="EJ18" s="2494"/>
      <c r="EK18" s="2494"/>
      <c r="EL18" s="2494"/>
      <c r="EM18" s="2494"/>
      <c r="EN18" s="2494"/>
      <c r="EO18" s="2494"/>
      <c r="EP18" s="2494"/>
      <c r="EQ18" s="2494"/>
      <c r="ER18" s="2494"/>
      <c r="ES18" s="2494"/>
      <c r="ET18" s="2494"/>
      <c r="EU18" s="2494"/>
      <c r="EV18" s="2494"/>
      <c r="EW18" s="2494"/>
      <c r="EX18" s="2494"/>
      <c r="EY18" s="2494"/>
      <c r="EZ18" s="2494"/>
      <c r="FA18" s="2494"/>
      <c r="FB18" s="2494"/>
      <c r="FC18" s="2494"/>
      <c r="FD18" s="2494"/>
      <c r="FE18" s="2494"/>
      <c r="FF18" s="2494"/>
      <c r="FG18" s="2494"/>
      <c r="FH18" s="2494"/>
      <c r="FI18" s="2494"/>
      <c r="FJ18" s="2494"/>
      <c r="FK18" s="2494"/>
      <c r="FL18" s="2494"/>
      <c r="FM18" s="2494"/>
      <c r="FN18" s="2494"/>
      <c r="FO18" s="2494"/>
      <c r="FP18" s="2494"/>
      <c r="FQ18" s="2494"/>
      <c r="FR18" s="2494"/>
      <c r="FS18" s="2494"/>
      <c r="FT18" s="2494"/>
      <c r="FU18" s="2494"/>
      <c r="FV18" s="2494"/>
      <c r="FW18" s="2494"/>
      <c r="FX18" s="2494"/>
      <c r="FY18" s="2494"/>
      <c r="FZ18" s="2494"/>
      <c r="GA18" s="2494"/>
      <c r="GB18" s="2494"/>
      <c r="GC18" s="2494"/>
      <c r="GD18" s="2494"/>
      <c r="GE18" s="2494"/>
      <c r="GF18" s="2494"/>
      <c r="GG18" s="2494"/>
      <c r="GH18" s="2494"/>
      <c r="GI18" s="2494"/>
      <c r="GJ18" s="2494"/>
      <c r="GK18" s="2494"/>
      <c r="GL18" s="2494"/>
      <c r="GM18" s="2494"/>
      <c r="GN18" s="2494"/>
      <c r="GO18" s="2494"/>
      <c r="GP18" s="2494"/>
      <c r="GQ18" s="2494"/>
      <c r="GR18" s="2494"/>
      <c r="GS18" s="2494"/>
      <c r="GT18" s="2494"/>
      <c r="GU18" s="2494"/>
      <c r="GV18" s="2494"/>
      <c r="GW18" s="2494"/>
      <c r="GX18" s="2494"/>
      <c r="GY18" s="2494"/>
      <c r="GZ18" s="2494"/>
      <c r="HA18" s="2494"/>
      <c r="HB18" s="2494"/>
      <c r="HC18" s="2494"/>
      <c r="HD18" s="2494"/>
      <c r="HE18" s="2494"/>
      <c r="HF18" s="2494"/>
      <c r="HG18" s="2494"/>
      <c r="HH18" s="2494"/>
      <c r="HI18" s="2494"/>
      <c r="HJ18" s="2494"/>
      <c r="HK18" s="2494"/>
      <c r="HL18" s="2494"/>
      <c r="HM18" s="2494"/>
      <c r="HN18" s="2494"/>
      <c r="HO18" s="2494"/>
      <c r="HP18" s="2494"/>
      <c r="HQ18" s="2494"/>
      <c r="HR18" s="2494"/>
      <c r="HS18" s="2494"/>
      <c r="HT18" s="2494"/>
      <c r="HU18" s="2494"/>
      <c r="HV18" s="2494"/>
      <c r="HW18" s="2494"/>
      <c r="HX18" s="2494"/>
      <c r="HY18" s="2494"/>
      <c r="HZ18" s="2494"/>
      <c r="IA18" s="2494"/>
      <c r="IB18" s="2494"/>
      <c r="IC18" s="2494"/>
      <c r="ID18" s="2494"/>
      <c r="IE18" s="2494"/>
      <c r="IF18" s="2494"/>
      <c r="IG18" s="2494"/>
      <c r="IH18" s="2494"/>
      <c r="II18" s="2494"/>
      <c r="IJ18" s="2494"/>
      <c r="IK18" s="2494"/>
      <c r="IL18" s="2494"/>
      <c r="IM18" s="2494"/>
      <c r="IN18" s="2494"/>
      <c r="IO18" s="2494"/>
      <c r="IP18" s="2494"/>
      <c r="IQ18" s="2494"/>
      <c r="IR18" s="2494"/>
      <c r="IS18" s="2494"/>
      <c r="IT18" s="2494"/>
      <c r="IU18" s="2494"/>
      <c r="IV18" s="2494"/>
      <c r="IW18" s="2494"/>
      <c r="IX18" s="2494"/>
      <c r="IY18" s="2494"/>
      <c r="IZ18" s="2494"/>
      <c r="JA18" s="2494"/>
      <c r="JB18" s="2494"/>
      <c r="JC18" s="2494"/>
      <c r="JD18" s="2494"/>
      <c r="JE18" s="2494"/>
      <c r="JF18" s="2494"/>
      <c r="JG18" s="2494"/>
      <c r="JH18" s="2494"/>
      <c r="JI18" s="2494"/>
      <c r="JJ18" s="2494"/>
      <c r="JK18" s="2494"/>
      <c r="JL18" s="2494"/>
      <c r="JM18" s="2494"/>
      <c r="JN18" s="2494"/>
      <c r="JO18" s="2494"/>
      <c r="JP18" s="2494"/>
      <c r="JQ18" s="2494"/>
      <c r="JR18" s="2494"/>
      <c r="JS18" s="2494"/>
      <c r="JT18" s="2494"/>
      <c r="JU18" s="2494"/>
      <c r="JV18" s="2494"/>
      <c r="JW18" s="2494"/>
      <c r="JX18" s="2494"/>
      <c r="JY18" s="2494"/>
      <c r="JZ18" s="2494"/>
      <c r="KA18" s="2494"/>
      <c r="KB18" s="2494"/>
      <c r="KC18" s="2494"/>
      <c r="KD18" s="2494"/>
      <c r="KE18" s="2494"/>
      <c r="KF18" s="2494"/>
      <c r="KG18" s="2494"/>
      <c r="KH18" s="2494"/>
      <c r="KI18" s="2494"/>
      <c r="KJ18" s="2494"/>
      <c r="KK18" s="2494"/>
      <c r="KL18" s="2494"/>
      <c r="KM18" s="2494"/>
      <c r="KN18" s="2494"/>
      <c r="KO18" s="2494"/>
      <c r="KP18" s="2494"/>
      <c r="KQ18" s="2494"/>
      <c r="KR18" s="2494"/>
      <c r="KS18" s="2494"/>
      <c r="KT18" s="2494"/>
      <c r="KU18" s="2494"/>
      <c r="KV18" s="2494"/>
      <c r="KW18" s="2494"/>
      <c r="KX18" s="2494"/>
      <c r="KY18" s="2494"/>
      <c r="KZ18" s="2494"/>
      <c r="LA18" s="2494"/>
      <c r="LB18" s="2494"/>
      <c r="LC18" s="2494"/>
    </row>
    <row r="19" spans="1:315" s="2494" customFormat="1" ht="25.5" customHeight="1" x14ac:dyDescent="0.85">
      <c r="A19" s="2634"/>
      <c r="B19" s="2635"/>
      <c r="C19" s="2635"/>
      <c r="D19" s="2635"/>
      <c r="E19" s="2635"/>
      <c r="F19" s="2635"/>
      <c r="G19" s="2635"/>
      <c r="H19" s="2635"/>
      <c r="I19" s="2635"/>
      <c r="J19" s="2635"/>
      <c r="K19" s="2635"/>
      <c r="L19" s="2635"/>
      <c r="M19" s="2635"/>
      <c r="N19" s="2635"/>
      <c r="O19" s="2635"/>
      <c r="P19" s="2635"/>
      <c r="Q19" s="2636"/>
      <c r="R19" s="2628" t="s">
        <v>1469</v>
      </c>
      <c r="S19" s="2339" t="s">
        <v>1931</v>
      </c>
      <c r="T19" s="2339" t="s">
        <v>1931</v>
      </c>
      <c r="U19" s="2339" t="s">
        <v>1931</v>
      </c>
      <c r="V19" s="2339" t="s">
        <v>1931</v>
      </c>
      <c r="W19" s="2339"/>
      <c r="X19" s="2339"/>
      <c r="Y19" s="2455"/>
      <c r="Z19" s="2455"/>
      <c r="AA19" s="2455"/>
      <c r="AB19" s="2462"/>
      <c r="AC19" s="2462"/>
      <c r="AD19" s="2641"/>
      <c r="AE19" s="2457"/>
      <c r="AF19" s="2457"/>
      <c r="AG19" s="2459"/>
      <c r="AH19" s="2459"/>
      <c r="AI19" s="2459"/>
      <c r="AJ19" s="2459"/>
      <c r="AK19" s="2459"/>
      <c r="AL19" s="2459"/>
      <c r="AM19" s="2459"/>
      <c r="AN19" s="2459"/>
      <c r="AO19" s="2459"/>
      <c r="AP19" s="2459"/>
      <c r="AQ19" s="2459"/>
      <c r="AR19" s="2459"/>
      <c r="AS19" s="2459"/>
      <c r="AT19" s="2459"/>
      <c r="AU19" s="2642"/>
      <c r="AV19" s="2643"/>
      <c r="AW19" s="2643"/>
      <c r="AX19" s="2643"/>
      <c r="AY19" s="2643"/>
      <c r="AZ19" s="2643"/>
      <c r="BA19" s="2643"/>
      <c r="BB19" s="2644"/>
      <c r="BC19" s="2644"/>
      <c r="BD19" s="2644"/>
      <c r="BE19" s="2644"/>
      <c r="BF19" s="2644"/>
      <c r="BG19" s="2644"/>
      <c r="BH19" s="2644"/>
      <c r="BI19" s="2644"/>
      <c r="BJ19" s="2644"/>
      <c r="BK19" s="2644"/>
      <c r="BL19" s="2644"/>
      <c r="BM19" s="2644"/>
      <c r="BN19" s="2644"/>
      <c r="BO19" s="2644"/>
      <c r="BP19" s="2246"/>
      <c r="BQ19" s="2246"/>
      <c r="BR19" s="2246"/>
      <c r="BS19" s="2246"/>
      <c r="BT19" s="2246"/>
      <c r="BU19" s="2246"/>
      <c r="BV19" s="2246"/>
      <c r="BW19" s="2642"/>
      <c r="BX19" s="2642"/>
      <c r="BY19" s="2642"/>
      <c r="BZ19" s="2642"/>
    </row>
    <row r="20" spans="1:315" s="2494" customFormat="1" ht="25.5" customHeight="1" x14ac:dyDescent="0.85">
      <c r="A20" s="2634"/>
      <c r="B20" s="2635"/>
      <c r="C20" s="2635"/>
      <c r="D20" s="2635"/>
      <c r="E20" s="2635"/>
      <c r="F20" s="2635"/>
      <c r="G20" s="2635"/>
      <c r="H20" s="2635"/>
      <c r="I20" s="2635"/>
      <c r="J20" s="2635"/>
      <c r="K20" s="2635"/>
      <c r="L20" s="2635"/>
      <c r="M20" s="2635"/>
      <c r="N20" s="2635"/>
      <c r="O20" s="2635"/>
      <c r="P20" s="2635"/>
      <c r="Q20" s="2636"/>
      <c r="R20" s="2628" t="s">
        <v>1469</v>
      </c>
      <c r="S20" s="2628" t="s">
        <v>1469</v>
      </c>
      <c r="T20" s="2628" t="s">
        <v>1469</v>
      </c>
      <c r="U20" s="2628" t="s">
        <v>1469</v>
      </c>
      <c r="V20" s="2339"/>
      <c r="W20" s="2339"/>
      <c r="X20" s="2339"/>
      <c r="Y20" s="2455"/>
      <c r="Z20" s="2455"/>
      <c r="AA20" s="2455"/>
      <c r="AB20" s="2455"/>
      <c r="AC20" s="2462"/>
      <c r="AD20" s="2455"/>
      <c r="AE20" s="2455"/>
      <c r="AF20" s="2456"/>
      <c r="AG20" s="2456"/>
      <c r="AH20" s="2456"/>
      <c r="AI20" s="2456"/>
      <c r="AJ20" s="2456"/>
      <c r="AK20" s="2456"/>
      <c r="AL20" s="2456"/>
      <c r="AM20" s="2456"/>
      <c r="AN20" s="2456"/>
      <c r="AO20" s="2456"/>
      <c r="AP20" s="2456"/>
      <c r="AQ20" s="2456"/>
      <c r="AR20" s="2456"/>
      <c r="AS20" s="2456"/>
      <c r="AT20" s="2456"/>
      <c r="AU20" s="2456"/>
      <c r="AV20" s="2544"/>
      <c r="AW20" s="2544"/>
      <c r="AX20" s="2544"/>
      <c r="AY20" s="2544"/>
      <c r="AZ20" s="2544"/>
      <c r="BA20" s="2544"/>
      <c r="BB20" s="611"/>
      <c r="BC20" s="611"/>
      <c r="BD20" s="611"/>
      <c r="BE20" s="611"/>
      <c r="BF20" s="611"/>
      <c r="BG20" s="611"/>
      <c r="BH20" s="611"/>
      <c r="BI20" s="2644"/>
      <c r="BJ20" s="2644"/>
      <c r="BK20" s="2644"/>
      <c r="BL20" s="2644"/>
      <c r="BM20" s="2644"/>
      <c r="BN20" s="2644"/>
      <c r="BO20" s="2644"/>
      <c r="BP20" s="2246"/>
      <c r="BQ20" s="2246"/>
      <c r="BR20" s="2246"/>
      <c r="BS20" s="2246"/>
      <c r="BT20" s="2246"/>
      <c r="BU20" s="2246"/>
      <c r="BV20" s="2246"/>
      <c r="BW20" s="2456"/>
      <c r="BX20" s="2456"/>
      <c r="BY20" s="2456"/>
      <c r="BZ20" s="2456"/>
    </row>
    <row r="21" spans="1:315" s="2494" customFormat="1" ht="20.25" customHeight="1" x14ac:dyDescent="0.85">
      <c r="A21" s="2645"/>
      <c r="B21" s="2645"/>
      <c r="C21" s="2645"/>
      <c r="D21" s="2645"/>
      <c r="E21" s="2645"/>
      <c r="F21" s="2645"/>
      <c r="G21" s="2645"/>
      <c r="H21" s="2645"/>
      <c r="I21" s="2645"/>
      <c r="J21" s="2645"/>
      <c r="K21" s="2645"/>
      <c r="L21" s="2645"/>
      <c r="M21" s="2645"/>
      <c r="N21" s="2645"/>
      <c r="O21" s="2645"/>
      <c r="P21" s="2645"/>
      <c r="Q21" s="2415"/>
      <c r="R21" s="2415"/>
      <c r="S21" s="2415"/>
      <c r="T21" s="2415"/>
      <c r="U21" s="2415"/>
      <c r="V21" s="2415"/>
      <c r="W21" s="2415"/>
      <c r="X21" s="2415"/>
      <c r="Y21" s="2501"/>
      <c r="Z21" s="2501"/>
      <c r="AA21" s="2501"/>
      <c r="AB21" s="2455"/>
      <c r="AC21" s="2427"/>
      <c r="AD21" s="2427"/>
      <c r="AE21" s="2455"/>
      <c r="AF21" s="2456"/>
      <c r="AG21" s="2456"/>
      <c r="AH21" s="2456"/>
      <c r="AI21" s="2456"/>
      <c r="AJ21" s="2456"/>
      <c r="AK21" s="2456"/>
      <c r="AL21" s="2456"/>
      <c r="AM21" s="2456"/>
      <c r="AN21" s="2456"/>
      <c r="AO21" s="2456"/>
      <c r="AP21" s="2456"/>
      <c r="AQ21" s="2456"/>
      <c r="AR21" s="2456"/>
      <c r="AS21" s="2456"/>
      <c r="AT21" s="2456"/>
      <c r="AU21" s="2456"/>
      <c r="AV21" s="2544"/>
      <c r="AW21" s="2544"/>
      <c r="AX21" s="2544"/>
      <c r="AY21" s="2544"/>
      <c r="AZ21" s="2544"/>
      <c r="BA21" s="2544"/>
      <c r="BB21" s="2630"/>
      <c r="BC21" s="2630"/>
      <c r="BD21" s="2630"/>
      <c r="BE21" s="2630"/>
      <c r="BF21" s="2630"/>
      <c r="BG21" s="2630"/>
      <c r="BH21" s="2630"/>
      <c r="BI21" s="2631"/>
      <c r="BJ21" s="2631"/>
      <c r="BK21" s="2631"/>
      <c r="BL21" s="2631"/>
      <c r="BM21" s="2631"/>
      <c r="BN21" s="2631"/>
      <c r="BO21" s="2631"/>
      <c r="BP21" s="2246"/>
      <c r="BQ21" s="2246"/>
      <c r="BR21" s="2246"/>
      <c r="BS21" s="2246"/>
      <c r="BT21" s="2246"/>
      <c r="BU21" s="2246"/>
      <c r="BV21" s="2246"/>
      <c r="BW21" s="2456"/>
      <c r="BX21" s="2456"/>
      <c r="BY21" s="2456"/>
      <c r="BZ21" s="2456"/>
    </row>
    <row r="22" spans="1:315" s="2494" customFormat="1" ht="35.25" customHeight="1" x14ac:dyDescent="0.85">
      <c r="A22" s="2432" t="s">
        <v>1716</v>
      </c>
      <c r="B22" s="2432"/>
      <c r="C22" s="2432"/>
      <c r="D22" s="2432"/>
      <c r="E22" s="2432"/>
      <c r="F22" s="2432"/>
      <c r="G22" s="2432"/>
      <c r="H22" s="2432"/>
      <c r="I22" s="2432"/>
      <c r="J22" s="2432"/>
      <c r="K22" s="2432"/>
      <c r="L22" s="2432"/>
      <c r="M22" s="2432"/>
      <c r="N22" s="2432"/>
      <c r="O22" s="2432"/>
      <c r="P22" s="2432"/>
      <c r="Q22" s="2432"/>
      <c r="R22" s="2432"/>
      <c r="S22" s="2432"/>
      <c r="T22" s="2432"/>
      <c r="U22" s="2432"/>
      <c r="V22" s="2432"/>
      <c r="W22" s="2432"/>
      <c r="X22" s="2432"/>
      <c r="Y22" s="2432"/>
      <c r="Z22" s="2432"/>
      <c r="AA22" s="2432"/>
      <c r="AB22" s="2432"/>
      <c r="AC22" s="2432"/>
      <c r="AD22" s="2432"/>
      <c r="AE22" s="2432"/>
      <c r="AF22" s="2432"/>
      <c r="AG22" s="2432"/>
      <c r="AH22" s="2527"/>
      <c r="AI22" s="2527"/>
      <c r="AJ22" s="2527"/>
      <c r="AK22" s="2527"/>
      <c r="AL22" s="2527"/>
      <c r="AM22" s="2527"/>
      <c r="AN22" s="2527"/>
      <c r="AO22" s="2527"/>
      <c r="AP22" s="2527"/>
      <c r="AQ22" s="2527"/>
      <c r="AR22" s="2527"/>
      <c r="AS22" s="2527"/>
      <c r="AT22" s="2527"/>
      <c r="AU22" s="2432"/>
      <c r="AV22" s="2534"/>
      <c r="AW22" s="2534"/>
      <c r="AX22" s="2534"/>
      <c r="AY22" s="2534"/>
      <c r="AZ22" s="2534"/>
      <c r="BA22" s="2534"/>
      <c r="BB22" s="2534"/>
      <c r="BC22" s="2534"/>
      <c r="BD22" s="2534"/>
      <c r="BE22" s="2534"/>
      <c r="BF22" s="2534"/>
      <c r="BG22" s="2534"/>
      <c r="BH22" s="2534"/>
      <c r="BI22" s="2246"/>
      <c r="BJ22" s="2246"/>
      <c r="BK22" s="2246"/>
      <c r="BL22" s="2246"/>
      <c r="BM22" s="2246"/>
      <c r="BN22" s="2246"/>
      <c r="BO22" s="2246"/>
      <c r="BP22" s="2246"/>
      <c r="BQ22" s="2246"/>
      <c r="BR22" s="2246"/>
      <c r="BS22" s="2246"/>
      <c r="BT22" s="2246"/>
      <c r="BU22" s="2246"/>
      <c r="BV22" s="2246"/>
      <c r="BW22" s="2432"/>
      <c r="BX22" s="2432"/>
      <c r="BY22" s="2432"/>
      <c r="BZ22" s="2432"/>
    </row>
    <row r="23" spans="1:315" s="2494" customFormat="1" ht="25.5" customHeight="1" x14ac:dyDescent="0.85">
      <c r="A23" s="2634"/>
      <c r="B23" s="2635"/>
      <c r="C23" s="2635"/>
      <c r="D23" s="2635"/>
      <c r="E23" s="2635"/>
      <c r="F23" s="2635"/>
      <c r="G23" s="2635"/>
      <c r="H23" s="2635"/>
      <c r="I23" s="2635"/>
      <c r="J23" s="2635"/>
      <c r="K23" s="2635"/>
      <c r="L23" s="2635"/>
      <c r="M23" s="2635"/>
      <c r="N23" s="2635"/>
      <c r="O23" s="2635"/>
      <c r="P23" s="2635"/>
      <c r="Q23" s="2636"/>
      <c r="R23" s="2641"/>
      <c r="S23" s="2641"/>
      <c r="T23" s="2641"/>
      <c r="U23" s="2641"/>
      <c r="V23" s="2641"/>
      <c r="W23" s="2641"/>
      <c r="X23" s="2641"/>
      <c r="Y23" s="2462"/>
      <c r="Z23" s="2462"/>
      <c r="AA23" s="2462"/>
      <c r="AB23" s="2462"/>
      <c r="AC23" s="2462"/>
      <c r="AD23" s="2455"/>
      <c r="AE23" s="2455"/>
      <c r="AF23" s="2456"/>
      <c r="AG23" s="2456"/>
      <c r="AH23" s="2456"/>
      <c r="AI23" s="2456"/>
      <c r="AJ23" s="2456"/>
      <c r="AK23" s="2456"/>
      <c r="AL23" s="2456"/>
      <c r="AM23" s="2456"/>
      <c r="AN23" s="2456"/>
      <c r="AO23" s="2456"/>
      <c r="AP23" s="2456"/>
      <c r="AQ23" s="2456"/>
      <c r="AR23" s="2456"/>
      <c r="AS23" s="2456"/>
      <c r="AT23" s="2456"/>
      <c r="AU23" s="2456"/>
      <c r="AV23" s="2544"/>
      <c r="AW23" s="2544"/>
      <c r="AX23" s="2544"/>
      <c r="AY23" s="2544"/>
      <c r="AZ23" s="2544"/>
      <c r="BA23" s="2544"/>
      <c r="BB23" s="611"/>
      <c r="BC23" s="611"/>
      <c r="BD23" s="611"/>
      <c r="BE23" s="611"/>
      <c r="BF23" s="611"/>
      <c r="BG23" s="611"/>
      <c r="BH23" s="611"/>
      <c r="BI23" s="2644"/>
      <c r="BJ23" s="2644"/>
      <c r="BK23" s="2644"/>
      <c r="BL23" s="2644"/>
      <c r="BM23" s="2644"/>
      <c r="BN23" s="2644"/>
      <c r="BO23" s="2644"/>
      <c r="BP23" s="2246"/>
      <c r="BQ23" s="2246"/>
      <c r="BR23" s="2246"/>
      <c r="BS23" s="2246"/>
      <c r="BT23" s="2246"/>
      <c r="BU23" s="2246"/>
      <c r="BV23" s="2246"/>
      <c r="BW23" s="2456"/>
      <c r="BX23" s="2456"/>
      <c r="BY23" s="2456"/>
      <c r="BZ23" s="2456"/>
    </row>
    <row r="24" spans="1:315" s="2494" customFormat="1" ht="28.5" customHeight="1" x14ac:dyDescent="0.85">
      <c r="A24" s="2634"/>
      <c r="B24" s="2635"/>
      <c r="C24" s="2635"/>
      <c r="D24" s="2635"/>
      <c r="E24" s="2635"/>
      <c r="F24" s="2635"/>
      <c r="G24" s="2635"/>
      <c r="H24" s="2635"/>
      <c r="I24" s="2635"/>
      <c r="J24" s="2635"/>
      <c r="K24" s="2635"/>
      <c r="L24" s="2635"/>
      <c r="M24" s="2635"/>
      <c r="N24" s="2635"/>
      <c r="O24" s="2635"/>
      <c r="P24" s="2635"/>
      <c r="Q24" s="2636"/>
      <c r="R24" s="2641"/>
      <c r="S24" s="2641"/>
      <c r="T24" s="2641"/>
      <c r="U24" s="2641"/>
      <c r="V24" s="2641"/>
      <c r="W24" s="2641"/>
      <c r="X24" s="2641"/>
      <c r="Y24" s="2455"/>
      <c r="Z24" s="2455"/>
      <c r="AA24" s="2455"/>
      <c r="AB24" s="2455"/>
      <c r="AC24" s="2462"/>
      <c r="AD24" s="2455"/>
      <c r="AE24" s="2455"/>
      <c r="AF24" s="2457"/>
      <c r="AG24" s="2457"/>
      <c r="AH24" s="2456"/>
      <c r="AI24" s="2456"/>
      <c r="AJ24" s="2456"/>
      <c r="AK24" s="2456"/>
      <c r="AL24" s="2456"/>
      <c r="AM24" s="2456"/>
      <c r="AN24" s="2456"/>
      <c r="AO24" s="2456"/>
      <c r="AP24" s="2456"/>
      <c r="AQ24" s="2456"/>
      <c r="AR24" s="2456"/>
      <c r="AS24" s="2456"/>
      <c r="AT24" s="2456"/>
      <c r="AU24" s="2456"/>
      <c r="AV24" s="2544"/>
      <c r="AW24" s="2544"/>
      <c r="AX24" s="2544"/>
      <c r="AY24" s="2544"/>
      <c r="AZ24" s="2544"/>
      <c r="BA24" s="2544"/>
      <c r="BB24" s="2541"/>
      <c r="BC24" s="2541"/>
      <c r="BD24" s="2541"/>
      <c r="BE24" s="2541"/>
      <c r="BF24" s="2541"/>
      <c r="BG24" s="2541"/>
      <c r="BH24" s="2541"/>
      <c r="BI24" s="2644"/>
      <c r="BJ24" s="2644"/>
      <c r="BK24" s="2644"/>
      <c r="BL24" s="2644"/>
      <c r="BM24" s="2644"/>
      <c r="BN24" s="2644"/>
      <c r="BO24" s="2644"/>
      <c r="BP24" s="2246"/>
      <c r="BQ24" s="2246"/>
      <c r="BR24" s="2246"/>
      <c r="BS24" s="2246"/>
      <c r="BT24" s="2246"/>
      <c r="BU24" s="2246"/>
      <c r="BV24" s="2246"/>
      <c r="BW24" s="2456"/>
      <c r="BX24" s="2456"/>
      <c r="BY24" s="2456"/>
      <c r="BZ24" s="2456"/>
    </row>
    <row r="25" spans="1:315" s="2494" customFormat="1" ht="21" customHeight="1" x14ac:dyDescent="0.85">
      <c r="A25" s="3179"/>
      <c r="B25" s="3179"/>
      <c r="C25" s="3179"/>
      <c r="D25" s="3179"/>
      <c r="E25" s="3179"/>
      <c r="F25" s="3179"/>
      <c r="G25" s="3179"/>
      <c r="H25" s="3179"/>
      <c r="I25" s="3179"/>
      <c r="J25" s="3179"/>
      <c r="K25" s="3179"/>
      <c r="L25" s="3179"/>
      <c r="M25" s="3179"/>
      <c r="N25" s="3179"/>
      <c r="O25" s="3179"/>
      <c r="P25" s="3179"/>
      <c r="Q25" s="3179"/>
      <c r="R25" s="3179"/>
      <c r="S25" s="3179"/>
      <c r="T25" s="3179"/>
      <c r="U25" s="3179"/>
      <c r="V25" s="3179"/>
      <c r="W25" s="3179"/>
      <c r="X25" s="3179"/>
      <c r="Y25" s="3179"/>
      <c r="Z25" s="3179"/>
      <c r="AA25" s="3179"/>
      <c r="AB25" s="3179"/>
      <c r="AC25" s="3179"/>
      <c r="AD25" s="3179"/>
      <c r="AE25" s="3179"/>
      <c r="AF25" s="2456"/>
      <c r="AG25" s="2456"/>
      <c r="AH25" s="2456"/>
      <c r="AI25" s="2456"/>
      <c r="AJ25" s="2456"/>
      <c r="AK25" s="2456"/>
      <c r="AL25" s="2456"/>
      <c r="AM25" s="2456"/>
      <c r="AN25" s="2456"/>
      <c r="AO25" s="2456"/>
      <c r="AP25" s="2456"/>
      <c r="AQ25" s="2456"/>
      <c r="AR25" s="2456"/>
      <c r="AS25" s="2456"/>
      <c r="AT25" s="2456"/>
      <c r="AU25" s="2456"/>
      <c r="AV25" s="2544"/>
      <c r="AW25" s="2544"/>
      <c r="AX25" s="2544"/>
      <c r="AY25" s="2544"/>
      <c r="AZ25" s="2544"/>
      <c r="BA25" s="2544"/>
      <c r="BB25" s="611"/>
      <c r="BC25" s="611"/>
      <c r="BD25" s="611"/>
      <c r="BE25" s="611"/>
      <c r="BF25" s="611"/>
      <c r="BG25" s="611"/>
      <c r="BH25" s="611"/>
      <c r="BI25" s="2247"/>
      <c r="BJ25" s="2247"/>
      <c r="BK25" s="2247"/>
      <c r="BL25" s="2247"/>
      <c r="BM25" s="2247"/>
      <c r="BN25" s="2247"/>
      <c r="BO25" s="2247"/>
      <c r="BP25" s="2246"/>
      <c r="BQ25" s="2246"/>
      <c r="BR25" s="2246"/>
      <c r="BS25" s="2246"/>
      <c r="BT25" s="2246"/>
      <c r="BU25" s="2246"/>
      <c r="BV25" s="2246"/>
      <c r="BW25" s="2456"/>
      <c r="BX25" s="2456"/>
      <c r="BY25" s="2456"/>
      <c r="BZ25" s="2456"/>
    </row>
    <row r="26" spans="1:315" s="2640" customFormat="1" ht="27.75" customHeight="1" x14ac:dyDescent="0.85">
      <c r="A26" s="2432" t="s">
        <v>1717</v>
      </c>
      <c r="B26" s="2432"/>
      <c r="C26" s="2432"/>
      <c r="D26" s="2432"/>
      <c r="E26" s="2432"/>
      <c r="F26" s="2432"/>
      <c r="G26" s="2432"/>
      <c r="H26" s="2432"/>
      <c r="I26" s="2432"/>
      <c r="J26" s="2432"/>
      <c r="K26" s="2432"/>
      <c r="L26" s="2432"/>
      <c r="M26" s="2432"/>
      <c r="N26" s="2432"/>
      <c r="O26" s="2432"/>
      <c r="P26" s="2432"/>
      <c r="Q26" s="2432"/>
      <c r="R26" s="2432"/>
      <c r="S26" s="2432"/>
      <c r="T26" s="2432"/>
      <c r="U26" s="2432"/>
      <c r="V26" s="2432"/>
      <c r="W26" s="2432"/>
      <c r="X26" s="2432"/>
      <c r="Y26" s="2432"/>
      <c r="Z26" s="2432"/>
      <c r="AA26" s="2432"/>
      <c r="AB26" s="2432"/>
      <c r="AC26" s="2432"/>
      <c r="AD26" s="2432"/>
      <c r="AE26" s="2432"/>
      <c r="AF26" s="2432"/>
      <c r="AG26" s="2432"/>
      <c r="AH26" s="2527"/>
      <c r="AI26" s="2527"/>
      <c r="AJ26" s="2527"/>
      <c r="AK26" s="2527"/>
      <c r="AL26" s="2527"/>
      <c r="AM26" s="2527"/>
      <c r="AN26" s="2527"/>
      <c r="AO26" s="2527"/>
      <c r="AP26" s="2527"/>
      <c r="AQ26" s="2527"/>
      <c r="AR26" s="2527"/>
      <c r="AS26" s="2527"/>
      <c r="AT26" s="2527"/>
      <c r="AU26" s="2432"/>
      <c r="AV26" s="2534"/>
      <c r="AW26" s="2534"/>
      <c r="AX26" s="2534"/>
      <c r="AY26" s="2534"/>
      <c r="AZ26" s="2534"/>
      <c r="BA26" s="2534"/>
      <c r="BB26" s="2534"/>
      <c r="BC26" s="2534"/>
      <c r="BD26" s="2534"/>
      <c r="BE26" s="2534"/>
      <c r="BF26" s="2534"/>
      <c r="BG26" s="2534"/>
      <c r="BH26" s="2534"/>
      <c r="BI26" s="2246"/>
      <c r="BJ26" s="2246"/>
      <c r="BK26" s="2246"/>
      <c r="BL26" s="2246"/>
      <c r="BM26" s="2246"/>
      <c r="BN26" s="2246"/>
      <c r="BO26" s="2246"/>
      <c r="BP26" s="2246"/>
      <c r="BQ26" s="2246"/>
      <c r="BR26" s="2246"/>
      <c r="BS26" s="2246"/>
      <c r="BT26" s="2246"/>
      <c r="BU26" s="2246"/>
      <c r="BV26" s="2246"/>
      <c r="BW26" s="2432"/>
      <c r="BX26" s="2432"/>
      <c r="BY26" s="2432"/>
      <c r="BZ26" s="2432"/>
      <c r="CA26" s="2494"/>
      <c r="CB26" s="2494"/>
      <c r="CC26" s="2494"/>
      <c r="CD26" s="2494"/>
      <c r="CE26" s="2494"/>
      <c r="CF26" s="2494"/>
      <c r="CG26" s="2494"/>
      <c r="CH26" s="2494"/>
      <c r="CI26" s="2494"/>
      <c r="CJ26" s="2494"/>
      <c r="CK26" s="2494"/>
      <c r="CL26" s="2494"/>
      <c r="CM26" s="2494"/>
      <c r="CN26" s="2494"/>
      <c r="CO26" s="2494"/>
      <c r="CP26" s="2494"/>
      <c r="CQ26" s="2494"/>
      <c r="CR26" s="2494"/>
      <c r="CS26" s="2494"/>
      <c r="CT26" s="2494"/>
      <c r="CU26" s="2494"/>
      <c r="CV26" s="2494"/>
      <c r="CW26" s="2494"/>
      <c r="CX26" s="2494"/>
      <c r="CY26" s="2494"/>
      <c r="CZ26" s="2494"/>
      <c r="DA26" s="2494"/>
      <c r="DB26" s="2494"/>
      <c r="DC26" s="2494"/>
      <c r="DD26" s="2494"/>
      <c r="DE26" s="2494"/>
      <c r="DF26" s="2494"/>
      <c r="DG26" s="2494"/>
      <c r="DH26" s="2494"/>
      <c r="DI26" s="2494"/>
      <c r="DJ26" s="2494"/>
      <c r="DK26" s="2494"/>
      <c r="DL26" s="2494"/>
      <c r="DM26" s="2494"/>
      <c r="DN26" s="2494"/>
      <c r="DO26" s="2494"/>
      <c r="DP26" s="2494"/>
      <c r="DQ26" s="2494"/>
      <c r="DR26" s="2494"/>
      <c r="DS26" s="2494"/>
      <c r="DT26" s="2494"/>
      <c r="DU26" s="2494"/>
      <c r="DV26" s="2494"/>
      <c r="DW26" s="2494"/>
      <c r="DX26" s="2494"/>
      <c r="DY26" s="2494"/>
      <c r="DZ26" s="2494"/>
      <c r="EA26" s="2494"/>
      <c r="EB26" s="2494"/>
      <c r="EC26" s="2494"/>
      <c r="ED26" s="2494"/>
      <c r="EE26" s="2494"/>
      <c r="EF26" s="2494"/>
      <c r="EG26" s="2494"/>
      <c r="EH26" s="2494"/>
      <c r="EI26" s="2494"/>
      <c r="EJ26" s="2494"/>
      <c r="EK26" s="2494"/>
      <c r="EL26" s="2494"/>
      <c r="EM26" s="2494"/>
      <c r="EN26" s="2494"/>
      <c r="EO26" s="2494"/>
      <c r="EP26" s="2494"/>
      <c r="EQ26" s="2494"/>
      <c r="ER26" s="2494"/>
      <c r="ES26" s="2494"/>
      <c r="ET26" s="2494"/>
      <c r="EU26" s="2494"/>
      <c r="EV26" s="2494"/>
      <c r="EW26" s="2494"/>
      <c r="EX26" s="2494"/>
      <c r="EY26" s="2494"/>
      <c r="EZ26" s="2494"/>
      <c r="FA26" s="2494"/>
      <c r="FB26" s="2494"/>
      <c r="FC26" s="2494"/>
      <c r="FD26" s="2494"/>
      <c r="FE26" s="2494"/>
      <c r="FF26" s="2494"/>
      <c r="FG26" s="2494"/>
      <c r="FH26" s="2494"/>
      <c r="FI26" s="2494"/>
      <c r="FJ26" s="2494"/>
      <c r="FK26" s="2494"/>
      <c r="FL26" s="2494"/>
      <c r="FM26" s="2494"/>
      <c r="FN26" s="2494"/>
      <c r="FO26" s="2494"/>
      <c r="FP26" s="2494"/>
      <c r="FQ26" s="2494"/>
      <c r="FR26" s="2494"/>
      <c r="FS26" s="2494"/>
      <c r="FT26" s="2494"/>
      <c r="FU26" s="2494"/>
      <c r="FV26" s="2494"/>
      <c r="FW26" s="2494"/>
      <c r="FX26" s="2494"/>
      <c r="FY26" s="2494"/>
      <c r="FZ26" s="2494"/>
      <c r="GA26" s="2494"/>
      <c r="GB26" s="2494"/>
      <c r="GC26" s="2494"/>
      <c r="GD26" s="2494"/>
      <c r="GE26" s="2494"/>
      <c r="GF26" s="2494"/>
      <c r="GG26" s="2494"/>
      <c r="GH26" s="2494"/>
      <c r="GI26" s="2494"/>
      <c r="GJ26" s="2494"/>
      <c r="GK26" s="2494"/>
      <c r="GL26" s="2494"/>
      <c r="GM26" s="2494"/>
      <c r="GN26" s="2494"/>
      <c r="GO26" s="2494"/>
      <c r="GP26" s="2494"/>
      <c r="GQ26" s="2494"/>
      <c r="GR26" s="2494"/>
      <c r="GS26" s="2494"/>
      <c r="GT26" s="2494"/>
      <c r="GU26" s="2494"/>
      <c r="GV26" s="2494"/>
      <c r="GW26" s="2494"/>
      <c r="GX26" s="2494"/>
      <c r="GY26" s="2494"/>
      <c r="GZ26" s="2494"/>
      <c r="HA26" s="2494"/>
      <c r="HB26" s="2494"/>
      <c r="HC26" s="2494"/>
      <c r="HD26" s="2494"/>
      <c r="HE26" s="2494"/>
      <c r="HF26" s="2494"/>
      <c r="HG26" s="2494"/>
      <c r="HH26" s="2494"/>
      <c r="HI26" s="2494"/>
      <c r="HJ26" s="2494"/>
      <c r="HK26" s="2494"/>
      <c r="HL26" s="2494"/>
      <c r="HM26" s="2494"/>
      <c r="HN26" s="2494"/>
      <c r="HO26" s="2494"/>
      <c r="HP26" s="2494"/>
      <c r="HQ26" s="2494"/>
      <c r="HR26" s="2494"/>
      <c r="HS26" s="2494"/>
      <c r="HT26" s="2494"/>
      <c r="HU26" s="2494"/>
      <c r="HV26" s="2494"/>
      <c r="HW26" s="2494"/>
      <c r="HX26" s="2494"/>
      <c r="HY26" s="2494"/>
      <c r="HZ26" s="2494"/>
      <c r="IA26" s="2494"/>
      <c r="IB26" s="2494"/>
      <c r="IC26" s="2494"/>
      <c r="ID26" s="2494"/>
      <c r="IE26" s="2494"/>
      <c r="IF26" s="2494"/>
      <c r="IG26" s="2494"/>
      <c r="IH26" s="2494"/>
      <c r="II26" s="2494"/>
      <c r="IJ26" s="2494"/>
      <c r="IK26" s="2494"/>
      <c r="IL26" s="2494"/>
      <c r="IM26" s="2494"/>
      <c r="IN26" s="2494"/>
      <c r="IO26" s="2494"/>
      <c r="IP26" s="2494"/>
      <c r="IQ26" s="2494"/>
      <c r="IR26" s="2494"/>
      <c r="IS26" s="2494"/>
      <c r="IT26" s="2494"/>
      <c r="IU26" s="2494"/>
      <c r="IV26" s="2494"/>
      <c r="IW26" s="2494"/>
      <c r="IX26" s="2494"/>
      <c r="IY26" s="2494"/>
      <c r="IZ26" s="2494"/>
      <c r="JA26" s="2494"/>
      <c r="JB26" s="2494"/>
      <c r="JC26" s="2494"/>
      <c r="JD26" s="2494"/>
      <c r="JE26" s="2494"/>
      <c r="JF26" s="2494"/>
      <c r="JG26" s="2494"/>
      <c r="JH26" s="2494"/>
      <c r="JI26" s="2494"/>
      <c r="JJ26" s="2494"/>
      <c r="JK26" s="2494"/>
      <c r="JL26" s="2494"/>
      <c r="JM26" s="2494"/>
      <c r="JN26" s="2494"/>
      <c r="JO26" s="2494"/>
      <c r="JP26" s="2494"/>
      <c r="JQ26" s="2494"/>
      <c r="JR26" s="2494"/>
      <c r="JS26" s="2494"/>
      <c r="JT26" s="2494"/>
      <c r="JU26" s="2494"/>
      <c r="JV26" s="2494"/>
      <c r="JW26" s="2494"/>
      <c r="JX26" s="2494"/>
      <c r="JY26" s="2494"/>
      <c r="JZ26" s="2494"/>
      <c r="KA26" s="2494"/>
      <c r="KB26" s="2494"/>
      <c r="KC26" s="2494"/>
      <c r="KD26" s="2494"/>
      <c r="KE26" s="2494"/>
      <c r="KF26" s="2494"/>
      <c r="KG26" s="2494"/>
      <c r="KH26" s="2494"/>
      <c r="KI26" s="2494"/>
      <c r="KJ26" s="2494"/>
      <c r="KK26" s="2494"/>
      <c r="KL26" s="2494"/>
      <c r="KM26" s="2494"/>
      <c r="KN26" s="2494"/>
      <c r="KO26" s="2494"/>
      <c r="KP26" s="2494"/>
      <c r="KQ26" s="2494"/>
      <c r="KR26" s="2494"/>
      <c r="KS26" s="2494"/>
      <c r="KT26" s="2494"/>
      <c r="KU26" s="2494"/>
      <c r="KV26" s="2494"/>
      <c r="KW26" s="2494"/>
      <c r="KX26" s="2494"/>
      <c r="KY26" s="2494"/>
      <c r="KZ26" s="2494"/>
      <c r="LA26" s="2494"/>
      <c r="LB26" s="2494"/>
      <c r="LC26" s="2494"/>
    </row>
    <row r="27" spans="1:315" s="2494" customFormat="1" ht="25.5" customHeight="1" x14ac:dyDescent="0.85">
      <c r="A27" s="2634"/>
      <c r="B27" s="2635"/>
      <c r="C27" s="2635"/>
      <c r="D27" s="2635"/>
      <c r="E27" s="2635"/>
      <c r="F27" s="2635"/>
      <c r="G27" s="2635"/>
      <c r="H27" s="2635"/>
      <c r="I27" s="2635"/>
      <c r="J27" s="2635"/>
      <c r="K27" s="2635"/>
      <c r="L27" s="2635"/>
      <c r="M27" s="2635"/>
      <c r="N27" s="2635"/>
      <c r="O27" s="2635"/>
      <c r="P27" s="2635"/>
      <c r="Q27" s="2636"/>
      <c r="R27" s="2641"/>
      <c r="S27" s="2641"/>
      <c r="T27" s="2641"/>
      <c r="U27" s="2641"/>
      <c r="V27" s="2641"/>
      <c r="W27" s="2641"/>
      <c r="X27" s="2641"/>
      <c r="Y27" s="2455"/>
      <c r="Z27" s="2455"/>
      <c r="AA27" s="2455"/>
      <c r="AB27" s="2462"/>
      <c r="AC27" s="2462"/>
      <c r="AD27" s="2641"/>
      <c r="AE27" s="2457"/>
      <c r="AF27" s="2457"/>
      <c r="AG27" s="2459"/>
      <c r="AH27" s="2459"/>
      <c r="AI27" s="2459"/>
      <c r="AJ27" s="2459"/>
      <c r="AK27" s="2459"/>
      <c r="AL27" s="2459"/>
      <c r="AM27" s="2459"/>
      <c r="AN27" s="2459"/>
      <c r="AO27" s="2459"/>
      <c r="AP27" s="2459"/>
      <c r="AQ27" s="2459"/>
      <c r="AR27" s="2459"/>
      <c r="AS27" s="2459"/>
      <c r="AT27" s="2459"/>
      <c r="AU27" s="2642"/>
      <c r="AV27" s="2643"/>
      <c r="AW27" s="2643"/>
      <c r="AX27" s="2643"/>
      <c r="AY27" s="2643"/>
      <c r="AZ27" s="2643"/>
      <c r="BA27" s="2643"/>
      <c r="BB27" s="2644"/>
      <c r="BC27" s="2644"/>
      <c r="BD27" s="2644"/>
      <c r="BE27" s="2644"/>
      <c r="BF27" s="2644"/>
      <c r="BG27" s="2644"/>
      <c r="BH27" s="2644"/>
      <c r="BI27" s="2644"/>
      <c r="BJ27" s="2644"/>
      <c r="BK27" s="2644"/>
      <c r="BL27" s="2644"/>
      <c r="BM27" s="2644"/>
      <c r="BN27" s="2644"/>
      <c r="BO27" s="2644"/>
      <c r="BP27" s="2246"/>
      <c r="BQ27" s="2246"/>
      <c r="BR27" s="2246"/>
      <c r="BS27" s="2246"/>
      <c r="BT27" s="2246"/>
      <c r="BU27" s="2246"/>
      <c r="BV27" s="2246"/>
      <c r="BW27" s="2642"/>
      <c r="BX27" s="2642"/>
      <c r="BY27" s="2642"/>
      <c r="BZ27" s="2642"/>
    </row>
    <row r="28" spans="1:315" s="2494" customFormat="1" ht="25.5" customHeight="1" x14ac:dyDescent="0.85">
      <c r="A28" s="2634"/>
      <c r="B28" s="2635"/>
      <c r="C28" s="2635"/>
      <c r="D28" s="2635"/>
      <c r="E28" s="2635"/>
      <c r="F28" s="2635"/>
      <c r="G28" s="2635"/>
      <c r="H28" s="2635"/>
      <c r="I28" s="2635"/>
      <c r="J28" s="2635"/>
      <c r="K28" s="2635"/>
      <c r="L28" s="2635"/>
      <c r="M28" s="2635"/>
      <c r="N28" s="2635"/>
      <c r="O28" s="2635"/>
      <c r="P28" s="2635"/>
      <c r="Q28" s="2636"/>
      <c r="R28" s="2641"/>
      <c r="S28" s="2641"/>
      <c r="T28" s="2641"/>
      <c r="U28" s="2641"/>
      <c r="V28" s="2641"/>
      <c r="W28" s="2641"/>
      <c r="X28" s="2641"/>
      <c r="Y28" s="2455"/>
      <c r="Z28" s="2455"/>
      <c r="AA28" s="2455"/>
      <c r="AB28" s="2455"/>
      <c r="AC28" s="2462"/>
      <c r="AD28" s="2455"/>
      <c r="AE28" s="2455"/>
      <c r="AF28" s="2456"/>
      <c r="AG28" s="2456"/>
      <c r="AH28" s="2456"/>
      <c r="AI28" s="2456"/>
      <c r="AJ28" s="2456"/>
      <c r="AK28" s="2456"/>
      <c r="AL28" s="2456"/>
      <c r="AM28" s="2456"/>
      <c r="AN28" s="2456"/>
      <c r="AO28" s="2456"/>
      <c r="AP28" s="2456"/>
      <c r="AQ28" s="2456"/>
      <c r="AR28" s="2456"/>
      <c r="AS28" s="2456"/>
      <c r="AT28" s="2456"/>
      <c r="AU28" s="2456"/>
      <c r="AV28" s="2544"/>
      <c r="AW28" s="2544"/>
      <c r="AX28" s="2544"/>
      <c r="AY28" s="2544"/>
      <c r="AZ28" s="2544"/>
      <c r="BA28" s="2544"/>
      <c r="BB28" s="611"/>
      <c r="BC28" s="611"/>
      <c r="BD28" s="611"/>
      <c r="BE28" s="611"/>
      <c r="BF28" s="611"/>
      <c r="BG28" s="611"/>
      <c r="BH28" s="611"/>
      <c r="BI28" s="2644"/>
      <c r="BJ28" s="2644"/>
      <c r="BK28" s="2644"/>
      <c r="BL28" s="2644"/>
      <c r="BM28" s="2644"/>
      <c r="BN28" s="2644"/>
      <c r="BO28" s="2644"/>
      <c r="BP28" s="2246"/>
      <c r="BQ28" s="2246"/>
      <c r="BR28" s="2246"/>
      <c r="BS28" s="2246"/>
      <c r="BT28" s="2246"/>
      <c r="BU28" s="2246"/>
      <c r="BV28" s="2246"/>
      <c r="BW28" s="2456"/>
      <c r="BX28" s="2456"/>
      <c r="BY28" s="2456"/>
      <c r="BZ28" s="2456"/>
    </row>
    <row r="29" spans="1:315" s="2494" customFormat="1" ht="25.5" customHeight="1" x14ac:dyDescent="0.85">
      <c r="A29" s="2646"/>
      <c r="B29" s="2646"/>
      <c r="C29" s="2646"/>
      <c r="D29" s="2646"/>
      <c r="E29" s="2646"/>
      <c r="F29" s="2646"/>
      <c r="G29" s="2646"/>
      <c r="H29" s="2646"/>
      <c r="I29" s="2646"/>
      <c r="J29" s="2646"/>
      <c r="K29" s="2646"/>
      <c r="L29" s="2646"/>
      <c r="M29" s="2646"/>
      <c r="N29" s="2646"/>
      <c r="O29" s="2646"/>
      <c r="P29" s="2646"/>
      <c r="Q29" s="2647"/>
      <c r="R29" s="2647"/>
      <c r="S29" s="2647"/>
      <c r="T29" s="2647"/>
      <c r="U29" s="2647"/>
      <c r="V29" s="2647"/>
      <c r="W29" s="2647"/>
      <c r="X29" s="2647"/>
      <c r="Y29" s="2648"/>
      <c r="Z29" s="2648"/>
      <c r="AA29" s="2648"/>
      <c r="AB29" s="2648"/>
      <c r="AC29" s="2649"/>
      <c r="AD29" s="2648"/>
      <c r="AE29" s="2648"/>
      <c r="AF29" s="2650"/>
      <c r="AG29" s="2650"/>
      <c r="AH29" s="2650"/>
      <c r="AI29" s="2650"/>
      <c r="AJ29" s="2650"/>
      <c r="AK29" s="2650"/>
      <c r="AL29" s="2650"/>
      <c r="AM29" s="2650"/>
      <c r="AN29" s="2650"/>
      <c r="AO29" s="2650"/>
      <c r="AP29" s="2650"/>
      <c r="AQ29" s="2650"/>
      <c r="AR29" s="2650"/>
      <c r="AS29" s="2650"/>
      <c r="AT29" s="2650"/>
      <c r="AU29" s="2650"/>
      <c r="AV29" s="2589"/>
      <c r="AW29" s="2589"/>
      <c r="AX29" s="2589"/>
      <c r="AY29" s="2589"/>
      <c r="AZ29" s="2589"/>
      <c r="BA29" s="2589"/>
      <c r="BB29" s="2590"/>
      <c r="BC29" s="2590"/>
      <c r="BD29" s="2590"/>
      <c r="BE29" s="2590"/>
      <c r="BF29" s="2590"/>
      <c r="BG29" s="2590"/>
      <c r="BH29" s="2590"/>
      <c r="BI29" s="2591"/>
      <c r="BJ29" s="2591"/>
      <c r="BK29" s="2591"/>
      <c r="BL29" s="2591"/>
      <c r="BM29" s="2591"/>
      <c r="BN29" s="2591"/>
      <c r="BO29" s="2591"/>
      <c r="BP29" s="2592"/>
      <c r="BQ29" s="2592"/>
      <c r="BR29" s="2592"/>
      <c r="BS29" s="2592"/>
      <c r="BT29" s="2592"/>
      <c r="BU29" s="2592"/>
      <c r="BV29" s="2592"/>
      <c r="BW29" s="2650"/>
      <c r="BX29" s="2650"/>
      <c r="BY29" s="2650"/>
      <c r="BZ29" s="2650"/>
    </row>
    <row r="30" spans="1:315" s="1364" customFormat="1" ht="15.75" x14ac:dyDescent="0.25">
      <c r="A30" s="1435" t="s">
        <v>512</v>
      </c>
      <c r="B30" s="1435"/>
      <c r="C30" s="1435"/>
      <c r="D30" s="1435"/>
      <c r="E30" s="1435"/>
      <c r="F30" s="1435"/>
      <c r="G30" s="1435"/>
      <c r="H30" s="1435"/>
      <c r="I30" s="1435"/>
      <c r="J30" s="1435"/>
      <c r="K30" s="1435"/>
      <c r="L30" s="1435"/>
      <c r="M30" s="1435"/>
      <c r="N30" s="1435"/>
      <c r="O30" s="1435"/>
      <c r="P30" s="1435"/>
      <c r="Q30" s="1435"/>
      <c r="R30" s="1435"/>
      <c r="S30" s="1435"/>
      <c r="T30" s="1435"/>
      <c r="U30" s="1435"/>
      <c r="V30" s="1435"/>
      <c r="W30" s="1435"/>
      <c r="X30" s="1435"/>
      <c r="AV30" s="2243"/>
      <c r="AW30" s="2243"/>
      <c r="AX30" s="2243"/>
      <c r="AY30" s="2243"/>
      <c r="AZ30" s="2243"/>
      <c r="BA30" s="2243"/>
      <c r="BB30" s="2243"/>
      <c r="BC30" s="2243"/>
      <c r="BD30" s="2243"/>
      <c r="BE30" s="2243"/>
      <c r="BF30" s="2243"/>
      <c r="BG30" s="2243"/>
      <c r="BH30" s="2243"/>
      <c r="BI30" s="2243"/>
      <c r="BJ30" s="2243"/>
      <c r="BK30" s="2243"/>
      <c r="BL30" s="2243"/>
      <c r="BM30" s="2243"/>
      <c r="BN30" s="2243"/>
      <c r="BO30" s="2243"/>
      <c r="BP30" s="2243"/>
      <c r="BQ30" s="2243"/>
      <c r="BR30" s="2243"/>
      <c r="BS30" s="2243"/>
      <c r="BT30" s="2243"/>
      <c r="BU30" s="2243"/>
      <c r="BV30" s="2243"/>
    </row>
    <row r="31" spans="1:315" s="1364" customFormat="1" ht="15.75" x14ac:dyDescent="0.25">
      <c r="A31" s="1435" t="s">
        <v>511</v>
      </c>
      <c r="B31" s="1435"/>
      <c r="C31" s="1435"/>
      <c r="D31" s="1435"/>
      <c r="E31" s="1435"/>
      <c r="F31" s="1435"/>
      <c r="G31" s="1435"/>
      <c r="H31" s="1435"/>
      <c r="I31" s="1435"/>
      <c r="J31" s="1435"/>
      <c r="K31" s="1435"/>
      <c r="L31" s="1435"/>
      <c r="M31" s="1435"/>
      <c r="N31" s="1435"/>
      <c r="O31" s="1435"/>
      <c r="P31" s="1435"/>
      <c r="Q31" s="1435"/>
      <c r="R31" s="1435"/>
      <c r="S31" s="1435"/>
      <c r="T31" s="1435"/>
      <c r="U31" s="1435"/>
      <c r="V31" s="1435"/>
      <c r="W31" s="1435"/>
      <c r="X31" s="1435"/>
      <c r="AV31" s="2243"/>
      <c r="AW31" s="2243"/>
      <c r="AX31" s="2243"/>
      <c r="AY31" s="2243"/>
      <c r="AZ31" s="2243"/>
      <c r="BA31" s="2243"/>
      <c r="BB31" s="2243"/>
      <c r="BC31" s="2243"/>
      <c r="BD31" s="2243"/>
      <c r="BE31" s="2243"/>
      <c r="BF31" s="2243"/>
      <c r="BG31" s="2243"/>
      <c r="BH31" s="2243"/>
      <c r="BI31" s="2243"/>
      <c r="BJ31" s="2243"/>
      <c r="BK31" s="2243"/>
      <c r="BL31" s="2243"/>
      <c r="BM31" s="2243"/>
      <c r="BN31" s="2243"/>
      <c r="BO31" s="2243"/>
      <c r="BP31" s="2243"/>
      <c r="BQ31" s="2243"/>
      <c r="BR31" s="2243"/>
      <c r="BS31" s="2243"/>
      <c r="BT31" s="2243"/>
      <c r="BU31" s="2243"/>
      <c r="BV31" s="2243"/>
    </row>
    <row r="32" spans="1:315" s="1364" customFormat="1" ht="15.75" x14ac:dyDescent="0.25">
      <c r="A32" s="1435" t="s">
        <v>1762</v>
      </c>
      <c r="B32" s="1435"/>
      <c r="C32" s="1435"/>
      <c r="D32" s="1435"/>
      <c r="E32" s="1435"/>
      <c r="F32" s="1435"/>
      <c r="G32" s="1435"/>
      <c r="H32" s="1435"/>
      <c r="I32" s="1435"/>
      <c r="J32" s="1435"/>
      <c r="K32" s="1435"/>
      <c r="L32" s="1435"/>
      <c r="M32" s="1435"/>
      <c r="N32" s="1435"/>
      <c r="O32" s="1435"/>
      <c r="P32" s="1435"/>
      <c r="Q32" s="1435"/>
      <c r="R32" s="1435"/>
      <c r="S32" s="1435"/>
      <c r="T32" s="1435"/>
      <c r="U32" s="1435"/>
      <c r="V32" s="1435"/>
      <c r="W32" s="1435"/>
      <c r="X32" s="1435"/>
      <c r="AV32" s="2243"/>
      <c r="AW32" s="2243"/>
      <c r="AX32" s="2243"/>
      <c r="AY32" s="2243"/>
      <c r="AZ32" s="2243"/>
      <c r="BA32" s="2243"/>
      <c r="BB32" s="2243"/>
      <c r="BC32" s="2243"/>
      <c r="BD32" s="2243"/>
      <c r="BE32" s="2243"/>
      <c r="BF32" s="2243"/>
      <c r="BG32" s="2243"/>
      <c r="BH32" s="2243"/>
      <c r="BI32" s="2243"/>
      <c r="BJ32" s="2243"/>
      <c r="BK32" s="2243"/>
      <c r="BL32" s="2243"/>
      <c r="BM32" s="2243"/>
      <c r="BN32" s="2243"/>
      <c r="BO32" s="2243"/>
      <c r="BP32" s="2243"/>
      <c r="BQ32" s="2243"/>
      <c r="BR32" s="2243"/>
      <c r="BS32" s="2243"/>
      <c r="BT32" s="2243"/>
      <c r="BU32" s="2243"/>
      <c r="BV32" s="2243"/>
    </row>
    <row r="33" spans="1:78" s="2494" customFormat="1" ht="30.75" customHeight="1" x14ac:dyDescent="0.85">
      <c r="A33" s="550" t="s">
        <v>2679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255"/>
      <c r="Y33" s="255"/>
      <c r="Z33" s="255"/>
      <c r="AA33" s="1364"/>
      <c r="AB33" s="1364"/>
      <c r="AC33" s="1364"/>
      <c r="AD33" s="1364"/>
      <c r="AE33" s="1364"/>
      <c r="AF33" s="1364"/>
      <c r="AG33" s="1364"/>
      <c r="AH33" s="1364"/>
      <c r="AI33" s="1364"/>
      <c r="AJ33" s="1364"/>
      <c r="AK33" s="1364"/>
      <c r="AL33" s="1364"/>
      <c r="AM33" s="1364"/>
      <c r="AN33" s="1364"/>
      <c r="AO33" s="1364"/>
      <c r="AP33" s="1364"/>
      <c r="AQ33" s="1364"/>
      <c r="AR33" s="1364"/>
      <c r="AS33" s="1364"/>
      <c r="AT33" s="1364"/>
      <c r="AU33" s="1364"/>
      <c r="AV33" s="2243"/>
      <c r="AW33" s="2243"/>
      <c r="AX33" s="2243"/>
      <c r="AY33" s="2243"/>
      <c r="AZ33" s="2243"/>
      <c r="BA33" s="2243"/>
      <c r="BB33" s="2243"/>
      <c r="BC33" s="2651"/>
      <c r="BD33" s="2651"/>
      <c r="BE33" s="2651"/>
      <c r="BF33" s="2651"/>
      <c r="BG33" s="2651"/>
      <c r="BH33" s="2651"/>
      <c r="BI33" s="2558"/>
      <c r="BJ33" s="2558"/>
      <c r="BK33" s="2558"/>
      <c r="BL33" s="2558"/>
      <c r="BM33" s="2558"/>
      <c r="BN33" s="2558"/>
      <c r="BO33" s="2558"/>
      <c r="BP33" s="2558"/>
      <c r="BQ33" s="2558"/>
      <c r="BR33" s="2558"/>
      <c r="BS33" s="2558"/>
      <c r="BT33" s="2558"/>
      <c r="BU33" s="2558"/>
      <c r="BV33" s="2558"/>
    </row>
    <row r="34" spans="1:78" s="2494" customFormat="1" ht="36.75" customHeight="1" x14ac:dyDescent="1.25">
      <c r="A34" s="550" t="s">
        <v>2687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2667"/>
      <c r="AA34" s="2612"/>
      <c r="AB34" s="2612"/>
      <c r="AC34" s="2612"/>
      <c r="AD34" s="2612"/>
      <c r="AE34" s="2612"/>
      <c r="AF34" s="3180"/>
      <c r="AG34" s="3180"/>
      <c r="AH34" s="3180"/>
      <c r="AI34" s="3180"/>
      <c r="AJ34" s="3180"/>
      <c r="AK34" s="3180"/>
      <c r="AL34" s="3180"/>
      <c r="AM34" s="3180"/>
      <c r="AN34" s="3180"/>
      <c r="AO34" s="3180"/>
      <c r="AP34" s="3180"/>
      <c r="AQ34" s="3180"/>
      <c r="AR34" s="3180"/>
      <c r="AS34" s="3180"/>
      <c r="AT34" s="3180"/>
      <c r="AU34" s="3180"/>
      <c r="AV34" s="3180"/>
      <c r="AW34" s="3180"/>
      <c r="AX34" s="3180"/>
      <c r="AY34" s="3180"/>
      <c r="AZ34" s="3180"/>
      <c r="BA34" s="3180"/>
      <c r="BB34" s="3180"/>
      <c r="BC34" s="2594"/>
      <c r="BD34" s="2594"/>
      <c r="BE34" s="2594"/>
      <c r="BF34" s="2594"/>
      <c r="BG34" s="2594"/>
      <c r="BH34" s="2594"/>
      <c r="BI34" s="2558"/>
      <c r="BJ34" s="2558"/>
      <c r="BK34" s="2558"/>
      <c r="BL34" s="2558"/>
      <c r="BM34" s="2558"/>
      <c r="BN34" s="2558"/>
      <c r="BO34" s="2558"/>
      <c r="BP34" s="2558"/>
      <c r="BQ34" s="2558"/>
      <c r="BR34" s="2558"/>
      <c r="BS34" s="2558"/>
      <c r="BT34" s="2558"/>
      <c r="BU34" s="2558"/>
      <c r="BV34" s="2558"/>
      <c r="BW34" s="2652"/>
      <c r="BX34" s="2652"/>
      <c r="BY34" s="2652"/>
      <c r="BZ34" s="2652"/>
    </row>
    <row r="35" spans="1:78" s="2494" customFormat="1" ht="19.5" customHeight="1" x14ac:dyDescent="1.25">
      <c r="A35" s="2746"/>
      <c r="B35" s="2746"/>
      <c r="C35" s="2746"/>
      <c r="D35" s="2746"/>
      <c r="E35" s="2746"/>
      <c r="F35" s="2746"/>
      <c r="G35" s="2746"/>
      <c r="H35" s="2746"/>
      <c r="I35" s="2746"/>
      <c r="J35" s="2746"/>
      <c r="K35" s="2746"/>
      <c r="L35" s="2746"/>
      <c r="M35" s="2746"/>
      <c r="N35" s="2746"/>
      <c r="O35" s="2746"/>
      <c r="P35" s="2746"/>
      <c r="Q35" s="2746"/>
      <c r="R35" s="2746"/>
      <c r="S35" s="2746"/>
      <c r="T35" s="2746"/>
      <c r="U35" s="2746"/>
      <c r="V35" s="2746"/>
      <c r="W35" s="2746"/>
      <c r="X35" s="2746"/>
      <c r="Y35" s="2746"/>
      <c r="Z35" s="2746"/>
      <c r="AA35" s="2746"/>
      <c r="AB35" s="2746"/>
      <c r="AC35" s="2746"/>
      <c r="AD35" s="2746"/>
      <c r="AE35" s="2746"/>
      <c r="AF35" s="2746"/>
      <c r="AG35" s="2746"/>
      <c r="AH35" s="2746"/>
      <c r="AI35" s="2746"/>
      <c r="AJ35" s="2746"/>
      <c r="AK35" s="2652"/>
      <c r="AL35" s="2652"/>
      <c r="AM35" s="2652"/>
      <c r="AN35" s="2652"/>
      <c r="AO35" s="2652"/>
      <c r="AP35" s="2652"/>
      <c r="AQ35" s="2652"/>
      <c r="AR35" s="2652"/>
      <c r="AS35" s="2652"/>
      <c r="AT35" s="2652"/>
      <c r="AU35" s="2652"/>
      <c r="AV35" s="2594"/>
      <c r="AW35" s="2594"/>
      <c r="AX35" s="2594"/>
      <c r="AY35" s="2594"/>
      <c r="AZ35" s="2594"/>
      <c r="BA35" s="2594"/>
      <c r="BB35" s="2594"/>
      <c r="BC35" s="2594"/>
      <c r="BD35" s="2594"/>
      <c r="BE35" s="2594"/>
      <c r="BF35" s="2594"/>
      <c r="BG35" s="2594"/>
      <c r="BH35" s="2594"/>
      <c r="BI35" s="2558"/>
      <c r="BJ35" s="2558"/>
      <c r="BK35" s="2558"/>
      <c r="BL35" s="2558"/>
      <c r="BM35" s="2558"/>
      <c r="BN35" s="2558"/>
      <c r="BO35" s="2558"/>
      <c r="BP35" s="2558"/>
      <c r="BQ35" s="2558"/>
      <c r="BR35" s="2558"/>
      <c r="BS35" s="2558"/>
      <c r="BT35" s="2558"/>
      <c r="BU35" s="2558"/>
      <c r="BV35" s="2558"/>
      <c r="BW35" s="2652"/>
      <c r="BX35" s="2652"/>
      <c r="BY35" s="2652"/>
      <c r="BZ35" s="2652"/>
    </row>
    <row r="36" spans="1:78" s="2494" customFormat="1" ht="34.5" customHeight="1" x14ac:dyDescent="1.25">
      <c r="A36" s="2307"/>
      <c r="B36" s="2307"/>
      <c r="C36" s="2307"/>
      <c r="D36" s="2307"/>
      <c r="E36" s="2307"/>
      <c r="F36" s="2307"/>
      <c r="G36" s="2307"/>
      <c r="H36" s="2307"/>
      <c r="I36" s="2307"/>
      <c r="J36" s="2307"/>
      <c r="K36" s="2307"/>
      <c r="L36" s="2307"/>
      <c r="M36" s="2307"/>
      <c r="N36" s="2307"/>
      <c r="O36" s="2307"/>
      <c r="P36" s="2307"/>
      <c r="Q36" s="2307"/>
      <c r="R36" s="2307"/>
      <c r="S36" s="2307"/>
      <c r="T36" s="2307"/>
      <c r="U36" s="2307"/>
      <c r="V36" s="2307"/>
      <c r="W36" s="2307"/>
      <c r="X36" s="2307"/>
      <c r="Y36" s="2307"/>
      <c r="Z36" s="2307"/>
      <c r="AA36" s="2307"/>
      <c r="AB36" s="2652"/>
      <c r="AC36" s="2652"/>
      <c r="AD36" s="2653"/>
      <c r="AE36" s="2652"/>
      <c r="AF36" s="2652"/>
      <c r="AG36" s="2652"/>
      <c r="AH36" s="2652"/>
      <c r="AI36" s="2652"/>
      <c r="AJ36" s="2652"/>
      <c r="AK36" s="2652"/>
      <c r="AL36" s="2652"/>
      <c r="AM36" s="2652"/>
      <c r="AN36" s="2652"/>
      <c r="AO36" s="2652"/>
      <c r="AP36" s="2652"/>
      <c r="AQ36" s="2652"/>
      <c r="AR36" s="2652"/>
      <c r="AS36" s="2652"/>
      <c r="AT36" s="2652"/>
      <c r="AU36" s="2652"/>
      <c r="AV36" s="2594"/>
      <c r="AW36" s="2594"/>
      <c r="AX36" s="2594"/>
      <c r="AY36" s="2594"/>
      <c r="AZ36" s="2594"/>
      <c r="BA36" s="2594"/>
      <c r="BB36" s="2594"/>
      <c r="BC36" s="2594"/>
      <c r="BD36" s="2594"/>
      <c r="BE36" s="2594"/>
      <c r="BF36" s="2594"/>
      <c r="BG36" s="2594"/>
      <c r="BH36" s="2594"/>
      <c r="BI36" s="2558"/>
      <c r="BJ36" s="2558"/>
      <c r="BK36" s="2558"/>
      <c r="BL36" s="2558"/>
      <c r="BM36" s="2558"/>
      <c r="BN36" s="2558"/>
      <c r="BO36" s="2558"/>
      <c r="BP36" s="2558"/>
      <c r="BQ36" s="2558"/>
      <c r="BR36" s="2558"/>
      <c r="BS36" s="2558"/>
      <c r="BT36" s="2558"/>
      <c r="BU36" s="2558"/>
      <c r="BV36" s="2558"/>
      <c r="BW36" s="2652"/>
      <c r="BX36" s="2652"/>
      <c r="BY36" s="2652"/>
      <c r="BZ36" s="2652"/>
    </row>
    <row r="37" spans="1:78" s="2494" customFormat="1" ht="27.75" customHeight="1" x14ac:dyDescent="1.25">
      <c r="A37" s="2738"/>
      <c r="B37" s="2738"/>
      <c r="C37" s="2738"/>
      <c r="D37" s="2738"/>
      <c r="E37" s="2738"/>
      <c r="F37" s="2738"/>
      <c r="G37" s="2738"/>
      <c r="H37" s="2738"/>
      <c r="I37" s="2738"/>
      <c r="J37" s="2738"/>
      <c r="K37" s="2738"/>
      <c r="L37" s="2738"/>
      <c r="M37" s="2738"/>
      <c r="N37" s="2738"/>
      <c r="O37" s="2738"/>
      <c r="P37" s="2738"/>
      <c r="Q37" s="2738"/>
      <c r="R37" s="2738"/>
      <c r="S37" s="2738"/>
      <c r="T37" s="2738"/>
      <c r="U37" s="2738"/>
      <c r="V37" s="2738"/>
      <c r="W37" s="2738"/>
      <c r="X37" s="2738"/>
      <c r="Y37" s="2738"/>
      <c r="Z37" s="2738"/>
      <c r="AA37" s="2738"/>
      <c r="AB37" s="2738"/>
      <c r="AC37" s="2738"/>
      <c r="AD37" s="2738"/>
      <c r="AE37" s="2738"/>
      <c r="AF37" s="2738"/>
      <c r="AG37" s="2738"/>
      <c r="AH37" s="2738"/>
      <c r="AI37" s="2738"/>
      <c r="AJ37" s="2652"/>
      <c r="AK37" s="2652"/>
      <c r="AL37" s="2652"/>
      <c r="AM37" s="2652"/>
      <c r="AN37" s="2652"/>
      <c r="AO37" s="2652"/>
      <c r="AP37" s="2652"/>
      <c r="AQ37" s="2652"/>
      <c r="AR37" s="2652"/>
      <c r="AS37" s="2652"/>
      <c r="AT37" s="2652"/>
      <c r="AU37" s="2652"/>
      <c r="AV37" s="2594"/>
      <c r="AW37" s="2594"/>
      <c r="AX37" s="2594"/>
      <c r="AY37" s="2594"/>
      <c r="AZ37" s="2594"/>
      <c r="BA37" s="2594"/>
      <c r="BB37" s="2594"/>
      <c r="BC37" s="2594"/>
      <c r="BD37" s="2594"/>
      <c r="BE37" s="2594"/>
      <c r="BF37" s="2594"/>
      <c r="BG37" s="2594"/>
      <c r="BH37" s="2594"/>
      <c r="BI37" s="2558"/>
      <c r="BJ37" s="2558"/>
      <c r="BK37" s="2558"/>
      <c r="BL37" s="2558"/>
      <c r="BM37" s="2558"/>
      <c r="BN37" s="2558"/>
      <c r="BO37" s="2558"/>
      <c r="BP37" s="2558"/>
      <c r="BQ37" s="2558"/>
      <c r="BR37" s="2558"/>
      <c r="BS37" s="2558"/>
      <c r="BT37" s="2558"/>
      <c r="BU37" s="2558"/>
      <c r="BV37" s="2558"/>
      <c r="BW37" s="2652"/>
      <c r="BX37" s="2652"/>
      <c r="BY37" s="2652"/>
      <c r="BZ37" s="2652"/>
    </row>
    <row r="38" spans="1:78" s="2494" customFormat="1" ht="31.5" customHeight="1" x14ac:dyDescent="1.25">
      <c r="A38" s="2738"/>
      <c r="B38" s="2738"/>
      <c r="C38" s="2738"/>
      <c r="D38" s="2738"/>
      <c r="E38" s="2738"/>
      <c r="F38" s="2738"/>
      <c r="G38" s="2738"/>
      <c r="H38" s="2738"/>
      <c r="I38" s="2738"/>
      <c r="J38" s="2738"/>
      <c r="K38" s="2738"/>
      <c r="L38" s="2738"/>
      <c r="M38" s="2738"/>
      <c r="N38" s="2738"/>
      <c r="O38" s="2738"/>
      <c r="P38" s="2738"/>
      <c r="Q38" s="2738"/>
      <c r="R38" s="2738"/>
      <c r="S38" s="2738"/>
      <c r="T38" s="2738"/>
      <c r="U38" s="2738"/>
      <c r="V38" s="2738"/>
      <c r="W38" s="2738"/>
      <c r="X38" s="2738"/>
      <c r="Y38" s="2738"/>
      <c r="Z38" s="2738"/>
      <c r="AA38" s="2738"/>
      <c r="AB38" s="2738"/>
      <c r="AC38" s="2738"/>
      <c r="AD38" s="2738"/>
      <c r="AE38" s="2738"/>
      <c r="AF38" s="2738"/>
      <c r="AG38" s="2738"/>
      <c r="AH38" s="2738"/>
      <c r="AI38" s="2738"/>
      <c r="AJ38" s="2738"/>
      <c r="AK38" s="2652"/>
      <c r="AL38" s="2652"/>
      <c r="AM38" s="2652"/>
      <c r="AN38" s="2652"/>
      <c r="AO38" s="2652"/>
      <c r="AP38" s="2652"/>
      <c r="AQ38" s="2652"/>
      <c r="AR38" s="2652"/>
      <c r="AS38" s="2652"/>
      <c r="AT38" s="2652"/>
      <c r="AU38" s="2652"/>
      <c r="AV38" s="2594"/>
      <c r="AW38" s="2594"/>
      <c r="AX38" s="2594"/>
      <c r="AY38" s="2594"/>
      <c r="AZ38" s="2594"/>
      <c r="BA38" s="2594"/>
      <c r="BB38" s="2594"/>
      <c r="BC38" s="2558"/>
      <c r="BD38" s="2558"/>
      <c r="BE38" s="2558"/>
      <c r="BF38" s="2558"/>
      <c r="BG38" s="2558"/>
      <c r="BH38" s="2558"/>
      <c r="BI38" s="2558"/>
      <c r="BJ38" s="2558"/>
      <c r="BK38" s="2558"/>
      <c r="BL38" s="2558"/>
      <c r="BM38" s="2558"/>
      <c r="BN38" s="2558"/>
      <c r="BO38" s="2558"/>
      <c r="BP38" s="2558"/>
      <c r="BQ38" s="2558"/>
      <c r="BR38" s="2558"/>
      <c r="BS38" s="2558"/>
      <c r="BT38" s="2558"/>
      <c r="BU38" s="2558"/>
      <c r="BV38" s="2558"/>
    </row>
    <row r="39" spans="1:78" s="2494" customFormat="1" ht="36.75" customHeight="1" x14ac:dyDescent="0.85">
      <c r="A39" s="2738"/>
      <c r="B39" s="2738"/>
      <c r="C39" s="2738"/>
      <c r="D39" s="2738"/>
      <c r="E39" s="2738"/>
      <c r="F39" s="2738"/>
      <c r="G39" s="2738"/>
      <c r="H39" s="2738"/>
      <c r="I39" s="2738"/>
      <c r="J39" s="2738"/>
      <c r="K39" s="2738"/>
      <c r="L39" s="2738"/>
      <c r="M39" s="2738"/>
      <c r="N39" s="2738"/>
      <c r="O39" s="2738"/>
      <c r="P39" s="2738"/>
      <c r="Q39" s="2738"/>
      <c r="R39" s="2738"/>
      <c r="S39" s="2738"/>
      <c r="T39" s="2738"/>
      <c r="U39" s="2738"/>
      <c r="V39" s="2738"/>
      <c r="W39" s="2738"/>
      <c r="X39" s="2738"/>
      <c r="Y39" s="2738"/>
      <c r="Z39" s="2738"/>
      <c r="AA39" s="2738"/>
      <c r="AB39" s="2738"/>
      <c r="AC39" s="2738"/>
      <c r="AD39" s="2738"/>
      <c r="AV39" s="2558"/>
      <c r="AW39" s="2558"/>
      <c r="AX39" s="2558"/>
      <c r="AY39" s="2558"/>
      <c r="AZ39" s="2558"/>
      <c r="BA39" s="2558"/>
      <c r="BB39" s="2558"/>
      <c r="BC39" s="2558"/>
      <c r="BD39" s="2558"/>
      <c r="BE39" s="2558"/>
      <c r="BF39" s="2558"/>
      <c r="BG39" s="2558"/>
      <c r="BH39" s="2558"/>
      <c r="BI39" s="2558"/>
      <c r="BJ39" s="2558"/>
      <c r="BK39" s="2558"/>
      <c r="BL39" s="2558"/>
      <c r="BM39" s="2558"/>
      <c r="BN39" s="2558"/>
      <c r="BO39" s="2558"/>
      <c r="BP39" s="2558"/>
      <c r="BQ39" s="2558"/>
      <c r="BR39" s="2558"/>
      <c r="BS39" s="2558"/>
      <c r="BT39" s="2558"/>
      <c r="BU39" s="2558"/>
      <c r="BV39" s="2558"/>
    </row>
    <row r="40" spans="1:78" ht="25.5" customHeight="1" x14ac:dyDescent="0.85">
      <c r="A40" s="3178"/>
      <c r="B40" s="3178"/>
      <c r="C40" s="3178"/>
      <c r="D40" s="3178"/>
      <c r="E40" s="3178"/>
      <c r="F40" s="3178"/>
      <c r="G40" s="3178"/>
      <c r="H40" s="3178"/>
      <c r="I40" s="3178"/>
      <c r="J40" s="3178"/>
      <c r="K40" s="3178"/>
      <c r="L40" s="3178"/>
      <c r="M40" s="3178"/>
      <c r="N40" s="3178"/>
      <c r="O40" s="3178"/>
      <c r="P40" s="3178"/>
      <c r="Q40" s="3178"/>
      <c r="R40" s="3178"/>
      <c r="S40" s="3178"/>
      <c r="T40" s="3178"/>
      <c r="U40" s="3178"/>
      <c r="V40" s="3178"/>
      <c r="W40" s="3178"/>
      <c r="X40" s="3178"/>
      <c r="Y40" s="3178"/>
      <c r="Z40" s="3178"/>
      <c r="AA40" s="3178"/>
      <c r="AB40" s="3178"/>
      <c r="AC40" s="3178"/>
      <c r="AD40" s="3178"/>
      <c r="AE40" s="629"/>
      <c r="AF40" s="629"/>
    </row>
    <row r="41" spans="1:78" x14ac:dyDescent="0.85">
      <c r="A41" s="629"/>
      <c r="Q41" s="629"/>
      <c r="R41" s="629"/>
      <c r="S41" s="629"/>
      <c r="T41" s="629"/>
      <c r="U41" s="629"/>
      <c r="V41" s="629"/>
      <c r="W41" s="629"/>
      <c r="X41" s="629"/>
      <c r="AB41" s="629"/>
      <c r="AD41" s="2596"/>
      <c r="AE41" s="629"/>
      <c r="AF41" s="629"/>
    </row>
    <row r="42" spans="1:78" x14ac:dyDescent="0.85">
      <c r="A42" s="629"/>
      <c r="Q42" s="629"/>
      <c r="R42" s="629"/>
      <c r="S42" s="629"/>
      <c r="T42" s="629"/>
      <c r="U42" s="629"/>
      <c r="V42" s="629"/>
      <c r="W42" s="629"/>
      <c r="X42" s="629"/>
      <c r="AB42" s="629"/>
      <c r="AD42" s="2596"/>
      <c r="AE42" s="629"/>
      <c r="AF42" s="629"/>
    </row>
    <row r="43" spans="1:78" x14ac:dyDescent="0.85">
      <c r="A43" s="629"/>
      <c r="Q43" s="629"/>
      <c r="R43" s="629"/>
      <c r="S43" s="629"/>
      <c r="T43" s="629"/>
      <c r="U43" s="629"/>
      <c r="V43" s="629"/>
      <c r="W43" s="629"/>
      <c r="X43" s="629"/>
      <c r="AB43" s="629"/>
      <c r="AD43" s="2596"/>
      <c r="AE43" s="629"/>
      <c r="AF43" s="629"/>
    </row>
    <row r="44" spans="1:78" x14ac:dyDescent="0.85">
      <c r="A44" s="629"/>
      <c r="Q44" s="629"/>
      <c r="R44" s="629"/>
      <c r="S44" s="629"/>
      <c r="T44" s="629"/>
      <c r="U44" s="629"/>
      <c r="V44" s="629"/>
      <c r="W44" s="629"/>
      <c r="X44" s="629"/>
      <c r="AB44" s="629"/>
      <c r="AD44" s="2596"/>
      <c r="AE44" s="629"/>
      <c r="AF44" s="629"/>
    </row>
    <row r="45" spans="1:78" x14ac:dyDescent="0.85">
      <c r="A45" s="629"/>
      <c r="Q45" s="629"/>
      <c r="R45" s="629"/>
      <c r="S45" s="629"/>
      <c r="T45" s="629"/>
      <c r="U45" s="629"/>
      <c r="V45" s="629"/>
      <c r="W45" s="629"/>
      <c r="X45" s="629"/>
      <c r="AB45" s="629"/>
      <c r="AD45" s="2596"/>
      <c r="AE45" s="629"/>
      <c r="AF45" s="629"/>
    </row>
    <row r="46" spans="1:78" x14ac:dyDescent="0.85">
      <c r="A46" s="629"/>
      <c r="Q46" s="629"/>
      <c r="R46" s="629"/>
      <c r="S46" s="629"/>
      <c r="T46" s="629"/>
      <c r="U46" s="629"/>
      <c r="V46" s="629"/>
      <c r="W46" s="629"/>
      <c r="X46" s="629"/>
      <c r="AB46" s="629"/>
      <c r="AD46" s="2596"/>
      <c r="AE46" s="629"/>
      <c r="AF46" s="629"/>
    </row>
    <row r="47" spans="1:78" x14ac:dyDescent="0.85">
      <c r="A47" s="629"/>
      <c r="Q47" s="629"/>
      <c r="R47" s="629"/>
      <c r="S47" s="629"/>
      <c r="T47" s="629"/>
      <c r="U47" s="629"/>
      <c r="V47" s="629"/>
      <c r="W47" s="629"/>
      <c r="X47" s="629"/>
      <c r="AB47" s="629"/>
      <c r="AD47" s="2596"/>
      <c r="AE47" s="629"/>
      <c r="AF47" s="629"/>
    </row>
    <row r="48" spans="1:78" x14ac:dyDescent="0.85">
      <c r="A48" s="629"/>
      <c r="Q48" s="629"/>
      <c r="R48" s="629"/>
      <c r="S48" s="629"/>
      <c r="T48" s="629"/>
      <c r="U48" s="629"/>
      <c r="V48" s="629"/>
      <c r="W48" s="629"/>
      <c r="X48" s="629"/>
      <c r="AB48" s="629"/>
      <c r="AD48" s="2596"/>
      <c r="AE48" s="629"/>
      <c r="AF48" s="629"/>
    </row>
    <row r="49" spans="1:32" x14ac:dyDescent="0.85">
      <c r="A49" s="629"/>
      <c r="Q49" s="629"/>
      <c r="R49" s="629"/>
      <c r="S49" s="629"/>
      <c r="T49" s="629"/>
      <c r="U49" s="629"/>
      <c r="V49" s="629"/>
      <c r="W49" s="629"/>
      <c r="X49" s="629"/>
      <c r="AB49" s="629"/>
      <c r="AD49" s="2596"/>
      <c r="AE49" s="629"/>
      <c r="AF49" s="629"/>
    </row>
    <row r="50" spans="1:32" x14ac:dyDescent="0.85">
      <c r="A50" s="629"/>
      <c r="Q50" s="629"/>
      <c r="R50" s="629"/>
      <c r="S50" s="629"/>
      <c r="T50" s="629"/>
      <c r="U50" s="629"/>
      <c r="V50" s="629"/>
      <c r="W50" s="629"/>
      <c r="X50" s="629"/>
      <c r="AB50" s="629"/>
      <c r="AD50" s="2596"/>
      <c r="AE50" s="629"/>
      <c r="AF50" s="629"/>
    </row>
    <row r="51" spans="1:32" x14ac:dyDescent="0.85">
      <c r="A51" s="629"/>
      <c r="Q51" s="629"/>
      <c r="R51" s="629"/>
      <c r="S51" s="629"/>
      <c r="T51" s="629"/>
      <c r="U51" s="629"/>
      <c r="V51" s="629"/>
      <c r="W51" s="629"/>
      <c r="X51" s="629"/>
      <c r="AB51" s="629"/>
      <c r="AD51" s="2596"/>
      <c r="AE51" s="629"/>
      <c r="AF51" s="629"/>
    </row>
    <row r="52" spans="1:32" x14ac:dyDescent="0.85">
      <c r="A52" s="629"/>
      <c r="Q52" s="629"/>
      <c r="R52" s="629"/>
      <c r="S52" s="629"/>
      <c r="T52" s="629"/>
      <c r="U52" s="629"/>
      <c r="V52" s="629"/>
      <c r="W52" s="629"/>
      <c r="X52" s="629"/>
      <c r="AB52" s="629"/>
      <c r="AD52" s="2596"/>
      <c r="AE52" s="629"/>
      <c r="AF52" s="629"/>
    </row>
    <row r="53" spans="1:32" x14ac:dyDescent="0.85">
      <c r="A53" s="629"/>
      <c r="Q53" s="629"/>
      <c r="R53" s="629"/>
      <c r="S53" s="629"/>
      <c r="T53" s="629"/>
      <c r="U53" s="629"/>
      <c r="V53" s="629"/>
      <c r="W53" s="629"/>
      <c r="X53" s="629"/>
      <c r="AB53" s="629"/>
      <c r="AD53" s="2596"/>
      <c r="AE53" s="629"/>
      <c r="AF53" s="629"/>
    </row>
    <row r="54" spans="1:32" x14ac:dyDescent="0.85">
      <c r="A54" s="629"/>
      <c r="Q54" s="629"/>
      <c r="R54" s="629"/>
      <c r="S54" s="629"/>
      <c r="T54" s="629"/>
      <c r="U54" s="629"/>
      <c r="V54" s="629"/>
      <c r="W54" s="629"/>
      <c r="X54" s="629"/>
      <c r="AB54" s="629"/>
      <c r="AD54" s="2596"/>
      <c r="AE54" s="629"/>
      <c r="AF54" s="629"/>
    </row>
    <row r="55" spans="1:32" x14ac:dyDescent="0.85">
      <c r="A55" s="629"/>
      <c r="Q55" s="629"/>
      <c r="R55" s="629"/>
      <c r="S55" s="629"/>
      <c r="T55" s="629"/>
      <c r="U55" s="629"/>
      <c r="V55" s="629"/>
      <c r="W55" s="629"/>
      <c r="X55" s="629"/>
      <c r="AB55" s="629"/>
      <c r="AD55" s="2596"/>
      <c r="AE55" s="629"/>
      <c r="AF55" s="629"/>
    </row>
    <row r="56" spans="1:32" x14ac:dyDescent="0.85">
      <c r="A56" s="629"/>
      <c r="Q56" s="629"/>
      <c r="R56" s="629"/>
      <c r="S56" s="629"/>
      <c r="T56" s="629"/>
      <c r="U56" s="629"/>
      <c r="V56" s="629"/>
      <c r="W56" s="629"/>
      <c r="X56" s="629"/>
      <c r="AB56" s="629"/>
      <c r="AD56" s="2596"/>
      <c r="AE56" s="629"/>
      <c r="AF56" s="629"/>
    </row>
    <row r="57" spans="1:32" x14ac:dyDescent="0.85">
      <c r="A57" s="629"/>
      <c r="Q57" s="629"/>
      <c r="R57" s="629"/>
      <c r="S57" s="629"/>
      <c r="T57" s="629"/>
      <c r="U57" s="629"/>
      <c r="V57" s="629"/>
      <c r="W57" s="629"/>
      <c r="X57" s="629"/>
      <c r="AB57" s="629"/>
      <c r="AD57" s="2596"/>
      <c r="AE57" s="629"/>
      <c r="AF57" s="629"/>
    </row>
    <row r="58" spans="1:32" x14ac:dyDescent="0.85">
      <c r="A58" s="629"/>
      <c r="Q58" s="629"/>
      <c r="R58" s="629"/>
      <c r="S58" s="629"/>
      <c r="T58" s="629"/>
      <c r="U58" s="629"/>
      <c r="V58" s="629"/>
      <c r="W58" s="629"/>
      <c r="X58" s="629"/>
      <c r="AB58" s="629"/>
      <c r="AD58" s="2596"/>
      <c r="AE58" s="629"/>
      <c r="AF58" s="629"/>
    </row>
    <row r="59" spans="1:32" x14ac:dyDescent="0.85">
      <c r="A59" s="629"/>
      <c r="Q59" s="629"/>
      <c r="R59" s="629"/>
      <c r="S59" s="629"/>
      <c r="T59" s="629"/>
      <c r="U59" s="629"/>
      <c r="V59" s="629"/>
      <c r="W59" s="629"/>
      <c r="X59" s="629"/>
      <c r="AB59" s="629"/>
      <c r="AD59" s="2596"/>
      <c r="AE59" s="629"/>
      <c r="AF59" s="629"/>
    </row>
    <row r="60" spans="1:32" x14ac:dyDescent="0.85">
      <c r="A60" s="629"/>
      <c r="Q60" s="629"/>
      <c r="R60" s="629"/>
      <c r="S60" s="629"/>
      <c r="T60" s="629"/>
      <c r="U60" s="629"/>
      <c r="V60" s="629"/>
      <c r="W60" s="629"/>
      <c r="X60" s="629"/>
      <c r="AB60" s="629"/>
      <c r="AD60" s="2596"/>
      <c r="AE60" s="629"/>
      <c r="AF60" s="629"/>
    </row>
    <row r="61" spans="1:32" x14ac:dyDescent="0.85">
      <c r="A61" s="629"/>
      <c r="Q61" s="629"/>
      <c r="R61" s="629"/>
      <c r="S61" s="629"/>
      <c r="T61" s="629"/>
      <c r="U61" s="629"/>
      <c r="V61" s="629"/>
      <c r="W61" s="629"/>
      <c r="X61" s="629"/>
      <c r="AB61" s="629"/>
      <c r="AD61" s="2596"/>
      <c r="AE61" s="629"/>
      <c r="AF61" s="629"/>
    </row>
    <row r="62" spans="1:32" x14ac:dyDescent="0.85">
      <c r="A62" s="629"/>
      <c r="Q62" s="629"/>
      <c r="R62" s="629"/>
      <c r="S62" s="629"/>
      <c r="T62" s="629"/>
      <c r="U62" s="629"/>
      <c r="V62" s="629"/>
      <c r="W62" s="629"/>
      <c r="X62" s="629"/>
      <c r="AB62" s="629"/>
      <c r="AD62" s="2596"/>
      <c r="AE62" s="629"/>
      <c r="AF62" s="629"/>
    </row>
    <row r="63" spans="1:32" x14ac:dyDescent="0.85">
      <c r="A63" s="629"/>
      <c r="Q63" s="629"/>
      <c r="R63" s="629"/>
      <c r="S63" s="629"/>
      <c r="T63" s="629"/>
      <c r="U63" s="629"/>
      <c r="V63" s="629"/>
      <c r="W63" s="629"/>
      <c r="X63" s="629"/>
      <c r="AB63" s="629"/>
      <c r="AD63" s="2596"/>
      <c r="AE63" s="629"/>
      <c r="AF63" s="629"/>
    </row>
    <row r="64" spans="1:32" x14ac:dyDescent="0.85">
      <c r="A64" s="629"/>
      <c r="Q64" s="629"/>
      <c r="R64" s="629"/>
      <c r="S64" s="629"/>
      <c r="T64" s="629"/>
      <c r="U64" s="629"/>
      <c r="V64" s="629"/>
      <c r="W64" s="629"/>
      <c r="X64" s="629"/>
      <c r="AB64" s="629"/>
      <c r="AD64" s="2596"/>
      <c r="AE64" s="629"/>
      <c r="AF64" s="629"/>
    </row>
    <row r="65" spans="1:32" x14ac:dyDescent="0.85">
      <c r="A65" s="629"/>
      <c r="Q65" s="629"/>
      <c r="R65" s="629"/>
      <c r="S65" s="629"/>
      <c r="T65" s="629"/>
      <c r="U65" s="629"/>
      <c r="V65" s="629"/>
      <c r="W65" s="629"/>
      <c r="X65" s="629"/>
      <c r="AB65" s="629"/>
      <c r="AD65" s="2596"/>
      <c r="AE65" s="629"/>
      <c r="AF65" s="629"/>
    </row>
    <row r="66" spans="1:32" x14ac:dyDescent="0.85">
      <c r="A66" s="629"/>
      <c r="Q66" s="629"/>
      <c r="R66" s="629"/>
      <c r="S66" s="629"/>
      <c r="T66" s="629"/>
      <c r="U66" s="629"/>
      <c r="V66" s="629"/>
      <c r="W66" s="629"/>
      <c r="X66" s="629"/>
      <c r="AB66" s="629"/>
      <c r="AD66" s="2596"/>
      <c r="AE66" s="629"/>
      <c r="AF66" s="629"/>
    </row>
    <row r="67" spans="1:32" x14ac:dyDescent="0.85">
      <c r="A67" s="629"/>
      <c r="Q67" s="629"/>
      <c r="R67" s="629"/>
      <c r="S67" s="629"/>
      <c r="T67" s="629"/>
      <c r="U67" s="629"/>
      <c r="V67" s="629"/>
      <c r="W67" s="629"/>
      <c r="X67" s="629"/>
      <c r="AB67" s="629"/>
      <c r="AD67" s="2596"/>
      <c r="AE67" s="629"/>
      <c r="AF67" s="629"/>
    </row>
    <row r="68" spans="1:32" x14ac:dyDescent="0.85">
      <c r="A68" s="629"/>
      <c r="Q68" s="629"/>
      <c r="R68" s="629"/>
      <c r="S68" s="629"/>
      <c r="T68" s="629"/>
      <c r="U68" s="629"/>
      <c r="V68" s="629"/>
      <c r="W68" s="629"/>
      <c r="X68" s="629"/>
      <c r="AB68" s="629"/>
      <c r="AD68" s="2596"/>
      <c r="AE68" s="629"/>
      <c r="AF68" s="629"/>
    </row>
    <row r="69" spans="1:32" x14ac:dyDescent="0.85">
      <c r="A69" s="629"/>
      <c r="Q69" s="629"/>
      <c r="R69" s="629"/>
      <c r="S69" s="629"/>
      <c r="T69" s="629"/>
      <c r="U69" s="629"/>
      <c r="V69" s="629"/>
      <c r="W69" s="629"/>
      <c r="X69" s="629"/>
      <c r="AB69" s="629"/>
      <c r="AD69" s="2596"/>
      <c r="AE69" s="629"/>
      <c r="AF69" s="629"/>
    </row>
    <row r="70" spans="1:32" x14ac:dyDescent="0.85">
      <c r="A70" s="629"/>
      <c r="Q70" s="629"/>
      <c r="R70" s="629"/>
      <c r="S70" s="629"/>
      <c r="T70" s="629"/>
      <c r="U70" s="629"/>
      <c r="V70" s="629"/>
      <c r="W70" s="629"/>
      <c r="X70" s="629"/>
      <c r="AB70" s="629"/>
      <c r="AD70" s="2596"/>
      <c r="AE70" s="629"/>
      <c r="AF70" s="629"/>
    </row>
    <row r="71" spans="1:32" x14ac:dyDescent="0.85">
      <c r="A71" s="629"/>
      <c r="Q71" s="629"/>
      <c r="R71" s="629"/>
      <c r="S71" s="629"/>
      <c r="T71" s="629"/>
      <c r="U71" s="629"/>
      <c r="V71" s="629"/>
      <c r="W71" s="629"/>
      <c r="X71" s="629"/>
      <c r="AB71" s="629"/>
      <c r="AD71" s="2596"/>
      <c r="AE71" s="629"/>
      <c r="AF71" s="629"/>
    </row>
    <row r="72" spans="1:32" x14ac:dyDescent="0.85">
      <c r="A72" s="629"/>
      <c r="Q72" s="629"/>
      <c r="R72" s="629"/>
      <c r="S72" s="629"/>
      <c r="T72" s="629"/>
      <c r="U72" s="629"/>
      <c r="V72" s="629"/>
      <c r="W72" s="629"/>
      <c r="X72" s="629"/>
      <c r="AB72" s="629"/>
      <c r="AD72" s="2596"/>
      <c r="AE72" s="629"/>
      <c r="AF72" s="629"/>
    </row>
    <row r="73" spans="1:32" x14ac:dyDescent="0.85">
      <c r="A73" s="629"/>
      <c r="Q73" s="629"/>
      <c r="R73" s="629"/>
      <c r="S73" s="629"/>
      <c r="T73" s="629"/>
      <c r="U73" s="629"/>
      <c r="V73" s="629"/>
      <c r="W73" s="629"/>
      <c r="X73" s="629"/>
      <c r="AB73" s="629"/>
      <c r="AD73" s="2596"/>
      <c r="AE73" s="629"/>
      <c r="AF73" s="629"/>
    </row>
    <row r="74" spans="1:32" x14ac:dyDescent="0.85">
      <c r="A74" s="629"/>
      <c r="Q74" s="629"/>
      <c r="R74" s="629"/>
      <c r="S74" s="629"/>
      <c r="T74" s="629"/>
      <c r="U74" s="629"/>
      <c r="V74" s="629"/>
      <c r="W74" s="629"/>
      <c r="X74" s="629"/>
      <c r="AB74" s="629"/>
      <c r="AD74" s="2596"/>
      <c r="AE74" s="629"/>
      <c r="AF74" s="629"/>
    </row>
    <row r="75" spans="1:32" x14ac:dyDescent="0.85">
      <c r="A75" s="629"/>
      <c r="Q75" s="629"/>
      <c r="R75" s="629"/>
      <c r="S75" s="629"/>
      <c r="T75" s="629"/>
      <c r="U75" s="629"/>
      <c r="V75" s="629"/>
      <c r="W75" s="629"/>
      <c r="X75" s="629"/>
      <c r="AB75" s="629"/>
      <c r="AD75" s="2596"/>
      <c r="AE75" s="629"/>
      <c r="AF75" s="629"/>
    </row>
    <row r="76" spans="1:32" x14ac:dyDescent="0.85">
      <c r="A76" s="629"/>
      <c r="Q76" s="629"/>
      <c r="R76" s="629"/>
      <c r="S76" s="629"/>
      <c r="T76" s="629"/>
      <c r="U76" s="629"/>
      <c r="V76" s="629"/>
      <c r="W76" s="629"/>
      <c r="X76" s="629"/>
      <c r="AB76" s="629"/>
      <c r="AD76" s="2596"/>
      <c r="AE76" s="629"/>
      <c r="AF76" s="629"/>
    </row>
    <row r="77" spans="1:32" x14ac:dyDescent="0.85">
      <c r="A77" s="629"/>
      <c r="Q77" s="629"/>
      <c r="R77" s="629"/>
      <c r="S77" s="629"/>
      <c r="T77" s="629"/>
      <c r="U77" s="629"/>
      <c r="V77" s="629"/>
      <c r="W77" s="629"/>
      <c r="X77" s="629"/>
      <c r="AB77" s="629"/>
      <c r="AD77" s="2596"/>
      <c r="AE77" s="629"/>
      <c r="AF77" s="629"/>
    </row>
    <row r="78" spans="1:32" x14ac:dyDescent="0.85">
      <c r="A78" s="629"/>
      <c r="Q78" s="629"/>
      <c r="R78" s="629"/>
      <c r="S78" s="629"/>
      <c r="T78" s="629"/>
      <c r="U78" s="629"/>
      <c r="V78" s="629"/>
      <c r="W78" s="629"/>
      <c r="X78" s="629"/>
      <c r="AB78" s="629"/>
      <c r="AD78" s="2596"/>
      <c r="AE78" s="629"/>
      <c r="AF78" s="629"/>
    </row>
    <row r="79" spans="1:32" x14ac:dyDescent="0.85">
      <c r="A79" s="629"/>
      <c r="Q79" s="629"/>
      <c r="R79" s="629"/>
      <c r="S79" s="629"/>
      <c r="T79" s="629"/>
      <c r="U79" s="629"/>
      <c r="V79" s="629"/>
      <c r="W79" s="629"/>
      <c r="X79" s="629"/>
      <c r="AB79" s="629"/>
      <c r="AD79" s="2596"/>
      <c r="AE79" s="629"/>
      <c r="AF79" s="629"/>
    </row>
    <row r="80" spans="1:32" x14ac:dyDescent="0.85">
      <c r="A80" s="629"/>
      <c r="Q80" s="629"/>
      <c r="R80" s="629"/>
      <c r="S80" s="629"/>
      <c r="T80" s="629"/>
      <c r="U80" s="629"/>
      <c r="V80" s="629"/>
      <c r="W80" s="629"/>
      <c r="X80" s="629"/>
      <c r="AB80" s="629"/>
      <c r="AD80" s="2596"/>
      <c r="AE80" s="629"/>
      <c r="AF80" s="629"/>
    </row>
    <row r="81" spans="1:32" x14ac:dyDescent="0.85">
      <c r="A81" s="629"/>
      <c r="Q81" s="629"/>
      <c r="R81" s="629"/>
      <c r="S81" s="629"/>
      <c r="T81" s="629"/>
      <c r="U81" s="629"/>
      <c r="V81" s="629"/>
      <c r="W81" s="629"/>
      <c r="X81" s="629"/>
      <c r="AB81" s="629"/>
      <c r="AD81" s="2596"/>
      <c r="AE81" s="629"/>
      <c r="AF81" s="629"/>
    </row>
    <row r="82" spans="1:32" x14ac:dyDescent="0.85">
      <c r="A82" s="629"/>
      <c r="Q82" s="629"/>
      <c r="R82" s="629"/>
      <c r="S82" s="629"/>
      <c r="T82" s="629"/>
      <c r="U82" s="629"/>
      <c r="V82" s="629"/>
      <c r="W82" s="629"/>
      <c r="X82" s="629"/>
      <c r="AB82" s="629"/>
      <c r="AD82" s="2596"/>
      <c r="AE82" s="629"/>
      <c r="AF82" s="629"/>
    </row>
    <row r="83" spans="1:32" x14ac:dyDescent="0.85">
      <c r="A83" s="629"/>
      <c r="Q83" s="629"/>
      <c r="R83" s="629"/>
      <c r="S83" s="629"/>
      <c r="T83" s="629"/>
      <c r="U83" s="629"/>
      <c r="V83" s="629"/>
      <c r="W83" s="629"/>
      <c r="X83" s="629"/>
      <c r="AB83" s="629"/>
      <c r="AD83" s="2596"/>
      <c r="AE83" s="629"/>
      <c r="AF83" s="629"/>
    </row>
    <row r="84" spans="1:32" x14ac:dyDescent="0.85">
      <c r="A84" s="629"/>
      <c r="Q84" s="629"/>
      <c r="R84" s="629"/>
      <c r="S84" s="629"/>
      <c r="T84" s="629"/>
      <c r="U84" s="629"/>
      <c r="V84" s="629"/>
      <c r="W84" s="629"/>
      <c r="X84" s="629"/>
      <c r="AB84" s="629"/>
      <c r="AD84" s="2596"/>
      <c r="AE84" s="629"/>
      <c r="AF84" s="629"/>
    </row>
    <row r="85" spans="1:32" x14ac:dyDescent="0.85">
      <c r="A85" s="629"/>
      <c r="Q85" s="629"/>
      <c r="R85" s="629"/>
      <c r="S85" s="629"/>
      <c r="T85" s="629"/>
      <c r="U85" s="629"/>
      <c r="V85" s="629"/>
      <c r="W85" s="629"/>
      <c r="X85" s="629"/>
      <c r="AB85" s="629"/>
      <c r="AD85" s="2596"/>
      <c r="AE85" s="629"/>
      <c r="AF85" s="629"/>
    </row>
    <row r="86" spans="1:32" x14ac:dyDescent="0.85">
      <c r="A86" s="629"/>
      <c r="Q86" s="629"/>
      <c r="R86" s="629"/>
      <c r="S86" s="629"/>
      <c r="T86" s="629"/>
      <c r="U86" s="629"/>
      <c r="V86" s="629"/>
      <c r="W86" s="629"/>
      <c r="X86" s="629"/>
      <c r="AB86" s="629"/>
      <c r="AD86" s="2596"/>
      <c r="AE86" s="629"/>
      <c r="AF86" s="629"/>
    </row>
    <row r="87" spans="1:32" x14ac:dyDescent="0.85">
      <c r="A87" s="629"/>
      <c r="Q87" s="629"/>
      <c r="R87" s="629"/>
      <c r="S87" s="629"/>
      <c r="T87" s="629"/>
      <c r="U87" s="629"/>
      <c r="V87" s="629"/>
      <c r="W87" s="629"/>
      <c r="X87" s="629"/>
      <c r="AB87" s="629"/>
      <c r="AD87" s="2596"/>
      <c r="AE87" s="629"/>
      <c r="AF87" s="629"/>
    </row>
    <row r="88" spans="1:32" x14ac:dyDescent="0.85">
      <c r="A88" s="629"/>
      <c r="Q88" s="629"/>
      <c r="R88" s="629"/>
      <c r="S88" s="629"/>
      <c r="T88" s="629"/>
      <c r="U88" s="629"/>
      <c r="V88" s="629"/>
      <c r="W88" s="629"/>
      <c r="X88" s="629"/>
      <c r="AB88" s="629"/>
      <c r="AD88" s="2596"/>
      <c r="AE88" s="629"/>
      <c r="AF88" s="629"/>
    </row>
    <row r="89" spans="1:32" x14ac:dyDescent="0.85">
      <c r="A89" s="629"/>
      <c r="Q89" s="629"/>
      <c r="R89" s="629"/>
      <c r="S89" s="629"/>
      <c r="T89" s="629"/>
      <c r="U89" s="629"/>
      <c r="V89" s="629"/>
      <c r="W89" s="629"/>
      <c r="X89" s="629"/>
      <c r="AB89" s="629"/>
      <c r="AD89" s="2596"/>
      <c r="AE89" s="629"/>
      <c r="AF89" s="629"/>
    </row>
    <row r="90" spans="1:32" x14ac:dyDescent="0.85">
      <c r="A90" s="629"/>
      <c r="Q90" s="629"/>
      <c r="R90" s="629"/>
      <c r="S90" s="629"/>
      <c r="T90" s="629"/>
      <c r="U90" s="629"/>
      <c r="V90" s="629"/>
      <c r="W90" s="629"/>
      <c r="X90" s="629"/>
      <c r="AB90" s="629"/>
      <c r="AD90" s="2596"/>
      <c r="AE90" s="629"/>
      <c r="AF90" s="629"/>
    </row>
    <row r="91" spans="1:32" x14ac:dyDescent="0.85">
      <c r="A91" s="629"/>
      <c r="Q91" s="629"/>
      <c r="R91" s="629"/>
      <c r="S91" s="629"/>
      <c r="T91" s="629"/>
      <c r="U91" s="629"/>
      <c r="V91" s="629"/>
      <c r="W91" s="629"/>
      <c r="X91" s="629"/>
      <c r="AB91" s="629"/>
      <c r="AD91" s="2596"/>
      <c r="AE91" s="629"/>
      <c r="AF91" s="629"/>
    </row>
    <row r="92" spans="1:32" x14ac:dyDescent="0.85">
      <c r="A92" s="629"/>
      <c r="Q92" s="629"/>
      <c r="R92" s="629"/>
      <c r="S92" s="629"/>
      <c r="T92" s="629"/>
      <c r="U92" s="629"/>
      <c r="V92" s="629"/>
      <c r="W92" s="629"/>
      <c r="X92" s="629"/>
      <c r="AB92" s="629"/>
      <c r="AD92" s="2596"/>
      <c r="AE92" s="629"/>
      <c r="AF92" s="629"/>
    </row>
    <row r="93" spans="1:32" x14ac:dyDescent="0.85">
      <c r="A93" s="629"/>
      <c r="Q93" s="629"/>
      <c r="R93" s="629"/>
      <c r="S93" s="629"/>
      <c r="T93" s="629"/>
      <c r="U93" s="629"/>
      <c r="V93" s="629"/>
      <c r="W93" s="629"/>
      <c r="X93" s="629"/>
      <c r="AB93" s="629"/>
      <c r="AD93" s="2596"/>
      <c r="AE93" s="629"/>
      <c r="AF93" s="629"/>
    </row>
    <row r="94" spans="1:32" x14ac:dyDescent="0.85">
      <c r="A94" s="629"/>
      <c r="Q94" s="629"/>
      <c r="R94" s="629"/>
      <c r="S94" s="629"/>
      <c r="T94" s="629"/>
      <c r="U94" s="629"/>
      <c r="V94" s="629"/>
      <c r="W94" s="629"/>
      <c r="X94" s="629"/>
      <c r="AB94" s="629"/>
      <c r="AD94" s="2596"/>
      <c r="AE94" s="629"/>
      <c r="AF94" s="629"/>
    </row>
    <row r="95" spans="1:32" x14ac:dyDescent="0.85">
      <c r="A95" s="629"/>
      <c r="Q95" s="629"/>
      <c r="R95" s="629"/>
      <c r="S95" s="629"/>
      <c r="T95" s="629"/>
      <c r="U95" s="629"/>
      <c r="V95" s="629"/>
      <c r="W95" s="629"/>
      <c r="X95" s="629"/>
      <c r="AB95" s="629"/>
      <c r="AD95" s="2596"/>
      <c r="AE95" s="629"/>
      <c r="AF95" s="629"/>
    </row>
    <row r="96" spans="1:32" x14ac:dyDescent="0.85">
      <c r="A96" s="629"/>
      <c r="Q96" s="629"/>
      <c r="R96" s="629"/>
      <c r="S96" s="629"/>
      <c r="T96" s="629"/>
      <c r="U96" s="629"/>
      <c r="V96" s="629"/>
      <c r="W96" s="629"/>
      <c r="X96" s="629"/>
      <c r="AB96" s="629"/>
      <c r="AD96" s="2596"/>
      <c r="AE96" s="629"/>
      <c r="AF96" s="629"/>
    </row>
    <row r="97" spans="1:32" x14ac:dyDescent="0.85">
      <c r="A97" s="629"/>
      <c r="Q97" s="629"/>
      <c r="R97" s="629"/>
      <c r="S97" s="629"/>
      <c r="T97" s="629"/>
      <c r="U97" s="629"/>
      <c r="V97" s="629"/>
      <c r="W97" s="629"/>
      <c r="X97" s="629"/>
      <c r="AB97" s="629"/>
      <c r="AD97" s="2596"/>
      <c r="AE97" s="629"/>
      <c r="AF97" s="629"/>
    </row>
    <row r="98" spans="1:32" x14ac:dyDescent="0.85">
      <c r="A98" s="629"/>
      <c r="Q98" s="629"/>
      <c r="R98" s="629"/>
      <c r="S98" s="629"/>
      <c r="T98" s="629"/>
      <c r="U98" s="629"/>
      <c r="V98" s="629"/>
      <c r="W98" s="629"/>
      <c r="X98" s="629"/>
      <c r="AB98" s="629"/>
      <c r="AD98" s="2596"/>
      <c r="AE98" s="629"/>
      <c r="AF98" s="629"/>
    </row>
    <row r="99" spans="1:32" x14ac:dyDescent="0.85">
      <c r="A99" s="629"/>
      <c r="Q99" s="629"/>
      <c r="R99" s="629"/>
      <c r="S99" s="629"/>
      <c r="T99" s="629"/>
      <c r="U99" s="629"/>
      <c r="V99" s="629"/>
      <c r="W99" s="629"/>
      <c r="X99" s="629"/>
      <c r="AB99" s="629"/>
      <c r="AD99" s="2596"/>
      <c r="AE99" s="629"/>
      <c r="AF99" s="629"/>
    </row>
    <row r="100" spans="1:32" x14ac:dyDescent="0.85">
      <c r="A100" s="629"/>
      <c r="Q100" s="629"/>
      <c r="R100" s="629"/>
      <c r="S100" s="629"/>
      <c r="T100" s="629"/>
      <c r="U100" s="629"/>
      <c r="V100" s="629"/>
      <c r="W100" s="629"/>
      <c r="X100" s="629"/>
      <c r="AB100" s="629"/>
      <c r="AD100" s="2596"/>
      <c r="AE100" s="629"/>
      <c r="AF100" s="629"/>
    </row>
    <row r="101" spans="1:32" x14ac:dyDescent="0.85">
      <c r="A101" s="629"/>
      <c r="Q101" s="629"/>
      <c r="R101" s="629"/>
      <c r="S101" s="629"/>
      <c r="T101" s="629"/>
      <c r="U101" s="629"/>
      <c r="V101" s="629"/>
      <c r="W101" s="629"/>
      <c r="X101" s="629"/>
      <c r="AB101" s="629"/>
      <c r="AD101" s="2596"/>
      <c r="AE101" s="629"/>
      <c r="AF101" s="629"/>
    </row>
    <row r="102" spans="1:32" x14ac:dyDescent="0.85">
      <c r="A102" s="629"/>
      <c r="Q102" s="629"/>
      <c r="R102" s="629"/>
      <c r="S102" s="629"/>
      <c r="T102" s="629"/>
      <c r="U102" s="629"/>
      <c r="V102" s="629"/>
      <c r="W102" s="629"/>
      <c r="X102" s="629"/>
      <c r="AB102" s="629"/>
      <c r="AD102" s="2596"/>
      <c r="AE102" s="629"/>
      <c r="AF102" s="629"/>
    </row>
    <row r="103" spans="1:32" x14ac:dyDescent="0.85">
      <c r="A103" s="629"/>
      <c r="Q103" s="629"/>
      <c r="R103" s="629"/>
      <c r="S103" s="629"/>
      <c r="T103" s="629"/>
      <c r="U103" s="629"/>
      <c r="V103" s="629"/>
      <c r="W103" s="629"/>
      <c r="X103" s="629"/>
      <c r="AB103" s="629"/>
      <c r="AD103" s="2596"/>
      <c r="AE103" s="629"/>
      <c r="AF103" s="629"/>
    </row>
    <row r="104" spans="1:32" x14ac:dyDescent="0.85">
      <c r="A104" s="629"/>
      <c r="Q104" s="629"/>
      <c r="R104" s="629"/>
      <c r="S104" s="629"/>
      <c r="T104" s="629"/>
      <c r="U104" s="629"/>
      <c r="V104" s="629"/>
      <c r="W104" s="629"/>
      <c r="X104" s="629"/>
      <c r="AB104" s="629"/>
      <c r="AD104" s="2596"/>
      <c r="AE104" s="629"/>
      <c r="AF104" s="629"/>
    </row>
    <row r="105" spans="1:32" x14ac:dyDescent="0.85">
      <c r="A105" s="629"/>
      <c r="Q105" s="629"/>
      <c r="R105" s="629"/>
      <c r="S105" s="629"/>
      <c r="T105" s="629"/>
      <c r="U105" s="629"/>
      <c r="V105" s="629"/>
      <c r="W105" s="629"/>
      <c r="X105" s="629"/>
      <c r="AB105" s="629"/>
      <c r="AD105" s="2596"/>
      <c r="AE105" s="629"/>
      <c r="AF105" s="629"/>
    </row>
    <row r="106" spans="1:32" x14ac:dyDescent="0.85">
      <c r="A106" s="629"/>
      <c r="Q106" s="629"/>
      <c r="R106" s="629"/>
      <c r="S106" s="629"/>
      <c r="T106" s="629"/>
      <c r="U106" s="629"/>
      <c r="V106" s="629"/>
      <c r="W106" s="629"/>
      <c r="X106" s="629"/>
      <c r="AB106" s="629"/>
      <c r="AD106" s="2596"/>
      <c r="AE106" s="629"/>
      <c r="AF106" s="629"/>
    </row>
    <row r="107" spans="1:32" x14ac:dyDescent="0.85">
      <c r="A107" s="629"/>
      <c r="Q107" s="629"/>
      <c r="R107" s="629"/>
      <c r="S107" s="629"/>
      <c r="T107" s="629"/>
      <c r="U107" s="629"/>
      <c r="V107" s="629"/>
      <c r="W107" s="629"/>
      <c r="X107" s="629"/>
      <c r="AB107" s="629"/>
      <c r="AD107" s="2596"/>
      <c r="AE107" s="629"/>
      <c r="AF107" s="629"/>
    </row>
    <row r="108" spans="1:32" x14ac:dyDescent="0.85">
      <c r="A108" s="629"/>
      <c r="Q108" s="629"/>
      <c r="R108" s="629"/>
      <c r="S108" s="629"/>
      <c r="T108" s="629"/>
      <c r="U108" s="629"/>
      <c r="V108" s="629"/>
      <c r="W108" s="629"/>
      <c r="X108" s="629"/>
      <c r="AB108" s="629"/>
      <c r="AD108" s="2596"/>
      <c r="AE108" s="629"/>
      <c r="AF108" s="629"/>
    </row>
    <row r="109" spans="1:32" x14ac:dyDescent="0.85">
      <c r="A109" s="629"/>
      <c r="Q109" s="629"/>
      <c r="R109" s="629"/>
      <c r="S109" s="629"/>
      <c r="T109" s="629"/>
      <c r="U109" s="629"/>
      <c r="V109" s="629"/>
      <c r="W109" s="629"/>
      <c r="X109" s="629"/>
      <c r="AB109" s="629"/>
      <c r="AD109" s="2596"/>
      <c r="AE109" s="629"/>
      <c r="AF109" s="629"/>
    </row>
    <row r="110" spans="1:32" x14ac:dyDescent="0.85">
      <c r="A110" s="629"/>
      <c r="Q110" s="629"/>
      <c r="R110" s="629"/>
      <c r="S110" s="629"/>
      <c r="T110" s="629"/>
      <c r="U110" s="629"/>
      <c r="V110" s="629"/>
      <c r="W110" s="629"/>
      <c r="X110" s="629"/>
      <c r="AB110" s="629"/>
      <c r="AD110" s="2596"/>
      <c r="AE110" s="629"/>
      <c r="AF110" s="629"/>
    </row>
    <row r="111" spans="1:32" x14ac:dyDescent="0.85">
      <c r="A111" s="629"/>
      <c r="Q111" s="629"/>
      <c r="R111" s="629"/>
      <c r="S111" s="629"/>
      <c r="T111" s="629"/>
      <c r="U111" s="629"/>
      <c r="V111" s="629"/>
      <c r="W111" s="629"/>
      <c r="X111" s="629"/>
      <c r="AB111" s="629"/>
      <c r="AD111" s="2596"/>
      <c r="AE111" s="629"/>
      <c r="AF111" s="629"/>
    </row>
    <row r="112" spans="1:32" x14ac:dyDescent="0.85">
      <c r="A112" s="629"/>
      <c r="Q112" s="629"/>
      <c r="R112" s="629"/>
      <c r="S112" s="629"/>
      <c r="T112" s="629"/>
      <c r="U112" s="629"/>
      <c r="V112" s="629"/>
      <c r="W112" s="629"/>
      <c r="X112" s="629"/>
      <c r="AB112" s="629"/>
      <c r="AD112" s="2596"/>
      <c r="AE112" s="629"/>
      <c r="AF112" s="629"/>
    </row>
    <row r="113" spans="1:32" x14ac:dyDescent="0.85">
      <c r="A113" s="629"/>
      <c r="Q113" s="629"/>
      <c r="R113" s="629"/>
      <c r="S113" s="629"/>
      <c r="T113" s="629"/>
      <c r="U113" s="629"/>
      <c r="V113" s="629"/>
      <c r="W113" s="629"/>
      <c r="X113" s="629"/>
      <c r="AB113" s="629"/>
      <c r="AD113" s="2596"/>
      <c r="AE113" s="629"/>
      <c r="AF113" s="629"/>
    </row>
    <row r="114" spans="1:32" x14ac:dyDescent="0.85">
      <c r="A114" s="629"/>
      <c r="Q114" s="629"/>
      <c r="R114" s="629"/>
      <c r="S114" s="629"/>
      <c r="T114" s="629"/>
      <c r="U114" s="629"/>
      <c r="V114" s="629"/>
      <c r="W114" s="629"/>
      <c r="X114" s="629"/>
      <c r="AB114" s="629"/>
      <c r="AD114" s="2596"/>
      <c r="AE114" s="629"/>
      <c r="AF114" s="629"/>
    </row>
    <row r="115" spans="1:32" x14ac:dyDescent="0.85">
      <c r="A115" s="629"/>
      <c r="Q115" s="629"/>
      <c r="R115" s="629"/>
      <c r="S115" s="629"/>
      <c r="T115" s="629"/>
      <c r="U115" s="629"/>
      <c r="V115" s="629"/>
      <c r="W115" s="629"/>
      <c r="X115" s="629"/>
      <c r="AB115" s="629"/>
      <c r="AD115" s="2596"/>
      <c r="AE115" s="629"/>
      <c r="AF115" s="629"/>
    </row>
    <row r="116" spans="1:32" x14ac:dyDescent="0.85">
      <c r="A116" s="629"/>
      <c r="Q116" s="629"/>
      <c r="R116" s="629"/>
      <c r="S116" s="629"/>
      <c r="T116" s="629"/>
      <c r="U116" s="629"/>
      <c r="V116" s="629"/>
      <c r="W116" s="629"/>
      <c r="X116" s="629"/>
      <c r="AB116" s="629"/>
      <c r="AD116" s="2596"/>
      <c r="AE116" s="629"/>
      <c r="AF116" s="629"/>
    </row>
    <row r="117" spans="1:32" x14ac:dyDescent="0.85">
      <c r="A117" s="629"/>
      <c r="Q117" s="629"/>
      <c r="R117" s="629"/>
      <c r="S117" s="629"/>
      <c r="T117" s="629"/>
      <c r="U117" s="629"/>
      <c r="V117" s="629"/>
      <c r="W117" s="629"/>
      <c r="X117" s="629"/>
      <c r="AB117" s="629"/>
      <c r="AD117" s="2596"/>
      <c r="AE117" s="629"/>
      <c r="AF117" s="629"/>
    </row>
    <row r="118" spans="1:32" x14ac:dyDescent="0.85">
      <c r="A118" s="629"/>
      <c r="Q118" s="629"/>
      <c r="R118" s="629"/>
      <c r="S118" s="629"/>
      <c r="T118" s="629"/>
      <c r="U118" s="629"/>
      <c r="V118" s="629"/>
      <c r="W118" s="629"/>
      <c r="X118" s="629"/>
      <c r="AB118" s="629"/>
      <c r="AD118" s="2596"/>
      <c r="AE118" s="629"/>
      <c r="AF118" s="629"/>
    </row>
    <row r="119" spans="1:32" x14ac:dyDescent="0.85">
      <c r="A119" s="629"/>
      <c r="Q119" s="629"/>
      <c r="R119" s="629"/>
      <c r="S119" s="629"/>
      <c r="T119" s="629"/>
      <c r="U119" s="629"/>
      <c r="V119" s="629"/>
      <c r="W119" s="629"/>
      <c r="X119" s="629"/>
      <c r="AB119" s="629"/>
      <c r="AD119" s="2596"/>
      <c r="AE119" s="629"/>
      <c r="AF119" s="629"/>
    </row>
    <row r="120" spans="1:32" x14ac:dyDescent="0.85">
      <c r="A120" s="629"/>
      <c r="Q120" s="629"/>
      <c r="R120" s="629"/>
      <c r="S120" s="629"/>
      <c r="T120" s="629"/>
      <c r="U120" s="629"/>
      <c r="V120" s="629"/>
      <c r="W120" s="629"/>
      <c r="X120" s="629"/>
      <c r="AB120" s="629"/>
      <c r="AD120" s="2596"/>
      <c r="AE120" s="629"/>
      <c r="AF120" s="629"/>
    </row>
    <row r="121" spans="1:32" x14ac:dyDescent="0.85">
      <c r="A121" s="629"/>
      <c r="Q121" s="629"/>
      <c r="R121" s="629"/>
      <c r="S121" s="629"/>
      <c r="T121" s="629"/>
      <c r="U121" s="629"/>
      <c r="V121" s="629"/>
      <c r="W121" s="629"/>
      <c r="X121" s="629"/>
      <c r="AB121" s="629"/>
      <c r="AD121" s="2596"/>
      <c r="AE121" s="629"/>
      <c r="AF121" s="629"/>
    </row>
    <row r="122" spans="1:32" x14ac:dyDescent="0.85">
      <c r="A122" s="629"/>
      <c r="Q122" s="629"/>
      <c r="R122" s="629"/>
      <c r="S122" s="629"/>
      <c r="T122" s="629"/>
      <c r="U122" s="629"/>
      <c r="V122" s="629"/>
      <c r="W122" s="629"/>
      <c r="X122" s="629"/>
      <c r="AB122" s="629"/>
      <c r="AD122" s="2596"/>
      <c r="AE122" s="629"/>
      <c r="AF122" s="629"/>
    </row>
    <row r="123" spans="1:32" x14ac:dyDescent="0.85">
      <c r="A123" s="629"/>
      <c r="Q123" s="629"/>
      <c r="R123" s="629"/>
      <c r="S123" s="629"/>
      <c r="T123" s="629"/>
      <c r="U123" s="629"/>
      <c r="V123" s="629"/>
      <c r="W123" s="629"/>
      <c r="X123" s="629"/>
      <c r="AB123" s="629"/>
      <c r="AD123" s="2596"/>
      <c r="AE123" s="629"/>
      <c r="AF123" s="629"/>
    </row>
    <row r="124" spans="1:32" x14ac:dyDescent="0.85">
      <c r="A124" s="629"/>
      <c r="Q124" s="629"/>
      <c r="R124" s="629"/>
      <c r="S124" s="629"/>
      <c r="T124" s="629"/>
      <c r="U124" s="629"/>
      <c r="V124" s="629"/>
      <c r="W124" s="629"/>
      <c r="X124" s="629"/>
      <c r="AB124" s="629"/>
      <c r="AD124" s="2596"/>
      <c r="AE124" s="629"/>
      <c r="AF124" s="629"/>
    </row>
    <row r="125" spans="1:32" x14ac:dyDescent="0.85">
      <c r="A125" s="629"/>
      <c r="Q125" s="629"/>
      <c r="R125" s="629"/>
      <c r="S125" s="629"/>
      <c r="T125" s="629"/>
      <c r="U125" s="629"/>
      <c r="V125" s="629"/>
      <c r="W125" s="629"/>
      <c r="X125" s="629"/>
      <c r="AB125" s="629"/>
      <c r="AD125" s="2596"/>
      <c r="AE125" s="629"/>
      <c r="AF125" s="629"/>
    </row>
    <row r="126" spans="1:32" x14ac:dyDescent="0.85">
      <c r="A126" s="629"/>
      <c r="Q126" s="629"/>
      <c r="R126" s="629"/>
      <c r="S126" s="629"/>
      <c r="T126" s="629"/>
      <c r="U126" s="629"/>
      <c r="V126" s="629"/>
      <c r="W126" s="629"/>
      <c r="X126" s="629"/>
      <c r="AB126" s="629"/>
      <c r="AD126" s="2596"/>
      <c r="AE126" s="629"/>
      <c r="AF126" s="629"/>
    </row>
    <row r="127" spans="1:32" x14ac:dyDescent="0.85">
      <c r="A127" s="629"/>
      <c r="Q127" s="629"/>
      <c r="R127" s="629"/>
      <c r="S127" s="629"/>
      <c r="T127" s="629"/>
      <c r="U127" s="629"/>
      <c r="V127" s="629"/>
      <c r="W127" s="629"/>
      <c r="X127" s="629"/>
      <c r="AB127" s="629"/>
      <c r="AD127" s="2596"/>
      <c r="AE127" s="629"/>
      <c r="AF127" s="629"/>
    </row>
    <row r="128" spans="1:32" x14ac:dyDescent="0.85">
      <c r="A128" s="629"/>
      <c r="Q128" s="629"/>
      <c r="R128" s="629"/>
      <c r="S128" s="629"/>
      <c r="T128" s="629"/>
      <c r="U128" s="629"/>
      <c r="V128" s="629"/>
      <c r="W128" s="629"/>
      <c r="X128" s="629"/>
      <c r="AB128" s="629"/>
      <c r="AD128" s="2596"/>
      <c r="AE128" s="629"/>
      <c r="AF128" s="629"/>
    </row>
    <row r="129" spans="1:32" x14ac:dyDescent="0.85">
      <c r="A129" s="629"/>
      <c r="Q129" s="629"/>
      <c r="R129" s="629"/>
      <c r="S129" s="629"/>
      <c r="T129" s="629"/>
      <c r="U129" s="629"/>
      <c r="V129" s="629"/>
      <c r="W129" s="629"/>
      <c r="X129" s="629"/>
      <c r="AB129" s="629"/>
      <c r="AD129" s="2596"/>
      <c r="AE129" s="629"/>
      <c r="AF129" s="629"/>
    </row>
    <row r="130" spans="1:32" x14ac:dyDescent="0.85">
      <c r="A130" s="629"/>
      <c r="Q130" s="629"/>
      <c r="R130" s="629"/>
      <c r="S130" s="629"/>
      <c r="T130" s="629"/>
      <c r="U130" s="629"/>
      <c r="V130" s="629"/>
      <c r="W130" s="629"/>
      <c r="X130" s="629"/>
      <c r="AB130" s="629"/>
      <c r="AD130" s="2596"/>
      <c r="AE130" s="629"/>
      <c r="AF130" s="629"/>
    </row>
    <row r="131" spans="1:32" x14ac:dyDescent="0.85">
      <c r="A131" s="629"/>
      <c r="Q131" s="629"/>
      <c r="R131" s="629"/>
      <c r="S131" s="629"/>
      <c r="T131" s="629"/>
      <c r="U131" s="629"/>
      <c r="V131" s="629"/>
      <c r="W131" s="629"/>
      <c r="X131" s="629"/>
      <c r="AB131" s="629"/>
      <c r="AD131" s="2596"/>
      <c r="AE131" s="629"/>
      <c r="AF131" s="629"/>
    </row>
    <row r="132" spans="1:32" x14ac:dyDescent="0.85">
      <c r="A132" s="629"/>
      <c r="Q132" s="629"/>
      <c r="R132" s="629"/>
      <c r="S132" s="629"/>
      <c r="T132" s="629"/>
      <c r="U132" s="629"/>
      <c r="V132" s="629"/>
      <c r="W132" s="629"/>
      <c r="X132" s="629"/>
      <c r="AB132" s="629"/>
      <c r="AD132" s="2596"/>
      <c r="AE132" s="629"/>
      <c r="AF132" s="629"/>
    </row>
    <row r="133" spans="1:32" x14ac:dyDescent="0.85">
      <c r="A133" s="629"/>
      <c r="Q133" s="629"/>
      <c r="R133" s="629"/>
      <c r="S133" s="629"/>
      <c r="T133" s="629"/>
      <c r="U133" s="629"/>
      <c r="V133" s="629"/>
      <c r="W133" s="629"/>
      <c r="X133" s="629"/>
      <c r="AB133" s="629"/>
      <c r="AD133" s="2596"/>
      <c r="AE133" s="629"/>
      <c r="AF133" s="629"/>
    </row>
    <row r="134" spans="1:32" x14ac:dyDescent="0.85">
      <c r="A134" s="629"/>
      <c r="Q134" s="629"/>
      <c r="R134" s="629"/>
      <c r="S134" s="629"/>
      <c r="T134" s="629"/>
      <c r="U134" s="629"/>
      <c r="V134" s="629"/>
      <c r="W134" s="629"/>
      <c r="X134" s="629"/>
      <c r="AB134" s="629"/>
      <c r="AD134" s="2596"/>
      <c r="AE134" s="629"/>
      <c r="AF134" s="629"/>
    </row>
    <row r="135" spans="1:32" x14ac:dyDescent="0.85">
      <c r="A135" s="629"/>
      <c r="Q135" s="629"/>
      <c r="R135" s="629"/>
      <c r="S135" s="629"/>
      <c r="T135" s="629"/>
      <c r="U135" s="629"/>
      <c r="V135" s="629"/>
      <c r="W135" s="629"/>
      <c r="X135" s="629"/>
      <c r="AB135" s="629"/>
      <c r="AD135" s="2596"/>
      <c r="AE135" s="629"/>
      <c r="AF135" s="629"/>
    </row>
    <row r="136" spans="1:32" x14ac:dyDescent="0.85">
      <c r="A136" s="629"/>
      <c r="Q136" s="629"/>
      <c r="R136" s="629"/>
      <c r="S136" s="629"/>
      <c r="T136" s="629"/>
      <c r="U136" s="629"/>
      <c r="V136" s="629"/>
      <c r="W136" s="629"/>
      <c r="X136" s="629"/>
      <c r="AB136" s="629"/>
      <c r="AD136" s="2596"/>
      <c r="AE136" s="629"/>
      <c r="AF136" s="629"/>
    </row>
    <row r="137" spans="1:32" x14ac:dyDescent="0.85">
      <c r="A137" s="629"/>
      <c r="Q137" s="629"/>
      <c r="R137" s="629"/>
      <c r="S137" s="629"/>
      <c r="T137" s="629"/>
      <c r="U137" s="629"/>
      <c r="V137" s="629"/>
      <c r="W137" s="629"/>
      <c r="X137" s="629"/>
      <c r="AB137" s="629"/>
      <c r="AD137" s="2596"/>
      <c r="AE137" s="629"/>
      <c r="AF137" s="629"/>
    </row>
    <row r="138" spans="1:32" x14ac:dyDescent="0.85">
      <c r="A138" s="629"/>
      <c r="Q138" s="629"/>
      <c r="R138" s="629"/>
      <c r="S138" s="629"/>
      <c r="T138" s="629"/>
      <c r="U138" s="629"/>
      <c r="V138" s="629"/>
      <c r="W138" s="629"/>
      <c r="X138" s="629"/>
      <c r="AB138" s="629"/>
      <c r="AD138" s="2596"/>
      <c r="AE138" s="629"/>
      <c r="AF138" s="629"/>
    </row>
    <row r="139" spans="1:32" x14ac:dyDescent="0.85">
      <c r="A139" s="629"/>
      <c r="Q139" s="629"/>
      <c r="R139" s="629"/>
      <c r="S139" s="629"/>
      <c r="T139" s="629"/>
      <c r="U139" s="629"/>
      <c r="V139" s="629"/>
      <c r="W139" s="629"/>
      <c r="X139" s="629"/>
      <c r="AB139" s="629"/>
      <c r="AD139" s="2596"/>
      <c r="AE139" s="629"/>
      <c r="AF139" s="629"/>
    </row>
    <row r="140" spans="1:32" x14ac:dyDescent="0.85">
      <c r="A140" s="629"/>
      <c r="Q140" s="629"/>
      <c r="R140" s="629"/>
      <c r="S140" s="629"/>
      <c r="T140" s="629"/>
      <c r="U140" s="629"/>
      <c r="V140" s="629"/>
      <c r="W140" s="629"/>
      <c r="X140" s="629"/>
      <c r="AB140" s="629"/>
      <c r="AD140" s="2596"/>
      <c r="AE140" s="629"/>
      <c r="AF140" s="629"/>
    </row>
    <row r="141" spans="1:32" x14ac:dyDescent="0.85">
      <c r="A141" s="629"/>
      <c r="Q141" s="629"/>
      <c r="R141" s="629"/>
      <c r="S141" s="629"/>
      <c r="T141" s="629"/>
      <c r="U141" s="629"/>
      <c r="V141" s="629"/>
      <c r="W141" s="629"/>
      <c r="X141" s="629"/>
      <c r="AB141" s="629"/>
      <c r="AD141" s="2596"/>
      <c r="AE141" s="629"/>
      <c r="AF141" s="629"/>
    </row>
    <row r="142" spans="1:32" x14ac:dyDescent="0.85">
      <c r="A142" s="629"/>
      <c r="Q142" s="629"/>
      <c r="R142" s="629"/>
      <c r="S142" s="629"/>
      <c r="T142" s="629"/>
      <c r="U142" s="629"/>
      <c r="V142" s="629"/>
      <c r="W142" s="629"/>
      <c r="X142" s="629"/>
      <c r="AB142" s="629"/>
      <c r="AD142" s="2596"/>
      <c r="AE142" s="629"/>
      <c r="AF142" s="629"/>
    </row>
    <row r="143" spans="1:32" x14ac:dyDescent="0.85">
      <c r="A143" s="629"/>
      <c r="Q143" s="629"/>
      <c r="R143" s="629"/>
      <c r="S143" s="629"/>
      <c r="T143" s="629"/>
      <c r="U143" s="629"/>
      <c r="V143" s="629"/>
      <c r="W143" s="629"/>
      <c r="X143" s="629"/>
      <c r="AB143" s="629"/>
      <c r="AD143" s="2596"/>
      <c r="AE143" s="629"/>
      <c r="AF143" s="629"/>
    </row>
    <row r="144" spans="1:32" x14ac:dyDescent="0.85">
      <c r="A144" s="629"/>
      <c r="Q144" s="629"/>
      <c r="R144" s="629"/>
      <c r="S144" s="629"/>
      <c r="T144" s="629"/>
      <c r="U144" s="629"/>
      <c r="V144" s="629"/>
      <c r="W144" s="629"/>
      <c r="X144" s="629"/>
      <c r="AB144" s="629"/>
      <c r="AD144" s="2596"/>
      <c r="AE144" s="629"/>
      <c r="AF144" s="629"/>
    </row>
    <row r="145" spans="1:32" x14ac:dyDescent="0.85">
      <c r="A145" s="629"/>
      <c r="Q145" s="629"/>
      <c r="R145" s="629"/>
      <c r="S145" s="629"/>
      <c r="T145" s="629"/>
      <c r="U145" s="629"/>
      <c r="V145" s="629"/>
      <c r="W145" s="629"/>
      <c r="X145" s="629"/>
      <c r="AB145" s="629"/>
      <c r="AD145" s="2596"/>
      <c r="AE145" s="629"/>
      <c r="AF145" s="629"/>
    </row>
    <row r="146" spans="1:32" x14ac:dyDescent="0.85">
      <c r="A146" s="629"/>
      <c r="Q146" s="629"/>
      <c r="R146" s="629"/>
      <c r="S146" s="629"/>
      <c r="T146" s="629"/>
      <c r="U146" s="629"/>
      <c r="V146" s="629"/>
      <c r="W146" s="629"/>
      <c r="X146" s="629"/>
      <c r="AB146" s="629"/>
      <c r="AD146" s="2596"/>
      <c r="AE146" s="629"/>
      <c r="AF146" s="629"/>
    </row>
    <row r="147" spans="1:32" x14ac:dyDescent="0.85">
      <c r="A147" s="629"/>
      <c r="Q147" s="629"/>
      <c r="R147" s="629"/>
      <c r="S147" s="629"/>
      <c r="T147" s="629"/>
      <c r="U147" s="629"/>
      <c r="V147" s="629"/>
      <c r="W147" s="629"/>
      <c r="X147" s="629"/>
      <c r="AB147" s="629"/>
      <c r="AD147" s="2596"/>
      <c r="AE147" s="629"/>
      <c r="AF147" s="629"/>
    </row>
    <row r="148" spans="1:32" x14ac:dyDescent="0.85">
      <c r="A148" s="629"/>
      <c r="Q148" s="629"/>
      <c r="R148" s="629"/>
      <c r="S148" s="629"/>
      <c r="T148" s="629"/>
      <c r="U148" s="629"/>
      <c r="V148" s="629"/>
      <c r="W148" s="629"/>
      <c r="X148" s="629"/>
      <c r="AB148" s="629"/>
      <c r="AD148" s="2596"/>
      <c r="AE148" s="629"/>
      <c r="AF148" s="629"/>
    </row>
    <row r="149" spans="1:32" x14ac:dyDescent="0.85">
      <c r="A149" s="629"/>
      <c r="Q149" s="629"/>
      <c r="R149" s="629"/>
      <c r="S149" s="629"/>
      <c r="T149" s="629"/>
      <c r="U149" s="629"/>
      <c r="V149" s="629"/>
      <c r="W149" s="629"/>
      <c r="X149" s="629"/>
      <c r="AB149" s="629"/>
      <c r="AD149" s="2596"/>
      <c r="AE149" s="629"/>
      <c r="AF149" s="629"/>
    </row>
    <row r="150" spans="1:32" x14ac:dyDescent="0.85">
      <c r="A150" s="629"/>
      <c r="Q150" s="629"/>
      <c r="R150" s="629"/>
      <c r="S150" s="629"/>
      <c r="T150" s="629"/>
      <c r="U150" s="629"/>
      <c r="V150" s="629"/>
      <c r="W150" s="629"/>
      <c r="X150" s="629"/>
      <c r="AB150" s="629"/>
      <c r="AD150" s="2596"/>
      <c r="AE150" s="629"/>
      <c r="AF150" s="629"/>
    </row>
    <row r="151" spans="1:32" x14ac:dyDescent="0.85">
      <c r="A151" s="629"/>
      <c r="Q151" s="629"/>
      <c r="R151" s="629"/>
      <c r="S151" s="629"/>
      <c r="T151" s="629"/>
      <c r="U151" s="629"/>
      <c r="V151" s="629"/>
      <c r="W151" s="629"/>
      <c r="X151" s="629"/>
      <c r="AB151" s="629"/>
      <c r="AD151" s="2596"/>
      <c r="AE151" s="629"/>
      <c r="AF151" s="629"/>
    </row>
    <row r="152" spans="1:32" x14ac:dyDescent="0.85">
      <c r="A152" s="629"/>
      <c r="Q152" s="629"/>
      <c r="R152" s="629"/>
      <c r="S152" s="629"/>
      <c r="T152" s="629"/>
      <c r="U152" s="629"/>
      <c r="V152" s="629"/>
      <c r="W152" s="629"/>
      <c r="X152" s="629"/>
      <c r="AB152" s="629"/>
      <c r="AD152" s="2596"/>
      <c r="AE152" s="629"/>
      <c r="AF152" s="629"/>
    </row>
    <row r="153" spans="1:32" x14ac:dyDescent="0.85">
      <c r="A153" s="629"/>
      <c r="Q153" s="629"/>
      <c r="R153" s="629"/>
      <c r="S153" s="629"/>
      <c r="T153" s="629"/>
      <c r="U153" s="629"/>
      <c r="V153" s="629"/>
      <c r="W153" s="629"/>
      <c r="X153" s="629"/>
      <c r="AB153" s="629"/>
      <c r="AD153" s="2596"/>
      <c r="AE153" s="629"/>
      <c r="AF153" s="629"/>
    </row>
    <row r="154" spans="1:32" x14ac:dyDescent="0.85">
      <c r="A154" s="629"/>
      <c r="Q154" s="629"/>
      <c r="R154" s="629"/>
      <c r="S154" s="629"/>
      <c r="T154" s="629"/>
      <c r="U154" s="629"/>
      <c r="V154" s="629"/>
      <c r="W154" s="629"/>
      <c r="X154" s="629"/>
      <c r="AB154" s="629"/>
      <c r="AD154" s="2596"/>
      <c r="AE154" s="629"/>
      <c r="AF154" s="629"/>
    </row>
    <row r="155" spans="1:32" x14ac:dyDescent="0.85">
      <c r="A155" s="629"/>
      <c r="Q155" s="629"/>
      <c r="R155" s="629"/>
      <c r="S155" s="629"/>
      <c r="T155" s="629"/>
      <c r="U155" s="629"/>
      <c r="V155" s="629"/>
      <c r="W155" s="629"/>
      <c r="X155" s="629"/>
      <c r="AB155" s="629"/>
      <c r="AD155" s="2596"/>
      <c r="AE155" s="629"/>
      <c r="AF155" s="629"/>
    </row>
    <row r="156" spans="1:32" x14ac:dyDescent="0.85">
      <c r="A156" s="629"/>
      <c r="Q156" s="629"/>
      <c r="R156" s="629"/>
      <c r="S156" s="629"/>
      <c r="T156" s="629"/>
      <c r="U156" s="629"/>
      <c r="V156" s="629"/>
      <c r="W156" s="629"/>
      <c r="X156" s="629"/>
      <c r="AB156" s="629"/>
      <c r="AD156" s="2596"/>
      <c r="AE156" s="629"/>
      <c r="AF156" s="629"/>
    </row>
    <row r="157" spans="1:32" x14ac:dyDescent="0.85">
      <c r="A157" s="629"/>
      <c r="Q157" s="629"/>
      <c r="R157" s="629"/>
      <c r="S157" s="629"/>
      <c r="T157" s="629"/>
      <c r="U157" s="629"/>
      <c r="V157" s="629"/>
      <c r="W157" s="629"/>
      <c r="X157" s="629"/>
      <c r="AB157" s="629"/>
      <c r="AD157" s="2596"/>
      <c r="AE157" s="629"/>
      <c r="AF157" s="629"/>
    </row>
    <row r="158" spans="1:32" x14ac:dyDescent="0.85">
      <c r="A158" s="629"/>
      <c r="Q158" s="629"/>
      <c r="R158" s="629"/>
      <c r="S158" s="629"/>
      <c r="T158" s="629"/>
      <c r="U158" s="629"/>
      <c r="V158" s="629"/>
      <c r="W158" s="629"/>
      <c r="X158" s="629"/>
      <c r="AB158" s="629"/>
      <c r="AD158" s="2596"/>
      <c r="AE158" s="629"/>
      <c r="AF158" s="629"/>
    </row>
    <row r="159" spans="1:32" x14ac:dyDescent="0.85">
      <c r="A159" s="629"/>
      <c r="Q159" s="629"/>
      <c r="R159" s="629"/>
      <c r="S159" s="629"/>
      <c r="T159" s="629"/>
      <c r="U159" s="629"/>
      <c r="V159" s="629"/>
      <c r="W159" s="629"/>
      <c r="X159" s="629"/>
      <c r="AB159" s="629"/>
      <c r="AD159" s="2596"/>
      <c r="AE159" s="629"/>
      <c r="AF159" s="629"/>
    </row>
    <row r="160" spans="1:32" x14ac:dyDescent="0.85">
      <c r="A160" s="629"/>
      <c r="Q160" s="629"/>
      <c r="R160" s="629"/>
      <c r="S160" s="629"/>
      <c r="T160" s="629"/>
      <c r="U160" s="629"/>
      <c r="V160" s="629"/>
      <c r="W160" s="629"/>
      <c r="X160" s="629"/>
      <c r="AB160" s="629"/>
      <c r="AD160" s="2596"/>
      <c r="AE160" s="629"/>
      <c r="AF160" s="629"/>
    </row>
    <row r="161" spans="1:32" x14ac:dyDescent="0.85">
      <c r="A161" s="629"/>
      <c r="Q161" s="629"/>
      <c r="R161" s="629"/>
      <c r="S161" s="629"/>
      <c r="T161" s="629"/>
      <c r="U161" s="629"/>
      <c r="V161" s="629"/>
      <c r="W161" s="629"/>
      <c r="X161" s="629"/>
      <c r="AB161" s="629"/>
      <c r="AD161" s="2596"/>
      <c r="AE161" s="629"/>
      <c r="AF161" s="629"/>
    </row>
    <row r="162" spans="1:32" x14ac:dyDescent="0.85">
      <c r="A162" s="629"/>
      <c r="Q162" s="629"/>
      <c r="R162" s="629"/>
      <c r="S162" s="629"/>
      <c r="T162" s="629"/>
      <c r="U162" s="629"/>
      <c r="V162" s="629"/>
      <c r="W162" s="629"/>
      <c r="X162" s="629"/>
      <c r="AB162" s="629"/>
      <c r="AD162" s="2596"/>
      <c r="AE162" s="629"/>
      <c r="AF162" s="629"/>
    </row>
    <row r="163" spans="1:32" x14ac:dyDescent="0.85">
      <c r="A163" s="629"/>
      <c r="Q163" s="629"/>
      <c r="R163" s="629"/>
      <c r="S163" s="629"/>
      <c r="T163" s="629"/>
      <c r="U163" s="629"/>
      <c r="V163" s="629"/>
      <c r="W163" s="629"/>
      <c r="X163" s="629"/>
      <c r="AB163" s="629"/>
      <c r="AD163" s="2596"/>
      <c r="AE163" s="629"/>
      <c r="AF163" s="629"/>
    </row>
    <row r="164" spans="1:32" x14ac:dyDescent="0.85">
      <c r="A164" s="629"/>
      <c r="Q164" s="629"/>
      <c r="R164" s="629"/>
      <c r="S164" s="629"/>
      <c r="T164" s="629"/>
      <c r="U164" s="629"/>
      <c r="V164" s="629"/>
      <c r="W164" s="629"/>
      <c r="X164" s="629"/>
      <c r="AB164" s="629"/>
      <c r="AD164" s="2596"/>
      <c r="AE164" s="629"/>
      <c r="AF164" s="629"/>
    </row>
    <row r="165" spans="1:32" x14ac:dyDescent="0.85">
      <c r="A165" s="629"/>
      <c r="Q165" s="629"/>
      <c r="R165" s="629"/>
      <c r="S165" s="629"/>
      <c r="T165" s="629"/>
      <c r="U165" s="629"/>
      <c r="V165" s="629"/>
      <c r="W165" s="629"/>
      <c r="X165" s="629"/>
      <c r="AB165" s="629"/>
      <c r="AD165" s="2596"/>
      <c r="AE165" s="629"/>
      <c r="AF165" s="629"/>
    </row>
    <row r="166" spans="1:32" x14ac:dyDescent="0.85">
      <c r="A166" s="629"/>
      <c r="Q166" s="629"/>
      <c r="R166" s="629"/>
      <c r="S166" s="629"/>
      <c r="T166" s="629"/>
      <c r="U166" s="629"/>
      <c r="V166" s="629"/>
      <c r="W166" s="629"/>
      <c r="X166" s="629"/>
      <c r="AB166" s="629"/>
      <c r="AD166" s="2596"/>
      <c r="AE166" s="629"/>
      <c r="AF166" s="629"/>
    </row>
    <row r="167" spans="1:32" x14ac:dyDescent="0.85">
      <c r="A167" s="629"/>
      <c r="Q167" s="629"/>
      <c r="R167" s="629"/>
      <c r="S167" s="629"/>
      <c r="T167" s="629"/>
      <c r="U167" s="629"/>
      <c r="V167" s="629"/>
      <c r="W167" s="629"/>
      <c r="X167" s="629"/>
      <c r="AB167" s="629"/>
      <c r="AD167" s="2596"/>
      <c r="AE167" s="629"/>
      <c r="AF167" s="629"/>
    </row>
    <row r="168" spans="1:32" x14ac:dyDescent="0.85">
      <c r="A168" s="629"/>
      <c r="Q168" s="629"/>
      <c r="R168" s="629"/>
      <c r="S168" s="629"/>
      <c r="T168" s="629"/>
      <c r="U168" s="629"/>
      <c r="V168" s="629"/>
      <c r="W168" s="629"/>
      <c r="X168" s="629"/>
      <c r="AB168" s="629"/>
      <c r="AD168" s="2596"/>
      <c r="AE168" s="629"/>
      <c r="AF168" s="629"/>
    </row>
    <row r="169" spans="1:32" x14ac:dyDescent="0.85">
      <c r="A169" s="629"/>
      <c r="Q169" s="629"/>
      <c r="R169" s="629"/>
      <c r="S169" s="629"/>
      <c r="T169" s="629"/>
      <c r="U169" s="629"/>
      <c r="V169" s="629"/>
      <c r="W169" s="629"/>
      <c r="X169" s="629"/>
      <c r="AB169" s="629"/>
      <c r="AD169" s="2596"/>
      <c r="AE169" s="629"/>
      <c r="AF169" s="629"/>
    </row>
    <row r="170" spans="1:32" x14ac:dyDescent="0.85">
      <c r="A170" s="629"/>
      <c r="Q170" s="629"/>
      <c r="R170" s="629"/>
      <c r="S170" s="629"/>
      <c r="T170" s="629"/>
      <c r="U170" s="629"/>
      <c r="V170" s="629"/>
      <c r="W170" s="629"/>
      <c r="X170" s="629"/>
      <c r="AB170" s="629"/>
      <c r="AD170" s="2596"/>
      <c r="AE170" s="629"/>
      <c r="AF170" s="629"/>
    </row>
    <row r="171" spans="1:32" x14ac:dyDescent="0.85">
      <c r="A171" s="629"/>
      <c r="Q171" s="629"/>
      <c r="R171" s="629"/>
      <c r="S171" s="629"/>
      <c r="T171" s="629"/>
      <c r="U171" s="629"/>
      <c r="V171" s="629"/>
      <c r="W171" s="629"/>
      <c r="X171" s="629"/>
      <c r="AB171" s="629"/>
      <c r="AD171" s="2596"/>
      <c r="AE171" s="629"/>
      <c r="AF171" s="629"/>
    </row>
    <row r="172" spans="1:32" x14ac:dyDescent="0.85">
      <c r="A172" s="629"/>
      <c r="Q172" s="629"/>
      <c r="R172" s="629"/>
      <c r="S172" s="629"/>
      <c r="T172" s="629"/>
      <c r="U172" s="629"/>
      <c r="V172" s="629"/>
      <c r="W172" s="629"/>
      <c r="X172" s="629"/>
      <c r="AB172" s="629"/>
      <c r="AD172" s="2596"/>
      <c r="AE172" s="629"/>
      <c r="AF172" s="629"/>
    </row>
    <row r="173" spans="1:32" x14ac:dyDescent="0.85">
      <c r="A173" s="629"/>
      <c r="Q173" s="629"/>
      <c r="R173" s="629"/>
      <c r="S173" s="629"/>
      <c r="T173" s="629"/>
      <c r="U173" s="629"/>
      <c r="V173" s="629"/>
      <c r="W173" s="629"/>
      <c r="X173" s="629"/>
      <c r="AB173" s="629"/>
      <c r="AD173" s="2596"/>
      <c r="AE173" s="629"/>
      <c r="AF173" s="629"/>
    </row>
    <row r="174" spans="1:32" x14ac:dyDescent="0.85">
      <c r="A174" s="629"/>
      <c r="Q174" s="629"/>
      <c r="R174" s="629"/>
      <c r="S174" s="629"/>
      <c r="T174" s="629"/>
      <c r="U174" s="629"/>
      <c r="V174" s="629"/>
      <c r="W174" s="629"/>
      <c r="X174" s="629"/>
      <c r="AB174" s="629"/>
      <c r="AD174" s="2596"/>
      <c r="AE174" s="629"/>
      <c r="AF174" s="629"/>
    </row>
    <row r="175" spans="1:32" x14ac:dyDescent="0.85">
      <c r="A175" s="629"/>
      <c r="Q175" s="629"/>
      <c r="R175" s="629"/>
      <c r="S175" s="629"/>
      <c r="T175" s="629"/>
      <c r="U175" s="629"/>
      <c r="V175" s="629"/>
      <c r="W175" s="629"/>
      <c r="X175" s="629"/>
      <c r="AB175" s="629"/>
      <c r="AD175" s="2596"/>
      <c r="AE175" s="629"/>
      <c r="AF175" s="629"/>
    </row>
    <row r="176" spans="1:32" x14ac:dyDescent="0.85">
      <c r="A176" s="629"/>
      <c r="Q176" s="629"/>
      <c r="R176" s="629"/>
      <c r="S176" s="629"/>
      <c r="T176" s="629"/>
      <c r="U176" s="629"/>
      <c r="V176" s="629"/>
      <c r="W176" s="629"/>
      <c r="X176" s="629"/>
      <c r="AB176" s="629"/>
      <c r="AD176" s="2596"/>
      <c r="AE176" s="629"/>
      <c r="AF176" s="629"/>
    </row>
    <row r="177" spans="1:32" x14ac:dyDescent="0.85">
      <c r="A177" s="629"/>
      <c r="Q177" s="629"/>
      <c r="R177" s="629"/>
      <c r="S177" s="629"/>
      <c r="T177" s="629"/>
      <c r="U177" s="629"/>
      <c r="V177" s="629"/>
      <c r="W177" s="629"/>
      <c r="X177" s="629"/>
      <c r="AB177" s="629"/>
      <c r="AD177" s="2596"/>
      <c r="AE177" s="629"/>
      <c r="AF177" s="629"/>
    </row>
    <row r="178" spans="1:32" x14ac:dyDescent="0.85">
      <c r="A178" s="629"/>
      <c r="Q178" s="629"/>
      <c r="R178" s="629"/>
      <c r="S178" s="629"/>
      <c r="T178" s="629"/>
      <c r="U178" s="629"/>
      <c r="V178" s="629"/>
      <c r="W178" s="629"/>
      <c r="X178" s="629"/>
      <c r="AB178" s="629"/>
      <c r="AD178" s="2596"/>
      <c r="AE178" s="629"/>
      <c r="AF178" s="629"/>
    </row>
    <row r="179" spans="1:32" x14ac:dyDescent="0.85">
      <c r="A179" s="629"/>
      <c r="Q179" s="629"/>
      <c r="R179" s="629"/>
      <c r="S179" s="629"/>
      <c r="T179" s="629"/>
      <c r="U179" s="629"/>
      <c r="V179" s="629"/>
      <c r="W179" s="629"/>
      <c r="X179" s="629"/>
      <c r="AB179" s="629"/>
      <c r="AD179" s="2596"/>
      <c r="AE179" s="629"/>
      <c r="AF179" s="629"/>
    </row>
    <row r="180" spans="1:32" x14ac:dyDescent="0.85">
      <c r="A180" s="629"/>
      <c r="Q180" s="629"/>
      <c r="R180" s="629"/>
      <c r="S180" s="629"/>
      <c r="T180" s="629"/>
      <c r="U180" s="629"/>
      <c r="V180" s="629"/>
      <c r="W180" s="629"/>
      <c r="X180" s="629"/>
      <c r="AB180" s="629"/>
      <c r="AD180" s="2596"/>
      <c r="AE180" s="629"/>
      <c r="AF180" s="629"/>
    </row>
    <row r="181" spans="1:32" x14ac:dyDescent="0.85">
      <c r="A181" s="629"/>
      <c r="Q181" s="629"/>
      <c r="R181" s="629"/>
      <c r="S181" s="629"/>
      <c r="T181" s="629"/>
      <c r="U181" s="629"/>
      <c r="V181" s="629"/>
      <c r="W181" s="629"/>
      <c r="X181" s="629"/>
      <c r="AB181" s="629"/>
      <c r="AD181" s="2596"/>
      <c r="AE181" s="629"/>
      <c r="AF181" s="629"/>
    </row>
    <row r="182" spans="1:32" x14ac:dyDescent="0.85">
      <c r="A182" s="629"/>
      <c r="Q182" s="629"/>
      <c r="R182" s="629"/>
      <c r="S182" s="629"/>
      <c r="T182" s="629"/>
      <c r="U182" s="629"/>
      <c r="V182" s="629"/>
      <c r="W182" s="629"/>
      <c r="X182" s="629"/>
      <c r="AB182" s="629"/>
      <c r="AD182" s="2596"/>
      <c r="AE182" s="629"/>
      <c r="AF182" s="629"/>
    </row>
    <row r="183" spans="1:32" x14ac:dyDescent="0.85">
      <c r="A183" s="629"/>
      <c r="Q183" s="629"/>
      <c r="R183" s="629"/>
      <c r="S183" s="629"/>
      <c r="T183" s="629"/>
      <c r="U183" s="629"/>
      <c r="V183" s="629"/>
      <c r="W183" s="629"/>
      <c r="X183" s="629"/>
      <c r="AB183" s="629"/>
      <c r="AD183" s="2596"/>
      <c r="AE183" s="629"/>
      <c r="AF183" s="629"/>
    </row>
    <row r="184" spans="1:32" x14ac:dyDescent="0.85">
      <c r="A184" s="629"/>
      <c r="Q184" s="629"/>
      <c r="R184" s="629"/>
      <c r="S184" s="629"/>
      <c r="T184" s="629"/>
      <c r="U184" s="629"/>
      <c r="V184" s="629"/>
      <c r="W184" s="629"/>
      <c r="X184" s="629"/>
      <c r="AB184" s="629"/>
      <c r="AD184" s="2596"/>
      <c r="AE184" s="629"/>
      <c r="AF184" s="629"/>
    </row>
    <row r="185" spans="1:32" x14ac:dyDescent="0.85">
      <c r="A185" s="629"/>
      <c r="Q185" s="629"/>
      <c r="R185" s="629"/>
      <c r="S185" s="629"/>
      <c r="T185" s="629"/>
      <c r="U185" s="629"/>
      <c r="V185" s="629"/>
      <c r="W185" s="629"/>
      <c r="X185" s="629"/>
      <c r="AB185" s="629"/>
      <c r="AD185" s="2596"/>
      <c r="AE185" s="629"/>
      <c r="AF185" s="629"/>
    </row>
    <row r="186" spans="1:32" x14ac:dyDescent="0.85">
      <c r="A186" s="629"/>
      <c r="Q186" s="629"/>
      <c r="R186" s="629"/>
      <c r="S186" s="629"/>
      <c r="T186" s="629"/>
      <c r="U186" s="629"/>
      <c r="V186" s="629"/>
      <c r="W186" s="629"/>
      <c r="X186" s="629"/>
      <c r="AB186" s="629"/>
      <c r="AD186" s="2596"/>
      <c r="AE186" s="629"/>
      <c r="AF186" s="629"/>
    </row>
    <row r="187" spans="1:32" x14ac:dyDescent="0.85">
      <c r="A187" s="629"/>
      <c r="Q187" s="629"/>
      <c r="R187" s="629"/>
      <c r="S187" s="629"/>
      <c r="T187" s="629"/>
      <c r="U187" s="629"/>
      <c r="V187" s="629"/>
      <c r="W187" s="629"/>
      <c r="X187" s="629"/>
      <c r="AB187" s="629"/>
      <c r="AD187" s="2596"/>
      <c r="AE187" s="629"/>
      <c r="AF187" s="629"/>
    </row>
    <row r="188" spans="1:32" x14ac:dyDescent="0.85">
      <c r="A188" s="629"/>
      <c r="Q188" s="629"/>
      <c r="R188" s="629"/>
      <c r="S188" s="629"/>
      <c r="T188" s="629"/>
      <c r="U188" s="629"/>
      <c r="V188" s="629"/>
      <c r="W188" s="629"/>
      <c r="X188" s="629"/>
      <c r="AB188" s="629"/>
      <c r="AD188" s="2596"/>
      <c r="AE188" s="629"/>
      <c r="AF188" s="629"/>
    </row>
    <row r="189" spans="1:32" x14ac:dyDescent="0.85">
      <c r="A189" s="629"/>
      <c r="Q189" s="629"/>
      <c r="R189" s="629"/>
      <c r="S189" s="629"/>
      <c r="T189" s="629"/>
      <c r="U189" s="629"/>
      <c r="V189" s="629"/>
      <c r="W189" s="629"/>
      <c r="X189" s="629"/>
      <c r="AB189" s="629"/>
      <c r="AD189" s="2596"/>
      <c r="AE189" s="629"/>
      <c r="AF189" s="629"/>
    </row>
    <row r="190" spans="1:32" x14ac:dyDescent="0.85">
      <c r="A190" s="629"/>
      <c r="Q190" s="629"/>
      <c r="R190" s="629"/>
      <c r="S190" s="629"/>
      <c r="T190" s="629"/>
      <c r="U190" s="629"/>
      <c r="V190" s="629"/>
      <c r="W190" s="629"/>
      <c r="X190" s="629"/>
      <c r="AB190" s="629"/>
      <c r="AD190" s="2596"/>
      <c r="AE190" s="629"/>
      <c r="AF190" s="629"/>
    </row>
    <row r="191" spans="1:32" x14ac:dyDescent="0.85">
      <c r="A191" s="629"/>
      <c r="Q191" s="629"/>
      <c r="R191" s="629"/>
      <c r="S191" s="629"/>
      <c r="T191" s="629"/>
      <c r="U191" s="629"/>
      <c r="V191" s="629"/>
      <c r="W191" s="629"/>
      <c r="X191" s="629"/>
      <c r="AB191" s="629"/>
      <c r="AD191" s="2596"/>
      <c r="AE191" s="629"/>
      <c r="AF191" s="629"/>
    </row>
    <row r="192" spans="1:32" x14ac:dyDescent="0.85">
      <c r="A192" s="629"/>
      <c r="Q192" s="629"/>
      <c r="R192" s="629"/>
      <c r="S192" s="629"/>
      <c r="T192" s="629"/>
      <c r="U192" s="629"/>
      <c r="V192" s="629"/>
      <c r="W192" s="629"/>
      <c r="X192" s="629"/>
      <c r="AB192" s="629"/>
      <c r="AD192" s="2596"/>
      <c r="AE192" s="629"/>
      <c r="AF192" s="629"/>
    </row>
    <row r="193" spans="1:32" x14ac:dyDescent="0.85">
      <c r="A193" s="629"/>
      <c r="Q193" s="629"/>
      <c r="R193" s="629"/>
      <c r="S193" s="629"/>
      <c r="T193" s="629"/>
      <c r="U193" s="629"/>
      <c r="V193" s="629"/>
      <c r="W193" s="629"/>
      <c r="X193" s="629"/>
      <c r="AB193" s="629"/>
      <c r="AD193" s="2596"/>
      <c r="AE193" s="629"/>
      <c r="AF193" s="629"/>
    </row>
    <row r="194" spans="1:32" x14ac:dyDescent="0.85">
      <c r="A194" s="629"/>
      <c r="Q194" s="629"/>
      <c r="R194" s="629"/>
      <c r="S194" s="629"/>
      <c r="T194" s="629"/>
      <c r="U194" s="629"/>
      <c r="V194" s="629"/>
      <c r="W194" s="629"/>
      <c r="X194" s="629"/>
      <c r="AB194" s="629"/>
      <c r="AD194" s="2596"/>
      <c r="AE194" s="629"/>
      <c r="AF194" s="629"/>
    </row>
    <row r="195" spans="1:32" x14ac:dyDescent="0.85">
      <c r="A195" s="629"/>
      <c r="Q195" s="629"/>
      <c r="R195" s="629"/>
      <c r="S195" s="629"/>
      <c r="T195" s="629"/>
      <c r="U195" s="629"/>
      <c r="V195" s="629"/>
      <c r="W195" s="629"/>
      <c r="X195" s="629"/>
      <c r="AB195" s="629"/>
      <c r="AD195" s="2596"/>
      <c r="AE195" s="629"/>
      <c r="AF195" s="629"/>
    </row>
    <row r="196" spans="1:32" x14ac:dyDescent="0.85">
      <c r="A196" s="629"/>
      <c r="Q196" s="629"/>
      <c r="R196" s="629"/>
      <c r="S196" s="629"/>
      <c r="T196" s="629"/>
      <c r="U196" s="629"/>
      <c r="V196" s="629"/>
      <c r="W196" s="629"/>
      <c r="X196" s="629"/>
      <c r="AB196" s="629"/>
      <c r="AD196" s="2596"/>
      <c r="AE196" s="629"/>
      <c r="AF196" s="629"/>
    </row>
    <row r="197" spans="1:32" x14ac:dyDescent="0.85">
      <c r="A197" s="629"/>
      <c r="Q197" s="629"/>
      <c r="R197" s="629"/>
      <c r="S197" s="629"/>
      <c r="T197" s="629"/>
      <c r="U197" s="629"/>
      <c r="V197" s="629"/>
      <c r="W197" s="629"/>
      <c r="X197" s="629"/>
      <c r="AB197" s="629"/>
      <c r="AD197" s="2596"/>
      <c r="AE197" s="629"/>
      <c r="AF197" s="629"/>
    </row>
    <row r="198" spans="1:32" x14ac:dyDescent="0.85">
      <c r="A198" s="629"/>
      <c r="Q198" s="629"/>
      <c r="R198" s="629"/>
      <c r="S198" s="629"/>
      <c r="T198" s="629"/>
      <c r="U198" s="629"/>
      <c r="V198" s="629"/>
      <c r="W198" s="629"/>
      <c r="X198" s="629"/>
      <c r="AB198" s="629"/>
      <c r="AD198" s="2596"/>
      <c r="AE198" s="629"/>
      <c r="AF198" s="629"/>
    </row>
    <row r="199" spans="1:32" x14ac:dyDescent="0.85">
      <c r="A199" s="629"/>
      <c r="Q199" s="629"/>
      <c r="R199" s="629"/>
      <c r="S199" s="629"/>
      <c r="T199" s="629"/>
      <c r="U199" s="629"/>
      <c r="V199" s="629"/>
      <c r="W199" s="629"/>
      <c r="X199" s="629"/>
      <c r="AB199" s="629"/>
      <c r="AD199" s="2596"/>
      <c r="AE199" s="629"/>
      <c r="AF199" s="629"/>
    </row>
    <row r="200" spans="1:32" x14ac:dyDescent="0.85">
      <c r="A200" s="629"/>
      <c r="Q200" s="629"/>
      <c r="R200" s="629"/>
      <c r="S200" s="629"/>
      <c r="T200" s="629"/>
      <c r="U200" s="629"/>
      <c r="V200" s="629"/>
      <c r="W200" s="629"/>
      <c r="X200" s="629"/>
      <c r="AB200" s="629"/>
      <c r="AD200" s="2596"/>
      <c r="AE200" s="629"/>
      <c r="AF200" s="629"/>
    </row>
    <row r="201" spans="1:32" x14ac:dyDescent="0.85">
      <c r="A201" s="629"/>
      <c r="Q201" s="629"/>
      <c r="R201" s="629"/>
      <c r="S201" s="629"/>
      <c r="T201" s="629"/>
      <c r="U201" s="629"/>
      <c r="V201" s="629"/>
      <c r="W201" s="629"/>
      <c r="X201" s="629"/>
      <c r="AB201" s="629"/>
      <c r="AD201" s="2596"/>
      <c r="AE201" s="629"/>
      <c r="AF201" s="629"/>
    </row>
    <row r="202" spans="1:32" x14ac:dyDescent="0.85">
      <c r="A202" s="629"/>
      <c r="Q202" s="629"/>
      <c r="R202" s="629"/>
      <c r="S202" s="629"/>
      <c r="T202" s="629"/>
      <c r="U202" s="629"/>
      <c r="V202" s="629"/>
      <c r="W202" s="629"/>
      <c r="X202" s="629"/>
      <c r="AB202" s="629"/>
      <c r="AD202" s="2596"/>
      <c r="AE202" s="629"/>
      <c r="AF202" s="629"/>
    </row>
    <row r="203" spans="1:32" x14ac:dyDescent="0.85">
      <c r="A203" s="629"/>
      <c r="Q203" s="629"/>
      <c r="R203" s="629"/>
      <c r="S203" s="629"/>
      <c r="T203" s="629"/>
      <c r="U203" s="629"/>
      <c r="V203" s="629"/>
      <c r="W203" s="629"/>
      <c r="X203" s="629"/>
      <c r="AB203" s="629"/>
      <c r="AD203" s="2596"/>
      <c r="AE203" s="629"/>
      <c r="AF203" s="629"/>
    </row>
    <row r="204" spans="1:32" x14ac:dyDescent="0.85">
      <c r="A204" s="629"/>
      <c r="Q204" s="629"/>
      <c r="R204" s="629"/>
      <c r="S204" s="629"/>
      <c r="T204" s="629"/>
      <c r="U204" s="629"/>
      <c r="V204" s="629"/>
      <c r="W204" s="629"/>
      <c r="X204" s="629"/>
      <c r="AB204" s="629"/>
      <c r="AD204" s="2596"/>
      <c r="AE204" s="629"/>
      <c r="AF204" s="629"/>
    </row>
    <row r="205" spans="1:32" x14ac:dyDescent="0.85">
      <c r="A205" s="629"/>
      <c r="Q205" s="629"/>
      <c r="R205" s="629"/>
      <c r="S205" s="629"/>
      <c r="T205" s="629"/>
      <c r="U205" s="629"/>
      <c r="V205" s="629"/>
      <c r="W205" s="629"/>
      <c r="X205" s="629"/>
      <c r="AB205" s="629"/>
      <c r="AD205" s="2596"/>
      <c r="AE205" s="629"/>
      <c r="AF205" s="629"/>
    </row>
    <row r="206" spans="1:32" x14ac:dyDescent="0.85">
      <c r="A206" s="629"/>
      <c r="Q206" s="629"/>
      <c r="R206" s="629"/>
      <c r="S206" s="629"/>
      <c r="T206" s="629"/>
      <c r="U206" s="629"/>
      <c r="V206" s="629"/>
      <c r="W206" s="629"/>
      <c r="X206" s="629"/>
      <c r="AB206" s="629"/>
      <c r="AD206" s="2596"/>
      <c r="AE206" s="629"/>
      <c r="AF206" s="629"/>
    </row>
    <row r="207" spans="1:32" x14ac:dyDescent="0.85">
      <c r="A207" s="629"/>
      <c r="Q207" s="629"/>
      <c r="R207" s="629"/>
      <c r="S207" s="629"/>
      <c r="T207" s="629"/>
      <c r="U207" s="629"/>
      <c r="V207" s="629"/>
      <c r="W207" s="629"/>
      <c r="X207" s="629"/>
      <c r="AB207" s="629"/>
      <c r="AD207" s="2596"/>
      <c r="AE207" s="629"/>
      <c r="AF207" s="629"/>
    </row>
    <row r="208" spans="1:32" x14ac:dyDescent="0.85">
      <c r="A208" s="629"/>
      <c r="Q208" s="629"/>
      <c r="R208" s="629"/>
      <c r="S208" s="629"/>
      <c r="T208" s="629"/>
      <c r="U208" s="629"/>
      <c r="V208" s="629"/>
      <c r="W208" s="629"/>
      <c r="X208" s="629"/>
      <c r="AB208" s="629"/>
      <c r="AD208" s="2596"/>
      <c r="AE208" s="629"/>
      <c r="AF208" s="629"/>
    </row>
    <row r="209" spans="1:32" x14ac:dyDescent="0.85">
      <c r="A209" s="629"/>
      <c r="Q209" s="629"/>
      <c r="R209" s="629"/>
      <c r="S209" s="629"/>
      <c r="T209" s="629"/>
      <c r="U209" s="629"/>
      <c r="V209" s="629"/>
      <c r="W209" s="629"/>
      <c r="X209" s="629"/>
      <c r="AB209" s="629"/>
      <c r="AD209" s="2596"/>
      <c r="AE209" s="629"/>
      <c r="AF209" s="629"/>
    </row>
    <row r="210" spans="1:32" x14ac:dyDescent="0.85">
      <c r="A210" s="629"/>
      <c r="Q210" s="629"/>
      <c r="R210" s="629"/>
      <c r="S210" s="629"/>
      <c r="T210" s="629"/>
      <c r="U210" s="629"/>
      <c r="V210" s="629"/>
      <c r="W210" s="629"/>
      <c r="X210" s="629"/>
      <c r="AB210" s="629"/>
      <c r="AD210" s="2596"/>
      <c r="AE210" s="629"/>
      <c r="AF210" s="629"/>
    </row>
    <row r="211" spans="1:32" x14ac:dyDescent="0.85">
      <c r="A211" s="629"/>
      <c r="Q211" s="629"/>
      <c r="R211" s="629"/>
      <c r="S211" s="629"/>
      <c r="T211" s="629"/>
      <c r="U211" s="629"/>
      <c r="V211" s="629"/>
      <c r="W211" s="629"/>
      <c r="X211" s="629"/>
      <c r="AB211" s="629"/>
      <c r="AD211" s="2596"/>
      <c r="AE211" s="629"/>
      <c r="AF211" s="629"/>
    </row>
    <row r="212" spans="1:32" x14ac:dyDescent="0.85">
      <c r="A212" s="629"/>
      <c r="Q212" s="629"/>
      <c r="R212" s="629"/>
      <c r="S212" s="629"/>
      <c r="T212" s="629"/>
      <c r="U212" s="629"/>
      <c r="V212" s="629"/>
      <c r="W212" s="629"/>
      <c r="X212" s="629"/>
      <c r="AB212" s="629"/>
      <c r="AD212" s="2596"/>
      <c r="AE212" s="629"/>
      <c r="AF212" s="629"/>
    </row>
    <row r="213" spans="1:32" x14ac:dyDescent="0.85">
      <c r="A213" s="629"/>
      <c r="Q213" s="629"/>
      <c r="R213" s="629"/>
      <c r="S213" s="629"/>
      <c r="T213" s="629"/>
      <c r="U213" s="629"/>
      <c r="V213" s="629"/>
      <c r="W213" s="629"/>
      <c r="X213" s="629"/>
      <c r="AB213" s="629"/>
      <c r="AD213" s="2596"/>
      <c r="AE213" s="629"/>
      <c r="AF213" s="629"/>
    </row>
    <row r="214" spans="1:32" x14ac:dyDescent="0.85">
      <c r="A214" s="629"/>
      <c r="Q214" s="629"/>
      <c r="R214" s="629"/>
      <c r="S214" s="629"/>
      <c r="T214" s="629"/>
      <c r="U214" s="629"/>
      <c r="V214" s="629"/>
      <c r="W214" s="629"/>
      <c r="X214" s="629"/>
      <c r="AB214" s="629"/>
      <c r="AD214" s="2596"/>
      <c r="AE214" s="629"/>
      <c r="AF214" s="629"/>
    </row>
    <row r="215" spans="1:32" x14ac:dyDescent="0.85">
      <c r="A215" s="629"/>
      <c r="Q215" s="629"/>
      <c r="R215" s="629"/>
      <c r="S215" s="629"/>
      <c r="T215" s="629"/>
      <c r="U215" s="629"/>
      <c r="V215" s="629"/>
      <c r="W215" s="629"/>
      <c r="X215" s="629"/>
      <c r="AB215" s="629"/>
      <c r="AD215" s="2596"/>
      <c r="AE215" s="629"/>
      <c r="AF215" s="629"/>
    </row>
    <row r="216" spans="1:32" x14ac:dyDescent="0.85">
      <c r="A216" s="629"/>
      <c r="Q216" s="629"/>
      <c r="R216" s="629"/>
      <c r="S216" s="629"/>
      <c r="T216" s="629"/>
      <c r="U216" s="629"/>
      <c r="V216" s="629"/>
      <c r="W216" s="629"/>
      <c r="X216" s="629"/>
      <c r="AB216" s="629"/>
      <c r="AD216" s="2596"/>
      <c r="AE216" s="629"/>
      <c r="AF216" s="629"/>
    </row>
    <row r="217" spans="1:32" x14ac:dyDescent="0.85">
      <c r="A217" s="629"/>
      <c r="Q217" s="629"/>
      <c r="R217" s="629"/>
      <c r="S217" s="629"/>
      <c r="T217" s="629"/>
      <c r="U217" s="629"/>
      <c r="V217" s="629"/>
      <c r="W217" s="629"/>
      <c r="X217" s="629"/>
      <c r="AB217" s="629"/>
      <c r="AD217" s="2596"/>
      <c r="AE217" s="629"/>
      <c r="AF217" s="629"/>
    </row>
    <row r="218" spans="1:32" x14ac:dyDescent="0.85">
      <c r="A218" s="629"/>
      <c r="Q218" s="629"/>
      <c r="R218" s="629"/>
      <c r="S218" s="629"/>
      <c r="T218" s="629"/>
      <c r="U218" s="629"/>
      <c r="V218" s="629"/>
      <c r="W218" s="629"/>
      <c r="X218" s="629"/>
      <c r="AB218" s="629"/>
      <c r="AD218" s="2596"/>
      <c r="AE218" s="629"/>
      <c r="AF218" s="629"/>
    </row>
    <row r="219" spans="1:32" x14ac:dyDescent="0.85">
      <c r="A219" s="629"/>
      <c r="Q219" s="629"/>
      <c r="R219" s="629"/>
      <c r="S219" s="629"/>
      <c r="T219" s="629"/>
      <c r="U219" s="629"/>
      <c r="V219" s="629"/>
      <c r="W219" s="629"/>
      <c r="X219" s="629"/>
      <c r="AB219" s="629"/>
      <c r="AD219" s="2596"/>
      <c r="AE219" s="629"/>
      <c r="AF219" s="629"/>
    </row>
    <row r="220" spans="1:32" x14ac:dyDescent="0.85">
      <c r="A220" s="629"/>
      <c r="Q220" s="629"/>
      <c r="R220" s="629"/>
      <c r="S220" s="629"/>
      <c r="T220" s="629"/>
      <c r="U220" s="629"/>
      <c r="V220" s="629"/>
      <c r="W220" s="629"/>
      <c r="X220" s="629"/>
      <c r="AB220" s="629"/>
      <c r="AD220" s="2596"/>
      <c r="AE220" s="629"/>
      <c r="AF220" s="629"/>
    </row>
    <row r="221" spans="1:32" x14ac:dyDescent="0.85">
      <c r="A221" s="629"/>
      <c r="Q221" s="629"/>
      <c r="R221" s="629"/>
      <c r="S221" s="629"/>
      <c r="T221" s="629"/>
      <c r="U221" s="629"/>
      <c r="V221" s="629"/>
      <c r="W221" s="629"/>
      <c r="X221" s="629"/>
      <c r="AB221" s="629"/>
      <c r="AD221" s="2596"/>
      <c r="AE221" s="629"/>
      <c r="AF221" s="629"/>
    </row>
    <row r="222" spans="1:32" x14ac:dyDescent="0.85">
      <c r="A222" s="629"/>
      <c r="Q222" s="629"/>
      <c r="R222" s="629"/>
      <c r="S222" s="629"/>
      <c r="T222" s="629"/>
      <c r="U222" s="629"/>
      <c r="V222" s="629"/>
      <c r="W222" s="629"/>
      <c r="X222" s="629"/>
      <c r="AB222" s="629"/>
      <c r="AD222" s="2596"/>
      <c r="AE222" s="629"/>
      <c r="AF222" s="629"/>
    </row>
    <row r="223" spans="1:32" x14ac:dyDescent="0.85">
      <c r="A223" s="629"/>
      <c r="Q223" s="629"/>
      <c r="R223" s="629"/>
      <c r="S223" s="629"/>
      <c r="T223" s="629"/>
      <c r="U223" s="629"/>
      <c r="V223" s="629"/>
      <c r="W223" s="629"/>
      <c r="X223" s="629"/>
      <c r="AB223" s="629"/>
      <c r="AD223" s="2596"/>
      <c r="AE223" s="629"/>
      <c r="AF223" s="629"/>
    </row>
    <row r="224" spans="1:32" x14ac:dyDescent="0.85">
      <c r="A224" s="629"/>
      <c r="Q224" s="629"/>
      <c r="R224" s="629"/>
      <c r="S224" s="629"/>
      <c r="T224" s="629"/>
      <c r="U224" s="629"/>
      <c r="V224" s="629"/>
      <c r="W224" s="629"/>
      <c r="X224" s="629"/>
      <c r="AB224" s="629"/>
      <c r="AD224" s="2596"/>
      <c r="AE224" s="629"/>
      <c r="AF224" s="629"/>
    </row>
    <row r="225" spans="1:32" x14ac:dyDescent="0.85">
      <c r="A225" s="629"/>
      <c r="Q225" s="629"/>
      <c r="R225" s="629"/>
      <c r="S225" s="629"/>
      <c r="T225" s="629"/>
      <c r="U225" s="629"/>
      <c r="V225" s="629"/>
      <c r="W225" s="629"/>
      <c r="X225" s="629"/>
      <c r="AB225" s="629"/>
      <c r="AD225" s="2596"/>
      <c r="AE225" s="629"/>
      <c r="AF225" s="629"/>
    </row>
    <row r="226" spans="1:32" x14ac:dyDescent="0.85">
      <c r="A226" s="629"/>
      <c r="Q226" s="629"/>
      <c r="R226" s="629"/>
      <c r="S226" s="629"/>
      <c r="T226" s="629"/>
      <c r="U226" s="629"/>
      <c r="V226" s="629"/>
      <c r="W226" s="629"/>
      <c r="X226" s="629"/>
      <c r="AB226" s="629"/>
      <c r="AD226" s="2596"/>
      <c r="AE226" s="629"/>
      <c r="AF226" s="629"/>
    </row>
    <row r="227" spans="1:32" x14ac:dyDescent="0.85">
      <c r="A227" s="629"/>
      <c r="Q227" s="629"/>
      <c r="R227" s="629"/>
      <c r="S227" s="629"/>
      <c r="T227" s="629"/>
      <c r="U227" s="629"/>
      <c r="V227" s="629"/>
      <c r="W227" s="629"/>
      <c r="X227" s="629"/>
      <c r="AB227" s="629"/>
      <c r="AD227" s="2596"/>
      <c r="AE227" s="629"/>
      <c r="AF227" s="629"/>
    </row>
    <row r="228" spans="1:32" x14ac:dyDescent="0.85">
      <c r="A228" s="629"/>
      <c r="Q228" s="629"/>
      <c r="R228" s="629"/>
      <c r="S228" s="629"/>
      <c r="T228" s="629"/>
      <c r="U228" s="629"/>
      <c r="V228" s="629"/>
      <c r="W228" s="629"/>
      <c r="X228" s="629"/>
      <c r="AB228" s="629"/>
      <c r="AD228" s="2596"/>
      <c r="AE228" s="629"/>
      <c r="AF228" s="629"/>
    </row>
    <row r="229" spans="1:32" x14ac:dyDescent="0.85">
      <c r="A229" s="629"/>
      <c r="Q229" s="629"/>
      <c r="R229" s="629"/>
      <c r="S229" s="629"/>
      <c r="T229" s="629"/>
      <c r="U229" s="629"/>
      <c r="V229" s="629"/>
      <c r="W229" s="629"/>
      <c r="X229" s="629"/>
      <c r="AB229" s="629"/>
      <c r="AD229" s="2596"/>
      <c r="AE229" s="629"/>
      <c r="AF229" s="629"/>
    </row>
    <row r="230" spans="1:32" x14ac:dyDescent="0.85">
      <c r="A230" s="629"/>
      <c r="Q230" s="629"/>
      <c r="R230" s="629"/>
      <c r="S230" s="629"/>
      <c r="T230" s="629"/>
      <c r="U230" s="629"/>
      <c r="V230" s="629"/>
      <c r="W230" s="629"/>
      <c r="X230" s="629"/>
      <c r="AB230" s="629"/>
      <c r="AD230" s="2596"/>
      <c r="AE230" s="629"/>
      <c r="AF230" s="629"/>
    </row>
    <row r="231" spans="1:32" x14ac:dyDescent="0.85">
      <c r="A231" s="629"/>
      <c r="Q231" s="629"/>
      <c r="R231" s="629"/>
      <c r="S231" s="629"/>
      <c r="T231" s="629"/>
      <c r="U231" s="629"/>
      <c r="V231" s="629"/>
      <c r="W231" s="629"/>
      <c r="X231" s="629"/>
      <c r="AB231" s="629"/>
      <c r="AD231" s="2596"/>
      <c r="AE231" s="629"/>
      <c r="AF231" s="629"/>
    </row>
    <row r="232" spans="1:32" x14ac:dyDescent="0.85">
      <c r="A232" s="629"/>
      <c r="Q232" s="629"/>
      <c r="R232" s="629"/>
      <c r="S232" s="629"/>
      <c r="T232" s="629"/>
      <c r="U232" s="629"/>
      <c r="V232" s="629"/>
      <c r="W232" s="629"/>
      <c r="X232" s="629"/>
      <c r="AB232" s="629"/>
      <c r="AD232" s="2596"/>
      <c r="AE232" s="629"/>
      <c r="AF232" s="629"/>
    </row>
    <row r="233" spans="1:32" x14ac:dyDescent="0.85">
      <c r="A233" s="629"/>
      <c r="Q233" s="629"/>
      <c r="R233" s="629"/>
      <c r="S233" s="629"/>
      <c r="T233" s="629"/>
      <c r="U233" s="629"/>
      <c r="V233" s="629"/>
      <c r="W233" s="629"/>
      <c r="X233" s="629"/>
      <c r="AB233" s="629"/>
      <c r="AD233" s="2596"/>
      <c r="AE233" s="629"/>
      <c r="AF233" s="629"/>
    </row>
  </sheetData>
  <sheetProtection selectLockedCells="1" autoFilter="0"/>
  <protectedRanges>
    <protectedRange sqref="Q25:X25" name="Общая область_1_1" securityDescriptor="O:WDG:WDD:(A;;CC;;;S-1-5-21-495141618-2117601427-2118856591-500)"/>
    <protectedRange sqref="AD19 AD27" name="Общая область_4_2_1" securityDescriptor="O:WDG:WDD:(A;;CC;;;S-1-5-21-495141618-2117601427-2118856591-500)"/>
    <protectedRange sqref="Y25:AB25" name="Общая область_48_1" securityDescriptor="O:WDG:WDD:(A;;CC;;;S-1-5-21-495141618-2117601427-2118856591-500)"/>
    <protectedRange sqref="AC25" name="Общая область_40_1" securityDescriptor="O:WDG:WDD:(A;;CC;;;S-1-5-21-495141618-2117601427-2118856591-500)"/>
    <protectedRange sqref="AE25" name="Общая область_48_2" securityDescriptor="O:WDG:WDD:(A;;CC;;;S-1-5-21-495141618-2117601427-2118856591-500)"/>
    <protectedRange sqref="Y17:AA17 Y24:AA24" name="Общая область_1" securityDescriptor="O:WDG:WDD:(A;;CC;;;S-1-5-21-495141618-2117601427-2118856591-500)"/>
    <protectedRange sqref="AB17 AB24" name="Общая область_1_2" securityDescriptor="O:WDG:WDD:(A;;CC;;;S-1-5-21-495141618-2117601427-2118856591-500)"/>
    <protectedRange sqref="Y20:AA20 Y28:AA32" name="Общая область_1_3" securityDescriptor="O:WDG:WDD:(A;;CC;;;S-1-5-21-495141618-2117601427-2118856591-500)"/>
    <protectedRange sqref="AB20 AB28:AB32" name="Общая область_1_4" securityDescriptor="O:WDG:WDD:(A;;CC;;;S-1-5-21-495141618-2117601427-2118856591-500)"/>
    <protectedRange sqref="BB24:BH24" name="Общая область_1_9" securityDescriptor="O:WDG:WDD:(A;;CC;;;S-1-5-21-495141618-2117601427-2118856591-500)"/>
    <protectedRange sqref="X33:Z33" name="Общая область_1_3_1" securityDescriptor="O:WDG:WDD:(A;;CC;;;S-1-5-21-495141618-2117601427-2118856591-500)"/>
    <protectedRange sqref="AA33" name="Общая область_1_4_1" securityDescriptor="O:WDG:WDD:(A;;CC;;;S-1-5-21-495141618-2117601427-2118856591-500)"/>
  </protectedRanges>
  <mergeCells count="61">
    <mergeCell ref="Y8:AE8"/>
    <mergeCell ref="A9:A11"/>
    <mergeCell ref="B9:B11"/>
    <mergeCell ref="C9:C11"/>
    <mergeCell ref="N9:N11"/>
    <mergeCell ref="O9:O11"/>
    <mergeCell ref="P9:P11"/>
    <mergeCell ref="S9:S11"/>
    <mergeCell ref="T9:T11"/>
    <mergeCell ref="U9:U11"/>
    <mergeCell ref="V9:V11"/>
    <mergeCell ref="M10:M11"/>
    <mergeCell ref="AE10:AE11"/>
    <mergeCell ref="AC9:AC11"/>
    <mergeCell ref="AD9:AD11"/>
    <mergeCell ref="AE9:AF9"/>
    <mergeCell ref="A7:Q7"/>
    <mergeCell ref="AG9:AG11"/>
    <mergeCell ref="AH9:AH11"/>
    <mergeCell ref="AI9:BA9"/>
    <mergeCell ref="AF10:AF11"/>
    <mergeCell ref="AI10:AK10"/>
    <mergeCell ref="AL10:AN10"/>
    <mergeCell ref="AO10:AQ10"/>
    <mergeCell ref="D10:D11"/>
    <mergeCell ref="E10:E11"/>
    <mergeCell ref="F10:F11"/>
    <mergeCell ref="G10:G11"/>
    <mergeCell ref="H10:H11"/>
    <mergeCell ref="J10:J11"/>
    <mergeCell ref="K10:K11"/>
    <mergeCell ref="L10:L11"/>
    <mergeCell ref="BX9:BX11"/>
    <mergeCell ref="BY9:BY11"/>
    <mergeCell ref="BZ9:BZ11"/>
    <mergeCell ref="BJ10:BO10"/>
    <mergeCell ref="BQ10:BV10"/>
    <mergeCell ref="BW1:BZ1"/>
    <mergeCell ref="BW2:BZ2"/>
    <mergeCell ref="A25:AE25"/>
    <mergeCell ref="AF34:BB34"/>
    <mergeCell ref="A35:AJ35"/>
    <mergeCell ref="AR10:AT10"/>
    <mergeCell ref="AU10:AU11"/>
    <mergeCell ref="AV10:BA10"/>
    <mergeCell ref="BC10:BH10"/>
    <mergeCell ref="W9:W11"/>
    <mergeCell ref="X9:X11"/>
    <mergeCell ref="Y9:Y11"/>
    <mergeCell ref="Z9:Z11"/>
    <mergeCell ref="AA9:AA11"/>
    <mergeCell ref="BB9:BV9"/>
    <mergeCell ref="BW9:BW11"/>
    <mergeCell ref="I10:I11"/>
    <mergeCell ref="AB9:AB11"/>
    <mergeCell ref="Q9:Q11"/>
    <mergeCell ref="R9:R11"/>
    <mergeCell ref="A40:AD40"/>
    <mergeCell ref="A37:AI37"/>
    <mergeCell ref="A38:AJ38"/>
    <mergeCell ref="A39:AD39"/>
  </mergeCells>
  <dataValidations count="2">
    <dataValidation type="list" allowBlank="1" showInputMessage="1" showErrorMessage="1" sqref="U17 U20" xr:uid="{00000000-0002-0000-1E00-000000000000}">
      <formula1>$A$2:$A$123</formula1>
    </dataValidation>
    <dataValidation type="list" allowBlank="1" showInputMessage="1" showErrorMessage="1" sqref="R13:U13 S17:T17 S20:T20 R16:R17 R19:R20" xr:uid="{00000000-0002-0000-1E00-000001000000}"/>
  </dataValidations>
  <printOptions horizontalCentered="1"/>
  <pageMargins left="0.23622047244094499" right="0.23622047244094499" top="0.39370078740157499" bottom="0.15748031496063" header="0.31496062992126" footer="0.31496062992126"/>
  <pageSetup paperSize="9" scale="11" orientation="landscape" r:id="rId1"/>
  <headerFooter differentFirst="1">
    <oddFooter>&amp;R&amp;22&amp;P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BD33"/>
  <sheetViews>
    <sheetView view="pageBreakPreview" zoomScale="90" zoomScaleNormal="84" workbookViewId="0">
      <selection activeCell="BW2" sqref="BW2:BX2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15.75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86" t="s">
        <v>2688</v>
      </c>
      <c r="Z1" s="2686"/>
      <c r="AA1" s="2686"/>
      <c r="AB1" s="2686"/>
      <c r="AC1" s="2686"/>
      <c r="AD1" s="2686"/>
      <c r="AE1" s="2686"/>
      <c r="AF1" s="2686"/>
      <c r="AG1" s="2686"/>
      <c r="AH1" s="2686"/>
      <c r="AI1" s="2686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733" t="s">
        <v>90</v>
      </c>
      <c r="Z2" s="2733"/>
      <c r="AA2" s="2733"/>
      <c r="AB2" s="2733"/>
      <c r="AC2" s="2747"/>
      <c r="AD2" s="2747"/>
      <c r="AE2" s="2747"/>
      <c r="AF2" s="2747"/>
      <c r="AG2" s="2747"/>
      <c r="AH2" s="2747"/>
      <c r="AI2" s="2747"/>
      <c r="AJ2" s="2352"/>
      <c r="AK2" s="2352"/>
      <c r="AL2" s="2352"/>
    </row>
    <row r="3" spans="1:44" ht="30.75" customHeight="1" x14ac:dyDescent="0.25">
      <c r="A3" s="2748" t="s">
        <v>2689</v>
      </c>
      <c r="B3" s="2748"/>
      <c r="C3" s="2748"/>
      <c r="D3" s="2748"/>
      <c r="E3" s="2748"/>
      <c r="F3" s="2748"/>
      <c r="G3" s="2748"/>
      <c r="H3" s="2748"/>
      <c r="I3" s="2748"/>
      <c r="J3" s="2748"/>
      <c r="K3" s="2748"/>
      <c r="L3" s="2748"/>
      <c r="M3" s="2748"/>
      <c r="N3" s="2748"/>
      <c r="O3" s="2748"/>
      <c r="P3" s="2748"/>
      <c r="Q3" s="2748"/>
      <c r="R3" s="2748"/>
      <c r="S3" s="2748"/>
      <c r="T3" s="2748"/>
      <c r="U3" s="2748"/>
      <c r="V3" s="2748"/>
      <c r="W3" s="2748"/>
      <c r="X3" s="2748"/>
      <c r="Y3" s="2748"/>
      <c r="Z3" s="2748"/>
      <c r="AA3" s="2748"/>
      <c r="AB3" s="2748"/>
      <c r="AC3" s="2748"/>
      <c r="AD3" s="2748"/>
      <c r="AE3" s="2748"/>
      <c r="AF3" s="2748"/>
      <c r="AG3" s="2748"/>
      <c r="AH3" s="2748"/>
      <c r="AI3" s="2748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50" t="s">
        <v>2661</v>
      </c>
      <c r="J5" s="2751"/>
      <c r="K5" s="2751"/>
      <c r="L5" s="2751"/>
      <c r="M5" s="2751"/>
      <c r="N5" s="2752"/>
      <c r="O5" s="2742" t="s">
        <v>397</v>
      </c>
      <c r="P5" s="2743"/>
      <c r="Q5" s="2743"/>
      <c r="R5" s="2743"/>
      <c r="S5" s="2743"/>
      <c r="T5" s="2743"/>
      <c r="U5" s="2743"/>
      <c r="V5" s="2743"/>
      <c r="W5" s="2743"/>
      <c r="X5" s="2743"/>
      <c r="Y5" s="2743"/>
      <c r="Z5" s="2743"/>
      <c r="AA5" s="2743"/>
      <c r="AB5" s="2743"/>
      <c r="AC5" s="2743"/>
      <c r="AD5" s="2743"/>
      <c r="AE5" s="2743"/>
      <c r="AF5" s="2743"/>
      <c r="AG5" s="2743"/>
      <c r="AH5" s="2743"/>
      <c r="AI5" s="2744"/>
    </row>
    <row r="6" spans="1:44" ht="31.5" customHeight="1" x14ac:dyDescent="0.25">
      <c r="A6" s="2749"/>
      <c r="B6" s="2354"/>
      <c r="C6" s="2749"/>
      <c r="D6" s="2749"/>
      <c r="E6" s="2749"/>
      <c r="F6" s="2749"/>
      <c r="G6" s="2749"/>
      <c r="H6" s="2749"/>
      <c r="I6" s="2753"/>
      <c r="J6" s="2754"/>
      <c r="K6" s="2754"/>
      <c r="L6" s="2754"/>
      <c r="M6" s="2754"/>
      <c r="N6" s="2755"/>
      <c r="O6" s="2756" t="s">
        <v>344</v>
      </c>
      <c r="P6" s="2757"/>
      <c r="Q6" s="2757"/>
      <c r="R6" s="2757"/>
      <c r="S6" s="2757"/>
      <c r="T6" s="2757"/>
      <c r="U6" s="2758"/>
      <c r="V6" s="2756" t="s">
        <v>345</v>
      </c>
      <c r="W6" s="2757"/>
      <c r="X6" s="2757"/>
      <c r="Y6" s="2757"/>
      <c r="Z6" s="2757"/>
      <c r="AA6" s="2757"/>
      <c r="AB6" s="2758"/>
      <c r="AC6" s="2742" t="s">
        <v>343</v>
      </c>
      <c r="AD6" s="2743"/>
      <c r="AE6" s="2743"/>
      <c r="AF6" s="2743"/>
      <c r="AG6" s="2743"/>
      <c r="AH6" s="2743"/>
      <c r="AI6" s="2744"/>
    </row>
    <row r="7" spans="1:44" ht="31.5" customHeight="1" x14ac:dyDescent="0.25">
      <c r="A7" s="2749"/>
      <c r="B7" s="2354"/>
      <c r="C7" s="2749"/>
      <c r="D7" s="2749"/>
      <c r="E7" s="2749"/>
      <c r="F7" s="2749"/>
      <c r="G7" s="2749"/>
      <c r="H7" s="2749"/>
      <c r="I7" s="2756" t="s">
        <v>2525</v>
      </c>
      <c r="J7" s="2757"/>
      <c r="K7" s="2757"/>
      <c r="L7" s="2757"/>
      <c r="M7" s="2757"/>
      <c r="N7" s="2758"/>
      <c r="O7" s="2750" t="s">
        <v>127</v>
      </c>
      <c r="P7" s="2759" t="s">
        <v>2525</v>
      </c>
      <c r="Q7" s="2759"/>
      <c r="R7" s="2759"/>
      <c r="S7" s="2759"/>
      <c r="T7" s="2759"/>
      <c r="U7" s="2759"/>
      <c r="V7" s="2740" t="s">
        <v>127</v>
      </c>
      <c r="W7" s="2743" t="s">
        <v>2525</v>
      </c>
      <c r="X7" s="2743"/>
      <c r="Y7" s="2743"/>
      <c r="Z7" s="2743"/>
      <c r="AA7" s="2743"/>
      <c r="AB7" s="2743"/>
      <c r="AC7" s="2740" t="s">
        <v>127</v>
      </c>
      <c r="AD7" s="2742" t="s">
        <v>2525</v>
      </c>
      <c r="AE7" s="2743"/>
      <c r="AF7" s="2743"/>
      <c r="AG7" s="2743"/>
      <c r="AH7" s="2743"/>
      <c r="AI7" s="2744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53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5" t="s">
        <v>2537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2745"/>
      <c r="U22" s="2745"/>
      <c r="V22" s="2745"/>
      <c r="W22" s="2745"/>
      <c r="X22" s="2745"/>
      <c r="Y22" s="2745"/>
      <c r="Z22" s="2745"/>
      <c r="AA22" s="2745"/>
      <c r="AB22" s="2745"/>
      <c r="AC22" s="2745"/>
      <c r="AD22" s="2745"/>
      <c r="AE22" s="2745"/>
      <c r="AF22" s="2745"/>
      <c r="AG22" s="2745"/>
      <c r="AH22" s="2745"/>
      <c r="AI22" s="2745"/>
    </row>
    <row r="23" spans="1:56" ht="20.25" customHeight="1" x14ac:dyDescent="0.25">
      <c r="A23" s="2746" t="s">
        <v>2664</v>
      </c>
      <c r="B23" s="2746"/>
      <c r="C23" s="2746"/>
      <c r="D23" s="2746"/>
      <c r="E23" s="2746"/>
      <c r="F23" s="2746"/>
      <c r="G23" s="2746"/>
      <c r="H23" s="2746"/>
      <c r="I23" s="2746"/>
      <c r="J23" s="2746"/>
      <c r="K23" s="2746"/>
      <c r="L23" s="2746"/>
      <c r="M23" s="2746"/>
      <c r="N23" s="2746"/>
      <c r="O23" s="2746"/>
      <c r="P23" s="2746"/>
      <c r="Q23" s="2746"/>
      <c r="R23" s="2746"/>
      <c r="S23" s="2746"/>
      <c r="T23" s="2746"/>
      <c r="U23" s="2746"/>
      <c r="V23" s="2746"/>
      <c r="W23" s="2746"/>
      <c r="X23" s="2746"/>
      <c r="Y23" s="2746"/>
      <c r="Z23" s="2746"/>
      <c r="AA23" s="2746"/>
      <c r="AB23" s="2746"/>
      <c r="AC23" s="2746"/>
      <c r="AD23" s="2746"/>
      <c r="AE23" s="2746"/>
      <c r="AF23" s="2746"/>
      <c r="AG23" s="2746"/>
      <c r="AH23" s="2746"/>
      <c r="AI23" s="2746"/>
    </row>
    <row r="24" spans="1:56" ht="45.75" customHeight="1" x14ac:dyDescent="0.25">
      <c r="A24" s="2738" t="s">
        <v>2676</v>
      </c>
      <c r="B24" s="2746"/>
      <c r="C24" s="2746"/>
      <c r="D24" s="2746"/>
      <c r="E24" s="2746"/>
      <c r="F24" s="2746"/>
      <c r="G24" s="2746"/>
      <c r="H24" s="2746"/>
      <c r="I24" s="2746"/>
      <c r="J24" s="2746"/>
      <c r="K24" s="2746"/>
      <c r="L24" s="2746"/>
      <c r="M24" s="2746"/>
      <c r="N24" s="2746"/>
      <c r="O24" s="2746"/>
      <c r="P24" s="2746"/>
      <c r="Q24" s="2746"/>
      <c r="R24" s="2746"/>
      <c r="S24" s="2746"/>
      <c r="T24" s="2746"/>
      <c r="U24" s="2746"/>
      <c r="V24" s="2746"/>
      <c r="W24" s="2746"/>
      <c r="X24" s="2746"/>
      <c r="Y24" s="2746"/>
      <c r="Z24" s="2746"/>
      <c r="AA24" s="2746"/>
      <c r="AB24" s="2746"/>
      <c r="AC24" s="2746"/>
      <c r="AD24" s="2746"/>
      <c r="AE24" s="2746"/>
      <c r="AF24" s="2746"/>
      <c r="AG24" s="2746"/>
      <c r="AH24" s="2746"/>
      <c r="AI24" s="274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46" t="s">
        <v>2667</v>
      </c>
      <c r="B26" s="2746"/>
      <c r="C26" s="2746"/>
      <c r="D26" s="2746"/>
      <c r="E26" s="2746"/>
      <c r="F26" s="2746"/>
      <c r="G26" s="2746"/>
      <c r="H26" s="2746"/>
      <c r="I26" s="2746"/>
      <c r="J26" s="2746"/>
      <c r="K26" s="2746"/>
      <c r="L26" s="2746"/>
      <c r="M26" s="2746"/>
      <c r="N26" s="2746"/>
      <c r="O26" s="2746"/>
      <c r="P26" s="2746"/>
      <c r="Q26" s="2746"/>
      <c r="R26" s="2746"/>
      <c r="S26" s="2746"/>
      <c r="T26" s="2746"/>
      <c r="U26" s="2746"/>
      <c r="V26" s="2746"/>
      <c r="W26" s="2746"/>
      <c r="X26" s="2746"/>
      <c r="Y26" s="2746"/>
      <c r="Z26" s="2746"/>
      <c r="AA26" s="2746"/>
      <c r="AB26" s="2746"/>
      <c r="AC26" s="2746"/>
      <c r="AD26" s="2746"/>
      <c r="AE26" s="2746"/>
      <c r="AF26" s="2746"/>
      <c r="AG26" s="2746"/>
      <c r="AH26" s="2746"/>
      <c r="AI26" s="2746"/>
    </row>
    <row r="27" spans="1:56" ht="39.950000000000003" customHeight="1" x14ac:dyDescent="0.25">
      <c r="A27" s="2738" t="s">
        <v>2668</v>
      </c>
      <c r="B27" s="2738"/>
      <c r="C27" s="2738"/>
      <c r="D27" s="2738"/>
      <c r="E27" s="2738"/>
      <c r="F27" s="2738"/>
      <c r="G27" s="2738"/>
      <c r="H27" s="2738"/>
      <c r="I27" s="2738"/>
      <c r="J27" s="2738"/>
      <c r="K27" s="2738"/>
      <c r="L27" s="2738"/>
      <c r="M27" s="2738"/>
      <c r="N27" s="2738"/>
      <c r="O27" s="2738"/>
      <c r="P27" s="2738"/>
      <c r="Q27" s="2738"/>
      <c r="R27" s="2738"/>
      <c r="S27" s="2738"/>
      <c r="T27" s="2738"/>
      <c r="U27" s="2738"/>
      <c r="V27" s="2738"/>
      <c r="W27" s="2738"/>
      <c r="X27" s="2738"/>
      <c r="Y27" s="2738"/>
      <c r="Z27" s="2738"/>
      <c r="AA27" s="2738"/>
      <c r="AB27" s="2738"/>
      <c r="AC27" s="2738"/>
      <c r="AD27" s="2738"/>
      <c r="AE27" s="2738"/>
      <c r="AF27" s="2738"/>
      <c r="AG27" s="2738"/>
      <c r="AH27" s="2738"/>
      <c r="AI27" s="2738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39" t="s">
        <v>2670</v>
      </c>
      <c r="B29" s="2739"/>
      <c r="C29" s="2739"/>
      <c r="D29" s="2739"/>
      <c r="E29" s="2739"/>
      <c r="F29" s="2739"/>
      <c r="G29" s="2739"/>
      <c r="H29" s="2739"/>
      <c r="I29" s="2739"/>
      <c r="J29" s="2739"/>
      <c r="K29" s="2739"/>
      <c r="L29" s="2739"/>
      <c r="M29" s="2739"/>
      <c r="N29" s="2739"/>
      <c r="O29" s="2739"/>
      <c r="P29" s="2739"/>
      <c r="Q29" s="2739"/>
      <c r="R29" s="2739"/>
      <c r="S29" s="2739"/>
      <c r="T29" s="2739"/>
      <c r="U29" s="2739"/>
      <c r="V29" s="2739"/>
      <c r="W29" s="2739"/>
      <c r="X29" s="2739"/>
      <c r="Y29" s="2739"/>
      <c r="Z29" s="2739"/>
      <c r="AA29" s="2739"/>
      <c r="AB29" s="2739"/>
      <c r="AC29" s="2739"/>
      <c r="AD29" s="2739"/>
      <c r="AE29" s="2739"/>
      <c r="AF29" s="2739"/>
      <c r="AG29" s="2739"/>
      <c r="AH29" s="2739"/>
      <c r="AI29" s="2739"/>
    </row>
    <row r="30" spans="1:56" ht="36.950000000000003" customHeight="1" x14ac:dyDescent="0.25">
      <c r="A30" s="2738" t="s">
        <v>2671</v>
      </c>
      <c r="B30" s="2738"/>
      <c r="C30" s="2738"/>
      <c r="D30" s="2738"/>
      <c r="E30" s="2738"/>
      <c r="F30" s="2738"/>
      <c r="G30" s="2738"/>
      <c r="H30" s="2738"/>
      <c r="I30" s="2738"/>
      <c r="J30" s="2738"/>
      <c r="K30" s="2738"/>
      <c r="L30" s="2738"/>
      <c r="M30" s="2738"/>
      <c r="N30" s="2738"/>
      <c r="O30" s="2738"/>
      <c r="P30" s="2738"/>
      <c r="Q30" s="2738"/>
      <c r="R30" s="2738"/>
      <c r="S30" s="2738"/>
      <c r="T30" s="2738"/>
      <c r="U30" s="2738"/>
      <c r="V30" s="2738"/>
      <c r="W30" s="2738"/>
      <c r="X30" s="2738"/>
      <c r="Y30" s="2738"/>
      <c r="Z30" s="2738"/>
      <c r="AA30" s="2738"/>
      <c r="AB30" s="2738"/>
      <c r="AC30" s="2738"/>
      <c r="AD30" s="2738"/>
      <c r="AE30" s="2738"/>
      <c r="AF30" s="2738"/>
      <c r="AG30" s="2738"/>
      <c r="AH30" s="2738"/>
      <c r="AI30" s="2738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38" t="s">
        <v>2672</v>
      </c>
      <c r="B31" s="2738"/>
      <c r="C31" s="2738"/>
      <c r="D31" s="2738"/>
      <c r="E31" s="2738"/>
      <c r="F31" s="2738"/>
      <c r="G31" s="2738"/>
      <c r="H31" s="2738"/>
      <c r="I31" s="2738"/>
      <c r="J31" s="2738"/>
      <c r="K31" s="2738"/>
      <c r="L31" s="2738"/>
      <c r="M31" s="2738"/>
      <c r="N31" s="2738"/>
      <c r="O31" s="2738"/>
      <c r="P31" s="2738"/>
      <c r="Q31" s="2738"/>
      <c r="R31" s="2738"/>
      <c r="S31" s="2738"/>
      <c r="T31" s="2738"/>
      <c r="U31" s="2738"/>
      <c r="V31" s="2738"/>
      <c r="W31" s="2738"/>
      <c r="X31" s="2738"/>
      <c r="Y31" s="2738"/>
      <c r="Z31" s="2738"/>
      <c r="AA31" s="2738"/>
      <c r="AB31" s="2738"/>
      <c r="AC31" s="2738"/>
      <c r="AD31" s="2738"/>
      <c r="AE31" s="2738"/>
      <c r="AF31" s="2738"/>
      <c r="AG31" s="2738"/>
      <c r="AH31" s="2738"/>
      <c r="AI31" s="2738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38" t="s">
        <v>2673</v>
      </c>
      <c r="B32" s="2738"/>
      <c r="C32" s="2738"/>
      <c r="D32" s="2738"/>
      <c r="E32" s="2738"/>
      <c r="F32" s="2738"/>
      <c r="G32" s="2738"/>
      <c r="H32" s="2738"/>
      <c r="I32" s="2738"/>
      <c r="J32" s="2738"/>
      <c r="K32" s="2738"/>
      <c r="L32" s="2738"/>
      <c r="M32" s="2738"/>
      <c r="N32" s="2738"/>
      <c r="O32" s="2738"/>
      <c r="P32" s="2738"/>
      <c r="Q32" s="2738"/>
      <c r="R32" s="2738"/>
      <c r="S32" s="2738"/>
      <c r="T32" s="2738"/>
      <c r="U32" s="2738"/>
      <c r="V32" s="2738"/>
      <c r="W32" s="2738"/>
      <c r="X32" s="2738"/>
      <c r="Y32" s="2738"/>
      <c r="Z32" s="2738"/>
      <c r="AA32" s="2738"/>
      <c r="AB32" s="2738"/>
      <c r="AC32" s="2738"/>
      <c r="AD32" s="2738"/>
      <c r="AE32" s="2738"/>
      <c r="AF32" s="2738"/>
      <c r="AG32" s="2738"/>
      <c r="AH32" s="2738"/>
      <c r="AI32" s="2738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7:AI27"/>
    <mergeCell ref="A29:AI29"/>
    <mergeCell ref="A30:AI30"/>
    <mergeCell ref="A31:AI31"/>
    <mergeCell ref="A32:AI32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J18"/>
  <sheetViews>
    <sheetView topLeftCell="A4" workbookViewId="0">
      <selection activeCell="BW2" sqref="BW2:BX2"/>
    </sheetView>
  </sheetViews>
  <sheetFormatPr defaultColWidth="8.7109375" defaultRowHeight="15.75" outlineLevelCol="1" x14ac:dyDescent="0.25"/>
  <cols>
    <col min="1" max="1" width="8.7109375" style="1200"/>
    <col min="2" max="2" width="8.7109375" style="1200" hidden="1" customWidth="1" outlineLevel="1"/>
    <col min="3" max="5" width="8.85546875" style="1200" hidden="1" customWidth="1" outlineLevel="1"/>
    <col min="6" max="6" width="20.28515625" style="1200" hidden="1" customWidth="1" outlineLevel="1"/>
    <col min="7" max="7" width="8.85546875" style="1200" hidden="1" customWidth="1" outlineLevel="1"/>
    <col min="8" max="8" width="16.7109375" style="1200" hidden="1" customWidth="1" outlineLevel="1"/>
    <col min="9" max="9" width="11.85546875" style="1200" hidden="1" customWidth="1" outlineLevel="1"/>
    <col min="10" max="10" width="14.5703125" style="1200" hidden="1" customWidth="1" outlineLevel="1"/>
    <col min="11" max="11" width="8.85546875" style="1200" hidden="1" customWidth="1" outlineLevel="1"/>
    <col min="12" max="12" width="19" style="1200" hidden="1" customWidth="1" outlineLevel="1"/>
    <col min="13" max="22" width="15.28515625" style="1200" hidden="1" customWidth="1" outlineLevel="1"/>
    <col min="23" max="23" width="16.42578125" style="1200" hidden="1" customWidth="1" outlineLevel="1"/>
    <col min="24" max="24" width="21.5703125" style="1200" customWidth="1" collapsed="1"/>
    <col min="25" max="25" width="21.5703125" style="1200" customWidth="1"/>
    <col min="26" max="26" width="21.140625" style="1200" customWidth="1"/>
    <col min="27" max="28" width="18" style="1200" customWidth="1"/>
    <col min="29" max="29" width="24.140625" style="1200" customWidth="1"/>
    <col min="30" max="31" width="18" style="1200" customWidth="1"/>
    <col min="32" max="32" width="40.28515625" style="1200" customWidth="1"/>
    <col min="33" max="33" width="25" style="1200" customWidth="1"/>
    <col min="34" max="34" width="21.140625" style="1200" customWidth="1"/>
    <col min="35" max="35" width="25" style="1200" customWidth="1"/>
    <col min="36" max="36" width="35" style="1200" customWidth="1"/>
    <col min="37" max="37" width="8.7109375" style="1200" customWidth="1"/>
    <col min="38" max="16384" width="8.7109375" style="1200"/>
  </cols>
  <sheetData>
    <row r="1" spans="1:36" ht="26.1" customHeight="1" x14ac:dyDescent="0.25">
      <c r="AB1" s="1202"/>
      <c r="AC1" s="1202"/>
      <c r="AD1" s="1202"/>
      <c r="AE1" s="1202"/>
      <c r="AF1" s="1202"/>
      <c r="AG1" s="1202"/>
      <c r="AH1" s="3187" t="s">
        <v>323</v>
      </c>
      <c r="AI1" s="3187"/>
      <c r="AJ1" s="3187"/>
    </row>
    <row r="2" spans="1:36" ht="75" customHeight="1" x14ac:dyDescent="0.25">
      <c r="Z2" s="248"/>
      <c r="AB2" s="1202"/>
      <c r="AC2" s="1202"/>
      <c r="AD2" s="1202"/>
      <c r="AE2" s="1202"/>
      <c r="AF2" s="1202"/>
      <c r="AG2" s="1202"/>
      <c r="AH2" s="3187" t="s">
        <v>90</v>
      </c>
      <c r="AI2" s="3187"/>
      <c r="AJ2" s="3187"/>
    </row>
    <row r="3" spans="1:36" ht="23.25" customHeight="1" x14ac:dyDescent="0.25">
      <c r="Z3" s="248"/>
      <c r="AG3" s="3186"/>
      <c r="AH3" s="3186"/>
      <c r="AI3" s="3186"/>
    </row>
    <row r="4" spans="1:36" s="1201" customFormat="1" ht="18.75" x14ac:dyDescent="0.3">
      <c r="C4" s="1203"/>
      <c r="D4" s="1203"/>
      <c r="E4" s="1203"/>
      <c r="F4" s="1203"/>
      <c r="G4" s="1203"/>
      <c r="H4" s="1203"/>
      <c r="I4" s="1203"/>
      <c r="J4" s="1203"/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Z4" s="1203"/>
      <c r="AA4" s="1203"/>
      <c r="AB4" s="1540" t="s">
        <v>2417</v>
      </c>
      <c r="AC4" s="1203"/>
      <c r="AD4" s="1203"/>
      <c r="AE4" s="1203"/>
      <c r="AF4" s="1203"/>
      <c r="AG4" s="1203"/>
      <c r="AH4" s="1203"/>
      <c r="AI4" s="1203"/>
    </row>
    <row r="5" spans="1:36" s="1201" customFormat="1" ht="18.75" x14ac:dyDescent="0.3">
      <c r="C5" s="1204"/>
      <c r="D5" s="1204"/>
      <c r="E5" s="1204"/>
      <c r="F5" s="1204"/>
      <c r="G5" s="1204"/>
      <c r="H5" s="1204"/>
      <c r="K5" s="778"/>
      <c r="L5" s="778"/>
      <c r="M5" s="778"/>
      <c r="N5" s="778"/>
      <c r="O5" s="778"/>
      <c r="P5" s="778"/>
      <c r="Q5" s="778"/>
      <c r="R5" s="778"/>
      <c r="S5" s="778"/>
      <c r="T5" s="778"/>
      <c r="U5" s="778"/>
      <c r="V5" s="778"/>
      <c r="W5" s="1204"/>
      <c r="Z5" s="1205"/>
      <c r="AA5" s="1205" t="s">
        <v>1496</v>
      </c>
      <c r="AB5" s="1205"/>
      <c r="AC5" s="1205"/>
      <c r="AD5" s="1205"/>
      <c r="AE5" s="1205"/>
      <c r="AF5" s="1205"/>
      <c r="AG5" s="1206" t="s">
        <v>1013</v>
      </c>
    </row>
    <row r="6" spans="1:36" s="1201" customFormat="1" ht="18.75" x14ac:dyDescent="0.3">
      <c r="C6" s="1204"/>
      <c r="D6" s="1204"/>
      <c r="E6" s="1204"/>
      <c r="F6" s="1204"/>
      <c r="G6" s="1204"/>
      <c r="H6" s="1204"/>
      <c r="I6" s="1204"/>
      <c r="J6" s="1204"/>
      <c r="W6" s="1204"/>
      <c r="X6" s="1204"/>
      <c r="Y6" s="1204"/>
      <c r="Z6" s="1204"/>
      <c r="AB6" s="1207"/>
      <c r="AC6" s="1207" t="s">
        <v>99</v>
      </c>
      <c r="AD6" s="1208"/>
      <c r="AE6" s="1208"/>
      <c r="AF6" s="1209" t="s">
        <v>86</v>
      </c>
      <c r="AH6" s="1209"/>
      <c r="AI6" s="1204"/>
    </row>
    <row r="7" spans="1:36" x14ac:dyDescent="0.25">
      <c r="C7" s="1210"/>
      <c r="D7" s="1210"/>
      <c r="E7" s="1210"/>
      <c r="F7" s="1210"/>
      <c r="G7" s="1210"/>
      <c r="H7" s="1210"/>
      <c r="I7" s="1210"/>
      <c r="J7" s="1210"/>
      <c r="K7" s="1210"/>
      <c r="L7" s="1210"/>
      <c r="M7" s="1210"/>
      <c r="N7" s="1210"/>
      <c r="O7" s="1210"/>
      <c r="P7" s="1210"/>
      <c r="Q7" s="1210"/>
      <c r="R7" s="1210"/>
      <c r="S7" s="1210"/>
      <c r="T7" s="1210"/>
      <c r="U7" s="1210"/>
      <c r="V7" s="1210"/>
      <c r="W7" s="1210"/>
      <c r="X7" s="1210"/>
      <c r="Y7" s="1210"/>
      <c r="Z7" s="1210"/>
      <c r="AA7" s="1210"/>
      <c r="AB7" s="1210"/>
      <c r="AC7" s="1210"/>
      <c r="AD7" s="1210"/>
      <c r="AE7" s="1210"/>
      <c r="AF7" s="1210"/>
      <c r="AG7" s="1210"/>
      <c r="AH7" s="1210"/>
      <c r="AI7" s="1211" t="s">
        <v>102</v>
      </c>
    </row>
    <row r="8" spans="1:36" s="1214" customFormat="1" ht="69.75" customHeight="1" x14ac:dyDescent="0.25">
      <c r="A8" s="3019" t="s">
        <v>454</v>
      </c>
      <c r="B8" s="3019" t="s">
        <v>1046</v>
      </c>
      <c r="C8" s="3019" t="s">
        <v>442</v>
      </c>
      <c r="D8" s="1661" t="s">
        <v>1047</v>
      </c>
      <c r="E8" s="1661" t="s">
        <v>1049</v>
      </c>
      <c r="F8" s="1661" t="s">
        <v>1051</v>
      </c>
      <c r="G8" s="1661" t="s">
        <v>1060</v>
      </c>
      <c r="H8" s="1661" t="s">
        <v>1053</v>
      </c>
      <c r="I8" s="1661" t="s">
        <v>1113</v>
      </c>
      <c r="J8" s="1661" t="s">
        <v>1108</v>
      </c>
      <c r="K8" s="1661" t="s">
        <v>1061</v>
      </c>
      <c r="L8" s="1661" t="s">
        <v>1054</v>
      </c>
      <c r="M8" s="1661" t="s">
        <v>1062</v>
      </c>
      <c r="N8" s="3019" t="s">
        <v>453</v>
      </c>
      <c r="O8" s="3019" t="s">
        <v>322</v>
      </c>
      <c r="P8" s="3019" t="s">
        <v>356</v>
      </c>
      <c r="Q8" s="3019" t="s">
        <v>351</v>
      </c>
      <c r="R8" s="3019" t="s">
        <v>1774</v>
      </c>
      <c r="S8" s="3019" t="s">
        <v>1978</v>
      </c>
      <c r="T8" s="3019" t="s">
        <v>1977</v>
      </c>
      <c r="U8" s="3019" t="s">
        <v>1940</v>
      </c>
      <c r="V8" s="3019" t="s">
        <v>1926</v>
      </c>
      <c r="W8" s="3019" t="s">
        <v>1980</v>
      </c>
      <c r="X8" s="3182" t="s">
        <v>358</v>
      </c>
      <c r="Y8" s="3019" t="s">
        <v>1212</v>
      </c>
      <c r="Z8" s="3182" t="s">
        <v>461</v>
      </c>
      <c r="AA8" s="3182" t="s">
        <v>452</v>
      </c>
      <c r="AB8" s="3182" t="s">
        <v>1490</v>
      </c>
      <c r="AC8" s="3182" t="s">
        <v>1842</v>
      </c>
      <c r="AD8" s="3189" t="s">
        <v>1420</v>
      </c>
      <c r="AE8" s="3189"/>
      <c r="AF8" s="3182" t="s">
        <v>2272</v>
      </c>
      <c r="AG8" s="3182" t="s">
        <v>303</v>
      </c>
      <c r="AH8" s="3182" t="s">
        <v>304</v>
      </c>
      <c r="AI8" s="3182" t="s">
        <v>1419</v>
      </c>
      <c r="AJ8" s="3182" t="s">
        <v>1491</v>
      </c>
    </row>
    <row r="9" spans="1:36" s="1214" customFormat="1" ht="45.75" customHeight="1" x14ac:dyDescent="0.25">
      <c r="A9" s="3019"/>
      <c r="B9" s="3019"/>
      <c r="C9" s="3019"/>
      <c r="D9" s="1662" t="s">
        <v>1048</v>
      </c>
      <c r="E9" s="1662" t="s">
        <v>1050</v>
      </c>
      <c r="F9" s="1661" t="s">
        <v>1052</v>
      </c>
      <c r="G9" s="1661" t="s">
        <v>1057</v>
      </c>
      <c r="H9" s="1661" t="s">
        <v>1058</v>
      </c>
      <c r="I9" s="1661" t="s">
        <v>1110</v>
      </c>
      <c r="J9" s="1662" t="s">
        <v>1112</v>
      </c>
      <c r="K9" s="1662" t="s">
        <v>1055</v>
      </c>
      <c r="L9" s="1662" t="s">
        <v>1059</v>
      </c>
      <c r="M9" s="1662" t="s">
        <v>1056</v>
      </c>
      <c r="N9" s="3019"/>
      <c r="O9" s="3019"/>
      <c r="P9" s="3019"/>
      <c r="Q9" s="3019"/>
      <c r="R9" s="3019"/>
      <c r="S9" s="3019"/>
      <c r="T9" s="3019"/>
      <c r="U9" s="3019"/>
      <c r="V9" s="3019"/>
      <c r="W9" s="3019"/>
      <c r="X9" s="3182"/>
      <c r="Y9" s="3019"/>
      <c r="Z9" s="3182"/>
      <c r="AA9" s="3182"/>
      <c r="AB9" s="3182"/>
      <c r="AC9" s="3182"/>
      <c r="AD9" s="1663" t="s">
        <v>1492</v>
      </c>
      <c r="AE9" s="1663" t="s">
        <v>1493</v>
      </c>
      <c r="AF9" s="3182"/>
      <c r="AG9" s="3182"/>
      <c r="AH9" s="3182"/>
      <c r="AI9" s="3182"/>
      <c r="AJ9" s="3182"/>
    </row>
    <row r="10" spans="1:36" x14ac:dyDescent="0.25">
      <c r="A10" s="1046">
        <v>1</v>
      </c>
      <c r="B10" s="1046" t="s">
        <v>412</v>
      </c>
      <c r="C10" s="1215" t="s">
        <v>412</v>
      </c>
      <c r="D10" s="1046" t="s">
        <v>412</v>
      </c>
      <c r="E10" s="1046" t="s">
        <v>412</v>
      </c>
      <c r="F10" s="1046" t="s">
        <v>412</v>
      </c>
      <c r="G10" s="1046" t="s">
        <v>412</v>
      </c>
      <c r="H10" s="1046" t="s">
        <v>412</v>
      </c>
      <c r="I10" s="564" t="s">
        <v>412</v>
      </c>
      <c r="J10" s="1046" t="s">
        <v>412</v>
      </c>
      <c r="K10" s="1046" t="s">
        <v>412</v>
      </c>
      <c r="L10" s="43" t="s">
        <v>412</v>
      </c>
      <c r="M10" s="43" t="s">
        <v>412</v>
      </c>
      <c r="N10" s="1046" t="s">
        <v>412</v>
      </c>
      <c r="O10" s="1046" t="s">
        <v>412</v>
      </c>
      <c r="P10" s="1046" t="s">
        <v>412</v>
      </c>
      <c r="Q10" s="1046" t="s">
        <v>412</v>
      </c>
      <c r="R10" s="43" t="s">
        <v>412</v>
      </c>
      <c r="S10" s="564" t="s">
        <v>412</v>
      </c>
      <c r="T10" s="564" t="s">
        <v>412</v>
      </c>
      <c r="U10" s="564" t="s">
        <v>412</v>
      </c>
      <c r="V10" s="564" t="s">
        <v>412</v>
      </c>
      <c r="W10" s="564" t="s">
        <v>412</v>
      </c>
      <c r="X10" s="1215">
        <v>2</v>
      </c>
      <c r="Y10" s="564" t="s">
        <v>412</v>
      </c>
      <c r="Z10" s="1215">
        <v>3</v>
      </c>
      <c r="AA10" s="1215">
        <v>4</v>
      </c>
      <c r="AB10" s="1215">
        <v>5</v>
      </c>
      <c r="AC10" s="1215">
        <v>6</v>
      </c>
      <c r="AD10" s="1215" t="s">
        <v>1494</v>
      </c>
      <c r="AE10" s="1215" t="s">
        <v>1495</v>
      </c>
      <c r="AF10" s="1215">
        <v>8</v>
      </c>
      <c r="AG10" s="1215">
        <v>9</v>
      </c>
      <c r="AH10" s="1215">
        <v>10</v>
      </c>
      <c r="AI10" s="1215">
        <v>11</v>
      </c>
      <c r="AJ10" s="1215">
        <v>12</v>
      </c>
    </row>
    <row r="11" spans="1:36" ht="36" customHeight="1" x14ac:dyDescent="0.25">
      <c r="A11" s="1046"/>
      <c r="B11" s="1046"/>
      <c r="C11" s="1215"/>
      <c r="D11" s="1046"/>
      <c r="E11" s="1046"/>
      <c r="F11" s="1046"/>
      <c r="G11" s="1046"/>
      <c r="H11" s="1046"/>
      <c r="I11" s="564"/>
      <c r="J11" s="1046"/>
      <c r="K11" s="1046"/>
      <c r="L11" s="43"/>
      <c r="M11" s="43"/>
      <c r="N11" s="43"/>
      <c r="O11" s="43"/>
      <c r="P11" s="43"/>
      <c r="Q11" s="43"/>
      <c r="R11" s="1069" t="s">
        <v>1469</v>
      </c>
      <c r="S11" s="1069" t="s">
        <v>1469</v>
      </c>
      <c r="T11" s="1069" t="s">
        <v>1469</v>
      </c>
      <c r="U11" s="1069" t="s">
        <v>1469</v>
      </c>
      <c r="V11" s="564"/>
      <c r="W11" s="564"/>
      <c r="X11" s="3188" t="s">
        <v>2290</v>
      </c>
      <c r="Y11" s="3188"/>
      <c r="Z11" s="3188"/>
      <c r="AA11" s="3188"/>
      <c r="AB11" s="3188"/>
      <c r="AC11" s="3188"/>
      <c r="AD11" s="1215"/>
      <c r="AE11" s="1215"/>
      <c r="AF11" s="1215"/>
      <c r="AG11" s="1215"/>
      <c r="AH11" s="1215"/>
      <c r="AI11" s="1215"/>
      <c r="AJ11" s="1215"/>
    </row>
    <row r="12" spans="1:36" x14ac:dyDescent="0.25">
      <c r="A12" s="566"/>
      <c r="B12" s="1070"/>
      <c r="C12" s="1070"/>
      <c r="D12" s="1070"/>
      <c r="E12" s="1070"/>
      <c r="F12" s="1070"/>
      <c r="G12" s="1070"/>
      <c r="H12" s="1070"/>
      <c r="I12" s="1070"/>
      <c r="J12" s="1070"/>
      <c r="K12" s="1070"/>
      <c r="L12" s="1070"/>
      <c r="M12" s="1070"/>
      <c r="N12" s="1070"/>
      <c r="O12" s="1070"/>
      <c r="P12" s="1070"/>
      <c r="Q12" s="1070"/>
      <c r="R12" s="1069"/>
      <c r="S12" s="863" t="s">
        <v>1930</v>
      </c>
      <c r="T12" s="863" t="s">
        <v>1930</v>
      </c>
      <c r="U12" s="863" t="s">
        <v>1930</v>
      </c>
      <c r="V12" s="863" t="s">
        <v>1930</v>
      </c>
      <c r="W12" s="863"/>
      <c r="X12" s="1070"/>
      <c r="Y12" s="1070"/>
      <c r="Z12" s="1070"/>
      <c r="AA12" s="1070"/>
      <c r="AB12" s="1070"/>
      <c r="AC12" s="1070"/>
      <c r="AD12" s="1070"/>
      <c r="AE12" s="1070"/>
      <c r="AF12" s="1070"/>
      <c r="AG12" s="1070"/>
      <c r="AH12" s="1070"/>
      <c r="AI12" s="1070"/>
      <c r="AJ12" s="1071"/>
    </row>
    <row r="13" spans="1:36" ht="47.25" x14ac:dyDescent="0.25">
      <c r="A13" s="566"/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1069" t="s">
        <v>1469</v>
      </c>
      <c r="S13" s="1069" t="s">
        <v>1469</v>
      </c>
      <c r="T13" s="1069" t="s">
        <v>1469</v>
      </c>
      <c r="U13" s="1069" t="s">
        <v>1469</v>
      </c>
      <c r="V13" s="863"/>
      <c r="W13" s="863"/>
      <c r="X13" s="566"/>
      <c r="Y13" s="566"/>
      <c r="Z13" s="566"/>
      <c r="AA13" s="566"/>
      <c r="AB13" s="566"/>
      <c r="AC13" s="566"/>
      <c r="AD13" s="566"/>
      <c r="AE13" s="566"/>
      <c r="AF13" s="566"/>
      <c r="AG13" s="566"/>
      <c r="AH13" s="566"/>
      <c r="AI13" s="566"/>
      <c r="AJ13" s="566"/>
    </row>
    <row r="14" spans="1:36" x14ac:dyDescent="0.25">
      <c r="R14" s="1212"/>
      <c r="S14" s="1213" t="s">
        <v>1931</v>
      </c>
      <c r="T14" s="1213" t="s">
        <v>1931</v>
      </c>
      <c r="U14" s="1213" t="s">
        <v>1931</v>
      </c>
      <c r="V14" s="1213" t="s">
        <v>1931</v>
      </c>
      <c r="W14" s="1213"/>
    </row>
    <row r="16" spans="1:36" x14ac:dyDescent="0.25">
      <c r="A16" s="1214" t="s">
        <v>416</v>
      </c>
    </row>
    <row r="17" spans="1:1" x14ac:dyDescent="0.25">
      <c r="A17" s="1214" t="s">
        <v>1301</v>
      </c>
    </row>
    <row r="18" spans="1:1" x14ac:dyDescent="0.25">
      <c r="A18" s="1214" t="s">
        <v>1302</v>
      </c>
    </row>
  </sheetData>
  <mergeCells count="29">
    <mergeCell ref="X11:AC11"/>
    <mergeCell ref="P8:P9"/>
    <mergeCell ref="R8:R9"/>
    <mergeCell ref="AF8:AF9"/>
    <mergeCell ref="AG8:AG9"/>
    <mergeCell ref="X8:X9"/>
    <mergeCell ref="AD8:AE8"/>
    <mergeCell ref="Q8:Q9"/>
    <mergeCell ref="Y8:Y9"/>
    <mergeCell ref="AH2:AJ2"/>
    <mergeCell ref="AH1:AJ1"/>
    <mergeCell ref="W8:W9"/>
    <mergeCell ref="B8:B9"/>
    <mergeCell ref="AB8:AB9"/>
    <mergeCell ref="AC8:AC9"/>
    <mergeCell ref="AH8:AH9"/>
    <mergeCell ref="AJ8:AJ9"/>
    <mergeCell ref="A8:A9"/>
    <mergeCell ref="N8:N9"/>
    <mergeCell ref="O8:O9"/>
    <mergeCell ref="AG3:AI3"/>
    <mergeCell ref="C8:C9"/>
    <mergeCell ref="AA8:AA9"/>
    <mergeCell ref="AI8:AI9"/>
    <mergeCell ref="Z8:Z9"/>
    <mergeCell ref="S8:S9"/>
    <mergeCell ref="T8:T9"/>
    <mergeCell ref="U8:U9"/>
    <mergeCell ref="V8:V9"/>
  </mergeCells>
  <dataValidations count="4">
    <dataValidation type="list" allowBlank="1" showInputMessage="1" showErrorMessage="1" sqref="U13" xr:uid="{00000000-0002-0000-2000-000000000000}">
      <formula1>$A$2:$A$132</formula1>
    </dataValidation>
    <dataValidation type="list" allowBlank="1" showInputMessage="1" showErrorMessage="1" sqref="T13" xr:uid="{00000000-0002-0000-2000-000001000000}">
      <formula1>$B$5:$B$33</formula1>
    </dataValidation>
    <dataValidation type="list" allowBlank="1" showInputMessage="1" showErrorMessage="1" sqref="S13" xr:uid="{00000000-0002-0000-2000-000002000000}">
      <formula1>$E$5:$E$19</formula1>
    </dataValidation>
    <dataValidation type="list" allowBlank="1" showInputMessage="1" showErrorMessage="1" sqref="U11" xr:uid="{00000000-0002-0000-2000-000003000000}">
      <formula1>#REF!</formula1>
    </dataValidation>
  </dataValidations>
  <pageMargins left="0.7" right="0.7" top="0.75" bottom="0.75" header="0.3" footer="0.3"/>
  <pageSetup paperSize="8" scale="61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000-000004000000}">
          <x14:formula1>
            <xm:f>'Показатели ИПР ПДП'!$B$5:$B$33</xm:f>
          </x14:formula1>
          <xm:sqref>T11</xm:sqref>
        </x14:dataValidation>
        <x14:dataValidation type="list" allowBlank="1" showInputMessage="1" showErrorMessage="1" xr:uid="{00000000-0002-0000-2000-000005000000}">
          <x14:formula1>
            <xm:f>'Показатели ИПР ПДП'!$E$5:$E$19</xm:f>
          </x14:formula1>
          <xm:sqref>S11</xm:sqref>
        </x14:dataValidation>
        <x14:dataValidation type="list" allowBlank="1" showInputMessage="1" showErrorMessage="1" xr:uid="{00000000-0002-0000-2000-000006000000}">
          <x14:formula1>
            <xm:f>'Пр 13а План ПРиПРО по УИП'!$A$9:$A$20</xm:f>
          </x14:formula1>
          <xm:sqref>R11:R14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2"/>
  <sheetViews>
    <sheetView topLeftCell="A46" workbookViewId="0"/>
  </sheetViews>
  <sheetFormatPr defaultColWidth="8.7109375" defaultRowHeight="15.75" x14ac:dyDescent="0.25"/>
  <cols>
    <col min="1" max="1" width="9.140625" style="181" customWidth="1"/>
    <col min="2" max="2" width="63.42578125" style="181" customWidth="1"/>
    <col min="3" max="3" width="26.42578125" style="181" bestFit="1" customWidth="1"/>
    <col min="4" max="4" width="26.5703125" style="181" bestFit="1" customWidth="1"/>
    <col min="5" max="5" width="27" style="181" bestFit="1" customWidth="1"/>
    <col min="6" max="16384" width="8.7109375" style="181"/>
  </cols>
  <sheetData>
    <row r="1" spans="1:6" x14ac:dyDescent="0.25">
      <c r="D1" s="2795" t="s">
        <v>583</v>
      </c>
      <c r="E1" s="2795"/>
      <c r="F1" s="3"/>
    </row>
    <row r="2" spans="1:6" ht="65.099999999999994" customHeight="1" x14ac:dyDescent="0.25">
      <c r="D2" s="2795" t="s">
        <v>90</v>
      </c>
      <c r="E2" s="2795"/>
      <c r="F2" s="3"/>
    </row>
    <row r="3" spans="1:6" ht="18.75" x14ac:dyDescent="0.3">
      <c r="A3" s="255"/>
      <c r="B3" s="3191" t="s">
        <v>348</v>
      </c>
      <c r="C3" s="3191"/>
      <c r="D3" s="3191"/>
      <c r="E3" s="3191"/>
    </row>
    <row r="4" spans="1:6" ht="18.75" x14ac:dyDescent="0.25">
      <c r="A4" s="255"/>
      <c r="B4" s="3192" t="s">
        <v>2434</v>
      </c>
      <c r="C4" s="3192"/>
      <c r="D4" s="3192"/>
      <c r="E4" s="3192"/>
    </row>
    <row r="5" spans="1:6" ht="18.75" x14ac:dyDescent="0.25">
      <c r="A5" s="255"/>
      <c r="B5" s="3192" t="s">
        <v>1316</v>
      </c>
      <c r="C5" s="3192"/>
      <c r="D5" s="3192"/>
      <c r="E5" s="3192"/>
    </row>
    <row r="6" spans="1:6" x14ac:dyDescent="0.25">
      <c r="A6" s="255"/>
      <c r="B6" s="255"/>
      <c r="C6" s="255"/>
      <c r="D6" s="255"/>
      <c r="E6" s="256" t="s">
        <v>306</v>
      </c>
    </row>
    <row r="7" spans="1:6" ht="84" customHeight="1" x14ac:dyDescent="0.25">
      <c r="A7" s="257" t="s">
        <v>5</v>
      </c>
      <c r="B7" s="257" t="s">
        <v>308</v>
      </c>
      <c r="C7" s="257" t="s">
        <v>319</v>
      </c>
      <c r="D7" s="257" t="s">
        <v>320</v>
      </c>
      <c r="E7" s="257" t="s">
        <v>321</v>
      </c>
    </row>
    <row r="8" spans="1:6" ht="19.5" customHeight="1" x14ac:dyDescent="0.25">
      <c r="A8" s="257">
        <v>1</v>
      </c>
      <c r="B8" s="257">
        <v>2</v>
      </c>
      <c r="C8" s="257">
        <v>3</v>
      </c>
      <c r="D8" s="257">
        <v>4</v>
      </c>
      <c r="E8" s="257">
        <v>5</v>
      </c>
    </row>
    <row r="9" spans="1:6" ht="27.95" customHeight="1" x14ac:dyDescent="0.25">
      <c r="A9" s="257">
        <v>1</v>
      </c>
      <c r="B9" s="258" t="s">
        <v>457</v>
      </c>
      <c r="C9" s="259" t="s">
        <v>87</v>
      </c>
      <c r="D9" s="259" t="s">
        <v>87</v>
      </c>
      <c r="E9" s="257">
        <f>ROUND(E10/100*E11,1)</f>
        <v>0</v>
      </c>
    </row>
    <row r="10" spans="1:6" s="255" customFormat="1" ht="31.5" x14ac:dyDescent="0.25">
      <c r="A10" s="260" t="s">
        <v>139</v>
      </c>
      <c r="B10" s="213" t="s">
        <v>1160</v>
      </c>
      <c r="C10" s="259" t="s">
        <v>87</v>
      </c>
      <c r="D10" s="259" t="s">
        <v>87</v>
      </c>
      <c r="E10" s="762"/>
    </row>
    <row r="11" spans="1:6" s="255" customFormat="1" x14ac:dyDescent="0.25">
      <c r="A11" s="260" t="s">
        <v>144</v>
      </c>
      <c r="B11" s="213" t="s">
        <v>456</v>
      </c>
      <c r="C11" s="259" t="s">
        <v>87</v>
      </c>
      <c r="D11" s="259" t="s">
        <v>87</v>
      </c>
      <c r="E11" s="762"/>
    </row>
    <row r="12" spans="1:6" s="255" customFormat="1" ht="31.5" x14ac:dyDescent="0.25">
      <c r="A12" s="762">
        <v>2</v>
      </c>
      <c r="B12" s="258" t="s">
        <v>439</v>
      </c>
      <c r="C12" s="260"/>
      <c r="D12" s="260"/>
      <c r="E12" s="762">
        <f>D12</f>
        <v>0</v>
      </c>
    </row>
    <row r="13" spans="1:6" x14ac:dyDescent="0.25">
      <c r="A13" s="257">
        <v>3</v>
      </c>
      <c r="B13" s="258" t="s">
        <v>1303</v>
      </c>
      <c r="C13" s="260"/>
      <c r="D13" s="260"/>
      <c r="E13" s="257"/>
    </row>
    <row r="14" spans="1:6" x14ac:dyDescent="0.25">
      <c r="A14" s="257">
        <v>4</v>
      </c>
      <c r="B14" s="261" t="s">
        <v>1304</v>
      </c>
      <c r="C14" s="262">
        <f>C15+C53</f>
        <v>0</v>
      </c>
      <c r="D14" s="262">
        <f>D15+D53</f>
        <v>0</v>
      </c>
      <c r="E14" s="262" t="e">
        <f>E15+E53</f>
        <v>#DIV/0!</v>
      </c>
    </row>
    <row r="15" spans="1:6" x14ac:dyDescent="0.25">
      <c r="A15" s="257" t="s">
        <v>309</v>
      </c>
      <c r="B15" s="1432" t="s">
        <v>2156</v>
      </c>
      <c r="C15" s="262">
        <f>SUM(C16:C52)</f>
        <v>0</v>
      </c>
      <c r="D15" s="262">
        <f>SUM(D16:D52)</f>
        <v>0</v>
      </c>
      <c r="E15" s="262" t="e">
        <f>SUM(E16:E52)</f>
        <v>#DIV/0!</v>
      </c>
    </row>
    <row r="16" spans="1:6" x14ac:dyDescent="0.25">
      <c r="A16" s="260" t="s">
        <v>2221</v>
      </c>
      <c r="B16" s="213" t="s">
        <v>36</v>
      </c>
      <c r="C16" s="264"/>
      <c r="D16" s="264"/>
      <c r="E16" s="263" t="e">
        <f>D16/E$9*100</f>
        <v>#DIV/0!</v>
      </c>
    </row>
    <row r="17" spans="1:5" x14ac:dyDescent="0.25">
      <c r="A17" s="260" t="s">
        <v>2222</v>
      </c>
      <c r="B17" s="213" t="s">
        <v>37</v>
      </c>
      <c r="C17" s="213"/>
      <c r="D17" s="213"/>
      <c r="E17" s="263" t="e">
        <f t="shared" ref="E17:E25" si="0">D17/E$9*100</f>
        <v>#DIV/0!</v>
      </c>
    </row>
    <row r="18" spans="1:5" ht="31.5" x14ac:dyDescent="0.25">
      <c r="A18" s="1456" t="s">
        <v>2223</v>
      </c>
      <c r="B18" s="213" t="s">
        <v>38</v>
      </c>
      <c r="C18" s="213"/>
      <c r="D18" s="213"/>
      <c r="E18" s="263" t="e">
        <f t="shared" si="0"/>
        <v>#DIV/0!</v>
      </c>
    </row>
    <row r="19" spans="1:5" x14ac:dyDescent="0.25">
      <c r="A19" s="1456" t="s">
        <v>2224</v>
      </c>
      <c r="B19" s="213" t="s">
        <v>39</v>
      </c>
      <c r="C19" s="213"/>
      <c r="D19" s="213"/>
      <c r="E19" s="263" t="e">
        <f t="shared" si="0"/>
        <v>#DIV/0!</v>
      </c>
    </row>
    <row r="20" spans="1:5" x14ac:dyDescent="0.25">
      <c r="A20" s="1456" t="s">
        <v>2225</v>
      </c>
      <c r="B20" s="213" t="s">
        <v>40</v>
      </c>
      <c r="C20" s="213"/>
      <c r="D20" s="213"/>
      <c r="E20" s="263" t="e">
        <f>D20/E$9*100</f>
        <v>#DIV/0!</v>
      </c>
    </row>
    <row r="21" spans="1:5" ht="31.5" x14ac:dyDescent="0.25">
      <c r="A21" s="1456" t="s">
        <v>2226</v>
      </c>
      <c r="B21" s="213" t="s">
        <v>41</v>
      </c>
      <c r="C21" s="213"/>
      <c r="D21" s="213"/>
      <c r="E21" s="263" t="e">
        <f>D21/E$9*100</f>
        <v>#DIV/0!</v>
      </c>
    </row>
    <row r="22" spans="1:5" x14ac:dyDescent="0.25">
      <c r="A22" s="1456" t="s">
        <v>2227</v>
      </c>
      <c r="B22" s="213" t="s">
        <v>42</v>
      </c>
      <c r="C22" s="213"/>
      <c r="D22" s="213"/>
      <c r="E22" s="263" t="e">
        <f t="shared" si="0"/>
        <v>#DIV/0!</v>
      </c>
    </row>
    <row r="23" spans="1:5" x14ac:dyDescent="0.25">
      <c r="A23" s="260" t="s">
        <v>2228</v>
      </c>
      <c r="B23" s="213" t="s">
        <v>43</v>
      </c>
      <c r="C23" s="213"/>
      <c r="D23" s="213"/>
      <c r="E23" s="263" t="e">
        <f t="shared" si="0"/>
        <v>#DIV/0!</v>
      </c>
    </row>
    <row r="24" spans="1:5" x14ac:dyDescent="0.25">
      <c r="A24" s="1766" t="s">
        <v>2229</v>
      </c>
      <c r="B24" s="871" t="s">
        <v>437</v>
      </c>
      <c r="C24" s="1763"/>
      <c r="D24" s="1763"/>
      <c r="E24" s="1937" t="e">
        <f t="shared" si="0"/>
        <v>#DIV/0!</v>
      </c>
    </row>
    <row r="25" spans="1:5" x14ac:dyDescent="0.25">
      <c r="A25" s="1766" t="s">
        <v>2230</v>
      </c>
      <c r="B25" s="871" t="s">
        <v>45</v>
      </c>
      <c r="C25" s="213"/>
      <c r="D25" s="213"/>
      <c r="E25" s="263" t="e">
        <f t="shared" si="0"/>
        <v>#DIV/0!</v>
      </c>
    </row>
    <row r="26" spans="1:5" x14ac:dyDescent="0.25">
      <c r="A26" s="1766" t="s">
        <v>2231</v>
      </c>
      <c r="B26" s="871" t="s">
        <v>50</v>
      </c>
      <c r="C26" s="258"/>
      <c r="D26" s="258" t="s">
        <v>1763</v>
      </c>
      <c r="E26" s="263" t="e">
        <f>D26/E$9*100</f>
        <v>#VALUE!</v>
      </c>
    </row>
    <row r="27" spans="1:5" ht="31.5" x14ac:dyDescent="0.25">
      <c r="A27" s="1766" t="s">
        <v>2232</v>
      </c>
      <c r="B27" s="871" t="s">
        <v>53</v>
      </c>
      <c r="C27" s="258"/>
      <c r="D27" s="258"/>
      <c r="E27" s="263" t="e">
        <f t="shared" ref="E27:E51" si="1">D27/E$9*100</f>
        <v>#DIV/0!</v>
      </c>
    </row>
    <row r="28" spans="1:5" x14ac:dyDescent="0.25">
      <c r="A28" s="1766" t="s">
        <v>2233</v>
      </c>
      <c r="B28" s="871" t="s">
        <v>56</v>
      </c>
      <c r="C28" s="258"/>
      <c r="D28" s="258"/>
      <c r="E28" s="263" t="e">
        <f t="shared" si="1"/>
        <v>#DIV/0!</v>
      </c>
    </row>
    <row r="29" spans="1:5" x14ac:dyDescent="0.25">
      <c r="A29" s="1766" t="s">
        <v>2234</v>
      </c>
      <c r="B29" s="871" t="s">
        <v>59</v>
      </c>
      <c r="C29" s="258"/>
      <c r="D29" s="258"/>
      <c r="E29" s="263" t="e">
        <f t="shared" si="1"/>
        <v>#DIV/0!</v>
      </c>
    </row>
    <row r="30" spans="1:5" ht="47.25" x14ac:dyDescent="0.25">
      <c r="A30" s="1766" t="s">
        <v>2235</v>
      </c>
      <c r="B30" s="871" t="s">
        <v>65</v>
      </c>
      <c r="C30" s="213"/>
      <c r="D30" s="213"/>
      <c r="E30" s="263" t="e">
        <f t="shared" si="1"/>
        <v>#DIV/0!</v>
      </c>
    </row>
    <row r="31" spans="1:5" x14ac:dyDescent="0.25">
      <c r="A31" s="1766" t="s">
        <v>2236</v>
      </c>
      <c r="B31" s="1462" t="s">
        <v>618</v>
      </c>
      <c r="C31" s="213"/>
      <c r="D31" s="213"/>
      <c r="E31" s="263" t="e">
        <f t="shared" si="1"/>
        <v>#DIV/0!</v>
      </c>
    </row>
    <row r="32" spans="1:5" x14ac:dyDescent="0.25">
      <c r="A32" s="1766" t="s">
        <v>2237</v>
      </c>
      <c r="B32" s="871" t="s">
        <v>68</v>
      </c>
      <c r="C32" s="213"/>
      <c r="D32" s="213"/>
      <c r="E32" s="263" t="e">
        <f t="shared" si="1"/>
        <v>#DIV/0!</v>
      </c>
    </row>
    <row r="33" spans="1:5" ht="31.5" x14ac:dyDescent="0.25">
      <c r="A33" s="1766" t="s">
        <v>2238</v>
      </c>
      <c r="B33" s="871" t="s">
        <v>438</v>
      </c>
      <c r="C33" s="213"/>
      <c r="D33" s="213"/>
      <c r="E33" s="263" t="e">
        <f t="shared" si="1"/>
        <v>#DIV/0!</v>
      </c>
    </row>
    <row r="34" spans="1:5" ht="31.5" x14ac:dyDescent="0.25">
      <c r="A34" s="1766" t="s">
        <v>2239</v>
      </c>
      <c r="B34" s="871" t="s">
        <v>2289</v>
      </c>
      <c r="C34" s="213"/>
      <c r="D34" s="213"/>
      <c r="E34" s="263" t="e">
        <f t="shared" si="1"/>
        <v>#DIV/0!</v>
      </c>
    </row>
    <row r="35" spans="1:5" x14ac:dyDescent="0.25">
      <c r="A35" s="1766" t="s">
        <v>2240</v>
      </c>
      <c r="B35" s="871" t="s">
        <v>312</v>
      </c>
      <c r="C35" s="213"/>
      <c r="D35" s="213"/>
      <c r="E35" s="263" t="e">
        <f t="shared" si="1"/>
        <v>#DIV/0!</v>
      </c>
    </row>
    <row r="36" spans="1:5" x14ac:dyDescent="0.25">
      <c r="A36" s="1766" t="s">
        <v>2241</v>
      </c>
      <c r="B36" s="871" t="s">
        <v>72</v>
      </c>
      <c r="C36" s="213"/>
      <c r="D36" s="213"/>
      <c r="E36" s="263" t="e">
        <f t="shared" si="1"/>
        <v>#DIV/0!</v>
      </c>
    </row>
    <row r="37" spans="1:5" s="255" customFormat="1" ht="32.25" thickBot="1" x14ac:dyDescent="0.3">
      <c r="A37" s="1766" t="s">
        <v>2242</v>
      </c>
      <c r="B37" s="1938" t="s">
        <v>1841</v>
      </c>
      <c r="C37" s="1455"/>
      <c r="D37" s="1455"/>
      <c r="E37" s="1368" t="e">
        <f t="shared" si="1"/>
        <v>#DIV/0!</v>
      </c>
    </row>
    <row r="38" spans="1:5" s="255" customFormat="1" ht="48" thickBot="1" x14ac:dyDescent="0.3">
      <c r="A38" s="1766" t="s">
        <v>2243</v>
      </c>
      <c r="B38" s="1938" t="s">
        <v>1816</v>
      </c>
      <c r="C38" s="1455"/>
      <c r="D38" s="1455"/>
      <c r="E38" s="1368" t="e">
        <f t="shared" si="1"/>
        <v>#DIV/0!</v>
      </c>
    </row>
    <row r="39" spans="1:5" s="666" customFormat="1" x14ac:dyDescent="0.25">
      <c r="A39" s="1766" t="s">
        <v>2244</v>
      </c>
      <c r="B39" s="1465" t="s">
        <v>626</v>
      </c>
      <c r="C39" s="213"/>
      <c r="D39" s="213"/>
      <c r="E39" s="263" t="e">
        <f t="shared" si="1"/>
        <v>#DIV/0!</v>
      </c>
    </row>
    <row r="40" spans="1:5" ht="37.5" customHeight="1" x14ac:dyDescent="0.25">
      <c r="A40" s="1766" t="s">
        <v>2245</v>
      </c>
      <c r="B40" s="1098" t="s">
        <v>1412</v>
      </c>
      <c r="C40" s="213"/>
      <c r="D40" s="213"/>
      <c r="E40" s="263" t="e">
        <f t="shared" si="1"/>
        <v>#DIV/0!</v>
      </c>
    </row>
    <row r="41" spans="1:5" x14ac:dyDescent="0.25">
      <c r="A41" s="1766" t="s">
        <v>2246</v>
      </c>
      <c r="B41" s="1465" t="s">
        <v>629</v>
      </c>
      <c r="C41" s="213"/>
      <c r="D41" s="213"/>
      <c r="E41" s="263" t="e">
        <f t="shared" si="1"/>
        <v>#DIV/0!</v>
      </c>
    </row>
    <row r="42" spans="1:5" x14ac:dyDescent="0.25">
      <c r="A42" s="1766" t="s">
        <v>2247</v>
      </c>
      <c r="B42" s="1465" t="s">
        <v>1291</v>
      </c>
      <c r="C42" s="213"/>
      <c r="D42" s="213"/>
      <c r="E42" s="263" t="e">
        <f t="shared" si="1"/>
        <v>#DIV/0!</v>
      </c>
    </row>
    <row r="43" spans="1:5" x14ac:dyDescent="0.25">
      <c r="A43" s="1766" t="s">
        <v>2248</v>
      </c>
      <c r="B43" s="1465" t="s">
        <v>1411</v>
      </c>
      <c r="C43" s="213"/>
      <c r="D43" s="213"/>
      <c r="E43" s="263" t="e">
        <f t="shared" si="1"/>
        <v>#DIV/0!</v>
      </c>
    </row>
    <row r="44" spans="1:5" x14ac:dyDescent="0.25">
      <c r="A44" s="1766" t="s">
        <v>2249</v>
      </c>
      <c r="B44" s="871" t="s">
        <v>698</v>
      </c>
      <c r="C44" s="213"/>
      <c r="D44" s="213"/>
      <c r="E44" s="263" t="e">
        <f t="shared" si="1"/>
        <v>#DIV/0!</v>
      </c>
    </row>
    <row r="45" spans="1:5" s="666" customFormat="1" ht="31.5" x14ac:dyDescent="0.25">
      <c r="A45" s="1766" t="s">
        <v>2250</v>
      </c>
      <c r="B45" s="871" t="s">
        <v>1736</v>
      </c>
      <c r="C45" s="213"/>
      <c r="D45" s="213"/>
      <c r="E45" s="263" t="e">
        <f t="shared" si="1"/>
        <v>#DIV/0!</v>
      </c>
    </row>
    <row r="46" spans="1:5" s="666" customFormat="1" ht="31.5" x14ac:dyDescent="0.25">
      <c r="A46" s="1766" t="s">
        <v>2251</v>
      </c>
      <c r="B46" s="871" t="s">
        <v>627</v>
      </c>
      <c r="C46" s="213"/>
      <c r="D46" s="213"/>
      <c r="E46" s="263" t="e">
        <f t="shared" si="1"/>
        <v>#DIV/0!</v>
      </c>
    </row>
    <row r="47" spans="1:5" s="666" customFormat="1" ht="31.5" x14ac:dyDescent="0.25">
      <c r="A47" s="1766" t="s">
        <v>2252</v>
      </c>
      <c r="B47" s="871" t="s">
        <v>1737</v>
      </c>
      <c r="C47" s="213"/>
      <c r="D47" s="213"/>
      <c r="E47" s="263" t="e">
        <f t="shared" si="1"/>
        <v>#DIV/0!</v>
      </c>
    </row>
    <row r="48" spans="1:5" s="666" customFormat="1" ht="31.5" x14ac:dyDescent="0.25">
      <c r="A48" s="1766" t="s">
        <v>2253</v>
      </c>
      <c r="B48" s="871" t="s">
        <v>1742</v>
      </c>
      <c r="C48" s="213"/>
      <c r="D48" s="213"/>
      <c r="E48" s="263" t="e">
        <f t="shared" si="1"/>
        <v>#DIV/0!</v>
      </c>
    </row>
    <row r="49" spans="1:9" s="666" customFormat="1" ht="31.5" x14ac:dyDescent="0.25">
      <c r="A49" s="1766" t="s">
        <v>2254</v>
      </c>
      <c r="B49" s="871" t="s">
        <v>582</v>
      </c>
      <c r="C49" s="213"/>
      <c r="D49" s="213"/>
      <c r="E49" s="263" t="e">
        <f t="shared" si="1"/>
        <v>#DIV/0!</v>
      </c>
    </row>
    <row r="50" spans="1:9" s="255" customFormat="1" ht="31.5" x14ac:dyDescent="0.25">
      <c r="A50" s="1766" t="s">
        <v>2255</v>
      </c>
      <c r="B50" s="1458" t="s">
        <v>1311</v>
      </c>
      <c r="C50" s="1455"/>
      <c r="D50" s="1455"/>
      <c r="E50" s="1368" t="e">
        <f t="shared" si="1"/>
        <v>#DIV/0!</v>
      </c>
    </row>
    <row r="51" spans="1:9" s="255" customFormat="1" x14ac:dyDescent="0.25">
      <c r="A51" s="1766" t="s">
        <v>2256</v>
      </c>
      <c r="B51" s="871" t="s">
        <v>2160</v>
      </c>
      <c r="C51" s="1455"/>
      <c r="D51" s="1455"/>
      <c r="E51" s="1368" t="e">
        <f t="shared" si="1"/>
        <v>#DIV/0!</v>
      </c>
    </row>
    <row r="52" spans="1:9" s="255" customFormat="1" ht="31.5" x14ac:dyDescent="0.25">
      <c r="A52" s="602" t="s">
        <v>310</v>
      </c>
      <c r="B52" s="1650" t="s">
        <v>2143</v>
      </c>
      <c r="C52" s="262"/>
      <c r="D52" s="262"/>
      <c r="E52" s="1368" t="e">
        <f>D52/E$9*100</f>
        <v>#DIV/0!</v>
      </c>
    </row>
    <row r="53" spans="1:9" s="1364" customFormat="1" x14ac:dyDescent="0.25">
      <c r="A53" s="602" t="s">
        <v>311</v>
      </c>
      <c r="B53" s="1528" t="s">
        <v>1323</v>
      </c>
      <c r="C53" s="262">
        <f>C54+C55</f>
        <v>0</v>
      </c>
      <c r="D53" s="262">
        <f>D54+D55</f>
        <v>0</v>
      </c>
      <c r="E53" s="262" t="e">
        <f>E54+E55</f>
        <v>#DIV/0!</v>
      </c>
    </row>
    <row r="54" spans="1:9" s="1364" customFormat="1" x14ac:dyDescent="0.25">
      <c r="A54" s="1766" t="s">
        <v>2257</v>
      </c>
      <c r="B54" s="1428" t="s">
        <v>1677</v>
      </c>
      <c r="C54" s="1368"/>
      <c r="D54" s="1368"/>
      <c r="E54" s="1368" t="e">
        <f t="shared" ref="E54:E55" si="2">D54/E$9*100</f>
        <v>#DIV/0!</v>
      </c>
    </row>
    <row r="55" spans="1:9" s="1364" customFormat="1" x14ac:dyDescent="0.25">
      <c r="A55" s="1766" t="s">
        <v>2258</v>
      </c>
      <c r="B55" s="1428" t="s">
        <v>35</v>
      </c>
      <c r="C55" s="1368"/>
      <c r="D55" s="1368"/>
      <c r="E55" s="1368" t="e">
        <f t="shared" si="2"/>
        <v>#DIV/0!</v>
      </c>
    </row>
    <row r="56" spans="1:9" ht="31.5" x14ac:dyDescent="0.25">
      <c r="A56" s="257" t="s">
        <v>159</v>
      </c>
      <c r="B56" s="258" t="s">
        <v>1157</v>
      </c>
      <c r="C56" s="257" t="e">
        <f>C14/C12</f>
        <v>#DIV/0!</v>
      </c>
      <c r="D56" s="265" t="e">
        <f>ROUND(D14/D12,0)</f>
        <v>#DIV/0!</v>
      </c>
      <c r="E56" s="266" t="e">
        <f>E14/D12</f>
        <v>#DIV/0!</v>
      </c>
    </row>
    <row r="57" spans="1:9" x14ac:dyDescent="0.25">
      <c r="A57" s="257" t="s">
        <v>161</v>
      </c>
      <c r="B57" s="258" t="s">
        <v>440</v>
      </c>
      <c r="C57" s="762"/>
      <c r="D57" s="762"/>
      <c r="E57" s="731" t="e">
        <f>(E56/C56)-1</f>
        <v>#DIV/0!</v>
      </c>
    </row>
    <row r="58" spans="1:9" x14ac:dyDescent="0.25">
      <c r="A58" s="267"/>
      <c r="B58" s="214"/>
      <c r="C58" s="268"/>
      <c r="D58" s="268"/>
      <c r="E58" s="269"/>
    </row>
    <row r="59" spans="1:9" ht="3" customHeight="1" x14ac:dyDescent="0.25">
      <c r="B59" s="214"/>
    </row>
    <row r="60" spans="1:9" ht="19.5" customHeight="1" x14ac:dyDescent="0.25">
      <c r="B60" s="270"/>
      <c r="D60" s="270"/>
      <c r="F60" s="270"/>
      <c r="G60" s="270"/>
      <c r="H60" s="270"/>
      <c r="I60" s="270"/>
    </row>
    <row r="61" spans="1:9" ht="16.5" customHeight="1" x14ac:dyDescent="0.25">
      <c r="A61" s="211"/>
      <c r="B61" s="19"/>
      <c r="C61" s="271"/>
      <c r="D61" s="272"/>
      <c r="F61" s="180"/>
      <c r="G61" s="180"/>
      <c r="H61" s="180"/>
      <c r="I61" s="180"/>
    </row>
    <row r="62" spans="1:9" x14ac:dyDescent="0.25">
      <c r="A62" s="3193"/>
      <c r="B62" s="3193"/>
      <c r="C62" s="252"/>
      <c r="D62" s="270"/>
      <c r="F62" s="270"/>
      <c r="G62" s="270"/>
      <c r="H62" s="270"/>
      <c r="I62" s="270"/>
    </row>
    <row r="63" spans="1:9" x14ac:dyDescent="0.25">
      <c r="B63" s="180"/>
      <c r="C63" s="180"/>
      <c r="D63" s="273"/>
      <c r="F63" s="180"/>
      <c r="G63" s="180"/>
      <c r="H63" s="180"/>
      <c r="I63" s="180"/>
    </row>
    <row r="64" spans="1:9" x14ac:dyDescent="0.25">
      <c r="A64" s="4"/>
      <c r="B64" s="1"/>
      <c r="C64" s="1"/>
      <c r="D64" s="1"/>
      <c r="E64" s="1"/>
      <c r="F64" s="1"/>
      <c r="G64" s="1"/>
      <c r="H64" s="1"/>
      <c r="I64" s="1"/>
    </row>
    <row r="65" spans="1:5" x14ac:dyDescent="0.25">
      <c r="B65" s="274"/>
      <c r="D65" s="270"/>
    </row>
    <row r="66" spans="1:5" x14ac:dyDescent="0.25">
      <c r="B66" s="274"/>
      <c r="D66" s="270"/>
    </row>
    <row r="67" spans="1:5" x14ac:dyDescent="0.25">
      <c r="B67" s="270"/>
      <c r="C67" s="252"/>
      <c r="D67" s="252"/>
      <c r="E67" s="666"/>
    </row>
    <row r="68" spans="1:5" x14ac:dyDescent="0.25">
      <c r="C68" s="180"/>
      <c r="D68" s="180"/>
      <c r="E68" s="272"/>
    </row>
    <row r="69" spans="1:5" x14ac:dyDescent="0.25">
      <c r="C69" s="180"/>
      <c r="D69" s="180"/>
      <c r="E69" s="272"/>
    </row>
    <row r="70" spans="1:5" x14ac:dyDescent="0.25">
      <c r="C70" s="180"/>
      <c r="D70" s="180"/>
      <c r="E70" s="272"/>
    </row>
    <row r="71" spans="1:5" x14ac:dyDescent="0.25">
      <c r="A71" s="3190"/>
      <c r="B71" s="3190"/>
    </row>
    <row r="72" spans="1:5" x14ac:dyDescent="0.25">
      <c r="A72" s="4"/>
      <c r="B72" s="1"/>
    </row>
  </sheetData>
  <mergeCells count="7">
    <mergeCell ref="A71:B71"/>
    <mergeCell ref="B3:E3"/>
    <mergeCell ref="D1:E1"/>
    <mergeCell ref="D2:E2"/>
    <mergeCell ref="B4:E4"/>
    <mergeCell ref="B5:E5"/>
    <mergeCell ref="A62:B62"/>
  </mergeCells>
  <pageMargins left="0.70866141732283472" right="0.51181102362204722" top="0.55118110236220474" bottom="0.35433070866141736" header="0.31496062992125984" footer="0.31496062992125984"/>
  <pageSetup paperSize="9" scale="4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I71"/>
  <sheetViews>
    <sheetView workbookViewId="0">
      <selection activeCell="C2" sqref="C2:E2"/>
    </sheetView>
  </sheetViews>
  <sheetFormatPr defaultColWidth="8.7109375" defaultRowHeight="15.75" x14ac:dyDescent="0.25"/>
  <cols>
    <col min="1" max="1" width="8.7109375" style="247"/>
    <col min="2" max="2" width="63.5703125" style="247" customWidth="1"/>
    <col min="3" max="3" width="25.5703125" style="247" customWidth="1"/>
    <col min="4" max="5" width="27" style="247" customWidth="1"/>
    <col min="6" max="6" width="17.85546875" style="247" customWidth="1"/>
    <col min="7" max="16384" width="8.7109375" style="247"/>
  </cols>
  <sheetData>
    <row r="1" spans="1:9" x14ac:dyDescent="0.25">
      <c r="A1" s="181"/>
      <c r="C1" s="2795" t="s">
        <v>1382</v>
      </c>
      <c r="D1" s="2795"/>
      <c r="E1" s="2795"/>
    </row>
    <row r="2" spans="1:9" ht="84.75" customHeight="1" x14ac:dyDescent="0.25">
      <c r="A2" s="181"/>
      <c r="B2" s="342"/>
      <c r="C2" s="2686" t="s">
        <v>90</v>
      </c>
      <c r="D2" s="2686"/>
      <c r="E2" s="2686"/>
      <c r="F2" s="3"/>
      <c r="G2" s="3"/>
      <c r="H2" s="3"/>
      <c r="I2" s="3"/>
    </row>
    <row r="3" spans="1:9" ht="18.75" x14ac:dyDescent="0.3">
      <c r="A3" s="181"/>
      <c r="B3" s="3191" t="s">
        <v>2433</v>
      </c>
      <c r="C3" s="3191"/>
      <c r="D3" s="3191"/>
      <c r="E3" s="3191"/>
    </row>
    <row r="4" spans="1:9" ht="18.75" x14ac:dyDescent="0.3">
      <c r="A4" s="181"/>
      <c r="B4" s="3191" t="s">
        <v>2432</v>
      </c>
      <c r="C4" s="3191"/>
      <c r="D4" s="3191"/>
      <c r="E4" s="3191" t="s">
        <v>306</v>
      </c>
    </row>
    <row r="5" spans="1:9" x14ac:dyDescent="0.25">
      <c r="E5" s="85" t="s">
        <v>102</v>
      </c>
    </row>
    <row r="6" spans="1:9" ht="63" x14ac:dyDescent="0.25">
      <c r="A6" s="224" t="s">
        <v>5</v>
      </c>
      <c r="B6" s="224" t="s">
        <v>307</v>
      </c>
      <c r="C6" s="224" t="s">
        <v>2294</v>
      </c>
      <c r="D6" s="224" t="s">
        <v>2295</v>
      </c>
      <c r="E6" s="224" t="s">
        <v>321</v>
      </c>
    </row>
    <row r="7" spans="1:9" x14ac:dyDescent="0.25">
      <c r="A7" s="224">
        <v>1</v>
      </c>
      <c r="B7" s="224">
        <v>2</v>
      </c>
      <c r="C7" s="224">
        <v>3</v>
      </c>
      <c r="D7" s="224">
        <v>4</v>
      </c>
      <c r="E7" s="224">
        <v>5</v>
      </c>
    </row>
    <row r="8" spans="1:9" ht="31.5" x14ac:dyDescent="0.25">
      <c r="A8" s="343">
        <v>1</v>
      </c>
      <c r="B8" s="344" t="s">
        <v>317</v>
      </c>
      <c r="C8" s="345" t="s">
        <v>87</v>
      </c>
      <c r="D8" s="345" t="s">
        <v>87</v>
      </c>
      <c r="E8" s="257">
        <f>ROUND(E9/100*E10,1)</f>
        <v>0</v>
      </c>
    </row>
    <row r="9" spans="1:9" s="779" customFormat="1" ht="47.25" x14ac:dyDescent="0.25">
      <c r="A9" s="260" t="s">
        <v>139</v>
      </c>
      <c r="B9" s="213" t="s">
        <v>1118</v>
      </c>
      <c r="C9" s="259" t="s">
        <v>87</v>
      </c>
      <c r="D9" s="259" t="s">
        <v>87</v>
      </c>
      <c r="E9" s="762"/>
    </row>
    <row r="10" spans="1:9" s="779" customFormat="1" ht="31.5" x14ac:dyDescent="0.25">
      <c r="A10" s="260" t="s">
        <v>144</v>
      </c>
      <c r="B10" s="213" t="s">
        <v>318</v>
      </c>
      <c r="C10" s="259" t="s">
        <v>87</v>
      </c>
      <c r="D10" s="259" t="s">
        <v>87</v>
      </c>
      <c r="E10" s="762"/>
    </row>
    <row r="11" spans="1:9" s="779" customFormat="1" x14ac:dyDescent="0.25">
      <c r="A11" s="763">
        <v>2</v>
      </c>
      <c r="B11" s="258" t="s">
        <v>455</v>
      </c>
      <c r="C11" s="345"/>
      <c r="D11" s="345"/>
      <c r="E11" s="346"/>
    </row>
    <row r="12" spans="1:9" s="779" customFormat="1" ht="31.5" x14ac:dyDescent="0.25">
      <c r="A12" s="260" t="s">
        <v>146</v>
      </c>
      <c r="B12" s="344" t="s">
        <v>314</v>
      </c>
      <c r="C12" s="344"/>
      <c r="D12" s="344"/>
      <c r="E12" s="344"/>
    </row>
    <row r="13" spans="1:9" x14ac:dyDescent="0.25">
      <c r="A13" s="347">
        <v>3</v>
      </c>
      <c r="B13" s="344" t="s">
        <v>329</v>
      </c>
      <c r="C13" s="260"/>
      <c r="D13" s="260"/>
      <c r="E13" s="344">
        <f>D13</f>
        <v>0</v>
      </c>
    </row>
    <row r="14" spans="1:9" x14ac:dyDescent="0.25">
      <c r="A14" s="1512">
        <v>4</v>
      </c>
      <c r="B14" s="261" t="s">
        <v>1304</v>
      </c>
      <c r="C14" s="262">
        <f>C15+C54</f>
        <v>0</v>
      </c>
      <c r="D14" s="262">
        <f>D15+D54</f>
        <v>0</v>
      </c>
      <c r="E14" s="262" t="e">
        <f>E15+E54</f>
        <v>#DIV/0!</v>
      </c>
    </row>
    <row r="15" spans="1:9" x14ac:dyDescent="0.25">
      <c r="A15" s="1512" t="s">
        <v>309</v>
      </c>
      <c r="B15" s="1432" t="s">
        <v>2156</v>
      </c>
      <c r="C15" s="262">
        <f>SUM(C16:C53)</f>
        <v>0</v>
      </c>
      <c r="D15" s="262">
        <f>SUM(D16:D53)</f>
        <v>0</v>
      </c>
      <c r="E15" s="262" t="e">
        <f>SUM(E16:E53)</f>
        <v>#DIV/0!</v>
      </c>
    </row>
    <row r="16" spans="1:9" x14ac:dyDescent="0.25">
      <c r="A16" s="1456" t="s">
        <v>2221</v>
      </c>
      <c r="B16" s="1455" t="s">
        <v>36</v>
      </c>
      <c r="C16" s="264"/>
      <c r="D16" s="264"/>
      <c r="E16" s="1368" t="e">
        <f>D16/E$9*100</f>
        <v>#DIV/0!</v>
      </c>
    </row>
    <row r="17" spans="1:5" x14ac:dyDescent="0.25">
      <c r="A17" s="1456" t="s">
        <v>2222</v>
      </c>
      <c r="B17" s="1455" t="s">
        <v>37</v>
      </c>
      <c r="C17" s="1455"/>
      <c r="D17" s="1455"/>
      <c r="E17" s="1368" t="e">
        <f t="shared" ref="E17:E25" si="0">D17/E$9*100</f>
        <v>#DIV/0!</v>
      </c>
    </row>
    <row r="18" spans="1:5" ht="31.5" x14ac:dyDescent="0.25">
      <c r="A18" s="1456" t="s">
        <v>2223</v>
      </c>
      <c r="B18" s="1455" t="s">
        <v>38</v>
      </c>
      <c r="C18" s="1455"/>
      <c r="D18" s="1455"/>
      <c r="E18" s="1368" t="e">
        <f t="shared" si="0"/>
        <v>#DIV/0!</v>
      </c>
    </row>
    <row r="19" spans="1:5" x14ac:dyDescent="0.25">
      <c r="A19" s="1456" t="s">
        <v>2224</v>
      </c>
      <c r="B19" s="1455" t="s">
        <v>39</v>
      </c>
      <c r="C19" s="1455"/>
      <c r="D19" s="1455"/>
      <c r="E19" s="1368" t="e">
        <f t="shared" si="0"/>
        <v>#DIV/0!</v>
      </c>
    </row>
    <row r="20" spans="1:5" x14ac:dyDescent="0.25">
      <c r="A20" s="1456" t="s">
        <v>2225</v>
      </c>
      <c r="B20" s="1455" t="s">
        <v>40</v>
      </c>
      <c r="C20" s="1455"/>
      <c r="D20" s="1455"/>
      <c r="E20" s="1368" t="e">
        <f>D20/E$9*100</f>
        <v>#DIV/0!</v>
      </c>
    </row>
    <row r="21" spans="1:5" ht="31.5" x14ac:dyDescent="0.25">
      <c r="A21" s="1456" t="s">
        <v>2226</v>
      </c>
      <c r="B21" s="1455" t="s">
        <v>41</v>
      </c>
      <c r="C21" s="1455"/>
      <c r="D21" s="1455"/>
      <c r="E21" s="1368" t="e">
        <f>D21/E$9*100</f>
        <v>#DIV/0!</v>
      </c>
    </row>
    <row r="22" spans="1:5" x14ac:dyDescent="0.25">
      <c r="A22" s="1456" t="s">
        <v>2227</v>
      </c>
      <c r="B22" s="1455" t="s">
        <v>42</v>
      </c>
      <c r="C22" s="1455"/>
      <c r="D22" s="1455"/>
      <c r="E22" s="1368" t="e">
        <f t="shared" si="0"/>
        <v>#DIV/0!</v>
      </c>
    </row>
    <row r="23" spans="1:5" x14ac:dyDescent="0.25">
      <c r="A23" s="1456" t="s">
        <v>2228</v>
      </c>
      <c r="B23" s="1455" t="s">
        <v>43</v>
      </c>
      <c r="C23" s="1455"/>
      <c r="D23" s="1455"/>
      <c r="E23" s="1368" t="e">
        <f t="shared" si="0"/>
        <v>#DIV/0!</v>
      </c>
    </row>
    <row r="24" spans="1:5" x14ac:dyDescent="0.25">
      <c r="A24" s="1456" t="s">
        <v>2229</v>
      </c>
      <c r="B24" s="1455" t="s">
        <v>437</v>
      </c>
      <c r="C24" s="1455"/>
      <c r="D24" s="1455"/>
      <c r="E24" s="1368" t="e">
        <f t="shared" si="0"/>
        <v>#DIV/0!</v>
      </c>
    </row>
    <row r="25" spans="1:5" x14ac:dyDescent="0.25">
      <c r="A25" s="1456" t="s">
        <v>2230</v>
      </c>
      <c r="B25" s="1455" t="s">
        <v>45</v>
      </c>
      <c r="C25" s="1455"/>
      <c r="D25" s="1455"/>
      <c r="E25" s="1368" t="e">
        <f t="shared" si="0"/>
        <v>#DIV/0!</v>
      </c>
    </row>
    <row r="26" spans="1:5" x14ac:dyDescent="0.25">
      <c r="A26" s="1456" t="s">
        <v>2231</v>
      </c>
      <c r="B26" s="1455" t="s">
        <v>50</v>
      </c>
      <c r="C26" s="258"/>
      <c r="D26" s="258" t="s">
        <v>1763</v>
      </c>
      <c r="E26" s="1368" t="e">
        <f>D26/E$9*100</f>
        <v>#VALUE!</v>
      </c>
    </row>
    <row r="27" spans="1:5" ht="31.5" x14ac:dyDescent="0.25">
      <c r="A27" s="1456" t="s">
        <v>2232</v>
      </c>
      <c r="B27" s="1455" t="s">
        <v>53</v>
      </c>
      <c r="C27" s="258"/>
      <c r="D27" s="258"/>
      <c r="E27" s="1368" t="e">
        <f t="shared" ref="E27:E52" si="1">D27/E$9*100</f>
        <v>#DIV/0!</v>
      </c>
    </row>
    <row r="28" spans="1:5" s="779" customFormat="1" x14ac:dyDescent="0.25">
      <c r="A28" s="1456" t="s">
        <v>2233</v>
      </c>
      <c r="B28" s="1455" t="s">
        <v>56</v>
      </c>
      <c r="C28" s="258"/>
      <c r="D28" s="258"/>
      <c r="E28" s="1368" t="e">
        <f t="shared" si="1"/>
        <v>#DIV/0!</v>
      </c>
    </row>
    <row r="29" spans="1:5" x14ac:dyDescent="0.25">
      <c r="A29" s="1456" t="s">
        <v>2234</v>
      </c>
      <c r="B29" s="1455" t="s">
        <v>59</v>
      </c>
      <c r="C29" s="258"/>
      <c r="D29" s="258"/>
      <c r="E29" s="1368" t="e">
        <f t="shared" si="1"/>
        <v>#DIV/0!</v>
      </c>
    </row>
    <row r="30" spans="1:5" ht="32.25" customHeight="1" x14ac:dyDescent="0.25">
      <c r="A30" s="1456" t="s">
        <v>2235</v>
      </c>
      <c r="B30" s="1455" t="s">
        <v>65</v>
      </c>
      <c r="C30" s="1455"/>
      <c r="D30" s="1455"/>
      <c r="E30" s="1368" t="e">
        <f t="shared" si="1"/>
        <v>#DIV/0!</v>
      </c>
    </row>
    <row r="31" spans="1:5" x14ac:dyDescent="0.25">
      <c r="A31" s="1456" t="s">
        <v>2236</v>
      </c>
      <c r="B31" s="1462" t="s">
        <v>618</v>
      </c>
      <c r="C31" s="1455"/>
      <c r="D31" s="1455"/>
      <c r="E31" s="1368" t="e">
        <f t="shared" si="1"/>
        <v>#DIV/0!</v>
      </c>
    </row>
    <row r="32" spans="1:5" x14ac:dyDescent="0.25">
      <c r="A32" s="1456" t="s">
        <v>2237</v>
      </c>
      <c r="B32" s="1455" t="s">
        <v>68</v>
      </c>
      <c r="C32" s="1455"/>
      <c r="D32" s="1455"/>
      <c r="E32" s="1368" t="e">
        <f t="shared" si="1"/>
        <v>#DIV/0!</v>
      </c>
    </row>
    <row r="33" spans="1:5" ht="31.5" x14ac:dyDescent="0.25">
      <c r="A33" s="1456" t="s">
        <v>2238</v>
      </c>
      <c r="B33" s="1455" t="s">
        <v>438</v>
      </c>
      <c r="C33" s="1455"/>
      <c r="D33" s="1455"/>
      <c r="E33" s="1368" t="e">
        <f t="shared" si="1"/>
        <v>#DIV/0!</v>
      </c>
    </row>
    <row r="34" spans="1:5" ht="31.5" x14ac:dyDescent="0.25">
      <c r="A34" s="1456" t="s">
        <v>2239</v>
      </c>
      <c r="B34" s="1455" t="s">
        <v>2289</v>
      </c>
      <c r="C34" s="1455"/>
      <c r="D34" s="1455"/>
      <c r="E34" s="1368" t="e">
        <f t="shared" si="1"/>
        <v>#DIV/0!</v>
      </c>
    </row>
    <row r="35" spans="1:5" x14ac:dyDescent="0.25">
      <c r="A35" s="1456" t="s">
        <v>2240</v>
      </c>
      <c r="B35" s="1455" t="s">
        <v>312</v>
      </c>
      <c r="C35" s="1455"/>
      <c r="D35" s="1455"/>
      <c r="E35" s="1368" t="e">
        <f t="shared" si="1"/>
        <v>#DIV/0!</v>
      </c>
    </row>
    <row r="36" spans="1:5" x14ac:dyDescent="0.25">
      <c r="A36" s="1456" t="s">
        <v>2241</v>
      </c>
      <c r="B36" s="1455" t="s">
        <v>72</v>
      </c>
      <c r="C36" s="1455"/>
      <c r="D36" s="1455"/>
      <c r="E36" s="1368" t="e">
        <f t="shared" si="1"/>
        <v>#DIV/0!</v>
      </c>
    </row>
    <row r="37" spans="1:5" s="779" customFormat="1" ht="33.75" customHeight="1" thickBot="1" x14ac:dyDescent="0.3">
      <c r="A37" s="1456" t="s">
        <v>2242</v>
      </c>
      <c r="B37" s="1485" t="s">
        <v>1841</v>
      </c>
      <c r="C37" s="1455"/>
      <c r="D37" s="1455"/>
      <c r="E37" s="1368" t="e">
        <f t="shared" si="1"/>
        <v>#DIV/0!</v>
      </c>
    </row>
    <row r="38" spans="1:5" s="779" customFormat="1" ht="48" thickBot="1" x14ac:dyDescent="0.3">
      <c r="A38" s="1456" t="s">
        <v>2243</v>
      </c>
      <c r="B38" s="1485" t="s">
        <v>1816</v>
      </c>
      <c r="C38" s="1455"/>
      <c r="D38" s="1455"/>
      <c r="E38" s="1368" t="e">
        <f t="shared" si="1"/>
        <v>#DIV/0!</v>
      </c>
    </row>
    <row r="39" spans="1:5" ht="33" customHeight="1" x14ac:dyDescent="0.25">
      <c r="A39" s="1456" t="s">
        <v>2244</v>
      </c>
      <c r="B39" s="1464" t="s">
        <v>626</v>
      </c>
      <c r="C39" s="1455"/>
      <c r="D39" s="1455"/>
      <c r="E39" s="1368" t="e">
        <f t="shared" si="1"/>
        <v>#DIV/0!</v>
      </c>
    </row>
    <row r="40" spans="1:5" ht="31.5" x14ac:dyDescent="0.25">
      <c r="A40" s="1456" t="s">
        <v>2245</v>
      </c>
      <c r="B40" s="1459" t="s">
        <v>1412</v>
      </c>
      <c r="C40" s="1455"/>
      <c r="D40" s="1455"/>
      <c r="E40" s="1368" t="e">
        <f t="shared" si="1"/>
        <v>#DIV/0!</v>
      </c>
    </row>
    <row r="41" spans="1:5" x14ac:dyDescent="0.25">
      <c r="A41" s="1456" t="s">
        <v>2246</v>
      </c>
      <c r="B41" s="1464" t="s">
        <v>629</v>
      </c>
      <c r="C41" s="1455"/>
      <c r="D41" s="1455"/>
      <c r="E41" s="1368" t="e">
        <f t="shared" si="1"/>
        <v>#DIV/0!</v>
      </c>
    </row>
    <row r="42" spans="1:5" x14ac:dyDescent="0.25">
      <c r="A42" s="1456" t="s">
        <v>2247</v>
      </c>
      <c r="B42" s="1465" t="s">
        <v>1291</v>
      </c>
      <c r="C42" s="1455"/>
      <c r="D42" s="1455"/>
      <c r="E42" s="1368" t="e">
        <f t="shared" si="1"/>
        <v>#DIV/0!</v>
      </c>
    </row>
    <row r="43" spans="1:5" ht="20.25" customHeight="1" x14ac:dyDescent="0.25">
      <c r="A43" s="1456" t="s">
        <v>2248</v>
      </c>
      <c r="B43" s="1465" t="s">
        <v>1411</v>
      </c>
      <c r="C43" s="1455"/>
      <c r="D43" s="1455"/>
      <c r="E43" s="1368" t="e">
        <f t="shared" si="1"/>
        <v>#DIV/0!</v>
      </c>
    </row>
    <row r="44" spans="1:5" x14ac:dyDescent="0.25">
      <c r="A44" s="1456" t="s">
        <v>2249</v>
      </c>
      <c r="B44" s="1463" t="s">
        <v>698</v>
      </c>
      <c r="C44" s="1455"/>
      <c r="D44" s="1455"/>
      <c r="E44" s="1368" t="e">
        <f t="shared" si="1"/>
        <v>#DIV/0!</v>
      </c>
    </row>
    <row r="45" spans="1:5" ht="31.5" x14ac:dyDescent="0.25">
      <c r="A45" s="1456" t="s">
        <v>2250</v>
      </c>
      <c r="B45" s="1463" t="s">
        <v>1736</v>
      </c>
      <c r="C45" s="1455"/>
      <c r="D45" s="1455"/>
      <c r="E45" s="1368" t="e">
        <f t="shared" si="1"/>
        <v>#DIV/0!</v>
      </c>
    </row>
    <row r="46" spans="1:5" ht="31.5" x14ac:dyDescent="0.25">
      <c r="A46" s="1456" t="s">
        <v>2251</v>
      </c>
      <c r="B46" s="1463" t="s">
        <v>627</v>
      </c>
      <c r="C46" s="1455"/>
      <c r="D46" s="1455"/>
      <c r="E46" s="1368" t="e">
        <f t="shared" si="1"/>
        <v>#DIV/0!</v>
      </c>
    </row>
    <row r="47" spans="1:5" ht="31.5" x14ac:dyDescent="0.25">
      <c r="A47" s="1456" t="s">
        <v>2252</v>
      </c>
      <c r="B47" s="1463" t="s">
        <v>1737</v>
      </c>
      <c r="C47" s="1455"/>
      <c r="D47" s="1455"/>
      <c r="E47" s="1368" t="e">
        <f t="shared" si="1"/>
        <v>#DIV/0!</v>
      </c>
    </row>
    <row r="48" spans="1:5" ht="31.5" x14ac:dyDescent="0.25">
      <c r="A48" s="1456" t="s">
        <v>2253</v>
      </c>
      <c r="B48" s="1463" t="s">
        <v>1742</v>
      </c>
      <c r="C48" s="1455"/>
      <c r="D48" s="1455"/>
      <c r="E48" s="1368" t="e">
        <f t="shared" si="1"/>
        <v>#DIV/0!</v>
      </c>
    </row>
    <row r="49" spans="1:5" ht="31.5" x14ac:dyDescent="0.25">
      <c r="A49" s="1456" t="s">
        <v>2254</v>
      </c>
      <c r="B49" s="1463" t="s">
        <v>582</v>
      </c>
      <c r="C49" s="1455"/>
      <c r="D49" s="1455"/>
      <c r="E49" s="1368" t="e">
        <f t="shared" si="1"/>
        <v>#DIV/0!</v>
      </c>
    </row>
    <row r="50" spans="1:5" ht="31.5" x14ac:dyDescent="0.25">
      <c r="A50" s="1456" t="s">
        <v>2255</v>
      </c>
      <c r="B50" s="1458" t="s">
        <v>1311</v>
      </c>
      <c r="C50" s="1455"/>
      <c r="D50" s="1455"/>
      <c r="E50" s="1368" t="e">
        <f t="shared" si="1"/>
        <v>#DIV/0!</v>
      </c>
    </row>
    <row r="51" spans="1:5" s="1366" customFormat="1" x14ac:dyDescent="0.25">
      <c r="A51" s="1456" t="s">
        <v>2256</v>
      </c>
      <c r="B51" s="1458" t="s">
        <v>2344</v>
      </c>
      <c r="C51" s="1455"/>
      <c r="D51" s="1455"/>
      <c r="E51" s="1368" t="e">
        <f t="shared" si="1"/>
        <v>#DIV/0!</v>
      </c>
    </row>
    <row r="52" spans="1:5" x14ac:dyDescent="0.25">
      <c r="A52" s="1456" t="s">
        <v>2374</v>
      </c>
      <c r="B52" s="1455" t="s">
        <v>2160</v>
      </c>
      <c r="C52" s="1455"/>
      <c r="D52" s="1455"/>
      <c r="E52" s="1368" t="e">
        <f t="shared" si="1"/>
        <v>#DIV/0!</v>
      </c>
    </row>
    <row r="53" spans="1:5" ht="31.5" x14ac:dyDescent="0.25">
      <c r="A53" s="1512" t="s">
        <v>310</v>
      </c>
      <c r="B53" s="1650" t="s">
        <v>2143</v>
      </c>
      <c r="C53" s="262"/>
      <c r="D53" s="262"/>
      <c r="E53" s="1368" t="e">
        <f>D53/E$9*100</f>
        <v>#DIV/0!</v>
      </c>
    </row>
    <row r="54" spans="1:5" s="1366" customFormat="1" x14ac:dyDescent="0.25">
      <c r="A54" s="1512" t="s">
        <v>311</v>
      </c>
      <c r="B54" s="1528" t="s">
        <v>1323</v>
      </c>
      <c r="C54" s="262">
        <f>C55+C56</f>
        <v>0</v>
      </c>
      <c r="D54" s="262">
        <f>D55+D56</f>
        <v>0</v>
      </c>
      <c r="E54" s="262" t="e">
        <f>E55+E56</f>
        <v>#DIV/0!</v>
      </c>
    </row>
    <row r="55" spans="1:5" s="1366" customFormat="1" x14ac:dyDescent="0.25">
      <c r="A55" s="1456" t="s">
        <v>2257</v>
      </c>
      <c r="B55" s="1428" t="s">
        <v>1677</v>
      </c>
      <c r="C55" s="1368"/>
      <c r="D55" s="1368"/>
      <c r="E55" s="1368" t="e">
        <f t="shared" ref="E55:E56" si="2">D55/E$9*100</f>
        <v>#DIV/0!</v>
      </c>
    </row>
    <row r="56" spans="1:5" x14ac:dyDescent="0.25">
      <c r="A56" s="1456" t="s">
        <v>2258</v>
      </c>
      <c r="B56" s="1428" t="s">
        <v>35</v>
      </c>
      <c r="C56" s="1368"/>
      <c r="D56" s="1368"/>
      <c r="E56" s="1368" t="e">
        <f t="shared" si="2"/>
        <v>#DIV/0!</v>
      </c>
    </row>
    <row r="57" spans="1:5" x14ac:dyDescent="0.25">
      <c r="A57" s="347">
        <v>5</v>
      </c>
      <c r="B57" s="348" t="s">
        <v>349</v>
      </c>
      <c r="C57" s="257" t="e">
        <f>C14/C13</f>
        <v>#DIV/0!</v>
      </c>
      <c r="D57" s="265" t="e">
        <f>ROUND(D14/D13,0)</f>
        <v>#DIV/0!</v>
      </c>
      <c r="E57" s="266" t="e">
        <f>E14/D13</f>
        <v>#DIV/0!</v>
      </c>
    </row>
    <row r="58" spans="1:5" ht="31.5" x14ac:dyDescent="0.25">
      <c r="A58" s="347">
        <v>6</v>
      </c>
      <c r="B58" s="258" t="s">
        <v>315</v>
      </c>
      <c r="C58" s="258"/>
      <c r="D58" s="258"/>
      <c r="E58" s="580" t="e">
        <f>E57/C57</f>
        <v>#DIV/0!</v>
      </c>
    </row>
    <row r="59" spans="1:5" ht="47.25" x14ac:dyDescent="0.25">
      <c r="A59" s="347">
        <v>7</v>
      </c>
      <c r="B59" s="258" t="s">
        <v>316</v>
      </c>
      <c r="C59" s="258"/>
      <c r="D59" s="258"/>
      <c r="E59" s="580" t="e">
        <f>E58-1</f>
        <v>#DIV/0!</v>
      </c>
    </row>
    <row r="61" spans="1:5" x14ac:dyDescent="0.25">
      <c r="A61" s="181"/>
      <c r="B61" s="270"/>
      <c r="C61" s="270"/>
      <c r="D61" s="181"/>
      <c r="E61" s="349"/>
    </row>
    <row r="62" spans="1:5" x14ac:dyDescent="0.25">
      <c r="A62" s="181"/>
      <c r="B62" s="181"/>
      <c r="C62" s="181"/>
      <c r="D62" s="181"/>
      <c r="E62" s="350"/>
    </row>
    <row r="63" spans="1:5" x14ac:dyDescent="0.25">
      <c r="A63" s="3194"/>
      <c r="B63" s="3194"/>
      <c r="C63" s="181"/>
      <c r="D63" s="181"/>
      <c r="E63" s="349"/>
    </row>
    <row r="64" spans="1:5" x14ac:dyDescent="0.25">
      <c r="A64" s="181"/>
      <c r="B64" s="351"/>
      <c r="C64" s="181"/>
      <c r="D64" s="181"/>
      <c r="E64" s="350"/>
    </row>
    <row r="65" spans="1:5" x14ac:dyDescent="0.25">
      <c r="A65" s="352"/>
      <c r="B65" s="181"/>
      <c r="C65" s="181"/>
      <c r="D65" s="181"/>
      <c r="E65" s="181"/>
    </row>
    <row r="66" spans="1:5" x14ac:dyDescent="0.25">
      <c r="A66" s="181"/>
      <c r="B66" s="270"/>
      <c r="C66" s="181"/>
      <c r="D66" s="181"/>
      <c r="E66" s="181"/>
    </row>
    <row r="67" spans="1:5" x14ac:dyDescent="0.25">
      <c r="A67" s="181"/>
      <c r="B67" s="270"/>
      <c r="C67" s="181"/>
      <c r="D67" s="181"/>
      <c r="E67" s="181"/>
    </row>
    <row r="68" spans="1:5" x14ac:dyDescent="0.25">
      <c r="A68" s="181"/>
      <c r="B68" s="270"/>
      <c r="C68" s="181"/>
      <c r="D68" s="181"/>
      <c r="E68" s="966"/>
    </row>
    <row r="69" spans="1:5" x14ac:dyDescent="0.25">
      <c r="A69" s="181"/>
      <c r="B69" s="181"/>
      <c r="C69" s="181"/>
      <c r="D69" s="181"/>
      <c r="E69" s="350"/>
    </row>
    <row r="70" spans="1:5" x14ac:dyDescent="0.25">
      <c r="A70" s="3195"/>
      <c r="B70" s="3195"/>
      <c r="C70" s="181"/>
      <c r="D70" s="181"/>
      <c r="E70" s="181"/>
    </row>
    <row r="71" spans="1:5" x14ac:dyDescent="0.25">
      <c r="A71" s="350"/>
      <c r="B71" s="351"/>
      <c r="C71" s="181"/>
      <c r="D71" s="181"/>
      <c r="E71" s="181"/>
    </row>
  </sheetData>
  <mergeCells count="6">
    <mergeCell ref="C1:E1"/>
    <mergeCell ref="A63:B63"/>
    <mergeCell ref="A70:B70"/>
    <mergeCell ref="B3:E3"/>
    <mergeCell ref="B4:E4"/>
    <mergeCell ref="C2:E2"/>
  </mergeCells>
  <pageMargins left="0.70866141732283472" right="0.70866141732283472" top="0.35433070866141736" bottom="0.35433070866141736" header="0.31496062992125984" footer="0.31496062992125984"/>
  <pageSetup paperSize="9" scale="57" fitToHeight="0" orientation="portrait" r:id="rId1"/>
  <rowBreaks count="1" manualBreakCount="1">
    <brk id="59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fitToPage="1"/>
  </sheetPr>
  <dimension ref="A1:Q217"/>
  <sheetViews>
    <sheetView topLeftCell="F1" workbookViewId="0">
      <selection activeCell="I1" sqref="I1:K1"/>
    </sheetView>
  </sheetViews>
  <sheetFormatPr defaultColWidth="9.140625" defaultRowHeight="15" outlineLevelRow="1" x14ac:dyDescent="0.2"/>
  <cols>
    <col min="1" max="1" width="9.140625" style="724"/>
    <col min="2" max="2" width="13.42578125" style="724" customWidth="1"/>
    <col min="3" max="3" width="16.5703125" style="642" customWidth="1"/>
    <col min="4" max="4" width="80.42578125" style="642" customWidth="1"/>
    <col min="5" max="5" width="21.140625" style="642" customWidth="1"/>
    <col min="6" max="6" width="16.7109375" style="642" customWidth="1"/>
    <col min="7" max="7" width="12.140625" style="642" customWidth="1"/>
    <col min="8" max="8" width="12.42578125" style="642" customWidth="1"/>
    <col min="9" max="9" width="14.85546875" style="642" customWidth="1"/>
    <col min="10" max="10" width="15.7109375" style="642" customWidth="1"/>
    <col min="11" max="11" width="68.85546875" style="642" customWidth="1"/>
    <col min="12" max="16384" width="9.140625" style="642"/>
  </cols>
  <sheetData>
    <row r="1" spans="1:17" ht="15.75" x14ac:dyDescent="0.25">
      <c r="I1" s="2906" t="s">
        <v>1383</v>
      </c>
      <c r="J1" s="2906"/>
      <c r="K1" s="2906"/>
    </row>
    <row r="2" spans="1:17" ht="53.25" customHeight="1" x14ac:dyDescent="0.25">
      <c r="I2" s="2906" t="s">
        <v>90</v>
      </c>
      <c r="J2" s="2906"/>
      <c r="K2" s="2906"/>
    </row>
    <row r="3" spans="1:17" ht="18.75" x14ac:dyDescent="0.3">
      <c r="C3" s="3198" t="s">
        <v>2430</v>
      </c>
      <c r="D3" s="3198"/>
      <c r="E3" s="3198"/>
      <c r="F3" s="3198"/>
      <c r="G3" s="3198"/>
      <c r="H3" s="3198"/>
      <c r="I3" s="3198"/>
      <c r="J3" s="3198"/>
      <c r="K3" s="3198"/>
      <c r="L3" s="25"/>
      <c r="M3" s="25"/>
      <c r="N3" s="25"/>
      <c r="O3" s="25"/>
      <c r="P3" s="25"/>
      <c r="Q3" s="25"/>
    </row>
    <row r="4" spans="1:17" ht="18.75" x14ac:dyDescent="0.3">
      <c r="D4" s="3196" t="s">
        <v>1306</v>
      </c>
      <c r="E4" s="3196"/>
      <c r="F4" s="3196"/>
      <c r="G4" s="3196"/>
      <c r="H4" s="3196"/>
      <c r="I4" s="3196"/>
      <c r="J4" s="3196"/>
      <c r="M4" s="27"/>
      <c r="N4" s="27"/>
      <c r="O4" s="28"/>
      <c r="P4" s="28"/>
      <c r="Q4" s="28"/>
    </row>
    <row r="5" spans="1:17" ht="19.5" thickBot="1" x14ac:dyDescent="0.35">
      <c r="C5" s="29"/>
      <c r="D5" s="30" t="s">
        <v>99</v>
      </c>
      <c r="E5" s="31"/>
      <c r="F5" s="32" t="s">
        <v>86</v>
      </c>
      <c r="L5" s="27"/>
      <c r="M5" s="27"/>
      <c r="N5" s="27"/>
      <c r="O5" s="27"/>
      <c r="P5" s="27"/>
    </row>
    <row r="6" spans="1:17" ht="15.75" x14ac:dyDescent="0.25">
      <c r="C6" s="643"/>
      <c r="D6" s="643"/>
      <c r="E6" s="643"/>
      <c r="F6" s="643"/>
      <c r="G6" s="643"/>
      <c r="H6" s="643"/>
      <c r="I6" s="643"/>
      <c r="J6" s="643"/>
      <c r="K6" s="781" t="s">
        <v>102</v>
      </c>
      <c r="L6" s="643"/>
      <c r="M6" s="643"/>
      <c r="N6" s="643"/>
      <c r="O6" s="643"/>
    </row>
    <row r="7" spans="1:17" ht="35.25" customHeight="1" x14ac:dyDescent="0.2">
      <c r="A7" s="3197" t="s">
        <v>322</v>
      </c>
      <c r="B7" s="3197" t="s">
        <v>1117</v>
      </c>
      <c r="C7" s="3197" t="s">
        <v>2323</v>
      </c>
      <c r="D7" s="3197" t="s">
        <v>103</v>
      </c>
      <c r="E7" s="3199" t="s">
        <v>104</v>
      </c>
      <c r="F7" s="3197" t="s">
        <v>2120</v>
      </c>
      <c r="G7" s="3197" t="s">
        <v>105</v>
      </c>
      <c r="H7" s="3197"/>
      <c r="I7" s="3197"/>
      <c r="J7" s="3197"/>
      <c r="K7" s="3197" t="s">
        <v>106</v>
      </c>
      <c r="L7" s="643"/>
      <c r="M7" s="643"/>
      <c r="N7" s="643"/>
      <c r="O7" s="643"/>
    </row>
    <row r="8" spans="1:17" ht="46.5" customHeight="1" x14ac:dyDescent="0.2">
      <c r="A8" s="3197"/>
      <c r="B8" s="3197"/>
      <c r="C8" s="3197"/>
      <c r="D8" s="3197"/>
      <c r="E8" s="3199"/>
      <c r="F8" s="3197"/>
      <c r="G8" s="722" t="s">
        <v>107</v>
      </c>
      <c r="H8" s="722" t="s">
        <v>108</v>
      </c>
      <c r="I8" s="722" t="s">
        <v>109</v>
      </c>
      <c r="J8" s="722" t="s">
        <v>110</v>
      </c>
      <c r="K8" s="3197"/>
      <c r="L8" s="643"/>
      <c r="M8" s="643"/>
      <c r="N8" s="643"/>
      <c r="O8" s="643"/>
    </row>
    <row r="9" spans="1:17" ht="15.75" x14ac:dyDescent="0.2">
      <c r="A9" s="725" t="s">
        <v>412</v>
      </c>
      <c r="B9" s="725" t="s">
        <v>412</v>
      </c>
      <c r="C9" s="723"/>
      <c r="D9" s="723">
        <v>2</v>
      </c>
      <c r="E9" s="723">
        <v>3</v>
      </c>
      <c r="F9" s="723">
        <v>4</v>
      </c>
      <c r="G9" s="723">
        <v>5</v>
      </c>
      <c r="H9" s="723">
        <v>6</v>
      </c>
      <c r="I9" s="723">
        <v>7</v>
      </c>
      <c r="J9" s="723">
        <v>8</v>
      </c>
      <c r="K9" s="723">
        <v>9</v>
      </c>
      <c r="L9" s="643"/>
      <c r="M9" s="643"/>
      <c r="N9" s="643"/>
      <c r="O9" s="643"/>
    </row>
    <row r="10" spans="1:17" ht="15.75" x14ac:dyDescent="0.2">
      <c r="A10" s="725" t="s">
        <v>412</v>
      </c>
      <c r="B10" s="725" t="s">
        <v>412</v>
      </c>
      <c r="C10" s="723">
        <v>2</v>
      </c>
      <c r="D10" s="723">
        <v>3</v>
      </c>
      <c r="E10" s="723">
        <v>4</v>
      </c>
      <c r="F10" s="723">
        <v>5</v>
      </c>
      <c r="G10" s="723">
        <v>6</v>
      </c>
      <c r="H10" s="723">
        <v>7</v>
      </c>
      <c r="I10" s="723">
        <v>8</v>
      </c>
      <c r="J10" s="723">
        <v>9</v>
      </c>
      <c r="K10" s="723">
        <v>10</v>
      </c>
      <c r="L10" s="643"/>
      <c r="M10" s="643"/>
      <c r="N10" s="643"/>
      <c r="O10" s="643"/>
    </row>
    <row r="11" spans="1:17" ht="65.25" customHeight="1" x14ac:dyDescent="0.25">
      <c r="A11" s="1712"/>
      <c r="B11" s="1712"/>
      <c r="C11" s="1713"/>
      <c r="D11" s="1714" t="s">
        <v>2418</v>
      </c>
      <c r="E11" s="1715">
        <f>E12+E13</f>
        <v>0</v>
      </c>
      <c r="F11" s="1716">
        <f>F13+F12</f>
        <v>0</v>
      </c>
      <c r="G11" s="1716">
        <f>G12+G13</f>
        <v>0</v>
      </c>
      <c r="H11" s="1716">
        <f>H12+H13</f>
        <v>0</v>
      </c>
      <c r="I11" s="1716">
        <f t="shared" ref="I11:J11" si="0">I12+I13</f>
        <v>0</v>
      </c>
      <c r="J11" s="1716">
        <f t="shared" si="0"/>
        <v>0</v>
      </c>
      <c r="K11" s="1717"/>
      <c r="L11" s="643"/>
      <c r="M11" s="643"/>
      <c r="N11" s="643"/>
      <c r="O11" s="643"/>
    </row>
    <row r="12" spans="1:17" ht="33" customHeight="1" x14ac:dyDescent="0.25">
      <c r="A12" s="1755"/>
      <c r="B12" s="1755"/>
      <c r="C12" s="1756"/>
      <c r="D12" s="1757" t="s">
        <v>2419</v>
      </c>
      <c r="E12" s="1758"/>
      <c r="F12" s="1759">
        <f>SUM(H12:J12)</f>
        <v>0</v>
      </c>
      <c r="G12" s="1759">
        <f>G14+G15</f>
        <v>0</v>
      </c>
      <c r="H12" s="1759">
        <f>H14+H15</f>
        <v>0</v>
      </c>
      <c r="I12" s="1759">
        <f t="shared" ref="I12:J12" si="1">I14+I15</f>
        <v>0</v>
      </c>
      <c r="J12" s="1759">
        <f t="shared" si="1"/>
        <v>0</v>
      </c>
      <c r="K12" s="1760"/>
      <c r="L12" s="643"/>
      <c r="M12" s="643"/>
      <c r="N12" s="643"/>
      <c r="O12" s="643"/>
    </row>
    <row r="13" spans="1:17" ht="31.5" x14ac:dyDescent="0.25">
      <c r="A13" s="1755"/>
      <c r="B13" s="1755"/>
      <c r="C13" s="1756"/>
      <c r="D13" s="1757" t="s">
        <v>2420</v>
      </c>
      <c r="E13" s="1758">
        <f>SUM(E14:E26,E32:E44,)</f>
        <v>0</v>
      </c>
      <c r="F13" s="1759">
        <f t="shared" ref="F13:F25" si="2">SUM(G13:J13)</f>
        <v>0</v>
      </c>
      <c r="G13" s="1759">
        <f>SUM(G16:G26)+SUM(G32:G44)</f>
        <v>0</v>
      </c>
      <c r="H13" s="1759">
        <f t="shared" ref="H13:J13" si="3">SUM(H16:H26)+SUM(H32:H44)</f>
        <v>0</v>
      </c>
      <c r="I13" s="1759">
        <f t="shared" si="3"/>
        <v>0</v>
      </c>
      <c r="J13" s="1759">
        <f t="shared" si="3"/>
        <v>0</v>
      </c>
      <c r="K13" s="1760"/>
      <c r="L13" s="643"/>
      <c r="M13" s="643"/>
      <c r="N13" s="643"/>
      <c r="O13" s="643"/>
    </row>
    <row r="14" spans="1:17" ht="31.5" x14ac:dyDescent="0.25">
      <c r="A14" s="725"/>
      <c r="B14" s="1739" t="s">
        <v>1658</v>
      </c>
      <c r="C14" s="1771" t="s">
        <v>369</v>
      </c>
      <c r="D14" s="39" t="s">
        <v>2429</v>
      </c>
      <c r="E14" s="1689"/>
      <c r="F14" s="1693">
        <f t="shared" si="2"/>
        <v>0</v>
      </c>
      <c r="G14" s="1693"/>
      <c r="H14" s="1693"/>
      <c r="I14" s="1693"/>
      <c r="J14" s="1693"/>
      <c r="K14" s="1690" t="s">
        <v>2349</v>
      </c>
      <c r="L14" s="643"/>
      <c r="M14" s="643"/>
      <c r="N14" s="643"/>
      <c r="O14" s="643"/>
    </row>
    <row r="15" spans="1:17" ht="15.75" x14ac:dyDescent="0.2">
      <c r="A15" s="725"/>
      <c r="B15" s="1751" t="s">
        <v>1658</v>
      </c>
      <c r="C15" s="1771" t="s">
        <v>370</v>
      </c>
      <c r="D15" s="2273" t="s">
        <v>2617</v>
      </c>
      <c r="E15" s="37"/>
      <c r="F15" s="1693">
        <f t="shared" si="2"/>
        <v>0</v>
      </c>
      <c r="G15" s="1693"/>
      <c r="H15" s="1693"/>
      <c r="I15" s="1693"/>
      <c r="J15" s="1693"/>
      <c r="K15" s="36"/>
      <c r="L15" s="643"/>
      <c r="M15" s="643"/>
      <c r="N15" s="643"/>
      <c r="O15" s="643"/>
    </row>
    <row r="16" spans="1:17" ht="94.5" x14ac:dyDescent="0.2">
      <c r="A16" s="725"/>
      <c r="B16" s="1751">
        <v>20121</v>
      </c>
      <c r="C16" s="1771" t="s">
        <v>372</v>
      </c>
      <c r="D16" s="38" t="s">
        <v>1093</v>
      </c>
      <c r="E16" s="36"/>
      <c r="F16" s="1693">
        <f t="shared" si="2"/>
        <v>0</v>
      </c>
      <c r="G16" s="40"/>
      <c r="H16" s="40"/>
      <c r="I16" s="40"/>
      <c r="J16" s="37"/>
      <c r="K16" s="36"/>
      <c r="L16" s="643"/>
      <c r="M16" s="643"/>
      <c r="N16" s="643"/>
      <c r="O16" s="643"/>
    </row>
    <row r="17" spans="1:15" ht="63" x14ac:dyDescent="0.2">
      <c r="A17" s="725"/>
      <c r="B17" s="1751">
        <v>20121</v>
      </c>
      <c r="C17" s="1771" t="s">
        <v>1025</v>
      </c>
      <c r="D17" s="39" t="s">
        <v>2421</v>
      </c>
      <c r="E17" s="37"/>
      <c r="F17" s="1693">
        <f t="shared" si="2"/>
        <v>0</v>
      </c>
      <c r="G17" s="40"/>
      <c r="H17" s="37"/>
      <c r="I17" s="37"/>
      <c r="J17" s="40"/>
      <c r="K17" s="36"/>
      <c r="L17" s="643"/>
      <c r="M17" s="643"/>
      <c r="N17" s="643"/>
      <c r="O17" s="643"/>
    </row>
    <row r="18" spans="1:15" ht="78.75" x14ac:dyDescent="0.2">
      <c r="A18" s="725"/>
      <c r="B18" s="1751" t="s">
        <v>1658</v>
      </c>
      <c r="C18" s="1771" t="s">
        <v>1025</v>
      </c>
      <c r="D18" s="41" t="s">
        <v>2422</v>
      </c>
      <c r="E18" s="40"/>
      <c r="F18" s="1693">
        <f t="shared" si="2"/>
        <v>0</v>
      </c>
      <c r="G18" s="37"/>
      <c r="H18" s="37"/>
      <c r="I18" s="37"/>
      <c r="J18" s="40"/>
      <c r="K18" s="36" t="s">
        <v>2369</v>
      </c>
      <c r="L18" s="643"/>
      <c r="M18" s="643"/>
      <c r="N18" s="643"/>
      <c r="O18" s="643"/>
    </row>
    <row r="19" spans="1:15" ht="31.5" x14ac:dyDescent="0.2">
      <c r="A19" s="725"/>
      <c r="B19" s="1751" t="s">
        <v>1658</v>
      </c>
      <c r="C19" s="1771" t="s">
        <v>1026</v>
      </c>
      <c r="D19" s="42" t="s">
        <v>115</v>
      </c>
      <c r="E19" s="43"/>
      <c r="F19" s="1693">
        <f t="shared" si="2"/>
        <v>0</v>
      </c>
      <c r="G19" s="1315"/>
      <c r="H19" s="1315"/>
      <c r="I19" s="1315"/>
      <c r="J19" s="1315"/>
      <c r="K19" s="36"/>
      <c r="L19" s="643"/>
      <c r="M19" s="643"/>
      <c r="N19" s="643"/>
      <c r="O19" s="643"/>
    </row>
    <row r="20" spans="1:15" ht="15.75" x14ac:dyDescent="0.2">
      <c r="A20" s="725"/>
      <c r="B20" s="1751" t="s">
        <v>1658</v>
      </c>
      <c r="C20" s="1771" t="s">
        <v>1027</v>
      </c>
      <c r="D20" s="33" t="s">
        <v>116</v>
      </c>
      <c r="E20" s="35"/>
      <c r="F20" s="1693">
        <f t="shared" si="2"/>
        <v>0</v>
      </c>
      <c r="G20" s="40"/>
      <c r="H20" s="40"/>
      <c r="I20" s="40"/>
      <c r="J20" s="40"/>
      <c r="K20" s="36"/>
      <c r="L20" s="643"/>
      <c r="M20" s="643"/>
      <c r="N20" s="643"/>
      <c r="O20" s="643"/>
    </row>
    <row r="21" spans="1:15" ht="47.25" x14ac:dyDescent="0.25">
      <c r="A21" s="725"/>
      <c r="B21" s="1751" t="s">
        <v>1658</v>
      </c>
      <c r="C21" s="1771" t="s">
        <v>1028</v>
      </c>
      <c r="D21" s="33" t="s">
        <v>2431</v>
      </c>
      <c r="E21" s="35"/>
      <c r="F21" s="1693">
        <f t="shared" si="2"/>
        <v>0</v>
      </c>
      <c r="G21" s="1693"/>
      <c r="H21" s="1693"/>
      <c r="I21" s="1693"/>
      <c r="J21" s="1693"/>
      <c r="K21" s="1690" t="s">
        <v>2326</v>
      </c>
      <c r="L21" s="643"/>
      <c r="M21" s="643"/>
      <c r="N21" s="643"/>
      <c r="O21" s="643"/>
    </row>
    <row r="22" spans="1:15" ht="94.5" x14ac:dyDescent="0.2">
      <c r="A22" s="725"/>
      <c r="B22" s="1751" t="s">
        <v>1658</v>
      </c>
      <c r="C22" s="1771" t="s">
        <v>1029</v>
      </c>
      <c r="D22" s="33" t="s">
        <v>2423</v>
      </c>
      <c r="E22" s="35"/>
      <c r="F22" s="1693">
        <f t="shared" si="2"/>
        <v>0</v>
      </c>
      <c r="G22" s="1693"/>
      <c r="H22" s="37"/>
      <c r="I22" s="37"/>
      <c r="J22" s="37"/>
      <c r="K22" s="36" t="s">
        <v>2327</v>
      </c>
      <c r="L22" s="643"/>
      <c r="M22" s="643"/>
      <c r="N22" s="643"/>
      <c r="O22" s="643"/>
    </row>
    <row r="23" spans="1:15" ht="63" x14ac:dyDescent="0.2">
      <c r="A23" s="725"/>
      <c r="B23" s="1751" t="s">
        <v>1658</v>
      </c>
      <c r="C23" s="1771" t="s">
        <v>1040</v>
      </c>
      <c r="D23" s="33" t="s">
        <v>2351</v>
      </c>
      <c r="E23" s="35"/>
      <c r="F23" s="1693">
        <f t="shared" si="2"/>
        <v>0</v>
      </c>
      <c r="G23" s="1693"/>
      <c r="H23" s="1693"/>
      <c r="I23" s="1693"/>
      <c r="J23" s="1693"/>
      <c r="K23" s="36"/>
      <c r="L23" s="643"/>
      <c r="M23" s="643"/>
      <c r="N23" s="643"/>
      <c r="O23" s="643"/>
    </row>
    <row r="24" spans="1:15" ht="31.5" x14ac:dyDescent="0.25">
      <c r="A24" s="725"/>
      <c r="B24" s="1751" t="s">
        <v>1658</v>
      </c>
      <c r="C24" s="1771" t="s">
        <v>1037</v>
      </c>
      <c r="D24" s="33" t="s">
        <v>1074</v>
      </c>
      <c r="E24" s="35"/>
      <c r="F24" s="1693">
        <f t="shared" si="2"/>
        <v>0</v>
      </c>
      <c r="G24" s="1693"/>
      <c r="H24" s="1693"/>
      <c r="I24" s="1693"/>
      <c r="J24" s="1693"/>
      <c r="K24" s="1690" t="s">
        <v>2335</v>
      </c>
      <c r="L24" s="643"/>
      <c r="M24" s="643"/>
      <c r="N24" s="643"/>
      <c r="O24" s="643"/>
    </row>
    <row r="25" spans="1:15" ht="47.25" x14ac:dyDescent="0.2">
      <c r="A25" s="725"/>
      <c r="B25" s="1751" t="s">
        <v>1658</v>
      </c>
      <c r="C25" s="1771" t="s">
        <v>1042</v>
      </c>
      <c r="D25" s="644" t="s">
        <v>2424</v>
      </c>
      <c r="E25" s="669"/>
      <c r="F25" s="1693">
        <f t="shared" si="2"/>
        <v>0</v>
      </c>
      <c r="G25" s="1693"/>
      <c r="H25" s="1718"/>
      <c r="I25" s="1718"/>
      <c r="J25" s="1718"/>
      <c r="K25" s="37"/>
      <c r="L25" s="643"/>
      <c r="M25" s="643"/>
      <c r="N25" s="643"/>
      <c r="O25" s="643"/>
    </row>
    <row r="26" spans="1:15" ht="15.75" x14ac:dyDescent="0.2">
      <c r="A26" s="725"/>
      <c r="B26" s="1752"/>
      <c r="C26" s="1710"/>
      <c r="D26" s="1772" t="s">
        <v>111</v>
      </c>
      <c r="E26" s="1773">
        <f t="shared" ref="E26:J26" si="4">E28+E27+E29+E30+E31</f>
        <v>0</v>
      </c>
      <c r="F26" s="1774">
        <f t="shared" si="4"/>
        <v>0</v>
      </c>
      <c r="G26" s="1775">
        <f>G28+G27+G29+G30+G31</f>
        <v>0</v>
      </c>
      <c r="H26" s="1775">
        <f t="shared" si="4"/>
        <v>0</v>
      </c>
      <c r="I26" s="1775">
        <f t="shared" si="4"/>
        <v>0</v>
      </c>
      <c r="J26" s="1775">
        <f t="shared" si="4"/>
        <v>0</v>
      </c>
      <c r="K26" s="36"/>
      <c r="L26" s="643"/>
      <c r="M26" s="643"/>
      <c r="N26" s="643"/>
      <c r="O26" s="643"/>
    </row>
    <row r="27" spans="1:15" ht="15.75" outlineLevel="1" x14ac:dyDescent="0.2">
      <c r="A27" s="725"/>
      <c r="B27" s="1751" t="s">
        <v>2081</v>
      </c>
      <c r="C27" s="723" t="s">
        <v>1032</v>
      </c>
      <c r="D27" s="33" t="s">
        <v>113</v>
      </c>
      <c r="E27" s="34"/>
      <c r="F27" s="1694">
        <f t="shared" ref="F27:F44" si="5">SUM(G27:J27)</f>
        <v>0</v>
      </c>
      <c r="G27" s="1719"/>
      <c r="H27" s="1719"/>
      <c r="I27" s="1719"/>
      <c r="J27" s="1719"/>
      <c r="K27" s="35"/>
      <c r="L27" s="643"/>
      <c r="M27" s="643"/>
      <c r="N27" s="643"/>
      <c r="O27" s="643"/>
    </row>
    <row r="28" spans="1:15" ht="15.75" outlineLevel="1" x14ac:dyDescent="0.25">
      <c r="A28" s="725"/>
      <c r="B28" s="1751" t="s">
        <v>2081</v>
      </c>
      <c r="C28" s="723" t="s">
        <v>2324</v>
      </c>
      <c r="D28" s="33" t="s">
        <v>112</v>
      </c>
      <c r="E28" s="34"/>
      <c r="F28" s="1691">
        <f t="shared" si="5"/>
        <v>0</v>
      </c>
      <c r="G28" s="40"/>
      <c r="H28" s="40"/>
      <c r="I28" s="40"/>
      <c r="J28" s="40"/>
      <c r="K28" s="1688" t="s">
        <v>2322</v>
      </c>
      <c r="L28" s="643"/>
      <c r="M28" s="643"/>
      <c r="N28" s="643"/>
      <c r="O28" s="643"/>
    </row>
    <row r="29" spans="1:15" ht="15.75" outlineLevel="1" x14ac:dyDescent="0.2">
      <c r="A29" s="725"/>
      <c r="B29" s="1751" t="s">
        <v>2081</v>
      </c>
      <c r="C29" s="723" t="s">
        <v>2324</v>
      </c>
      <c r="D29" s="33" t="s">
        <v>114</v>
      </c>
      <c r="E29" s="34"/>
      <c r="F29" s="1694">
        <f t="shared" si="5"/>
        <v>0</v>
      </c>
      <c r="G29" s="1719"/>
      <c r="H29" s="1719"/>
      <c r="I29" s="1719"/>
      <c r="J29" s="1719"/>
      <c r="K29" s="36"/>
      <c r="L29" s="643"/>
      <c r="M29" s="643"/>
      <c r="N29" s="643"/>
      <c r="O29" s="643"/>
    </row>
    <row r="30" spans="1:15" ht="31.5" outlineLevel="1" x14ac:dyDescent="0.2">
      <c r="A30" s="725"/>
      <c r="B30" s="1751" t="s">
        <v>2081</v>
      </c>
      <c r="C30" s="35" t="s">
        <v>1036</v>
      </c>
      <c r="D30" s="33" t="s">
        <v>2425</v>
      </c>
      <c r="E30" s="34"/>
      <c r="F30" s="1694">
        <f t="shared" si="5"/>
        <v>0</v>
      </c>
      <c r="G30" s="1719"/>
      <c r="H30" s="1719"/>
      <c r="I30" s="1719"/>
      <c r="J30" s="1719"/>
      <c r="K30" s="36"/>
      <c r="L30" s="643"/>
      <c r="M30" s="643"/>
      <c r="N30" s="643"/>
      <c r="O30" s="643"/>
    </row>
    <row r="31" spans="1:15" ht="41.25" customHeight="1" outlineLevel="1" x14ac:dyDescent="0.2">
      <c r="A31" s="725"/>
      <c r="B31" s="1751" t="s">
        <v>2081</v>
      </c>
      <c r="C31" s="1771" t="s">
        <v>1038</v>
      </c>
      <c r="D31" s="33" t="s">
        <v>1307</v>
      </c>
      <c r="E31" s="34"/>
      <c r="F31" s="1694">
        <f t="shared" si="5"/>
        <v>0</v>
      </c>
      <c r="G31" s="1719"/>
      <c r="H31" s="1719"/>
      <c r="I31" s="1719"/>
      <c r="J31" s="1719"/>
      <c r="K31" s="36"/>
      <c r="L31" s="643"/>
      <c r="M31" s="643"/>
      <c r="N31" s="643"/>
      <c r="O31" s="643"/>
    </row>
    <row r="32" spans="1:15" ht="63" x14ac:dyDescent="0.2">
      <c r="A32" s="725"/>
      <c r="B32" s="1751">
        <v>20508</v>
      </c>
      <c r="C32" s="1771" t="s">
        <v>1023</v>
      </c>
      <c r="D32" s="33" t="s">
        <v>2426</v>
      </c>
      <c r="E32" s="35"/>
      <c r="F32" s="1693">
        <f t="shared" si="5"/>
        <v>0</v>
      </c>
      <c r="G32" s="40"/>
      <c r="H32" s="37"/>
      <c r="I32" s="37"/>
      <c r="J32" s="37"/>
      <c r="K32" s="36"/>
      <c r="L32" s="643"/>
      <c r="M32" s="643"/>
      <c r="N32" s="643"/>
      <c r="O32" s="643"/>
    </row>
    <row r="33" spans="1:15" ht="63" x14ac:dyDescent="0.2">
      <c r="A33" s="725"/>
      <c r="B33" s="1751">
        <v>20508</v>
      </c>
      <c r="C33" s="1771" t="s">
        <v>2325</v>
      </c>
      <c r="D33" s="33" t="s">
        <v>1024</v>
      </c>
      <c r="E33" s="35"/>
      <c r="F33" s="1693">
        <f t="shared" si="5"/>
        <v>0</v>
      </c>
      <c r="G33" s="37"/>
      <c r="H33" s="37"/>
      <c r="I33" s="37"/>
      <c r="J33" s="37"/>
      <c r="K33" s="36"/>
      <c r="L33" s="643"/>
      <c r="M33" s="643"/>
      <c r="N33" s="643"/>
      <c r="O33" s="643"/>
    </row>
    <row r="34" spans="1:15" ht="15.75" x14ac:dyDescent="0.2">
      <c r="A34" s="725"/>
      <c r="B34" s="1751" t="s">
        <v>2081</v>
      </c>
      <c r="C34" s="1771" t="s">
        <v>1039</v>
      </c>
      <c r="D34" s="33" t="s">
        <v>117</v>
      </c>
      <c r="E34" s="35"/>
      <c r="F34" s="1693">
        <f t="shared" si="5"/>
        <v>0</v>
      </c>
      <c r="G34" s="1693"/>
      <c r="H34" s="1693"/>
      <c r="I34" s="1693"/>
      <c r="J34" s="1693"/>
      <c r="K34" s="36"/>
      <c r="L34" s="643"/>
      <c r="M34" s="643"/>
      <c r="N34" s="643"/>
      <c r="O34" s="643"/>
    </row>
    <row r="35" spans="1:15" ht="31.5" x14ac:dyDescent="0.25">
      <c r="A35" s="725"/>
      <c r="B35" s="1751">
        <v>20508</v>
      </c>
      <c r="C35" s="1771" t="s">
        <v>2328</v>
      </c>
      <c r="D35" s="44" t="s">
        <v>118</v>
      </c>
      <c r="E35" s="45"/>
      <c r="F35" s="1693">
        <f t="shared" si="5"/>
        <v>0</v>
      </c>
      <c r="G35" s="1693"/>
      <c r="H35" s="1693"/>
      <c r="I35" s="1693"/>
      <c r="J35" s="1693"/>
      <c r="K35" s="1690" t="s">
        <v>2329</v>
      </c>
      <c r="L35" s="643"/>
      <c r="M35" s="643"/>
      <c r="N35" s="643"/>
      <c r="O35" s="643"/>
    </row>
    <row r="36" spans="1:15" ht="31.5" x14ac:dyDescent="0.25">
      <c r="A36" s="725"/>
      <c r="B36" s="1751">
        <v>20508</v>
      </c>
      <c r="C36" s="1771" t="s">
        <v>1030</v>
      </c>
      <c r="D36" s="33" t="s">
        <v>119</v>
      </c>
      <c r="E36" s="35"/>
      <c r="F36" s="1693">
        <f t="shared" si="5"/>
        <v>0</v>
      </c>
      <c r="G36" s="1693"/>
      <c r="H36" s="1693"/>
      <c r="I36" s="1693"/>
      <c r="J36" s="1693"/>
      <c r="K36" s="1690" t="s">
        <v>2330</v>
      </c>
      <c r="L36" s="643"/>
      <c r="M36" s="643"/>
      <c r="N36" s="643"/>
      <c r="O36" s="643"/>
    </row>
    <row r="37" spans="1:15" ht="47.25" x14ac:dyDescent="0.2">
      <c r="A37" s="725"/>
      <c r="B37" s="1751">
        <v>20508</v>
      </c>
      <c r="C37" s="1771" t="s">
        <v>1031</v>
      </c>
      <c r="D37" s="33" t="s">
        <v>120</v>
      </c>
      <c r="E37" s="35"/>
      <c r="F37" s="1693">
        <f t="shared" si="5"/>
        <v>0</v>
      </c>
      <c r="G37" s="1693"/>
      <c r="H37" s="1693"/>
      <c r="I37" s="1693"/>
      <c r="J37" s="1693"/>
      <c r="K37" s="36"/>
      <c r="L37" s="643"/>
      <c r="M37" s="643"/>
      <c r="N37" s="643"/>
      <c r="O37" s="643"/>
    </row>
    <row r="38" spans="1:15" ht="31.5" x14ac:dyDescent="0.25">
      <c r="A38" s="725"/>
      <c r="B38" s="1751">
        <v>20508</v>
      </c>
      <c r="C38" s="1771" t="s">
        <v>1034</v>
      </c>
      <c r="D38" s="33" t="s">
        <v>121</v>
      </c>
      <c r="E38" s="35"/>
      <c r="F38" s="1693">
        <f t="shared" si="5"/>
        <v>0</v>
      </c>
      <c r="G38" s="1693"/>
      <c r="H38" s="1693"/>
      <c r="I38" s="1693"/>
      <c r="J38" s="1693"/>
      <c r="K38" s="1690" t="s">
        <v>2331</v>
      </c>
      <c r="L38" s="643"/>
      <c r="M38" s="643"/>
      <c r="N38" s="643"/>
      <c r="O38" s="643"/>
    </row>
    <row r="39" spans="1:15" ht="31.5" x14ac:dyDescent="0.25">
      <c r="A39" s="725"/>
      <c r="B39" s="1751" t="s">
        <v>2081</v>
      </c>
      <c r="C39" s="1771" t="s">
        <v>1033</v>
      </c>
      <c r="D39" s="33" t="s">
        <v>1073</v>
      </c>
      <c r="E39" s="35"/>
      <c r="F39" s="1693">
        <f t="shared" si="5"/>
        <v>0</v>
      </c>
      <c r="G39" s="37"/>
      <c r="H39" s="37"/>
      <c r="I39" s="37"/>
      <c r="J39" s="40"/>
      <c r="K39" s="1690" t="s">
        <v>2332</v>
      </c>
      <c r="L39" s="643"/>
      <c r="M39" s="643"/>
      <c r="N39" s="643"/>
      <c r="O39" s="643"/>
    </row>
    <row r="40" spans="1:15" ht="47.25" x14ac:dyDescent="0.2">
      <c r="A40" s="725"/>
      <c r="B40" s="1751" t="s">
        <v>2081</v>
      </c>
      <c r="C40" s="1771" t="s">
        <v>1035</v>
      </c>
      <c r="D40" s="33" t="s">
        <v>2427</v>
      </c>
      <c r="E40" s="35"/>
      <c r="F40" s="1693">
        <f t="shared" si="5"/>
        <v>0</v>
      </c>
      <c r="G40" s="37"/>
      <c r="H40" s="37"/>
      <c r="I40" s="37"/>
      <c r="J40" s="40"/>
      <c r="K40" s="36"/>
      <c r="L40" s="643"/>
      <c r="M40" s="643"/>
      <c r="N40" s="643"/>
      <c r="O40" s="643"/>
    </row>
    <row r="41" spans="1:15" ht="31.5" x14ac:dyDescent="0.25">
      <c r="A41" s="725"/>
      <c r="B41" s="1751" t="s">
        <v>2081</v>
      </c>
      <c r="C41" s="1771" t="s">
        <v>2333</v>
      </c>
      <c r="D41" s="33" t="s">
        <v>2428</v>
      </c>
      <c r="E41" s="35"/>
      <c r="F41" s="1693">
        <f t="shared" si="5"/>
        <v>0</v>
      </c>
      <c r="G41" s="40"/>
      <c r="H41" s="40"/>
      <c r="I41" s="40"/>
      <c r="J41" s="40"/>
      <c r="K41" s="1690" t="s">
        <v>2334</v>
      </c>
      <c r="L41" s="643"/>
      <c r="M41" s="643"/>
      <c r="N41" s="643"/>
      <c r="O41" s="643"/>
    </row>
    <row r="42" spans="1:15" ht="31.5" x14ac:dyDescent="0.25">
      <c r="A42" s="725"/>
      <c r="B42" s="1751" t="s">
        <v>2081</v>
      </c>
      <c r="C42" s="1771" t="s">
        <v>1022</v>
      </c>
      <c r="D42" s="33" t="s">
        <v>122</v>
      </c>
      <c r="E42" s="35"/>
      <c r="F42" s="1693">
        <f t="shared" si="5"/>
        <v>0</v>
      </c>
      <c r="G42" s="1693"/>
      <c r="H42" s="1693"/>
      <c r="I42" s="1693"/>
      <c r="J42" s="1693"/>
      <c r="K42" s="1690" t="s">
        <v>2336</v>
      </c>
      <c r="L42" s="643"/>
      <c r="M42" s="643"/>
      <c r="N42" s="643"/>
      <c r="O42" s="643"/>
    </row>
    <row r="43" spans="1:15" ht="15.75" x14ac:dyDescent="0.2">
      <c r="A43" s="725"/>
      <c r="B43" s="1751">
        <v>20508</v>
      </c>
      <c r="C43" s="1771" t="s">
        <v>1041</v>
      </c>
      <c r="D43" s="33" t="s">
        <v>123</v>
      </c>
      <c r="E43" s="35"/>
      <c r="F43" s="1693">
        <f t="shared" si="5"/>
        <v>0</v>
      </c>
      <c r="G43" s="1693"/>
      <c r="H43" s="1693"/>
      <c r="I43" s="1693"/>
      <c r="J43" s="1693"/>
      <c r="K43" s="37"/>
      <c r="L43" s="643"/>
      <c r="M43" s="643"/>
      <c r="N43" s="643"/>
      <c r="O43" s="643"/>
    </row>
    <row r="44" spans="1:15" ht="31.5" x14ac:dyDescent="0.2">
      <c r="A44" s="725"/>
      <c r="B44" s="1751">
        <v>20508</v>
      </c>
      <c r="C44" s="1771" t="s">
        <v>1043</v>
      </c>
      <c r="D44" s="644" t="s">
        <v>1044</v>
      </c>
      <c r="E44" s="35"/>
      <c r="F44" s="1692">
        <f t="shared" si="5"/>
        <v>0</v>
      </c>
      <c r="G44" s="40"/>
      <c r="H44" s="40"/>
      <c r="I44" s="1718"/>
      <c r="J44" s="1718"/>
      <c r="K44" s="37"/>
      <c r="L44" s="643"/>
      <c r="M44" s="643"/>
      <c r="N44" s="643"/>
      <c r="O44" s="643"/>
    </row>
    <row r="45" spans="1:15" ht="33" customHeight="1" x14ac:dyDescent="0.25">
      <c r="D45" s="60"/>
    </row>
    <row r="46" spans="1:15" ht="20.25" x14ac:dyDescent="0.3">
      <c r="C46" s="773"/>
      <c r="D46" s="645"/>
      <c r="I46" s="645"/>
      <c r="J46" s="646"/>
      <c r="K46" s="646"/>
      <c r="L46" s="643"/>
      <c r="M46" s="643"/>
      <c r="N46" s="643"/>
      <c r="O46" s="643"/>
    </row>
    <row r="47" spans="1:15" ht="20.25" x14ac:dyDescent="0.3">
      <c r="C47" s="773"/>
      <c r="D47" s="647"/>
      <c r="I47" s="647"/>
      <c r="J47" s="648"/>
      <c r="K47" s="648"/>
      <c r="L47" s="643"/>
      <c r="M47" s="643"/>
      <c r="N47" s="643"/>
      <c r="O47" s="643"/>
    </row>
    <row r="48" spans="1:15" ht="20.25" x14ac:dyDescent="0.3">
      <c r="C48" s="773"/>
      <c r="D48" s="645"/>
      <c r="I48" s="645"/>
      <c r="J48" s="646"/>
      <c r="K48" s="646"/>
      <c r="L48" s="643"/>
      <c r="M48" s="643"/>
      <c r="N48" s="643"/>
      <c r="O48" s="643"/>
    </row>
    <row r="49" spans="3:15" ht="20.25" x14ac:dyDescent="0.3">
      <c r="C49" s="782"/>
      <c r="D49" s="645"/>
      <c r="I49" s="645"/>
      <c r="J49" s="646"/>
      <c r="K49" s="646"/>
      <c r="L49" s="643"/>
      <c r="M49" s="643"/>
      <c r="N49" s="643"/>
      <c r="O49" s="643"/>
    </row>
    <row r="50" spans="3:15" ht="20.25" x14ac:dyDescent="0.3">
      <c r="C50" s="773"/>
      <c r="D50" s="649"/>
      <c r="E50" s="649"/>
      <c r="F50" s="649"/>
      <c r="G50" s="649"/>
      <c r="H50" s="649"/>
      <c r="I50" s="649"/>
      <c r="J50" s="646"/>
      <c r="K50" s="646"/>
      <c r="L50" s="643"/>
      <c r="M50" s="643"/>
      <c r="N50" s="643"/>
      <c r="O50" s="643"/>
    </row>
    <row r="51" spans="3:15" x14ac:dyDescent="0.2">
      <c r="C51" s="647"/>
      <c r="D51" s="645"/>
      <c r="E51" s="645"/>
      <c r="F51" s="645"/>
      <c r="G51" s="645"/>
      <c r="H51" s="645"/>
      <c r="I51" s="645"/>
      <c r="J51" s="648"/>
      <c r="K51" s="648"/>
      <c r="L51" s="643"/>
      <c r="M51" s="643"/>
      <c r="N51" s="643"/>
      <c r="O51" s="643"/>
    </row>
    <row r="52" spans="3:15" x14ac:dyDescent="0.2">
      <c r="C52" s="647"/>
      <c r="D52" s="649"/>
      <c r="E52" s="649"/>
      <c r="F52" s="649"/>
      <c r="G52" s="649"/>
      <c r="H52" s="649"/>
      <c r="I52" s="649"/>
      <c r="J52" s="648"/>
      <c r="K52" s="648"/>
      <c r="L52" s="643"/>
      <c r="M52" s="643"/>
      <c r="N52" s="643"/>
      <c r="O52" s="643"/>
    </row>
    <row r="53" spans="3:15" ht="15.75" x14ac:dyDescent="0.25">
      <c r="C53" s="647"/>
      <c r="D53" s="650"/>
      <c r="E53" s="650"/>
      <c r="F53" s="650"/>
      <c r="G53" s="650"/>
      <c r="H53" s="650"/>
      <c r="I53" s="650"/>
      <c r="J53" s="646"/>
      <c r="K53" s="646"/>
      <c r="L53" s="643"/>
      <c r="M53" s="643"/>
      <c r="N53" s="643"/>
      <c r="O53" s="643"/>
    </row>
    <row r="54" spans="3:15" x14ac:dyDescent="0.2">
      <c r="C54" s="647"/>
      <c r="D54" s="645"/>
      <c r="E54" s="645"/>
      <c r="F54" s="645"/>
      <c r="G54" s="645"/>
      <c r="H54" s="645"/>
      <c r="I54" s="645"/>
      <c r="J54" s="646"/>
      <c r="K54" s="646"/>
      <c r="L54" s="643"/>
      <c r="M54" s="643"/>
      <c r="N54" s="643"/>
      <c r="O54" s="643"/>
    </row>
    <row r="55" spans="3:15" x14ac:dyDescent="0.2">
      <c r="C55" s="647"/>
      <c r="D55" s="645"/>
      <c r="E55" s="645"/>
      <c r="F55" s="645"/>
      <c r="G55" s="645"/>
      <c r="H55" s="645"/>
      <c r="I55" s="645"/>
      <c r="J55" s="646"/>
      <c r="K55" s="646"/>
      <c r="L55" s="643"/>
      <c r="M55" s="643"/>
      <c r="N55" s="643"/>
      <c r="O55" s="643"/>
    </row>
    <row r="56" spans="3:15" x14ac:dyDescent="0.2">
      <c r="C56" s="647"/>
      <c r="D56" s="645"/>
      <c r="E56" s="645"/>
      <c r="F56" s="645"/>
      <c r="G56" s="645"/>
      <c r="H56" s="645"/>
      <c r="I56" s="645"/>
      <c r="J56" s="646"/>
      <c r="K56" s="646"/>
      <c r="L56" s="643"/>
      <c r="M56" s="643"/>
      <c r="N56" s="643"/>
      <c r="O56" s="643"/>
    </row>
    <row r="57" spans="3:15" x14ac:dyDescent="0.2">
      <c r="C57" s="647"/>
      <c r="D57" s="645"/>
      <c r="E57" s="645"/>
      <c r="F57" s="645"/>
      <c r="G57" s="645"/>
      <c r="H57" s="645"/>
      <c r="I57" s="645"/>
      <c r="J57" s="646"/>
      <c r="K57" s="646"/>
      <c r="L57" s="643"/>
      <c r="M57" s="643"/>
      <c r="N57" s="643"/>
      <c r="O57" s="643"/>
    </row>
    <row r="58" spans="3:15" x14ac:dyDescent="0.2">
      <c r="C58" s="647"/>
      <c r="D58" s="645"/>
      <c r="E58" s="645"/>
      <c r="F58" s="645"/>
      <c r="G58" s="645"/>
      <c r="H58" s="645"/>
      <c r="I58" s="645"/>
      <c r="J58" s="646"/>
      <c r="K58" s="646"/>
      <c r="L58" s="643"/>
      <c r="M58" s="643"/>
      <c r="N58" s="643"/>
      <c r="O58" s="643"/>
    </row>
    <row r="59" spans="3:15" x14ac:dyDescent="0.2">
      <c r="C59" s="647"/>
      <c r="D59" s="645"/>
      <c r="E59" s="645"/>
      <c r="F59" s="645"/>
      <c r="G59" s="645"/>
      <c r="H59" s="645"/>
      <c r="I59" s="645"/>
      <c r="J59" s="646"/>
      <c r="K59" s="646"/>
      <c r="L59" s="643"/>
      <c r="M59" s="643"/>
      <c r="N59" s="643"/>
      <c r="O59" s="643"/>
    </row>
    <row r="60" spans="3:15" x14ac:dyDescent="0.2">
      <c r="C60" s="647"/>
      <c r="D60" s="645"/>
      <c r="E60" s="645"/>
      <c r="F60" s="645"/>
      <c r="G60" s="645"/>
      <c r="H60" s="645"/>
      <c r="I60" s="645"/>
      <c r="J60" s="648"/>
      <c r="K60" s="648"/>
      <c r="L60" s="643"/>
      <c r="M60" s="643"/>
      <c r="N60" s="643"/>
      <c r="O60" s="643"/>
    </row>
    <row r="61" spans="3:15" x14ac:dyDescent="0.2">
      <c r="C61" s="647"/>
      <c r="D61" s="645"/>
      <c r="E61" s="645"/>
      <c r="F61" s="645"/>
      <c r="G61" s="645"/>
      <c r="H61" s="645"/>
      <c r="I61" s="645"/>
      <c r="J61" s="648"/>
      <c r="K61" s="648"/>
      <c r="L61" s="643"/>
      <c r="M61" s="643"/>
      <c r="N61" s="643"/>
      <c r="O61" s="643"/>
    </row>
    <row r="62" spans="3:15" ht="15.75" x14ac:dyDescent="0.25">
      <c r="C62" s="647"/>
      <c r="D62" s="650"/>
      <c r="E62" s="650"/>
      <c r="F62" s="650"/>
      <c r="G62" s="650"/>
      <c r="H62" s="650"/>
      <c r="I62" s="650"/>
      <c r="J62" s="651"/>
      <c r="K62" s="651"/>
      <c r="L62" s="643"/>
      <c r="M62" s="643"/>
      <c r="N62" s="643"/>
      <c r="O62" s="643"/>
    </row>
    <row r="63" spans="3:15" x14ac:dyDescent="0.2">
      <c r="C63" s="647"/>
      <c r="D63" s="652"/>
      <c r="E63" s="652"/>
      <c r="F63" s="652"/>
      <c r="G63" s="652"/>
      <c r="H63" s="652"/>
      <c r="I63" s="652"/>
      <c r="J63" s="653"/>
      <c r="K63" s="654"/>
      <c r="L63" s="643"/>
      <c r="M63" s="643"/>
      <c r="N63" s="643"/>
      <c r="O63" s="643"/>
    </row>
    <row r="64" spans="3:15" x14ac:dyDescent="0.2">
      <c r="C64" s="653"/>
      <c r="D64" s="652"/>
      <c r="E64" s="652"/>
      <c r="F64" s="652"/>
      <c r="G64" s="652"/>
      <c r="H64" s="652"/>
      <c r="I64" s="652"/>
      <c r="J64" s="653"/>
      <c r="K64" s="654"/>
      <c r="L64" s="643"/>
      <c r="M64" s="643"/>
      <c r="N64" s="643"/>
      <c r="O64" s="643"/>
    </row>
    <row r="65" spans="3:15" x14ac:dyDescent="0.2">
      <c r="C65" s="653"/>
      <c r="D65" s="652"/>
      <c r="E65" s="652"/>
      <c r="F65" s="652"/>
      <c r="G65" s="652"/>
      <c r="H65" s="652"/>
      <c r="I65" s="652"/>
      <c r="J65" s="653"/>
      <c r="K65" s="654"/>
      <c r="L65" s="643"/>
      <c r="M65" s="643"/>
      <c r="N65" s="643"/>
      <c r="O65" s="643"/>
    </row>
    <row r="66" spans="3:15" ht="15.75" x14ac:dyDescent="0.25">
      <c r="C66" s="653"/>
      <c r="D66" s="655"/>
      <c r="E66" s="655"/>
      <c r="F66" s="655"/>
      <c r="G66" s="655"/>
      <c r="H66" s="655"/>
      <c r="I66" s="655"/>
      <c r="J66" s="653"/>
      <c r="K66" s="654"/>
      <c r="L66" s="643"/>
      <c r="M66" s="643"/>
      <c r="N66" s="643"/>
      <c r="O66" s="643"/>
    </row>
    <row r="67" spans="3:15" x14ac:dyDescent="0.2">
      <c r="C67" s="653"/>
      <c r="D67" s="656"/>
      <c r="E67" s="656"/>
      <c r="F67" s="656"/>
      <c r="G67" s="656"/>
      <c r="H67" s="656"/>
      <c r="I67" s="656"/>
      <c r="J67" s="649"/>
      <c r="K67" s="654"/>
      <c r="L67" s="643"/>
      <c r="M67" s="643"/>
      <c r="N67" s="643"/>
      <c r="O67" s="643"/>
    </row>
    <row r="68" spans="3:15" ht="15.75" x14ac:dyDescent="0.25">
      <c r="C68" s="653"/>
      <c r="D68" s="655"/>
      <c r="E68" s="655"/>
      <c r="F68" s="655"/>
      <c r="G68" s="655"/>
      <c r="H68" s="655"/>
      <c r="I68" s="655"/>
      <c r="J68" s="653"/>
      <c r="K68" s="654"/>
      <c r="L68" s="643"/>
      <c r="M68" s="643"/>
      <c r="N68" s="643"/>
      <c r="O68" s="643"/>
    </row>
    <row r="69" spans="3:15" ht="15.75" x14ac:dyDescent="0.25">
      <c r="C69" s="653"/>
      <c r="D69" s="655"/>
      <c r="E69" s="655"/>
      <c r="F69" s="655"/>
      <c r="G69" s="655"/>
      <c r="H69" s="655"/>
      <c r="I69" s="655"/>
      <c r="J69" s="653"/>
      <c r="K69" s="654"/>
      <c r="L69" s="643"/>
      <c r="M69" s="643"/>
      <c r="N69" s="643"/>
      <c r="O69" s="643"/>
    </row>
    <row r="70" spans="3:15" ht="15.75" x14ac:dyDescent="0.25">
      <c r="C70" s="653"/>
      <c r="D70" s="655"/>
      <c r="E70" s="655"/>
      <c r="F70" s="655"/>
      <c r="G70" s="655"/>
      <c r="H70" s="655"/>
      <c r="I70" s="655"/>
      <c r="J70" s="653"/>
      <c r="K70" s="654"/>
      <c r="L70" s="643"/>
      <c r="M70" s="643"/>
      <c r="N70" s="643"/>
      <c r="O70" s="643"/>
    </row>
    <row r="71" spans="3:15" ht="15.75" x14ac:dyDescent="0.25">
      <c r="C71" s="653"/>
      <c r="D71" s="655"/>
      <c r="E71" s="655"/>
      <c r="F71" s="655"/>
      <c r="G71" s="655"/>
      <c r="H71" s="655"/>
      <c r="I71" s="655"/>
      <c r="J71" s="653"/>
      <c r="K71" s="654"/>
      <c r="L71" s="643"/>
      <c r="M71" s="643"/>
      <c r="N71" s="643"/>
      <c r="O71" s="643"/>
    </row>
    <row r="72" spans="3:15" ht="15.75" x14ac:dyDescent="0.25">
      <c r="C72" s="653"/>
      <c r="D72" s="650"/>
      <c r="E72" s="650"/>
      <c r="F72" s="650"/>
      <c r="G72" s="650"/>
      <c r="H72" s="650"/>
      <c r="I72" s="650"/>
      <c r="J72" s="647"/>
      <c r="K72" s="657"/>
      <c r="L72" s="643"/>
      <c r="M72" s="643"/>
      <c r="N72" s="643"/>
      <c r="O72" s="643"/>
    </row>
    <row r="73" spans="3:15" ht="15.75" x14ac:dyDescent="0.25">
      <c r="C73" s="647"/>
      <c r="D73" s="650"/>
      <c r="E73" s="650"/>
      <c r="F73" s="650"/>
      <c r="G73" s="650"/>
      <c r="H73" s="650"/>
      <c r="I73" s="650"/>
      <c r="J73" s="647"/>
      <c r="K73" s="657"/>
      <c r="L73" s="643"/>
      <c r="M73" s="643"/>
      <c r="N73" s="643"/>
      <c r="O73" s="643"/>
    </row>
    <row r="74" spans="3:15" ht="15.75" x14ac:dyDescent="0.25">
      <c r="C74" s="647"/>
      <c r="D74" s="650"/>
      <c r="E74" s="650"/>
      <c r="F74" s="650"/>
      <c r="G74" s="650"/>
      <c r="H74" s="650"/>
      <c r="I74" s="650"/>
      <c r="J74" s="647"/>
      <c r="K74" s="657"/>
      <c r="L74" s="643"/>
      <c r="M74" s="643"/>
      <c r="N74" s="643"/>
      <c r="O74" s="643"/>
    </row>
    <row r="75" spans="3:15" ht="15.75" x14ac:dyDescent="0.25">
      <c r="C75" s="647"/>
      <c r="D75" s="650"/>
      <c r="E75" s="650"/>
      <c r="F75" s="650"/>
      <c r="G75" s="650"/>
      <c r="H75" s="650"/>
      <c r="I75" s="650"/>
      <c r="J75" s="647"/>
      <c r="K75" s="657"/>
      <c r="L75" s="643"/>
      <c r="M75" s="643"/>
      <c r="N75" s="643"/>
      <c r="O75" s="643"/>
    </row>
    <row r="76" spans="3:15" ht="15.75" x14ac:dyDescent="0.25">
      <c r="C76" s="647"/>
      <c r="D76" s="650"/>
      <c r="E76" s="650"/>
      <c r="F76" s="650"/>
      <c r="G76" s="650"/>
      <c r="H76" s="650"/>
      <c r="I76" s="650"/>
      <c r="J76" s="647"/>
      <c r="K76" s="657"/>
      <c r="L76" s="643"/>
      <c r="M76" s="643"/>
      <c r="N76" s="643"/>
      <c r="O76" s="643"/>
    </row>
    <row r="77" spans="3:15" ht="15.75" x14ac:dyDescent="0.25">
      <c r="C77" s="647"/>
      <c r="D77" s="650"/>
      <c r="E77" s="650"/>
      <c r="F77" s="650"/>
      <c r="G77" s="650"/>
      <c r="H77" s="650"/>
      <c r="I77" s="650"/>
      <c r="J77" s="647"/>
      <c r="K77" s="657"/>
      <c r="L77" s="643"/>
      <c r="M77" s="643"/>
      <c r="N77" s="643"/>
      <c r="O77" s="643"/>
    </row>
    <row r="78" spans="3:15" ht="15.75" x14ac:dyDescent="0.25">
      <c r="C78" s="647"/>
      <c r="D78" s="650"/>
      <c r="E78" s="650"/>
      <c r="F78" s="650"/>
      <c r="G78" s="650"/>
      <c r="H78" s="650"/>
      <c r="I78" s="650"/>
      <c r="J78" s="647"/>
      <c r="K78" s="657"/>
      <c r="L78" s="643"/>
      <c r="M78" s="643"/>
      <c r="N78" s="643"/>
      <c r="O78" s="643"/>
    </row>
    <row r="79" spans="3:15" ht="15.75" x14ac:dyDescent="0.25">
      <c r="C79" s="647"/>
      <c r="D79" s="650"/>
      <c r="E79" s="650"/>
      <c r="F79" s="650"/>
      <c r="G79" s="650"/>
      <c r="H79" s="650"/>
      <c r="I79" s="650"/>
      <c r="J79" s="647"/>
      <c r="K79" s="657"/>
      <c r="L79" s="643"/>
      <c r="M79" s="643"/>
      <c r="N79" s="643"/>
      <c r="O79" s="643"/>
    </row>
    <row r="80" spans="3:15" ht="15.75" x14ac:dyDescent="0.25">
      <c r="C80" s="647"/>
      <c r="D80" s="650"/>
      <c r="E80" s="650"/>
      <c r="F80" s="650"/>
      <c r="G80" s="650"/>
      <c r="H80" s="650"/>
      <c r="I80" s="650"/>
      <c r="J80" s="647"/>
      <c r="K80" s="657"/>
      <c r="L80" s="643"/>
      <c r="M80" s="643"/>
      <c r="N80" s="643"/>
      <c r="O80" s="643"/>
    </row>
    <row r="81" spans="3:15" ht="15.75" x14ac:dyDescent="0.25">
      <c r="C81" s="647"/>
      <c r="D81" s="650"/>
      <c r="E81" s="650"/>
      <c r="F81" s="650"/>
      <c r="G81" s="650"/>
      <c r="H81" s="650"/>
      <c r="I81" s="650"/>
      <c r="J81" s="647"/>
      <c r="K81" s="657"/>
      <c r="L81" s="643"/>
      <c r="M81" s="643"/>
      <c r="N81" s="643"/>
      <c r="O81" s="643"/>
    </row>
    <row r="82" spans="3:15" ht="15.75" x14ac:dyDescent="0.25">
      <c r="C82" s="647"/>
      <c r="D82" s="650"/>
      <c r="E82" s="650"/>
      <c r="F82" s="650"/>
      <c r="G82" s="650"/>
      <c r="H82" s="650"/>
      <c r="I82" s="650"/>
      <c r="J82" s="647"/>
      <c r="K82" s="657"/>
      <c r="L82" s="643"/>
      <c r="M82" s="643"/>
      <c r="N82" s="643"/>
      <c r="O82" s="643"/>
    </row>
    <row r="83" spans="3:15" ht="15.75" x14ac:dyDescent="0.25">
      <c r="C83" s="647"/>
      <c r="D83" s="650"/>
      <c r="E83" s="650"/>
      <c r="F83" s="650"/>
      <c r="G83" s="650"/>
      <c r="H83" s="650"/>
      <c r="I83" s="650"/>
      <c r="J83" s="647"/>
      <c r="K83" s="657"/>
      <c r="L83" s="643"/>
      <c r="M83" s="643"/>
      <c r="N83" s="643"/>
      <c r="O83" s="643"/>
    </row>
    <row r="84" spans="3:15" x14ac:dyDescent="0.2">
      <c r="C84" s="647"/>
      <c r="D84" s="658"/>
      <c r="E84" s="658"/>
      <c r="F84" s="658"/>
      <c r="G84" s="658"/>
      <c r="H84" s="658"/>
      <c r="I84" s="658"/>
      <c r="J84" s="659"/>
      <c r="K84" s="659"/>
      <c r="L84" s="643"/>
      <c r="M84" s="643"/>
      <c r="N84" s="643"/>
      <c r="O84" s="643"/>
    </row>
    <row r="85" spans="3:15" x14ac:dyDescent="0.2">
      <c r="C85" s="660"/>
      <c r="D85" s="658"/>
      <c r="E85" s="658"/>
      <c r="F85" s="658"/>
      <c r="G85" s="658"/>
      <c r="H85" s="658"/>
      <c r="I85" s="658"/>
      <c r="J85" s="659"/>
      <c r="K85" s="659"/>
      <c r="L85" s="643"/>
      <c r="M85" s="643"/>
      <c r="N85" s="643"/>
      <c r="O85" s="643"/>
    </row>
    <row r="86" spans="3:15" x14ac:dyDescent="0.2">
      <c r="C86" s="660"/>
      <c r="D86" s="658"/>
      <c r="E86" s="658"/>
      <c r="F86" s="658"/>
      <c r="G86" s="658"/>
      <c r="H86" s="658"/>
      <c r="I86" s="658"/>
      <c r="J86" s="659"/>
      <c r="K86" s="659"/>
      <c r="L86" s="643"/>
      <c r="M86" s="643"/>
      <c r="N86" s="643"/>
      <c r="O86" s="643"/>
    </row>
    <row r="87" spans="3:15" x14ac:dyDescent="0.2">
      <c r="C87" s="660"/>
      <c r="D87" s="658"/>
      <c r="E87" s="658"/>
      <c r="F87" s="658"/>
      <c r="G87" s="658"/>
      <c r="H87" s="658"/>
      <c r="I87" s="658"/>
      <c r="J87" s="659"/>
      <c r="K87" s="659"/>
      <c r="L87" s="643"/>
      <c r="M87" s="643"/>
      <c r="N87" s="643"/>
      <c r="O87" s="643"/>
    </row>
    <row r="88" spans="3:15" x14ac:dyDescent="0.2">
      <c r="C88" s="660"/>
      <c r="D88" s="658"/>
      <c r="E88" s="658"/>
      <c r="F88" s="658"/>
      <c r="G88" s="658"/>
      <c r="H88" s="658"/>
      <c r="I88" s="658"/>
      <c r="J88" s="659"/>
      <c r="K88" s="659"/>
      <c r="L88" s="643"/>
      <c r="M88" s="643"/>
      <c r="N88" s="643"/>
      <c r="O88" s="643"/>
    </row>
    <row r="89" spans="3:15" x14ac:dyDescent="0.2">
      <c r="C89" s="660"/>
      <c r="D89" s="658"/>
      <c r="E89" s="658"/>
      <c r="F89" s="658"/>
      <c r="G89" s="658"/>
      <c r="H89" s="658"/>
      <c r="I89" s="658"/>
      <c r="J89" s="659"/>
      <c r="K89" s="659"/>
      <c r="L89" s="643"/>
      <c r="M89" s="643"/>
      <c r="N89" s="643"/>
      <c r="O89" s="643"/>
    </row>
    <row r="90" spans="3:15" x14ac:dyDescent="0.2">
      <c r="C90" s="660"/>
      <c r="D90" s="658"/>
      <c r="E90" s="658"/>
      <c r="F90" s="658"/>
      <c r="G90" s="658"/>
      <c r="H90" s="658"/>
      <c r="I90" s="658"/>
      <c r="J90" s="659"/>
      <c r="K90" s="659"/>
      <c r="L90" s="643"/>
      <c r="M90" s="643"/>
      <c r="N90" s="643"/>
      <c r="O90" s="643"/>
    </row>
    <row r="91" spans="3:15" x14ac:dyDescent="0.2">
      <c r="C91" s="660"/>
      <c r="D91" s="658"/>
      <c r="E91" s="658"/>
      <c r="F91" s="658"/>
      <c r="G91" s="658"/>
      <c r="H91" s="658"/>
      <c r="I91" s="658"/>
      <c r="J91" s="659"/>
      <c r="K91" s="659"/>
      <c r="L91" s="643"/>
      <c r="M91" s="643"/>
      <c r="N91" s="643"/>
      <c r="O91" s="643"/>
    </row>
    <row r="92" spans="3:15" x14ac:dyDescent="0.2">
      <c r="C92" s="660"/>
      <c r="D92" s="658"/>
      <c r="E92" s="658"/>
      <c r="F92" s="658"/>
      <c r="G92" s="658"/>
      <c r="H92" s="658"/>
      <c r="I92" s="658"/>
      <c r="J92" s="659"/>
      <c r="K92" s="659"/>
      <c r="L92" s="643"/>
      <c r="M92" s="643"/>
      <c r="N92" s="643"/>
      <c r="O92" s="643"/>
    </row>
    <row r="93" spans="3:15" x14ac:dyDescent="0.2">
      <c r="C93" s="660"/>
      <c r="D93" s="658"/>
      <c r="E93" s="658"/>
      <c r="F93" s="658"/>
      <c r="G93" s="658"/>
      <c r="H93" s="658"/>
      <c r="I93" s="658"/>
      <c r="J93" s="659"/>
      <c r="K93" s="659"/>
      <c r="L93" s="643"/>
      <c r="M93" s="643"/>
      <c r="N93" s="643"/>
      <c r="O93" s="643"/>
    </row>
    <row r="94" spans="3:15" x14ac:dyDescent="0.2">
      <c r="C94" s="660"/>
      <c r="D94" s="658"/>
      <c r="E94" s="658"/>
      <c r="F94" s="658"/>
      <c r="G94" s="658"/>
      <c r="H94" s="658"/>
      <c r="I94" s="658"/>
      <c r="J94" s="659"/>
      <c r="K94" s="659"/>
      <c r="L94" s="643"/>
      <c r="M94" s="643"/>
      <c r="N94" s="643"/>
      <c r="O94" s="643"/>
    </row>
    <row r="95" spans="3:15" x14ac:dyDescent="0.2">
      <c r="C95" s="660"/>
      <c r="D95" s="658"/>
      <c r="E95" s="658"/>
      <c r="F95" s="658"/>
      <c r="G95" s="658"/>
      <c r="H95" s="658"/>
      <c r="I95" s="658"/>
      <c r="J95" s="659"/>
      <c r="K95" s="659"/>
      <c r="L95" s="643"/>
      <c r="M95" s="643"/>
      <c r="N95" s="643"/>
      <c r="O95" s="643"/>
    </row>
    <row r="96" spans="3:15" x14ac:dyDescent="0.2">
      <c r="C96" s="660"/>
      <c r="D96" s="658"/>
      <c r="E96" s="658"/>
      <c r="F96" s="658"/>
      <c r="G96" s="658"/>
      <c r="H96" s="658"/>
      <c r="I96" s="658"/>
      <c r="J96" s="659"/>
      <c r="K96" s="659"/>
      <c r="L96" s="643"/>
      <c r="M96" s="643"/>
      <c r="N96" s="643"/>
      <c r="O96" s="643"/>
    </row>
    <row r="97" spans="3:15" x14ac:dyDescent="0.2">
      <c r="C97" s="660"/>
      <c r="D97" s="658"/>
      <c r="E97" s="658"/>
      <c r="F97" s="658"/>
      <c r="G97" s="658"/>
      <c r="H97" s="658"/>
      <c r="I97" s="658"/>
      <c r="J97" s="659"/>
      <c r="K97" s="659"/>
      <c r="L97" s="643"/>
      <c r="M97" s="643"/>
      <c r="N97" s="643"/>
      <c r="O97" s="643"/>
    </row>
    <row r="98" spans="3:15" x14ac:dyDescent="0.2">
      <c r="C98" s="660"/>
      <c r="D98" s="658"/>
      <c r="E98" s="658"/>
      <c r="F98" s="658"/>
      <c r="G98" s="658"/>
      <c r="H98" s="658"/>
      <c r="I98" s="658"/>
      <c r="J98" s="659"/>
      <c r="K98" s="659"/>
      <c r="L98" s="643"/>
      <c r="M98" s="643"/>
      <c r="N98" s="643"/>
      <c r="O98" s="643"/>
    </row>
    <row r="99" spans="3:15" x14ac:dyDescent="0.2">
      <c r="C99" s="660"/>
      <c r="D99" s="658"/>
      <c r="E99" s="658"/>
      <c r="F99" s="658"/>
      <c r="G99" s="658"/>
      <c r="H99" s="658"/>
      <c r="I99" s="658"/>
      <c r="J99" s="659"/>
      <c r="K99" s="659"/>
      <c r="L99" s="643"/>
      <c r="M99" s="643"/>
      <c r="N99" s="643"/>
      <c r="O99" s="643"/>
    </row>
    <row r="100" spans="3:15" x14ac:dyDescent="0.2">
      <c r="C100" s="660"/>
      <c r="D100" s="658"/>
      <c r="E100" s="658"/>
      <c r="F100" s="658"/>
      <c r="G100" s="658"/>
      <c r="H100" s="658"/>
      <c r="I100" s="658"/>
      <c r="J100" s="659"/>
      <c r="K100" s="659"/>
      <c r="L100" s="643"/>
      <c r="M100" s="643"/>
      <c r="N100" s="643"/>
      <c r="O100" s="643"/>
    </row>
    <row r="101" spans="3:15" x14ac:dyDescent="0.2">
      <c r="C101" s="660"/>
      <c r="D101" s="658"/>
      <c r="E101" s="658"/>
      <c r="F101" s="658"/>
      <c r="G101" s="658"/>
      <c r="H101" s="658"/>
      <c r="I101" s="658"/>
      <c r="J101" s="659"/>
      <c r="K101" s="659"/>
      <c r="L101" s="643"/>
      <c r="M101" s="643"/>
      <c r="N101" s="643"/>
      <c r="O101" s="643"/>
    </row>
    <row r="102" spans="3:15" x14ac:dyDescent="0.2">
      <c r="C102" s="660"/>
      <c r="D102" s="658"/>
      <c r="E102" s="658"/>
      <c r="F102" s="658"/>
      <c r="G102" s="658"/>
      <c r="H102" s="658"/>
      <c r="I102" s="658"/>
      <c r="J102" s="659"/>
      <c r="K102" s="659"/>
      <c r="L102" s="643"/>
      <c r="M102" s="643"/>
      <c r="N102" s="643"/>
      <c r="O102" s="643"/>
    </row>
    <row r="103" spans="3:15" x14ac:dyDescent="0.2">
      <c r="C103" s="660"/>
      <c r="D103" s="658"/>
      <c r="E103" s="658"/>
      <c r="F103" s="658"/>
      <c r="G103" s="658"/>
      <c r="H103" s="658"/>
      <c r="I103" s="658"/>
      <c r="J103" s="659"/>
      <c r="K103" s="659"/>
      <c r="L103" s="643"/>
      <c r="M103" s="643"/>
      <c r="N103" s="643"/>
      <c r="O103" s="643"/>
    </row>
    <row r="104" spans="3:15" x14ac:dyDescent="0.2">
      <c r="C104" s="660"/>
      <c r="D104" s="658"/>
      <c r="E104" s="658"/>
      <c r="F104" s="658"/>
      <c r="G104" s="658"/>
      <c r="H104" s="658"/>
      <c r="I104" s="658"/>
      <c r="J104" s="659"/>
      <c r="K104" s="659"/>
      <c r="L104" s="643"/>
      <c r="M104" s="643"/>
      <c r="N104" s="643"/>
      <c r="O104" s="643"/>
    </row>
    <row r="105" spans="3:15" x14ac:dyDescent="0.2">
      <c r="C105" s="660"/>
      <c r="D105" s="658"/>
      <c r="E105" s="658"/>
      <c r="F105" s="658"/>
      <c r="G105" s="658"/>
      <c r="H105" s="658"/>
      <c r="I105" s="658"/>
      <c r="J105" s="659"/>
      <c r="K105" s="659"/>
      <c r="L105" s="643"/>
      <c r="M105" s="643"/>
      <c r="N105" s="643"/>
      <c r="O105" s="643"/>
    </row>
    <row r="106" spans="3:15" x14ac:dyDescent="0.2">
      <c r="C106" s="660"/>
      <c r="D106" s="658"/>
      <c r="E106" s="658"/>
      <c r="F106" s="658"/>
      <c r="G106" s="658"/>
      <c r="H106" s="658"/>
      <c r="I106" s="658"/>
      <c r="J106" s="659"/>
      <c r="K106" s="659"/>
      <c r="L106" s="643"/>
      <c r="M106" s="643"/>
      <c r="N106" s="643"/>
      <c r="O106" s="643"/>
    </row>
    <row r="107" spans="3:15" x14ac:dyDescent="0.2">
      <c r="C107" s="660"/>
      <c r="D107" s="658"/>
      <c r="E107" s="658"/>
      <c r="F107" s="658"/>
      <c r="G107" s="658"/>
      <c r="H107" s="658"/>
      <c r="I107" s="658"/>
      <c r="J107" s="659"/>
      <c r="K107" s="659"/>
      <c r="L107" s="643"/>
      <c r="M107" s="643"/>
      <c r="N107" s="643"/>
      <c r="O107" s="643"/>
    </row>
    <row r="108" spans="3:15" x14ac:dyDescent="0.2">
      <c r="C108" s="660"/>
      <c r="D108" s="658"/>
      <c r="E108" s="658"/>
      <c r="F108" s="658"/>
      <c r="G108" s="658"/>
      <c r="H108" s="658"/>
      <c r="I108" s="658"/>
      <c r="J108" s="659"/>
      <c r="K108" s="659"/>
      <c r="L108" s="643"/>
      <c r="M108" s="643"/>
      <c r="N108" s="643"/>
      <c r="O108" s="643"/>
    </row>
    <row r="109" spans="3:15" x14ac:dyDescent="0.2">
      <c r="C109" s="660"/>
      <c r="D109" s="658"/>
      <c r="E109" s="658"/>
      <c r="F109" s="658"/>
      <c r="G109" s="658"/>
      <c r="H109" s="658"/>
      <c r="I109" s="658"/>
      <c r="J109" s="659"/>
      <c r="K109" s="659"/>
      <c r="L109" s="643"/>
      <c r="M109" s="643"/>
      <c r="N109" s="643"/>
      <c r="O109" s="643"/>
    </row>
    <row r="110" spans="3:15" x14ac:dyDescent="0.2">
      <c r="C110" s="660"/>
      <c r="D110" s="658"/>
      <c r="E110" s="658"/>
      <c r="F110" s="658"/>
      <c r="G110" s="658"/>
      <c r="H110" s="658"/>
      <c r="I110" s="658"/>
      <c r="J110" s="659"/>
      <c r="K110" s="659"/>
      <c r="L110" s="643"/>
      <c r="M110" s="643"/>
      <c r="N110" s="643"/>
      <c r="O110" s="643"/>
    </row>
    <row r="111" spans="3:15" x14ac:dyDescent="0.2">
      <c r="C111" s="660"/>
      <c r="D111" s="658"/>
      <c r="E111" s="658"/>
      <c r="F111" s="658"/>
      <c r="G111" s="658"/>
      <c r="H111" s="658"/>
      <c r="I111" s="658"/>
      <c r="J111" s="659"/>
      <c r="K111" s="659"/>
      <c r="L111" s="643"/>
      <c r="M111" s="643"/>
      <c r="N111" s="643"/>
      <c r="O111" s="643"/>
    </row>
    <row r="112" spans="3:15" x14ac:dyDescent="0.2">
      <c r="C112" s="660"/>
      <c r="D112" s="658"/>
      <c r="E112" s="658"/>
      <c r="F112" s="658"/>
      <c r="G112" s="658"/>
      <c r="H112" s="658"/>
      <c r="I112" s="658"/>
      <c r="J112" s="659"/>
      <c r="K112" s="659"/>
      <c r="L112" s="643"/>
      <c r="M112" s="643"/>
      <c r="N112" s="643"/>
      <c r="O112" s="643"/>
    </row>
    <row r="113" spans="3:15" x14ac:dyDescent="0.2">
      <c r="C113" s="660"/>
      <c r="D113" s="658"/>
      <c r="E113" s="658"/>
      <c r="F113" s="658"/>
      <c r="G113" s="658"/>
      <c r="H113" s="658"/>
      <c r="I113" s="658"/>
      <c r="J113" s="659"/>
      <c r="K113" s="659"/>
      <c r="L113" s="643"/>
      <c r="M113" s="643"/>
      <c r="N113" s="643"/>
      <c r="O113" s="643"/>
    </row>
    <row r="114" spans="3:15" x14ac:dyDescent="0.2">
      <c r="C114" s="660"/>
      <c r="D114" s="658"/>
      <c r="E114" s="658"/>
      <c r="F114" s="658"/>
      <c r="G114" s="658"/>
      <c r="H114" s="658"/>
      <c r="I114" s="658"/>
      <c r="J114" s="659"/>
      <c r="K114" s="659"/>
      <c r="L114" s="643"/>
      <c r="M114" s="643"/>
      <c r="N114" s="643"/>
      <c r="O114" s="643"/>
    </row>
    <row r="115" spans="3:15" x14ac:dyDescent="0.2">
      <c r="C115" s="660"/>
      <c r="D115" s="658"/>
      <c r="E115" s="658"/>
      <c r="F115" s="658"/>
      <c r="G115" s="658"/>
      <c r="H115" s="658"/>
      <c r="I115" s="658"/>
      <c r="J115" s="659"/>
      <c r="K115" s="659"/>
      <c r="L115" s="643"/>
      <c r="M115" s="643"/>
      <c r="N115" s="643"/>
      <c r="O115" s="643"/>
    </row>
    <row r="116" spans="3:15" x14ac:dyDescent="0.2">
      <c r="C116" s="660"/>
      <c r="D116" s="658"/>
      <c r="E116" s="658"/>
      <c r="F116" s="658"/>
      <c r="G116" s="658"/>
      <c r="H116" s="658"/>
      <c r="I116" s="658"/>
      <c r="J116" s="659"/>
      <c r="K116" s="659"/>
      <c r="L116" s="643"/>
      <c r="M116" s="643"/>
      <c r="N116" s="643"/>
      <c r="O116" s="643"/>
    </row>
    <row r="117" spans="3:15" x14ac:dyDescent="0.2">
      <c r="C117" s="660"/>
      <c r="D117" s="658"/>
      <c r="E117" s="658"/>
      <c r="F117" s="658"/>
      <c r="G117" s="658"/>
      <c r="H117" s="658"/>
      <c r="I117" s="658"/>
      <c r="J117" s="659"/>
      <c r="K117" s="659"/>
      <c r="L117" s="643"/>
      <c r="M117" s="643"/>
      <c r="N117" s="643"/>
      <c r="O117" s="643"/>
    </row>
    <row r="118" spans="3:15" x14ac:dyDescent="0.2">
      <c r="C118" s="660"/>
      <c r="D118" s="658"/>
      <c r="E118" s="658"/>
      <c r="F118" s="658"/>
      <c r="G118" s="658"/>
      <c r="H118" s="658"/>
      <c r="I118" s="658"/>
      <c r="J118" s="659"/>
      <c r="K118" s="659"/>
      <c r="L118" s="643"/>
      <c r="M118" s="643"/>
      <c r="N118" s="643"/>
      <c r="O118" s="643"/>
    </row>
    <row r="119" spans="3:15" x14ac:dyDescent="0.2">
      <c r="C119" s="660"/>
      <c r="D119" s="658"/>
      <c r="E119" s="658"/>
      <c r="F119" s="658"/>
      <c r="G119" s="658"/>
      <c r="H119" s="658"/>
      <c r="I119" s="658"/>
      <c r="J119" s="659"/>
      <c r="K119" s="659"/>
      <c r="L119" s="643"/>
      <c r="M119" s="643"/>
      <c r="N119" s="643"/>
      <c r="O119" s="643"/>
    </row>
    <row r="120" spans="3:15" x14ac:dyDescent="0.2">
      <c r="C120" s="660"/>
      <c r="D120" s="658"/>
      <c r="E120" s="658"/>
      <c r="F120" s="658"/>
      <c r="G120" s="658"/>
      <c r="H120" s="658"/>
      <c r="I120" s="658"/>
      <c r="J120" s="659"/>
      <c r="K120" s="659"/>
      <c r="L120" s="643"/>
      <c r="M120" s="643"/>
      <c r="N120" s="643"/>
      <c r="O120" s="643"/>
    </row>
    <row r="121" spans="3:15" x14ac:dyDescent="0.2">
      <c r="C121" s="660"/>
      <c r="D121" s="658"/>
      <c r="E121" s="658"/>
      <c r="F121" s="658"/>
      <c r="G121" s="658"/>
      <c r="H121" s="658"/>
      <c r="I121" s="658"/>
      <c r="J121" s="659"/>
      <c r="K121" s="659"/>
      <c r="L121" s="643"/>
      <c r="M121" s="643"/>
      <c r="N121" s="643"/>
      <c r="O121" s="643"/>
    </row>
    <row r="122" spans="3:15" x14ac:dyDescent="0.2">
      <c r="C122" s="660"/>
      <c r="D122" s="658"/>
      <c r="E122" s="658"/>
      <c r="F122" s="658"/>
      <c r="G122" s="658"/>
      <c r="H122" s="658"/>
      <c r="I122" s="658"/>
      <c r="J122" s="659"/>
      <c r="K122" s="659"/>
      <c r="L122" s="643"/>
      <c r="M122" s="643"/>
      <c r="N122" s="643"/>
      <c r="O122" s="643"/>
    </row>
    <row r="123" spans="3:15" x14ac:dyDescent="0.2">
      <c r="C123" s="660"/>
      <c r="D123" s="658"/>
      <c r="E123" s="658"/>
      <c r="F123" s="658"/>
      <c r="G123" s="658"/>
      <c r="H123" s="658"/>
      <c r="I123" s="658"/>
      <c r="J123" s="659"/>
      <c r="K123" s="659"/>
      <c r="L123" s="643"/>
      <c r="M123" s="643"/>
      <c r="N123" s="643"/>
      <c r="O123" s="643"/>
    </row>
    <row r="124" spans="3:15" x14ac:dyDescent="0.2">
      <c r="C124" s="660"/>
      <c r="D124" s="658"/>
      <c r="E124" s="658"/>
      <c r="F124" s="658"/>
      <c r="G124" s="658"/>
      <c r="H124" s="658"/>
      <c r="I124" s="658"/>
      <c r="J124" s="659"/>
      <c r="K124" s="659"/>
      <c r="L124" s="643"/>
      <c r="M124" s="643"/>
      <c r="N124" s="643"/>
      <c r="O124" s="643"/>
    </row>
    <row r="125" spans="3:15" x14ac:dyDescent="0.2">
      <c r="C125" s="660"/>
      <c r="D125" s="658"/>
      <c r="E125" s="658"/>
      <c r="F125" s="658"/>
      <c r="G125" s="658"/>
      <c r="H125" s="658"/>
      <c r="I125" s="658"/>
      <c r="J125" s="659"/>
      <c r="K125" s="659"/>
      <c r="L125" s="643"/>
      <c r="M125" s="643"/>
      <c r="N125" s="643"/>
      <c r="O125" s="643"/>
    </row>
    <row r="126" spans="3:15" x14ac:dyDescent="0.2">
      <c r="C126" s="660"/>
      <c r="D126" s="658"/>
      <c r="E126" s="658"/>
      <c r="F126" s="658"/>
      <c r="G126" s="658"/>
      <c r="H126" s="658"/>
      <c r="I126" s="658"/>
      <c r="J126" s="659"/>
      <c r="K126" s="659"/>
      <c r="L126" s="643"/>
      <c r="M126" s="643"/>
      <c r="N126" s="643"/>
      <c r="O126" s="643"/>
    </row>
    <row r="127" spans="3:15" x14ac:dyDescent="0.2">
      <c r="C127" s="660"/>
      <c r="D127" s="658"/>
      <c r="E127" s="658"/>
      <c r="F127" s="658"/>
      <c r="G127" s="658"/>
      <c r="H127" s="658"/>
      <c r="I127" s="658"/>
      <c r="J127" s="659"/>
      <c r="K127" s="659"/>
      <c r="L127" s="643"/>
      <c r="M127" s="643"/>
      <c r="N127" s="643"/>
      <c r="O127" s="643"/>
    </row>
    <row r="128" spans="3:15" x14ac:dyDescent="0.2">
      <c r="C128" s="660"/>
      <c r="D128" s="658"/>
      <c r="E128" s="658"/>
      <c r="F128" s="658"/>
      <c r="G128" s="658"/>
      <c r="H128" s="658"/>
      <c r="I128" s="658"/>
      <c r="J128" s="659"/>
      <c r="K128" s="659"/>
      <c r="L128" s="643"/>
      <c r="M128" s="643"/>
      <c r="N128" s="643"/>
      <c r="O128" s="643"/>
    </row>
    <row r="129" spans="3:15" x14ac:dyDescent="0.2">
      <c r="C129" s="660"/>
      <c r="D129" s="658"/>
      <c r="E129" s="658"/>
      <c r="F129" s="658"/>
      <c r="G129" s="658"/>
      <c r="H129" s="658"/>
      <c r="I129" s="658"/>
      <c r="J129" s="659"/>
      <c r="K129" s="659"/>
      <c r="L129" s="643"/>
      <c r="M129" s="643"/>
      <c r="N129" s="643"/>
      <c r="O129" s="643"/>
    </row>
    <row r="130" spans="3:15" x14ac:dyDescent="0.2">
      <c r="C130" s="660"/>
      <c r="D130" s="658"/>
      <c r="E130" s="658"/>
      <c r="F130" s="658"/>
      <c r="G130" s="658"/>
      <c r="H130" s="658"/>
      <c r="I130" s="658"/>
      <c r="J130" s="659"/>
      <c r="K130" s="659"/>
      <c r="L130" s="643"/>
      <c r="M130" s="643"/>
      <c r="N130" s="643"/>
      <c r="O130" s="643"/>
    </row>
    <row r="131" spans="3:15" x14ac:dyDescent="0.2">
      <c r="C131" s="659"/>
      <c r="D131" s="658"/>
      <c r="E131" s="658"/>
      <c r="F131" s="658"/>
      <c r="G131" s="658"/>
      <c r="H131" s="658"/>
      <c r="I131" s="658"/>
      <c r="J131" s="659"/>
      <c r="K131" s="659"/>
      <c r="L131" s="643"/>
      <c r="M131" s="643"/>
      <c r="N131" s="643"/>
      <c r="O131" s="643"/>
    </row>
    <row r="132" spans="3:15" x14ac:dyDescent="0.2">
      <c r="C132" s="659"/>
      <c r="D132" s="658"/>
      <c r="E132" s="658"/>
      <c r="F132" s="658"/>
      <c r="G132" s="658"/>
      <c r="H132" s="658"/>
      <c r="I132" s="658"/>
      <c r="J132" s="659"/>
      <c r="K132" s="659"/>
      <c r="L132" s="643"/>
      <c r="M132" s="643"/>
      <c r="N132" s="643"/>
      <c r="O132" s="643"/>
    </row>
    <row r="133" spans="3:15" x14ac:dyDescent="0.2">
      <c r="C133" s="659"/>
      <c r="D133" s="658"/>
      <c r="E133" s="658"/>
      <c r="F133" s="658"/>
      <c r="G133" s="658"/>
      <c r="H133" s="658"/>
      <c r="I133" s="658"/>
      <c r="J133" s="659"/>
      <c r="K133" s="659"/>
      <c r="L133" s="643"/>
      <c r="M133" s="643"/>
      <c r="N133" s="643"/>
      <c r="O133" s="643"/>
    </row>
    <row r="134" spans="3:15" x14ac:dyDescent="0.2">
      <c r="C134" s="659"/>
      <c r="D134" s="658"/>
      <c r="E134" s="658"/>
      <c r="F134" s="658"/>
      <c r="G134" s="658"/>
      <c r="H134" s="658"/>
      <c r="I134" s="658"/>
      <c r="J134" s="659"/>
      <c r="K134" s="659"/>
      <c r="L134" s="643"/>
      <c r="M134" s="643"/>
      <c r="N134" s="643"/>
      <c r="O134" s="643"/>
    </row>
    <row r="135" spans="3:15" x14ac:dyDescent="0.2">
      <c r="C135" s="659"/>
      <c r="D135" s="658"/>
      <c r="E135" s="658"/>
      <c r="F135" s="658"/>
      <c r="G135" s="658"/>
      <c r="H135" s="658"/>
      <c r="I135" s="658"/>
      <c r="J135" s="659"/>
      <c r="K135" s="659"/>
      <c r="L135" s="643"/>
      <c r="M135" s="643"/>
      <c r="N135" s="643"/>
      <c r="O135" s="643"/>
    </row>
    <row r="136" spans="3:15" x14ac:dyDescent="0.2">
      <c r="C136" s="659"/>
      <c r="D136" s="658"/>
      <c r="E136" s="658"/>
      <c r="F136" s="658"/>
      <c r="G136" s="658"/>
      <c r="H136" s="658"/>
      <c r="I136" s="658"/>
      <c r="J136" s="659"/>
      <c r="K136" s="659"/>
      <c r="L136" s="643"/>
      <c r="M136" s="643"/>
      <c r="N136" s="643"/>
      <c r="O136" s="643"/>
    </row>
    <row r="137" spans="3:15" x14ac:dyDescent="0.2">
      <c r="C137" s="659"/>
      <c r="D137" s="658"/>
      <c r="E137" s="658"/>
      <c r="F137" s="658"/>
      <c r="G137" s="658"/>
      <c r="H137" s="658"/>
      <c r="I137" s="658"/>
      <c r="J137" s="659"/>
      <c r="K137" s="659"/>
      <c r="L137" s="643"/>
      <c r="M137" s="643"/>
      <c r="N137" s="643"/>
      <c r="O137" s="643"/>
    </row>
    <row r="138" spans="3:15" x14ac:dyDescent="0.2">
      <c r="C138" s="659"/>
      <c r="D138" s="658"/>
      <c r="E138" s="658"/>
      <c r="F138" s="658"/>
      <c r="G138" s="658"/>
      <c r="H138" s="658"/>
      <c r="I138" s="658"/>
      <c r="J138" s="659"/>
      <c r="K138" s="659"/>
      <c r="L138" s="643"/>
      <c r="M138" s="643"/>
      <c r="N138" s="643"/>
      <c r="O138" s="643"/>
    </row>
    <row r="139" spans="3:15" x14ac:dyDescent="0.2">
      <c r="C139" s="659"/>
      <c r="D139" s="658"/>
      <c r="E139" s="658"/>
      <c r="F139" s="658"/>
      <c r="G139" s="658"/>
      <c r="H139" s="658"/>
      <c r="I139" s="658"/>
      <c r="J139" s="659"/>
      <c r="K139" s="659"/>
      <c r="L139" s="643"/>
      <c r="M139" s="643"/>
      <c r="N139" s="643"/>
      <c r="O139" s="643"/>
    </row>
    <row r="140" spans="3:15" x14ac:dyDescent="0.2">
      <c r="C140" s="659"/>
      <c r="D140" s="658"/>
      <c r="E140" s="658"/>
      <c r="F140" s="658"/>
      <c r="G140" s="658"/>
      <c r="H140" s="658"/>
      <c r="I140" s="658"/>
      <c r="J140" s="659"/>
      <c r="K140" s="659"/>
      <c r="L140" s="643"/>
      <c r="M140" s="643"/>
      <c r="N140" s="643"/>
      <c r="O140" s="643"/>
    </row>
    <row r="141" spans="3:15" x14ac:dyDescent="0.2">
      <c r="C141" s="659"/>
      <c r="D141" s="658"/>
      <c r="E141" s="658"/>
      <c r="F141" s="658"/>
      <c r="G141" s="658"/>
      <c r="H141" s="658"/>
      <c r="I141" s="658"/>
      <c r="J141" s="659"/>
      <c r="K141" s="659"/>
      <c r="L141" s="643"/>
      <c r="M141" s="643"/>
      <c r="N141" s="643"/>
      <c r="O141" s="643"/>
    </row>
    <row r="142" spans="3:15" x14ac:dyDescent="0.2">
      <c r="C142" s="659"/>
      <c r="D142" s="658"/>
      <c r="E142" s="658"/>
      <c r="F142" s="658"/>
      <c r="G142" s="658"/>
      <c r="H142" s="658"/>
      <c r="I142" s="658"/>
      <c r="J142" s="659"/>
      <c r="K142" s="659"/>
      <c r="L142" s="643"/>
      <c r="M142" s="643"/>
      <c r="N142" s="643"/>
      <c r="O142" s="643"/>
    </row>
    <row r="143" spans="3:15" x14ac:dyDescent="0.2">
      <c r="C143" s="659"/>
      <c r="D143" s="658"/>
      <c r="E143" s="658"/>
      <c r="F143" s="658"/>
      <c r="G143" s="658"/>
      <c r="H143" s="658"/>
      <c r="I143" s="658"/>
      <c r="J143" s="659"/>
      <c r="K143" s="659"/>
      <c r="L143" s="643"/>
      <c r="M143" s="643"/>
      <c r="N143" s="643"/>
      <c r="O143" s="643"/>
    </row>
    <row r="144" spans="3:15" x14ac:dyDescent="0.2">
      <c r="C144" s="659"/>
      <c r="D144" s="658"/>
      <c r="E144" s="658"/>
      <c r="F144" s="658"/>
      <c r="G144" s="658"/>
      <c r="H144" s="658"/>
      <c r="I144" s="658"/>
      <c r="J144" s="659"/>
      <c r="K144" s="659"/>
      <c r="L144" s="643"/>
      <c r="M144" s="643"/>
      <c r="N144" s="643"/>
      <c r="O144" s="643"/>
    </row>
    <row r="145" spans="3:15" x14ac:dyDescent="0.2">
      <c r="C145" s="659"/>
      <c r="D145" s="658"/>
      <c r="E145" s="658"/>
      <c r="F145" s="658"/>
      <c r="G145" s="658"/>
      <c r="H145" s="658"/>
      <c r="I145" s="658"/>
      <c r="J145" s="659"/>
      <c r="K145" s="659"/>
      <c r="L145" s="643"/>
      <c r="M145" s="643"/>
      <c r="N145" s="643"/>
      <c r="O145" s="643"/>
    </row>
    <row r="146" spans="3:15" x14ac:dyDescent="0.2">
      <c r="C146" s="659"/>
      <c r="D146" s="658"/>
      <c r="E146" s="658"/>
      <c r="F146" s="658"/>
      <c r="G146" s="658"/>
      <c r="H146" s="658"/>
      <c r="I146" s="658"/>
      <c r="J146" s="659"/>
      <c r="K146" s="659"/>
      <c r="L146" s="643"/>
      <c r="M146" s="643"/>
      <c r="N146" s="643"/>
      <c r="O146" s="643"/>
    </row>
    <row r="147" spans="3:15" x14ac:dyDescent="0.2">
      <c r="C147" s="659"/>
      <c r="D147" s="658"/>
      <c r="E147" s="658"/>
      <c r="F147" s="658"/>
      <c r="G147" s="658"/>
      <c r="H147" s="658"/>
      <c r="I147" s="658"/>
      <c r="J147" s="659"/>
      <c r="K147" s="659"/>
      <c r="L147" s="643"/>
      <c r="M147" s="643"/>
      <c r="N147" s="643"/>
      <c r="O147" s="643"/>
    </row>
    <row r="148" spans="3:15" x14ac:dyDescent="0.2">
      <c r="C148" s="659"/>
      <c r="D148" s="658"/>
      <c r="E148" s="658"/>
      <c r="F148" s="658"/>
      <c r="G148" s="658"/>
      <c r="H148" s="658"/>
      <c r="I148" s="658"/>
      <c r="J148" s="659"/>
      <c r="K148" s="659"/>
      <c r="L148" s="643"/>
      <c r="M148" s="643"/>
      <c r="N148" s="643"/>
      <c r="O148" s="643"/>
    </row>
    <row r="149" spans="3:15" x14ac:dyDescent="0.2">
      <c r="C149" s="659"/>
      <c r="D149" s="658"/>
      <c r="E149" s="658"/>
      <c r="F149" s="658"/>
      <c r="G149" s="658"/>
      <c r="H149" s="658"/>
      <c r="I149" s="658"/>
      <c r="J149" s="659"/>
      <c r="K149" s="659"/>
      <c r="L149" s="643"/>
      <c r="M149" s="643"/>
      <c r="N149" s="643"/>
      <c r="O149" s="643"/>
    </row>
    <row r="150" spans="3:15" x14ac:dyDescent="0.2">
      <c r="C150" s="659"/>
      <c r="D150" s="658"/>
      <c r="E150" s="658"/>
      <c r="F150" s="658"/>
      <c r="G150" s="658"/>
      <c r="H150" s="658"/>
      <c r="I150" s="658"/>
      <c r="J150" s="659"/>
      <c r="K150" s="659"/>
      <c r="L150" s="643"/>
      <c r="M150" s="643"/>
      <c r="N150" s="643"/>
      <c r="O150" s="643"/>
    </row>
    <row r="151" spans="3:15" x14ac:dyDescent="0.2">
      <c r="C151" s="659"/>
      <c r="D151" s="658"/>
      <c r="E151" s="658"/>
      <c r="F151" s="658"/>
      <c r="G151" s="658"/>
      <c r="H151" s="658"/>
      <c r="I151" s="658"/>
      <c r="J151" s="659"/>
      <c r="K151" s="659"/>
      <c r="L151" s="643"/>
      <c r="M151" s="643"/>
      <c r="N151" s="643"/>
      <c r="O151" s="643"/>
    </row>
    <row r="152" spans="3:15" x14ac:dyDescent="0.2">
      <c r="C152" s="659"/>
      <c r="D152" s="658"/>
      <c r="E152" s="658"/>
      <c r="F152" s="658"/>
      <c r="G152" s="658"/>
      <c r="H152" s="658"/>
      <c r="I152" s="658"/>
      <c r="J152" s="659"/>
      <c r="K152" s="659"/>
      <c r="L152" s="643"/>
      <c r="M152" s="643"/>
      <c r="N152" s="643"/>
      <c r="O152" s="643"/>
    </row>
    <row r="153" spans="3:15" x14ac:dyDescent="0.2">
      <c r="C153" s="659"/>
      <c r="D153" s="658"/>
      <c r="E153" s="658"/>
      <c r="F153" s="658"/>
      <c r="G153" s="658"/>
      <c r="H153" s="658"/>
      <c r="I153" s="658"/>
      <c r="J153" s="659"/>
      <c r="K153" s="659"/>
      <c r="L153" s="643"/>
      <c r="M153" s="643"/>
      <c r="N153" s="643"/>
      <c r="O153" s="643"/>
    </row>
    <row r="154" spans="3:15" x14ac:dyDescent="0.2">
      <c r="C154" s="659"/>
      <c r="D154" s="658"/>
      <c r="E154" s="658"/>
      <c r="F154" s="658"/>
      <c r="G154" s="658"/>
      <c r="H154" s="658"/>
      <c r="I154" s="658"/>
      <c r="J154" s="659"/>
      <c r="K154" s="659"/>
      <c r="L154" s="643"/>
      <c r="M154" s="643"/>
      <c r="N154" s="643"/>
      <c r="O154" s="643"/>
    </row>
    <row r="155" spans="3:15" x14ac:dyDescent="0.2">
      <c r="C155" s="659"/>
      <c r="D155" s="658"/>
      <c r="E155" s="658"/>
      <c r="F155" s="658"/>
      <c r="G155" s="658"/>
      <c r="H155" s="658"/>
      <c r="I155" s="658"/>
      <c r="J155" s="659"/>
      <c r="K155" s="659"/>
      <c r="L155" s="643"/>
      <c r="M155" s="643"/>
      <c r="N155" s="643"/>
      <c r="O155" s="643"/>
    </row>
    <row r="156" spans="3:15" x14ac:dyDescent="0.2">
      <c r="C156" s="659"/>
      <c r="D156" s="658"/>
      <c r="E156" s="658"/>
      <c r="F156" s="658"/>
      <c r="G156" s="658"/>
      <c r="H156" s="658"/>
      <c r="I156" s="658"/>
      <c r="J156" s="659"/>
      <c r="K156" s="659"/>
      <c r="L156" s="643"/>
      <c r="M156" s="643"/>
      <c r="N156" s="643"/>
      <c r="O156" s="643"/>
    </row>
    <row r="157" spans="3:15" x14ac:dyDescent="0.2">
      <c r="C157" s="659"/>
      <c r="D157" s="658"/>
      <c r="E157" s="658"/>
      <c r="F157" s="658"/>
      <c r="G157" s="658"/>
      <c r="H157" s="658"/>
      <c r="I157" s="658"/>
      <c r="J157" s="659"/>
      <c r="K157" s="659"/>
      <c r="L157" s="643"/>
      <c r="M157" s="643"/>
      <c r="N157" s="643"/>
      <c r="O157" s="643"/>
    </row>
    <row r="158" spans="3:15" x14ac:dyDescent="0.2">
      <c r="C158" s="659"/>
      <c r="D158" s="658"/>
      <c r="E158" s="658"/>
      <c r="F158" s="658"/>
      <c r="G158" s="658"/>
      <c r="H158" s="658"/>
      <c r="I158" s="658"/>
      <c r="J158" s="659"/>
      <c r="K158" s="659"/>
      <c r="L158" s="643"/>
      <c r="M158" s="643"/>
      <c r="N158" s="643"/>
      <c r="O158" s="643"/>
    </row>
    <row r="159" spans="3:15" x14ac:dyDescent="0.2">
      <c r="C159" s="659"/>
      <c r="D159" s="658"/>
      <c r="E159" s="658"/>
      <c r="F159" s="658"/>
      <c r="G159" s="658"/>
      <c r="H159" s="658"/>
      <c r="I159" s="658"/>
      <c r="J159" s="659"/>
      <c r="K159" s="659"/>
      <c r="L159" s="643"/>
      <c r="M159" s="643"/>
      <c r="N159" s="643"/>
      <c r="O159" s="643"/>
    </row>
    <row r="160" spans="3:15" x14ac:dyDescent="0.2">
      <c r="C160" s="659"/>
      <c r="D160" s="658"/>
      <c r="E160" s="658"/>
      <c r="F160" s="658"/>
      <c r="G160" s="658"/>
      <c r="H160" s="658"/>
      <c r="I160" s="658"/>
      <c r="J160" s="659"/>
      <c r="K160" s="659"/>
      <c r="L160" s="643"/>
      <c r="M160" s="643"/>
      <c r="N160" s="643"/>
      <c r="O160" s="643"/>
    </row>
    <row r="161" spans="3:15" x14ac:dyDescent="0.2">
      <c r="C161" s="659"/>
      <c r="D161" s="658"/>
      <c r="E161" s="658"/>
      <c r="F161" s="658"/>
      <c r="G161" s="658"/>
      <c r="H161" s="658"/>
      <c r="I161" s="658"/>
      <c r="J161" s="659"/>
      <c r="K161" s="659"/>
      <c r="L161" s="643"/>
      <c r="M161" s="643"/>
      <c r="N161" s="643"/>
      <c r="O161" s="643"/>
    </row>
    <row r="162" spans="3:15" x14ac:dyDescent="0.2">
      <c r="C162" s="659"/>
      <c r="D162" s="658"/>
      <c r="E162" s="658"/>
      <c r="F162" s="658"/>
      <c r="G162" s="658"/>
      <c r="H162" s="658"/>
      <c r="I162" s="658"/>
      <c r="J162" s="659"/>
      <c r="K162" s="659"/>
      <c r="L162" s="643"/>
      <c r="M162" s="643"/>
      <c r="N162" s="643"/>
      <c r="O162" s="643"/>
    </row>
    <row r="163" spans="3:15" x14ac:dyDescent="0.2">
      <c r="C163" s="659"/>
      <c r="D163" s="658"/>
      <c r="E163" s="658"/>
      <c r="F163" s="658"/>
      <c r="G163" s="658"/>
      <c r="H163" s="658"/>
      <c r="I163" s="658"/>
      <c r="J163" s="659"/>
      <c r="K163" s="659"/>
      <c r="L163" s="643"/>
      <c r="M163" s="643"/>
      <c r="N163" s="643"/>
      <c r="O163" s="643"/>
    </row>
    <row r="164" spans="3:15" x14ac:dyDescent="0.2">
      <c r="C164" s="659"/>
      <c r="D164" s="658"/>
      <c r="E164" s="658"/>
      <c r="F164" s="658"/>
      <c r="G164" s="658"/>
      <c r="H164" s="658"/>
      <c r="I164" s="658"/>
      <c r="J164" s="659"/>
      <c r="K164" s="659"/>
      <c r="L164" s="643"/>
      <c r="M164" s="643"/>
      <c r="N164" s="643"/>
      <c r="O164" s="643"/>
    </row>
    <row r="165" spans="3:15" x14ac:dyDescent="0.2">
      <c r="C165" s="659"/>
      <c r="D165" s="658"/>
      <c r="E165" s="658"/>
      <c r="F165" s="658"/>
      <c r="G165" s="658"/>
      <c r="H165" s="658"/>
      <c r="I165" s="658"/>
      <c r="J165" s="659"/>
      <c r="K165" s="659"/>
      <c r="L165" s="643"/>
      <c r="M165" s="643"/>
      <c r="N165" s="643"/>
      <c r="O165" s="643"/>
    </row>
    <row r="166" spans="3:15" x14ac:dyDescent="0.2">
      <c r="C166" s="659"/>
      <c r="D166" s="658"/>
      <c r="E166" s="658"/>
      <c r="F166" s="658"/>
      <c r="G166" s="658"/>
      <c r="H166" s="658"/>
      <c r="I166" s="658"/>
      <c r="J166" s="659"/>
      <c r="K166" s="659"/>
      <c r="L166" s="643"/>
      <c r="M166" s="643"/>
      <c r="N166" s="643"/>
      <c r="O166" s="643"/>
    </row>
    <row r="167" spans="3:15" x14ac:dyDescent="0.2">
      <c r="C167" s="659"/>
      <c r="D167" s="658"/>
      <c r="E167" s="658"/>
      <c r="F167" s="658"/>
      <c r="G167" s="658"/>
      <c r="H167" s="658"/>
      <c r="I167" s="658"/>
      <c r="J167" s="659"/>
      <c r="K167" s="659"/>
      <c r="L167" s="643"/>
      <c r="M167" s="643"/>
      <c r="N167" s="643"/>
      <c r="O167" s="643"/>
    </row>
    <row r="168" spans="3:15" x14ac:dyDescent="0.2">
      <c r="C168" s="659"/>
      <c r="D168" s="658"/>
      <c r="E168" s="658"/>
      <c r="F168" s="658"/>
      <c r="G168" s="658"/>
      <c r="H168" s="658"/>
      <c r="I168" s="658"/>
      <c r="J168" s="659"/>
      <c r="K168" s="659"/>
      <c r="L168" s="643"/>
      <c r="M168" s="643"/>
      <c r="N168" s="643"/>
      <c r="O168" s="643"/>
    </row>
    <row r="169" spans="3:15" x14ac:dyDescent="0.2">
      <c r="C169" s="659"/>
      <c r="D169" s="658"/>
      <c r="E169" s="658"/>
      <c r="F169" s="658"/>
      <c r="G169" s="658"/>
      <c r="H169" s="658"/>
      <c r="I169" s="658"/>
      <c r="J169" s="659"/>
      <c r="K169" s="659"/>
      <c r="L169" s="643"/>
      <c r="M169" s="643"/>
      <c r="N169" s="643"/>
      <c r="O169" s="643"/>
    </row>
    <row r="170" spans="3:15" x14ac:dyDescent="0.2">
      <c r="C170" s="659"/>
      <c r="D170" s="658"/>
      <c r="E170" s="658"/>
      <c r="F170" s="658"/>
      <c r="G170" s="658"/>
      <c r="H170" s="658"/>
      <c r="I170" s="658"/>
      <c r="J170" s="659"/>
      <c r="K170" s="659"/>
      <c r="L170" s="643"/>
      <c r="M170" s="643"/>
      <c r="N170" s="643"/>
      <c r="O170" s="643"/>
    </row>
    <row r="171" spans="3:15" x14ac:dyDescent="0.2">
      <c r="C171" s="659"/>
      <c r="D171" s="658"/>
      <c r="E171" s="658"/>
      <c r="F171" s="658"/>
      <c r="G171" s="658"/>
      <c r="H171" s="658"/>
      <c r="I171" s="658"/>
      <c r="J171" s="659"/>
      <c r="K171" s="659"/>
      <c r="L171" s="643"/>
      <c r="M171" s="643"/>
      <c r="N171" s="643"/>
      <c r="O171" s="643"/>
    </row>
    <row r="172" spans="3:15" x14ac:dyDescent="0.2">
      <c r="C172" s="659"/>
      <c r="D172" s="658"/>
      <c r="E172" s="658"/>
      <c r="F172" s="658"/>
      <c r="G172" s="658"/>
      <c r="H172" s="658"/>
      <c r="I172" s="658"/>
      <c r="J172" s="659"/>
      <c r="K172" s="659"/>
      <c r="L172" s="643"/>
      <c r="M172" s="643"/>
      <c r="N172" s="643"/>
      <c r="O172" s="643"/>
    </row>
    <row r="173" spans="3:15" x14ac:dyDescent="0.2">
      <c r="C173" s="659"/>
      <c r="D173" s="658"/>
      <c r="E173" s="658"/>
      <c r="F173" s="658"/>
      <c r="G173" s="658"/>
      <c r="H173" s="658"/>
      <c r="I173" s="658"/>
      <c r="J173" s="659"/>
      <c r="K173" s="659"/>
      <c r="L173" s="643"/>
      <c r="M173" s="643"/>
      <c r="N173" s="643"/>
      <c r="O173" s="643"/>
    </row>
    <row r="174" spans="3:15" x14ac:dyDescent="0.2">
      <c r="C174" s="659"/>
      <c r="D174" s="658"/>
      <c r="E174" s="658"/>
      <c r="F174" s="658"/>
      <c r="G174" s="658"/>
      <c r="H174" s="658"/>
      <c r="I174" s="658"/>
      <c r="J174" s="659"/>
      <c r="K174" s="659"/>
      <c r="L174" s="643"/>
      <c r="M174" s="643"/>
      <c r="N174" s="643"/>
      <c r="O174" s="643"/>
    </row>
    <row r="175" spans="3:15" x14ac:dyDescent="0.2">
      <c r="C175" s="659"/>
      <c r="D175" s="658"/>
      <c r="E175" s="658"/>
      <c r="F175" s="658"/>
      <c r="G175" s="658"/>
      <c r="H175" s="658"/>
      <c r="I175" s="658"/>
      <c r="J175" s="659"/>
      <c r="K175" s="659"/>
      <c r="L175" s="643"/>
      <c r="M175" s="643"/>
      <c r="N175" s="643"/>
      <c r="O175" s="643"/>
    </row>
    <row r="176" spans="3:15" x14ac:dyDescent="0.2">
      <c r="C176" s="659"/>
      <c r="D176" s="658"/>
      <c r="E176" s="658"/>
      <c r="F176" s="658"/>
      <c r="G176" s="658"/>
      <c r="H176" s="658"/>
      <c r="I176" s="658"/>
      <c r="J176" s="659"/>
      <c r="K176" s="659"/>
      <c r="L176" s="643"/>
      <c r="M176" s="643"/>
      <c r="N176" s="643"/>
      <c r="O176" s="643"/>
    </row>
    <row r="177" spans="3:15" x14ac:dyDescent="0.2">
      <c r="C177" s="659"/>
      <c r="D177" s="658"/>
      <c r="E177" s="658"/>
      <c r="F177" s="658"/>
      <c r="G177" s="658"/>
      <c r="H177" s="658"/>
      <c r="I177" s="658"/>
      <c r="J177" s="659"/>
      <c r="K177" s="659"/>
      <c r="L177" s="643"/>
      <c r="M177" s="643"/>
      <c r="N177" s="643"/>
      <c r="O177" s="643"/>
    </row>
    <row r="178" spans="3:15" x14ac:dyDescent="0.2">
      <c r="C178" s="659"/>
      <c r="D178" s="658"/>
      <c r="E178" s="658"/>
      <c r="F178" s="658"/>
      <c r="G178" s="658"/>
      <c r="H178" s="658"/>
      <c r="I178" s="658"/>
      <c r="J178" s="659"/>
      <c r="K178" s="659"/>
      <c r="L178" s="643"/>
      <c r="M178" s="643"/>
      <c r="N178" s="643"/>
      <c r="O178" s="643"/>
    </row>
    <row r="179" spans="3:15" x14ac:dyDescent="0.2">
      <c r="C179" s="659"/>
      <c r="D179" s="658"/>
      <c r="E179" s="658"/>
      <c r="F179" s="658"/>
      <c r="G179" s="658"/>
      <c r="H179" s="658"/>
      <c r="I179" s="658"/>
      <c r="J179" s="659"/>
      <c r="K179" s="659"/>
      <c r="L179" s="643"/>
      <c r="M179" s="643"/>
      <c r="N179" s="643"/>
      <c r="O179" s="643"/>
    </row>
    <row r="180" spans="3:15" x14ac:dyDescent="0.2">
      <c r="C180" s="659"/>
      <c r="D180" s="658"/>
      <c r="E180" s="658"/>
      <c r="F180" s="658"/>
      <c r="G180" s="658"/>
      <c r="H180" s="658"/>
      <c r="I180" s="658"/>
      <c r="J180" s="659"/>
      <c r="K180" s="659"/>
      <c r="L180" s="643"/>
      <c r="M180" s="643"/>
      <c r="N180" s="643"/>
      <c r="O180" s="643"/>
    </row>
    <row r="181" spans="3:15" x14ac:dyDescent="0.2">
      <c r="C181" s="659"/>
      <c r="D181" s="658"/>
      <c r="E181" s="658"/>
      <c r="F181" s="658"/>
      <c r="G181" s="658"/>
      <c r="H181" s="658"/>
      <c r="I181" s="658"/>
      <c r="J181" s="659"/>
      <c r="K181" s="659"/>
      <c r="L181" s="643"/>
      <c r="M181" s="643"/>
      <c r="N181" s="643"/>
      <c r="O181" s="643"/>
    </row>
    <row r="182" spans="3:15" x14ac:dyDescent="0.2">
      <c r="C182" s="659"/>
      <c r="D182" s="658"/>
      <c r="E182" s="658"/>
      <c r="F182" s="658"/>
      <c r="G182" s="658"/>
      <c r="H182" s="658"/>
      <c r="I182" s="658"/>
      <c r="J182" s="659"/>
      <c r="K182" s="659"/>
      <c r="L182" s="643"/>
      <c r="M182" s="643"/>
      <c r="N182" s="643"/>
      <c r="O182" s="643"/>
    </row>
    <row r="183" spans="3:15" x14ac:dyDescent="0.2">
      <c r="C183" s="659"/>
      <c r="D183" s="658"/>
      <c r="E183" s="658"/>
      <c r="F183" s="658"/>
      <c r="G183" s="658"/>
      <c r="H183" s="658"/>
      <c r="I183" s="658"/>
      <c r="J183" s="659"/>
      <c r="K183" s="659"/>
      <c r="L183" s="643"/>
      <c r="M183" s="643"/>
      <c r="N183" s="643"/>
      <c r="O183" s="643"/>
    </row>
    <row r="184" spans="3:15" x14ac:dyDescent="0.2">
      <c r="C184" s="659"/>
      <c r="D184" s="658"/>
      <c r="E184" s="658"/>
      <c r="F184" s="658"/>
      <c r="G184" s="658"/>
      <c r="H184" s="658"/>
      <c r="I184" s="658"/>
      <c r="J184" s="659"/>
      <c r="K184" s="659"/>
      <c r="L184" s="643"/>
      <c r="M184" s="643"/>
      <c r="N184" s="643"/>
      <c r="O184" s="643"/>
    </row>
    <row r="185" spans="3:15" x14ac:dyDescent="0.2">
      <c r="C185" s="659"/>
      <c r="D185" s="658"/>
      <c r="E185" s="658"/>
      <c r="F185" s="658"/>
      <c r="G185" s="658"/>
      <c r="H185" s="658"/>
      <c r="I185" s="658"/>
      <c r="J185" s="659"/>
      <c r="K185" s="659"/>
      <c r="L185" s="643"/>
      <c r="M185" s="643"/>
      <c r="N185" s="643"/>
      <c r="O185" s="643"/>
    </row>
    <row r="186" spans="3:15" x14ac:dyDescent="0.2">
      <c r="C186" s="659"/>
      <c r="D186" s="656"/>
      <c r="E186" s="656"/>
      <c r="F186" s="656"/>
      <c r="G186" s="656"/>
      <c r="H186" s="656"/>
      <c r="I186" s="656"/>
      <c r="J186" s="649"/>
      <c r="K186" s="649"/>
    </row>
    <row r="187" spans="3:15" x14ac:dyDescent="0.2">
      <c r="C187" s="649"/>
      <c r="D187" s="656"/>
      <c r="E187" s="656"/>
      <c r="F187" s="656"/>
      <c r="G187" s="656"/>
      <c r="H187" s="656"/>
      <c r="I187" s="656"/>
      <c r="J187" s="649"/>
      <c r="K187" s="649"/>
    </row>
    <row r="188" spans="3:15" x14ac:dyDescent="0.2">
      <c r="C188" s="649"/>
      <c r="D188" s="656"/>
      <c r="E188" s="656"/>
      <c r="F188" s="656"/>
      <c r="G188" s="656"/>
      <c r="H188" s="656"/>
      <c r="I188" s="656"/>
      <c r="J188" s="649"/>
      <c r="K188" s="649"/>
    </row>
    <row r="189" spans="3:15" x14ac:dyDescent="0.2">
      <c r="C189" s="649"/>
      <c r="D189" s="656"/>
      <c r="E189" s="656"/>
      <c r="F189" s="656"/>
      <c r="G189" s="656"/>
      <c r="H189" s="656"/>
      <c r="I189" s="656"/>
      <c r="J189" s="649"/>
      <c r="K189" s="649"/>
    </row>
    <row r="190" spans="3:15" x14ac:dyDescent="0.2">
      <c r="C190" s="649"/>
      <c r="D190" s="656"/>
      <c r="E190" s="656"/>
      <c r="F190" s="656"/>
      <c r="G190" s="656"/>
      <c r="H190" s="656"/>
      <c r="I190" s="656"/>
      <c r="J190" s="649"/>
      <c r="K190" s="649"/>
    </row>
    <row r="191" spans="3:15" x14ac:dyDescent="0.2">
      <c r="C191" s="649"/>
      <c r="D191" s="656"/>
      <c r="E191" s="656"/>
      <c r="F191" s="656"/>
      <c r="G191" s="656"/>
      <c r="H191" s="656"/>
      <c r="I191" s="656"/>
      <c r="J191" s="649"/>
      <c r="K191" s="649"/>
    </row>
    <row r="192" spans="3:15" x14ac:dyDescent="0.2">
      <c r="C192" s="649"/>
      <c r="D192" s="656"/>
      <c r="E192" s="656"/>
      <c r="F192" s="656"/>
      <c r="G192" s="656"/>
      <c r="H192" s="656"/>
      <c r="I192" s="656"/>
      <c r="J192" s="649"/>
      <c r="K192" s="649"/>
    </row>
    <row r="193" spans="3:11" x14ac:dyDescent="0.2">
      <c r="C193" s="649"/>
      <c r="D193" s="656"/>
      <c r="E193" s="656"/>
      <c r="F193" s="656"/>
      <c r="G193" s="656"/>
      <c r="H193" s="656"/>
      <c r="I193" s="656"/>
      <c r="J193" s="649"/>
      <c r="K193" s="649"/>
    </row>
    <row r="194" spans="3:11" x14ac:dyDescent="0.2">
      <c r="C194" s="649"/>
      <c r="D194" s="656"/>
      <c r="E194" s="656"/>
      <c r="F194" s="656"/>
      <c r="G194" s="656"/>
      <c r="H194" s="656"/>
      <c r="I194" s="656"/>
      <c r="J194" s="649"/>
      <c r="K194" s="649"/>
    </row>
    <row r="195" spans="3:11" x14ac:dyDescent="0.2">
      <c r="C195" s="649"/>
      <c r="D195" s="656"/>
      <c r="E195" s="656"/>
      <c r="F195" s="656"/>
      <c r="G195" s="656"/>
      <c r="H195" s="656"/>
      <c r="I195" s="656"/>
      <c r="J195" s="649"/>
      <c r="K195" s="649"/>
    </row>
    <row r="196" spans="3:11" x14ac:dyDescent="0.2">
      <c r="C196" s="649"/>
      <c r="D196" s="656"/>
      <c r="E196" s="656"/>
      <c r="F196" s="656"/>
      <c r="G196" s="656"/>
      <c r="H196" s="656"/>
      <c r="I196" s="656"/>
      <c r="J196" s="649"/>
      <c r="K196" s="649"/>
    </row>
    <row r="197" spans="3:11" x14ac:dyDescent="0.2">
      <c r="C197" s="649"/>
      <c r="D197" s="656"/>
      <c r="E197" s="656"/>
      <c r="F197" s="656"/>
      <c r="G197" s="656"/>
      <c r="H197" s="656"/>
      <c r="I197" s="656"/>
      <c r="J197" s="649"/>
      <c r="K197" s="649"/>
    </row>
    <row r="198" spans="3:11" x14ac:dyDescent="0.2">
      <c r="C198" s="649"/>
      <c r="D198" s="656"/>
      <c r="E198" s="656"/>
      <c r="F198" s="656"/>
      <c r="G198" s="656"/>
      <c r="H198" s="656"/>
      <c r="I198" s="656"/>
      <c r="J198" s="649"/>
      <c r="K198" s="649"/>
    </row>
    <row r="199" spans="3:11" x14ac:dyDescent="0.2">
      <c r="C199" s="649"/>
      <c r="D199" s="656"/>
      <c r="E199" s="656"/>
      <c r="F199" s="656"/>
      <c r="G199" s="656"/>
      <c r="H199" s="656"/>
      <c r="I199" s="656"/>
      <c r="J199" s="649"/>
      <c r="K199" s="649"/>
    </row>
    <row r="200" spans="3:11" x14ac:dyDescent="0.2">
      <c r="C200" s="649"/>
      <c r="D200" s="656"/>
      <c r="E200" s="656"/>
      <c r="F200" s="656"/>
      <c r="G200" s="656"/>
      <c r="H200" s="656"/>
      <c r="I200" s="656"/>
      <c r="J200" s="649"/>
      <c r="K200" s="649"/>
    </row>
    <row r="201" spans="3:11" x14ac:dyDescent="0.2">
      <c r="C201" s="649"/>
      <c r="D201" s="656"/>
      <c r="E201" s="656"/>
      <c r="F201" s="656"/>
      <c r="G201" s="656"/>
      <c r="H201" s="656"/>
      <c r="I201" s="656"/>
      <c r="J201" s="649"/>
      <c r="K201" s="649"/>
    </row>
    <row r="202" spans="3:11" x14ac:dyDescent="0.2">
      <c r="C202" s="649"/>
      <c r="D202" s="656"/>
      <c r="E202" s="656"/>
      <c r="F202" s="656"/>
      <c r="G202" s="656"/>
      <c r="H202" s="656"/>
      <c r="I202" s="656"/>
      <c r="J202" s="649"/>
      <c r="K202" s="649"/>
    </row>
    <row r="203" spans="3:11" x14ac:dyDescent="0.2">
      <c r="C203" s="649"/>
      <c r="D203" s="656"/>
      <c r="E203" s="656"/>
      <c r="F203" s="656"/>
      <c r="G203" s="656"/>
      <c r="H203" s="656"/>
      <c r="I203" s="656"/>
      <c r="J203" s="649"/>
      <c r="K203" s="649"/>
    </row>
    <row r="204" spans="3:11" x14ac:dyDescent="0.2">
      <c r="C204" s="649"/>
      <c r="D204" s="656"/>
      <c r="E204" s="656"/>
      <c r="F204" s="656"/>
      <c r="G204" s="656"/>
      <c r="H204" s="656"/>
      <c r="I204" s="656"/>
      <c r="J204" s="649"/>
      <c r="K204" s="649"/>
    </row>
    <row r="205" spans="3:11" x14ac:dyDescent="0.2">
      <c r="C205" s="649"/>
      <c r="D205" s="656"/>
      <c r="E205" s="656"/>
      <c r="F205" s="656"/>
      <c r="G205" s="656"/>
      <c r="H205" s="656"/>
      <c r="I205" s="656"/>
      <c r="J205" s="649"/>
      <c r="K205" s="649"/>
    </row>
    <row r="206" spans="3:11" x14ac:dyDescent="0.2">
      <c r="C206" s="649"/>
      <c r="D206" s="656"/>
      <c r="E206" s="656"/>
      <c r="F206" s="656"/>
      <c r="G206" s="656"/>
      <c r="H206" s="656"/>
      <c r="I206" s="656"/>
      <c r="J206" s="649"/>
      <c r="K206" s="649"/>
    </row>
    <row r="207" spans="3:11" x14ac:dyDescent="0.2">
      <c r="C207" s="649"/>
      <c r="D207" s="656"/>
      <c r="E207" s="656"/>
      <c r="F207" s="656"/>
      <c r="G207" s="656"/>
      <c r="H207" s="656"/>
      <c r="I207" s="656"/>
      <c r="J207" s="649"/>
      <c r="K207" s="649"/>
    </row>
    <row r="208" spans="3:11" x14ac:dyDescent="0.2">
      <c r="C208" s="649"/>
      <c r="D208" s="656"/>
      <c r="E208" s="656"/>
      <c r="F208" s="656"/>
      <c r="G208" s="656"/>
      <c r="H208" s="656"/>
      <c r="I208" s="656"/>
      <c r="J208" s="649"/>
      <c r="K208" s="649"/>
    </row>
    <row r="209" spans="3:11" x14ac:dyDescent="0.2">
      <c r="C209" s="649"/>
      <c r="D209" s="656"/>
      <c r="E209" s="656"/>
      <c r="F209" s="656"/>
      <c r="G209" s="656"/>
      <c r="H209" s="656"/>
      <c r="I209" s="656"/>
      <c r="J209" s="649"/>
      <c r="K209" s="649"/>
    </row>
    <row r="210" spans="3:11" x14ac:dyDescent="0.2">
      <c r="C210" s="649"/>
      <c r="D210" s="656"/>
      <c r="E210" s="656"/>
      <c r="F210" s="656"/>
      <c r="G210" s="656"/>
      <c r="H210" s="656"/>
      <c r="I210" s="656"/>
      <c r="J210" s="649"/>
      <c r="K210" s="649"/>
    </row>
    <row r="211" spans="3:11" x14ac:dyDescent="0.2">
      <c r="D211" s="661"/>
      <c r="E211" s="661"/>
      <c r="F211" s="661"/>
      <c r="G211" s="661"/>
      <c r="H211" s="661"/>
      <c r="I211" s="661"/>
    </row>
    <row r="212" spans="3:11" x14ac:dyDescent="0.2">
      <c r="D212" s="661"/>
      <c r="E212" s="661"/>
      <c r="F212" s="661"/>
      <c r="G212" s="661"/>
      <c r="H212" s="661"/>
      <c r="I212" s="661"/>
    </row>
    <row r="213" spans="3:11" x14ac:dyDescent="0.2">
      <c r="D213" s="661"/>
      <c r="E213" s="661"/>
      <c r="F213" s="661"/>
      <c r="G213" s="661"/>
      <c r="H213" s="661"/>
      <c r="I213" s="661"/>
    </row>
    <row r="214" spans="3:11" x14ac:dyDescent="0.2">
      <c r="D214" s="661"/>
      <c r="E214" s="661"/>
      <c r="F214" s="661"/>
      <c r="G214" s="661"/>
      <c r="H214" s="661"/>
      <c r="I214" s="661"/>
    </row>
    <row r="215" spans="3:11" x14ac:dyDescent="0.2">
      <c r="D215" s="661"/>
      <c r="E215" s="661"/>
      <c r="F215" s="661"/>
      <c r="G215" s="661"/>
      <c r="H215" s="661"/>
      <c r="I215" s="661"/>
    </row>
    <row r="216" spans="3:11" x14ac:dyDescent="0.2">
      <c r="D216" s="661"/>
      <c r="E216" s="661"/>
      <c r="F216" s="661"/>
      <c r="G216" s="661"/>
      <c r="H216" s="661"/>
      <c r="I216" s="661"/>
    </row>
    <row r="217" spans="3:11" x14ac:dyDescent="0.2">
      <c r="D217" s="661"/>
      <c r="E217" s="661"/>
      <c r="F217" s="661"/>
      <c r="G217" s="661"/>
      <c r="H217" s="661"/>
      <c r="I217" s="661"/>
    </row>
  </sheetData>
  <mergeCells count="12">
    <mergeCell ref="A7:A8"/>
    <mergeCell ref="B7:B8"/>
    <mergeCell ref="C3:K3"/>
    <mergeCell ref="D7:D8"/>
    <mergeCell ref="E7:E8"/>
    <mergeCell ref="F7:F8"/>
    <mergeCell ref="C7:C8"/>
    <mergeCell ref="I1:K1"/>
    <mergeCell ref="I2:K2"/>
    <mergeCell ref="D4:J4"/>
    <mergeCell ref="G7:J7"/>
    <mergeCell ref="K7:K8"/>
  </mergeCells>
  <printOptions horizontalCentered="1"/>
  <pageMargins left="0.59055118110236227" right="0.59055118110236227" top="1.0236220472440944" bottom="0.39370078740157483" header="0.51181102362204722" footer="0.51181102362204722"/>
  <pageSetup paperSize="9" scale="47" fitToHeight="2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51"/>
  <sheetViews>
    <sheetView topLeftCell="H1" workbookViewId="0">
      <selection activeCell="P1" sqref="P1:X4"/>
    </sheetView>
  </sheetViews>
  <sheetFormatPr defaultColWidth="9.140625" defaultRowHeight="15.75" x14ac:dyDescent="0.25"/>
  <cols>
    <col min="1" max="1" width="3.5703125" style="243" customWidth="1"/>
    <col min="2" max="2" width="18.42578125" style="112" customWidth="1"/>
    <col min="3" max="3" width="14.42578125" style="112" customWidth="1"/>
    <col min="4" max="4" width="15.140625" style="112" customWidth="1"/>
    <col min="5" max="5" width="17.85546875" style="112" customWidth="1"/>
    <col min="6" max="6" width="16.28515625" style="112" customWidth="1"/>
    <col min="7" max="7" width="19.140625" style="112" customWidth="1"/>
    <col min="8" max="8" width="24" style="112" customWidth="1"/>
    <col min="9" max="9" width="9.85546875" style="112" customWidth="1"/>
    <col min="10" max="10" width="15" style="112" customWidth="1"/>
    <col min="11" max="11" width="4.5703125" style="1664" customWidth="1"/>
    <col min="12" max="12" width="4" style="1664" customWidth="1"/>
    <col min="13" max="13" width="4.28515625" style="1664" bestFit="1" customWidth="1"/>
    <col min="14" max="14" width="4" style="1664" customWidth="1"/>
    <col min="15" max="15" width="13.85546875" style="1664" customWidth="1"/>
    <col min="16" max="16" width="28.7109375" style="112" customWidth="1"/>
    <col min="17" max="17" width="42.85546875" style="112" customWidth="1"/>
    <col min="18" max="18" width="19.28515625" style="112" customWidth="1"/>
    <col min="19" max="19" width="14.28515625" style="112" customWidth="1"/>
    <col min="20" max="20" width="12" style="112" customWidth="1"/>
    <col min="21" max="21" width="13.42578125" style="112" customWidth="1"/>
    <col min="22" max="22" width="15.140625" style="112" customWidth="1"/>
    <col min="23" max="23" width="14.7109375" style="112" customWidth="1"/>
    <col min="24" max="24" width="14.5703125" style="112" customWidth="1"/>
    <col min="25" max="25" width="9.140625" style="112"/>
    <col min="26" max="16384" width="9.140625" style="732"/>
  </cols>
  <sheetData>
    <row r="1" spans="1:26" ht="30" customHeight="1" x14ac:dyDescent="0.25">
      <c r="A1" s="1072"/>
      <c r="B1" s="1073"/>
      <c r="C1" s="1073"/>
      <c r="D1" s="1073"/>
      <c r="O1" s="1074"/>
      <c r="P1" s="3139" t="s">
        <v>496</v>
      </c>
      <c r="Q1" s="3139"/>
      <c r="R1" s="3139"/>
      <c r="S1" s="3139"/>
      <c r="T1" s="3139"/>
      <c r="U1" s="3139"/>
      <c r="V1" s="3139"/>
      <c r="W1" s="3139"/>
      <c r="X1" s="3139"/>
    </row>
    <row r="2" spans="1:26" ht="18" customHeight="1" x14ac:dyDescent="0.25">
      <c r="A2" s="1072"/>
      <c r="B2" s="1073"/>
      <c r="C2" s="1073"/>
      <c r="O2" s="1074"/>
      <c r="P2" s="3139" t="s">
        <v>90</v>
      </c>
      <c r="Q2" s="3139"/>
      <c r="R2" s="3139"/>
      <c r="S2" s="3139"/>
      <c r="T2" s="3139"/>
      <c r="U2" s="3139"/>
      <c r="V2" s="3139"/>
      <c r="W2" s="3139"/>
      <c r="X2" s="3139"/>
    </row>
    <row r="3" spans="1:26" ht="18" customHeight="1" x14ac:dyDescent="0.25">
      <c r="A3" s="1072"/>
      <c r="B3" s="1075"/>
      <c r="C3" s="1075"/>
      <c r="O3" s="1074"/>
      <c r="P3" s="3139"/>
      <c r="Q3" s="3139"/>
      <c r="R3" s="3139"/>
      <c r="S3" s="3139"/>
      <c r="T3" s="3139"/>
      <c r="U3" s="3139"/>
      <c r="V3" s="3139"/>
      <c r="W3" s="3139"/>
      <c r="X3" s="3139"/>
    </row>
    <row r="4" spans="1:26" ht="18" customHeight="1" x14ac:dyDescent="0.25">
      <c r="A4" s="1072"/>
      <c r="B4" s="1075"/>
      <c r="C4" s="1075"/>
      <c r="O4" s="1074"/>
      <c r="P4" s="3139"/>
      <c r="Q4" s="3139"/>
      <c r="R4" s="3139"/>
      <c r="S4" s="3139"/>
      <c r="T4" s="3139"/>
      <c r="U4" s="3139"/>
      <c r="V4" s="3139"/>
      <c r="W4" s="3139"/>
      <c r="X4" s="3139"/>
    </row>
    <row r="5" spans="1:26" ht="18" customHeight="1" x14ac:dyDescent="0.25">
      <c r="A5" s="1072"/>
      <c r="B5" s="1075"/>
      <c r="C5" s="1075"/>
      <c r="O5" s="1074"/>
      <c r="P5" s="1074"/>
      <c r="Q5" s="1074"/>
      <c r="R5" s="1074"/>
      <c r="S5" s="1074"/>
      <c r="T5" s="1074"/>
      <c r="U5" s="1074"/>
      <c r="V5" s="1074"/>
      <c r="W5" s="1074"/>
      <c r="X5" s="1074"/>
    </row>
    <row r="6" spans="1:26" ht="17.25" customHeight="1" x14ac:dyDescent="0.3">
      <c r="A6" s="3207" t="s">
        <v>154</v>
      </c>
      <c r="B6" s="3207"/>
      <c r="C6" s="3207"/>
      <c r="D6" s="3207"/>
      <c r="E6" s="3207"/>
      <c r="F6" s="3207"/>
      <c r="G6" s="3207"/>
      <c r="H6" s="3207"/>
      <c r="I6" s="3207"/>
      <c r="J6" s="3207"/>
      <c r="K6" s="3207"/>
      <c r="L6" s="3207"/>
      <c r="M6" s="3207"/>
      <c r="N6" s="3207"/>
      <c r="O6" s="3207"/>
      <c r="P6" s="3207"/>
      <c r="Q6" s="3207"/>
      <c r="R6" s="3207"/>
      <c r="S6" s="3207"/>
      <c r="T6" s="3207"/>
      <c r="U6" s="3207"/>
      <c r="V6" s="3207"/>
      <c r="W6" s="3207"/>
      <c r="X6" s="3207"/>
      <c r="Y6" s="113"/>
    </row>
    <row r="7" spans="1:26" ht="18.75" customHeight="1" x14ac:dyDescent="0.3">
      <c r="A7" s="3207" t="s">
        <v>260</v>
      </c>
      <c r="B7" s="3207"/>
      <c r="C7" s="3207"/>
      <c r="D7" s="3207"/>
      <c r="E7" s="3207"/>
      <c r="F7" s="3207"/>
      <c r="G7" s="3207"/>
      <c r="H7" s="3207"/>
      <c r="I7" s="3207"/>
      <c r="J7" s="3207"/>
      <c r="K7" s="3207"/>
      <c r="L7" s="3207"/>
      <c r="M7" s="3207"/>
      <c r="N7" s="3207"/>
      <c r="O7" s="3207"/>
      <c r="P7" s="3207"/>
      <c r="Q7" s="3207"/>
      <c r="R7" s="3207"/>
      <c r="S7" s="3207"/>
      <c r="T7" s="3207"/>
      <c r="U7" s="3207"/>
      <c r="V7" s="3207"/>
      <c r="W7" s="3207"/>
      <c r="X7" s="3207"/>
      <c r="Y7" s="113"/>
    </row>
    <row r="8" spans="1:26" ht="18.75" customHeight="1" x14ac:dyDescent="0.25">
      <c r="A8" s="3210" t="s">
        <v>2006</v>
      </c>
      <c r="B8" s="3210"/>
      <c r="C8" s="3210"/>
      <c r="D8" s="3210"/>
      <c r="E8" s="3210"/>
      <c r="F8" s="3210"/>
      <c r="G8" s="3210"/>
      <c r="H8" s="3210"/>
      <c r="I8" s="3210"/>
      <c r="J8" s="3210"/>
      <c r="K8" s="3210"/>
      <c r="L8" s="3210"/>
      <c r="M8" s="3210"/>
      <c r="N8" s="3210"/>
      <c r="O8" s="3210"/>
      <c r="P8" s="3210"/>
      <c r="Q8" s="3210"/>
      <c r="R8" s="3210"/>
      <c r="S8" s="3210"/>
      <c r="T8" s="3210"/>
      <c r="U8" s="3210"/>
      <c r="V8" s="3210"/>
      <c r="W8" s="3210"/>
      <c r="X8" s="3210"/>
      <c r="Y8" s="67"/>
    </row>
    <row r="9" spans="1:26" ht="18.75" x14ac:dyDescent="0.25">
      <c r="A9" s="3208" t="s">
        <v>2007</v>
      </c>
      <c r="B9" s="3209"/>
      <c r="C9" s="3209"/>
      <c r="D9" s="3209"/>
      <c r="E9" s="3209"/>
      <c r="F9" s="3209"/>
      <c r="G9" s="3209"/>
      <c r="H9" s="3209"/>
      <c r="I9" s="3209"/>
      <c r="J9" s="3209"/>
      <c r="K9" s="3209"/>
      <c r="L9" s="3209"/>
      <c r="M9" s="3209"/>
      <c r="N9" s="3209"/>
      <c r="O9" s="3209"/>
      <c r="P9" s="3209"/>
      <c r="Q9" s="3209"/>
      <c r="R9" s="3209"/>
      <c r="S9" s="3209"/>
      <c r="T9" s="3209"/>
      <c r="U9" s="3209"/>
      <c r="V9" s="3209"/>
      <c r="W9" s="3209"/>
      <c r="X9" s="3209"/>
      <c r="Y9" s="27"/>
    </row>
    <row r="10" spans="1:26" ht="18.75" x14ac:dyDescent="0.25">
      <c r="A10" s="1102"/>
      <c r="B10" s="1103"/>
      <c r="C10" s="1103"/>
      <c r="D10" s="1103"/>
      <c r="E10" s="1103"/>
      <c r="F10" s="1103"/>
      <c r="G10" s="1103"/>
      <c r="H10" s="1103"/>
      <c r="I10" s="1103"/>
      <c r="J10" s="1103"/>
      <c r="K10" s="1665"/>
      <c r="L10" s="1665"/>
      <c r="M10" s="1665"/>
      <c r="N10" s="1665"/>
      <c r="O10" s="1665"/>
      <c r="P10" s="1103"/>
      <c r="Q10" s="1103"/>
      <c r="R10" s="1103"/>
      <c r="S10" s="1076"/>
      <c r="T10" s="1076"/>
      <c r="U10" s="1076"/>
      <c r="V10" s="1076"/>
      <c r="W10" s="1077"/>
      <c r="X10" s="1077"/>
      <c r="Y10" s="27"/>
    </row>
    <row r="11" spans="1:26" ht="16.5" thickBot="1" x14ac:dyDescent="0.3">
      <c r="A11" s="244"/>
      <c r="B11" s="125"/>
      <c r="C11" s="125"/>
      <c r="D11" s="125"/>
      <c r="E11" s="125"/>
      <c r="F11" s="125"/>
      <c r="G11" s="125"/>
      <c r="H11" s="125"/>
      <c r="I11" s="125"/>
      <c r="J11" s="125"/>
      <c r="K11" s="1666"/>
      <c r="L11" s="1667"/>
      <c r="M11" s="1666"/>
      <c r="N11" s="1667"/>
      <c r="O11" s="1667"/>
      <c r="P11" s="125"/>
      <c r="Q11" s="125"/>
      <c r="R11" s="125"/>
      <c r="S11" s="125"/>
      <c r="T11" s="125"/>
      <c r="U11" s="124"/>
      <c r="X11" s="85" t="s">
        <v>102</v>
      </c>
    </row>
    <row r="12" spans="1:26" ht="15.75" customHeight="1" x14ac:dyDescent="0.25">
      <c r="A12" s="3215" t="s">
        <v>5</v>
      </c>
      <c r="B12" s="2723" t="s">
        <v>262</v>
      </c>
      <c r="C12" s="3201" t="s">
        <v>1392</v>
      </c>
      <c r="D12" s="3211" t="s">
        <v>263</v>
      </c>
      <c r="E12" s="3214" t="s">
        <v>1393</v>
      </c>
      <c r="F12" s="3214"/>
      <c r="G12" s="3214"/>
      <c r="H12" s="3201" t="s">
        <v>225</v>
      </c>
      <c r="I12" s="3211" t="s">
        <v>261</v>
      </c>
      <c r="J12" s="3211" t="s">
        <v>1403</v>
      </c>
      <c r="K12" s="3234" t="s">
        <v>264</v>
      </c>
      <c r="L12" s="3234"/>
      <c r="M12" s="3234"/>
      <c r="N12" s="3234"/>
      <c r="O12" s="3218" t="s">
        <v>2016</v>
      </c>
      <c r="P12" s="3218" t="s">
        <v>2018</v>
      </c>
      <c r="Q12" s="3218" t="s">
        <v>2017</v>
      </c>
      <c r="R12" s="3211" t="s">
        <v>2008</v>
      </c>
      <c r="S12" s="3211" t="s">
        <v>265</v>
      </c>
      <c r="T12" s="3211" t="s">
        <v>266</v>
      </c>
      <c r="U12" s="3211" t="s">
        <v>244</v>
      </c>
      <c r="V12" s="3211" t="s">
        <v>2009</v>
      </c>
      <c r="W12" s="3211" t="s">
        <v>267</v>
      </c>
      <c r="X12" s="3235" t="s">
        <v>268</v>
      </c>
    </row>
    <row r="13" spans="1:26" ht="47.25" customHeight="1" x14ac:dyDescent="0.25">
      <c r="A13" s="3216"/>
      <c r="B13" s="2724"/>
      <c r="C13" s="3202"/>
      <c r="D13" s="3212"/>
      <c r="E13" s="3204" t="s">
        <v>1394</v>
      </c>
      <c r="F13" s="3204"/>
      <c r="G13" s="3205" t="s">
        <v>1395</v>
      </c>
      <c r="H13" s="3202"/>
      <c r="I13" s="3212"/>
      <c r="J13" s="3212"/>
      <c r="K13" s="3220">
        <v>1</v>
      </c>
      <c r="L13" s="3220">
        <v>2</v>
      </c>
      <c r="M13" s="3220">
        <v>3</v>
      </c>
      <c r="N13" s="3220">
        <v>4</v>
      </c>
      <c r="O13" s="2891"/>
      <c r="P13" s="2891"/>
      <c r="Q13" s="2891"/>
      <c r="R13" s="3212"/>
      <c r="S13" s="3212"/>
      <c r="T13" s="3212"/>
      <c r="U13" s="3212"/>
      <c r="V13" s="3212"/>
      <c r="W13" s="3212"/>
      <c r="X13" s="3236"/>
    </row>
    <row r="14" spans="1:26" ht="143.25" customHeight="1" thickBot="1" x14ac:dyDescent="0.3">
      <c r="A14" s="3217"/>
      <c r="B14" s="3200"/>
      <c r="C14" s="3203"/>
      <c r="D14" s="3213"/>
      <c r="E14" s="1078" t="s">
        <v>1396</v>
      </c>
      <c r="F14" s="1105" t="s">
        <v>1397</v>
      </c>
      <c r="G14" s="3206"/>
      <c r="H14" s="3203"/>
      <c r="I14" s="3213"/>
      <c r="J14" s="3213"/>
      <c r="K14" s="3221"/>
      <c r="L14" s="3221"/>
      <c r="M14" s="3221"/>
      <c r="N14" s="3221"/>
      <c r="O14" s="3219"/>
      <c r="P14" s="3219"/>
      <c r="Q14" s="3219"/>
      <c r="R14" s="3213"/>
      <c r="S14" s="3213"/>
      <c r="T14" s="3213"/>
      <c r="U14" s="3213"/>
      <c r="V14" s="3213"/>
      <c r="W14" s="3213"/>
      <c r="X14" s="3237"/>
      <c r="Z14" s="1079"/>
    </row>
    <row r="15" spans="1:26" ht="16.5" thickBot="1" x14ac:dyDescent="0.3">
      <c r="A15" s="1080">
        <v>1</v>
      </c>
      <c r="B15" s="1081">
        <v>2</v>
      </c>
      <c r="C15" s="1082">
        <v>3</v>
      </c>
      <c r="D15" s="1082">
        <v>4</v>
      </c>
      <c r="E15" s="1082">
        <v>5</v>
      </c>
      <c r="F15" s="285">
        <v>6</v>
      </c>
      <c r="G15" s="1082">
        <v>7</v>
      </c>
      <c r="H15" s="285">
        <v>8</v>
      </c>
      <c r="I15" s="285">
        <v>9</v>
      </c>
      <c r="J15" s="285">
        <v>10</v>
      </c>
      <c r="K15" s="663">
        <v>11</v>
      </c>
      <c r="L15" s="663">
        <v>12</v>
      </c>
      <c r="M15" s="663">
        <v>13</v>
      </c>
      <c r="N15" s="663">
        <v>14</v>
      </c>
      <c r="O15" s="663">
        <v>15</v>
      </c>
      <c r="P15" s="285">
        <v>16</v>
      </c>
      <c r="Q15" s="285">
        <v>17</v>
      </c>
      <c r="R15" s="285">
        <v>18</v>
      </c>
      <c r="S15" s="663">
        <v>19</v>
      </c>
      <c r="T15" s="663">
        <v>20</v>
      </c>
      <c r="U15" s="663">
        <v>21</v>
      </c>
      <c r="V15" s="663">
        <v>22</v>
      </c>
      <c r="W15" s="663">
        <v>23</v>
      </c>
      <c r="X15" s="1976">
        <v>24</v>
      </c>
    </row>
    <row r="16" spans="1:26" s="716" customFormat="1" ht="15.75" customHeight="1" x14ac:dyDescent="0.25">
      <c r="A16" s="3232" t="s">
        <v>227</v>
      </c>
      <c r="B16" s="3233"/>
      <c r="C16" s="3233"/>
      <c r="D16" s="3233"/>
      <c r="E16" s="3233"/>
      <c r="F16" s="3233"/>
      <c r="G16" s="3233"/>
      <c r="H16" s="3233"/>
      <c r="I16" s="3233"/>
      <c r="J16" s="3233"/>
      <c r="K16" s="1108">
        <f>K17+K25+K32+K39</f>
        <v>0</v>
      </c>
      <c r="L16" s="1108">
        <f>L17+L25+L32+L39</f>
        <v>0</v>
      </c>
      <c r="M16" s="1108">
        <f>M17+M25+M32+M39</f>
        <v>0</v>
      </c>
      <c r="N16" s="1108">
        <f>N17+N25+N32+N39</f>
        <v>0</v>
      </c>
      <c r="O16" s="1108">
        <f>O17+O25+O32+O39</f>
        <v>0</v>
      </c>
      <c r="P16" s="813"/>
      <c r="Q16" s="813"/>
      <c r="R16" s="813"/>
      <c r="S16" s="1108">
        <f>S17+S25+S32+S39</f>
        <v>0</v>
      </c>
      <c r="T16" s="1108"/>
      <c r="U16" s="1108">
        <f>U17+U25+U32+U39</f>
        <v>0</v>
      </c>
      <c r="V16" s="1108"/>
      <c r="W16" s="1108">
        <f>W17+W25+W32+W39</f>
        <v>0</v>
      </c>
      <c r="X16" s="1997">
        <f>X17+X25+X32+X39</f>
        <v>0</v>
      </c>
      <c r="Y16" s="826"/>
    </row>
    <row r="17" spans="1:25" s="716" customFormat="1" ht="15.75" customHeight="1" x14ac:dyDescent="0.25">
      <c r="A17" s="1107" t="s">
        <v>138</v>
      </c>
      <c r="B17" s="3226" t="s">
        <v>1398</v>
      </c>
      <c r="C17" s="3227"/>
      <c r="D17" s="3227"/>
      <c r="E17" s="3227"/>
      <c r="F17" s="3227"/>
      <c r="G17" s="3227"/>
      <c r="H17" s="3227"/>
      <c r="I17" s="3227"/>
      <c r="J17" s="3228"/>
      <c r="K17" s="1668">
        <f>K18+K22</f>
        <v>0</v>
      </c>
      <c r="L17" s="1668">
        <f>L18+L22</f>
        <v>0</v>
      </c>
      <c r="M17" s="1668">
        <f>M18+M22</f>
        <v>0</v>
      </c>
      <c r="N17" s="1668">
        <f>N18+N22</f>
        <v>0</v>
      </c>
      <c r="O17" s="1668">
        <f>O18+O22</f>
        <v>0</v>
      </c>
      <c r="P17" s="1106"/>
      <c r="Q17" s="1106"/>
      <c r="R17" s="1106"/>
      <c r="S17" s="1998">
        <f>S18+S22</f>
        <v>0</v>
      </c>
      <c r="T17" s="1999"/>
      <c r="U17" s="1998">
        <f>U18+U22</f>
        <v>0</v>
      </c>
      <c r="V17" s="1999"/>
      <c r="W17" s="1998">
        <f>W18+W22</f>
        <v>0</v>
      </c>
      <c r="X17" s="2000">
        <f>X18+X22</f>
        <v>0</v>
      </c>
      <c r="Y17" s="826"/>
    </row>
    <row r="18" spans="1:25" s="716" customFormat="1" ht="31.5" x14ac:dyDescent="0.25">
      <c r="A18" s="815"/>
      <c r="B18" s="1083"/>
      <c r="C18" s="1084"/>
      <c r="D18" s="1085"/>
      <c r="E18" s="1086"/>
      <c r="F18" s="1086"/>
      <c r="G18" s="1086"/>
      <c r="H18" s="1087" t="s">
        <v>269</v>
      </c>
      <c r="I18" s="1088"/>
      <c r="J18" s="1089"/>
      <c r="K18" s="1669">
        <f>SUM(K19:K21)</f>
        <v>0</v>
      </c>
      <c r="L18" s="1669">
        <f>SUM(L19:L21)</f>
        <v>0</v>
      </c>
      <c r="M18" s="1669">
        <f>SUM(M19:M21)</f>
        <v>0</v>
      </c>
      <c r="N18" s="1669">
        <f>SUM(N19:N21)</f>
        <v>0</v>
      </c>
      <c r="O18" s="1670">
        <f>SUM(O19:O21)</f>
        <v>0</v>
      </c>
      <c r="P18" s="818"/>
      <c r="Q18" s="818"/>
      <c r="R18" s="818"/>
      <c r="S18" s="2001">
        <f>SUM(S19:S21)</f>
        <v>0</v>
      </c>
      <c r="T18" s="2002"/>
      <c r="U18" s="2001">
        <f>SUM(U19:U21)</f>
        <v>0</v>
      </c>
      <c r="V18" s="2002"/>
      <c r="W18" s="1094">
        <f>SUM(W19:W21)</f>
        <v>0</v>
      </c>
      <c r="X18" s="1095">
        <f>SUM(X19:X21)</f>
        <v>0</v>
      </c>
      <c r="Y18" s="826"/>
    </row>
    <row r="19" spans="1:25" s="716" customFormat="1" x14ac:dyDescent="0.25">
      <c r="A19" s="815"/>
      <c r="B19" s="1083"/>
      <c r="C19" s="1084"/>
      <c r="D19" s="1085"/>
      <c r="E19" s="1086"/>
      <c r="F19" s="1086"/>
      <c r="G19" s="1086"/>
      <c r="H19" s="1090"/>
      <c r="I19" s="1088"/>
      <c r="J19" s="1089"/>
      <c r="K19" s="1669"/>
      <c r="L19" s="1669"/>
      <c r="M19" s="1669"/>
      <c r="N19" s="1669"/>
      <c r="O19" s="1671"/>
      <c r="P19" s="818"/>
      <c r="Q19" s="818"/>
      <c r="R19" s="818"/>
      <c r="S19" s="2001"/>
      <c r="T19" s="2002"/>
      <c r="U19" s="2001"/>
      <c r="V19" s="2002"/>
      <c r="W19" s="1094">
        <f>Q19*T19+U19+R19*V19</f>
        <v>0</v>
      </c>
      <c r="X19" s="1095">
        <f>S19+W19</f>
        <v>0</v>
      </c>
      <c r="Y19" s="826"/>
    </row>
    <row r="20" spans="1:25" s="716" customFormat="1" x14ac:dyDescent="0.25">
      <c r="A20" s="815"/>
      <c r="B20" s="1084"/>
      <c r="C20" s="1091"/>
      <c r="D20" s="1090"/>
      <c r="E20" s="1092"/>
      <c r="F20" s="1092"/>
      <c r="G20" s="1092"/>
      <c r="H20" s="1090"/>
      <c r="I20" s="1088"/>
      <c r="J20" s="1089"/>
      <c r="K20" s="1669"/>
      <c r="L20" s="1669"/>
      <c r="M20" s="1669"/>
      <c r="N20" s="1669"/>
      <c r="O20" s="1671"/>
      <c r="P20" s="814"/>
      <c r="Q20" s="814"/>
      <c r="R20" s="814"/>
      <c r="S20" s="2001"/>
      <c r="T20" s="2002"/>
      <c r="U20" s="2001"/>
      <c r="V20" s="2002"/>
      <c r="W20" s="1094">
        <f>Q20*T20+U20+R20*V20</f>
        <v>0</v>
      </c>
      <c r="X20" s="1095">
        <f>S20+W20</f>
        <v>0</v>
      </c>
      <c r="Y20" s="826"/>
    </row>
    <row r="21" spans="1:25" s="716" customFormat="1" x14ac:dyDescent="0.25">
      <c r="A21" s="815"/>
      <c r="B21" s="816"/>
      <c r="C21" s="289"/>
      <c r="D21" s="289"/>
      <c r="E21" s="289"/>
      <c r="F21" s="814"/>
      <c r="G21" s="814"/>
      <c r="H21" s="817"/>
      <c r="I21" s="817"/>
      <c r="J21" s="814"/>
      <c r="K21" s="1672"/>
      <c r="L21" s="1672"/>
      <c r="M21" s="1673"/>
      <c r="N21" s="1672"/>
      <c r="O21" s="1672"/>
      <c r="P21" s="814"/>
      <c r="Q21" s="814"/>
      <c r="R21" s="814"/>
      <c r="S21" s="1672"/>
      <c r="T21" s="1673"/>
      <c r="U21" s="2001"/>
      <c r="V21" s="1673"/>
      <c r="W21" s="1094">
        <f>Q21*T21+U21+R21*V21</f>
        <v>0</v>
      </c>
      <c r="X21" s="1095">
        <f>S21+W21</f>
        <v>0</v>
      </c>
      <c r="Y21" s="826"/>
    </row>
    <row r="22" spans="1:25" s="716" customFormat="1" x14ac:dyDescent="0.25">
      <c r="A22" s="815"/>
      <c r="B22" s="816"/>
      <c r="C22" s="289"/>
      <c r="D22" s="289"/>
      <c r="E22" s="289"/>
      <c r="F22" s="814"/>
      <c r="G22" s="814"/>
      <c r="H22" s="1093" t="s">
        <v>270</v>
      </c>
      <c r="I22" s="819"/>
      <c r="J22" s="814"/>
      <c r="K22" s="1672">
        <f>SUM(K23:K24)</f>
        <v>0</v>
      </c>
      <c r="L22" s="1672">
        <f>SUM(L23:L24)</f>
        <v>0</v>
      </c>
      <c r="M22" s="1672">
        <f>SUM(M23:M24)</f>
        <v>0</v>
      </c>
      <c r="N22" s="1672">
        <f>SUM(N23:N24)</f>
        <v>0</v>
      </c>
      <c r="O22" s="1672">
        <f>SUM(O23:O24)</f>
        <v>0</v>
      </c>
      <c r="P22" s="818"/>
      <c r="Q22" s="818"/>
      <c r="R22" s="818"/>
      <c r="S22" s="1094">
        <f>SUM(S23:S24)</f>
        <v>0</v>
      </c>
      <c r="T22" s="1673"/>
      <c r="U22" s="1094">
        <f>SUM(U23:U24)</f>
        <v>0</v>
      </c>
      <c r="V22" s="1673"/>
      <c r="W22" s="1094">
        <f>SUM(W23:W24)</f>
        <v>0</v>
      </c>
      <c r="X22" s="1095">
        <f>SUM(X23:X24)</f>
        <v>0</v>
      </c>
      <c r="Y22" s="826"/>
    </row>
    <row r="23" spans="1:25" s="716" customFormat="1" x14ac:dyDescent="0.25">
      <c r="A23" s="815"/>
      <c r="B23" s="816"/>
      <c r="C23" s="289"/>
      <c r="D23" s="289"/>
      <c r="E23" s="289"/>
      <c r="F23" s="814"/>
      <c r="G23" s="814"/>
      <c r="H23" s="814"/>
      <c r="I23" s="814"/>
      <c r="J23" s="814"/>
      <c r="K23" s="1672"/>
      <c r="L23" s="1672"/>
      <c r="M23" s="1673"/>
      <c r="N23" s="1672"/>
      <c r="O23" s="1674"/>
      <c r="P23" s="814"/>
      <c r="Q23" s="814"/>
      <c r="R23" s="814"/>
      <c r="S23" s="1672"/>
      <c r="T23" s="1673"/>
      <c r="U23" s="1672"/>
      <c r="V23" s="1673"/>
      <c r="W23" s="1094">
        <f>Q23*T23+U23+R23*V23</f>
        <v>0</v>
      </c>
      <c r="X23" s="1095">
        <f>S23+W23</f>
        <v>0</v>
      </c>
      <c r="Y23" s="826"/>
    </row>
    <row r="24" spans="1:25" s="716" customFormat="1" x14ac:dyDescent="0.25">
      <c r="A24" s="815"/>
      <c r="B24" s="816"/>
      <c r="C24" s="289"/>
      <c r="D24" s="289"/>
      <c r="E24" s="289"/>
      <c r="F24" s="814"/>
      <c r="G24" s="814"/>
      <c r="H24" s="814"/>
      <c r="I24" s="814"/>
      <c r="J24" s="814"/>
      <c r="K24" s="1672"/>
      <c r="L24" s="1672"/>
      <c r="M24" s="1673"/>
      <c r="N24" s="1672"/>
      <c r="O24" s="1674"/>
      <c r="P24" s="814"/>
      <c r="Q24" s="814"/>
      <c r="R24" s="814"/>
      <c r="S24" s="1672"/>
      <c r="T24" s="1673"/>
      <c r="U24" s="1672"/>
      <c r="V24" s="1673"/>
      <c r="W24" s="1094">
        <f>Q24*T24+U24+R24*V24</f>
        <v>0</v>
      </c>
      <c r="X24" s="1095">
        <f>S24+W24</f>
        <v>0</v>
      </c>
      <c r="Y24" s="826"/>
    </row>
    <row r="25" spans="1:25" s="716" customFormat="1" ht="15.75" customHeight="1" x14ac:dyDescent="0.25">
      <c r="A25" s="1107" t="s">
        <v>145</v>
      </c>
      <c r="B25" s="3223" t="s">
        <v>1399</v>
      </c>
      <c r="C25" s="3224"/>
      <c r="D25" s="3224"/>
      <c r="E25" s="3224"/>
      <c r="F25" s="3224"/>
      <c r="G25" s="3224"/>
      <c r="H25" s="3224"/>
      <c r="I25" s="3224"/>
      <c r="J25" s="3225"/>
      <c r="K25" s="1668">
        <f>K26+K29</f>
        <v>0</v>
      </c>
      <c r="L25" s="1668">
        <f>L26+L29</f>
        <v>0</v>
      </c>
      <c r="M25" s="1668">
        <f>M26+M29</f>
        <v>0</v>
      </c>
      <c r="N25" s="1668">
        <f>N26+N29</f>
        <v>0</v>
      </c>
      <c r="O25" s="1668">
        <f>O26+O29</f>
        <v>0</v>
      </c>
      <c r="P25" s="1106"/>
      <c r="Q25" s="1106"/>
      <c r="R25" s="1106"/>
      <c r="S25" s="1998">
        <f>S26+S29</f>
        <v>0</v>
      </c>
      <c r="T25" s="1999"/>
      <c r="U25" s="1998">
        <f>U26+U29</f>
        <v>0</v>
      </c>
      <c r="V25" s="1999"/>
      <c r="W25" s="1998">
        <f>W26+W29</f>
        <v>0</v>
      </c>
      <c r="X25" s="2000">
        <f>X26+X29</f>
        <v>0</v>
      </c>
      <c r="Y25" s="826"/>
    </row>
    <row r="26" spans="1:25" s="716" customFormat="1" ht="31.5" x14ac:dyDescent="0.25">
      <c r="A26" s="815"/>
      <c r="B26" s="816"/>
      <c r="C26" s="289"/>
      <c r="D26" s="289"/>
      <c r="E26" s="289"/>
      <c r="F26" s="814"/>
      <c r="G26" s="814"/>
      <c r="H26" s="1087" t="s">
        <v>269</v>
      </c>
      <c r="I26" s="817"/>
      <c r="J26" s="814"/>
      <c r="K26" s="1672">
        <f>SUM(K27:K28)</f>
        <v>0</v>
      </c>
      <c r="L26" s="1672">
        <f>SUM(L27:L28)</f>
        <v>0</v>
      </c>
      <c r="M26" s="1672">
        <f>SUM(M27:M28)</f>
        <v>0</v>
      </c>
      <c r="N26" s="1672">
        <f>SUM(N27:N28)</f>
        <v>0</v>
      </c>
      <c r="O26" s="1672">
        <f>SUM(O27:O28)</f>
        <v>0</v>
      </c>
      <c r="P26" s="818"/>
      <c r="Q26" s="818"/>
      <c r="R26" s="818"/>
      <c r="S26" s="1094">
        <f>SUM(S27:S28)</f>
        <v>0</v>
      </c>
      <c r="T26" s="1673"/>
      <c r="U26" s="1094">
        <f>SUM(U27:U28)</f>
        <v>0</v>
      </c>
      <c r="V26" s="1673"/>
      <c r="W26" s="1094">
        <f>SUM(W27:W28)</f>
        <v>0</v>
      </c>
      <c r="X26" s="1095">
        <f>SUM(X27:X28)</f>
        <v>0</v>
      </c>
      <c r="Y26" s="826"/>
    </row>
    <row r="27" spans="1:25" s="716" customFormat="1" x14ac:dyDescent="0.25">
      <c r="A27" s="815"/>
      <c r="B27" s="816"/>
      <c r="C27" s="289"/>
      <c r="D27" s="289"/>
      <c r="E27" s="289"/>
      <c r="F27" s="814"/>
      <c r="G27" s="814"/>
      <c r="H27" s="817"/>
      <c r="I27" s="817"/>
      <c r="J27" s="814"/>
      <c r="K27" s="1672"/>
      <c r="L27" s="1672"/>
      <c r="M27" s="1673"/>
      <c r="N27" s="1672"/>
      <c r="O27" s="1674"/>
      <c r="P27" s="814"/>
      <c r="Q27" s="814"/>
      <c r="R27" s="814"/>
      <c r="S27" s="1672"/>
      <c r="T27" s="1673"/>
      <c r="U27" s="1672"/>
      <c r="V27" s="1673"/>
      <c r="W27" s="1094">
        <f>Q27*T27+U27+R27*V27</f>
        <v>0</v>
      </c>
      <c r="X27" s="1095">
        <f>S27+W27</f>
        <v>0</v>
      </c>
      <c r="Y27" s="826"/>
    </row>
    <row r="28" spans="1:25" s="716" customFormat="1" x14ac:dyDescent="0.25">
      <c r="A28" s="815"/>
      <c r="B28" s="816"/>
      <c r="C28" s="289"/>
      <c r="D28" s="289"/>
      <c r="E28" s="289"/>
      <c r="F28" s="814"/>
      <c r="G28" s="814"/>
      <c r="H28" s="817"/>
      <c r="I28" s="817"/>
      <c r="J28" s="814"/>
      <c r="K28" s="1672"/>
      <c r="L28" s="1672"/>
      <c r="M28" s="1673"/>
      <c r="N28" s="1672"/>
      <c r="O28" s="1674"/>
      <c r="P28" s="814"/>
      <c r="Q28" s="814"/>
      <c r="R28" s="814"/>
      <c r="S28" s="1672"/>
      <c r="T28" s="1673"/>
      <c r="U28" s="1672"/>
      <c r="V28" s="1673"/>
      <c r="W28" s="1094">
        <f>Q28*T28+U28+R28*V28</f>
        <v>0</v>
      </c>
      <c r="X28" s="1095">
        <f>S28+W28</f>
        <v>0</v>
      </c>
      <c r="Y28" s="826"/>
    </row>
    <row r="29" spans="1:25" s="716" customFormat="1" x14ac:dyDescent="0.25">
      <c r="A29" s="815"/>
      <c r="B29" s="816"/>
      <c r="C29" s="289"/>
      <c r="D29" s="289"/>
      <c r="E29" s="289"/>
      <c r="F29" s="814"/>
      <c r="G29" s="814"/>
      <c r="H29" s="1093" t="s">
        <v>270</v>
      </c>
      <c r="I29" s="819"/>
      <c r="J29" s="814"/>
      <c r="K29" s="1672">
        <f>SUM(K30:K31)</f>
        <v>0</v>
      </c>
      <c r="L29" s="1672">
        <f>SUM(L30:L31)</f>
        <v>0</v>
      </c>
      <c r="M29" s="1672">
        <f>SUM(M30:M31)</f>
        <v>0</v>
      </c>
      <c r="N29" s="1672">
        <f>SUM(N30:N31)</f>
        <v>0</v>
      </c>
      <c r="O29" s="1672">
        <f>SUM(O30:O31)</f>
        <v>0</v>
      </c>
      <c r="P29" s="818"/>
      <c r="Q29" s="818"/>
      <c r="R29" s="818"/>
      <c r="S29" s="1094">
        <f>SUM(S30:S31)</f>
        <v>0</v>
      </c>
      <c r="T29" s="1673"/>
      <c r="U29" s="1094">
        <f>SUM(U30:U31)</f>
        <v>0</v>
      </c>
      <c r="V29" s="1673"/>
      <c r="W29" s="1094">
        <f>SUM(W30:W31)</f>
        <v>0</v>
      </c>
      <c r="X29" s="1095">
        <f>SUM(X30:X31)</f>
        <v>0</v>
      </c>
      <c r="Y29" s="826"/>
    </row>
    <row r="30" spans="1:25" s="716" customFormat="1" x14ac:dyDescent="0.25">
      <c r="A30" s="815"/>
      <c r="B30" s="816"/>
      <c r="C30" s="289"/>
      <c r="D30" s="289"/>
      <c r="E30" s="289"/>
      <c r="F30" s="814"/>
      <c r="G30" s="814"/>
      <c r="H30" s="814"/>
      <c r="I30" s="814"/>
      <c r="J30" s="814"/>
      <c r="K30" s="1672"/>
      <c r="L30" s="1672"/>
      <c r="M30" s="1673"/>
      <c r="N30" s="1672"/>
      <c r="O30" s="1674"/>
      <c r="P30" s="818"/>
      <c r="Q30" s="818"/>
      <c r="R30" s="818"/>
      <c r="S30" s="1672"/>
      <c r="T30" s="1673"/>
      <c r="U30" s="1672"/>
      <c r="V30" s="1673"/>
      <c r="W30" s="1094">
        <f>Q30*T30+U30+R30*V30</f>
        <v>0</v>
      </c>
      <c r="X30" s="1095">
        <f>S30+W30</f>
        <v>0</v>
      </c>
      <c r="Y30" s="826"/>
    </row>
    <row r="31" spans="1:25" s="716" customFormat="1" x14ac:dyDescent="0.25">
      <c r="A31" s="815"/>
      <c r="B31" s="816"/>
      <c r="C31" s="289"/>
      <c r="D31" s="289"/>
      <c r="E31" s="289"/>
      <c r="F31" s="814"/>
      <c r="G31" s="814"/>
      <c r="H31" s="814"/>
      <c r="I31" s="814"/>
      <c r="J31" s="814"/>
      <c r="K31" s="1672"/>
      <c r="L31" s="1672"/>
      <c r="M31" s="1673"/>
      <c r="N31" s="1672"/>
      <c r="O31" s="1674"/>
      <c r="P31" s="818"/>
      <c r="Q31" s="818"/>
      <c r="R31" s="818"/>
      <c r="S31" s="1672"/>
      <c r="T31" s="1673"/>
      <c r="U31" s="1672"/>
      <c r="V31" s="1673"/>
      <c r="W31" s="1094">
        <f>Q31*T31+U31+R31*V31</f>
        <v>0</v>
      </c>
      <c r="X31" s="1095">
        <f>S31+W31</f>
        <v>0</v>
      </c>
      <c r="Y31" s="826"/>
    </row>
    <row r="32" spans="1:25" s="716" customFormat="1" ht="15.75" customHeight="1" x14ac:dyDescent="0.25">
      <c r="A32" s="1107" t="s">
        <v>150</v>
      </c>
      <c r="B32" s="3226" t="s">
        <v>1400</v>
      </c>
      <c r="C32" s="3227"/>
      <c r="D32" s="3227"/>
      <c r="E32" s="3227"/>
      <c r="F32" s="3227"/>
      <c r="G32" s="3227"/>
      <c r="H32" s="3227"/>
      <c r="I32" s="3227"/>
      <c r="J32" s="3228"/>
      <c r="K32" s="1668">
        <f>K33+K36</f>
        <v>0</v>
      </c>
      <c r="L32" s="1668">
        <f>L33+L36</f>
        <v>0</v>
      </c>
      <c r="M32" s="1668">
        <f>M33+M36</f>
        <v>0</v>
      </c>
      <c r="N32" s="1668">
        <f>N33+N36</f>
        <v>0</v>
      </c>
      <c r="O32" s="1668">
        <f>O33+O36</f>
        <v>0</v>
      </c>
      <c r="P32" s="1106"/>
      <c r="Q32" s="1106"/>
      <c r="R32" s="1106"/>
      <c r="S32" s="1998">
        <f>S33+S36</f>
        <v>0</v>
      </c>
      <c r="T32" s="1999"/>
      <c r="U32" s="1998">
        <f>U33+U36</f>
        <v>0</v>
      </c>
      <c r="V32" s="1999"/>
      <c r="W32" s="1998">
        <f>W33+W36</f>
        <v>0</v>
      </c>
      <c r="X32" s="2000">
        <f>X33+X36</f>
        <v>0</v>
      </c>
      <c r="Y32" s="826"/>
    </row>
    <row r="33" spans="1:25" s="716" customFormat="1" ht="33" customHeight="1" x14ac:dyDescent="0.25">
      <c r="A33" s="815"/>
      <c r="B33" s="816"/>
      <c r="C33" s="289"/>
      <c r="D33" s="289"/>
      <c r="E33" s="289"/>
      <c r="F33" s="814"/>
      <c r="G33" s="814"/>
      <c r="H33" s="1087" t="s">
        <v>269</v>
      </c>
      <c r="I33" s="817"/>
      <c r="J33" s="814"/>
      <c r="K33" s="1672">
        <f>SUM(K34:K35)</f>
        <v>0</v>
      </c>
      <c r="L33" s="1672">
        <f>SUM(L34:L35)</f>
        <v>0</v>
      </c>
      <c r="M33" s="1672">
        <f>SUM(M34:M35)</f>
        <v>0</v>
      </c>
      <c r="N33" s="1672">
        <f>SUM(N34:N35)</f>
        <v>0</v>
      </c>
      <c r="O33" s="1672">
        <f>SUM(O34:O35)</f>
        <v>0</v>
      </c>
      <c r="P33" s="818"/>
      <c r="Q33" s="818"/>
      <c r="R33" s="818"/>
      <c r="S33" s="1094">
        <f>SUM(S34:S35)</f>
        <v>0</v>
      </c>
      <c r="T33" s="1673"/>
      <c r="U33" s="1094">
        <f>SUM(U34:U35)</f>
        <v>0</v>
      </c>
      <c r="V33" s="1673"/>
      <c r="W33" s="1094">
        <f>SUM(W34:W35)</f>
        <v>0</v>
      </c>
      <c r="X33" s="1095">
        <f>SUM(X34:X35)</f>
        <v>0</v>
      </c>
      <c r="Y33" s="826"/>
    </row>
    <row r="34" spans="1:25" s="716" customFormat="1" x14ac:dyDescent="0.25">
      <c r="A34" s="815"/>
      <c r="B34" s="816"/>
      <c r="C34" s="289"/>
      <c r="D34" s="289"/>
      <c r="E34" s="289"/>
      <c r="F34" s="814"/>
      <c r="G34" s="814"/>
      <c r="H34" s="817"/>
      <c r="I34" s="817"/>
      <c r="J34" s="814"/>
      <c r="K34" s="1672"/>
      <c r="L34" s="1672"/>
      <c r="M34" s="1673"/>
      <c r="N34" s="1672"/>
      <c r="O34" s="1674"/>
      <c r="P34" s="818"/>
      <c r="Q34" s="818"/>
      <c r="R34" s="818"/>
      <c r="S34" s="1672"/>
      <c r="T34" s="1673"/>
      <c r="U34" s="1672"/>
      <c r="V34" s="1673"/>
      <c r="W34" s="1094">
        <f>Q34*T34+U34+R34*V34</f>
        <v>0</v>
      </c>
      <c r="X34" s="1095">
        <f>S34+W34</f>
        <v>0</v>
      </c>
      <c r="Y34" s="826"/>
    </row>
    <row r="35" spans="1:25" s="716" customFormat="1" x14ac:dyDescent="0.25">
      <c r="A35" s="815"/>
      <c r="B35" s="816"/>
      <c r="C35" s="289"/>
      <c r="D35" s="289"/>
      <c r="E35" s="289"/>
      <c r="F35" s="814"/>
      <c r="G35" s="814"/>
      <c r="H35" s="817"/>
      <c r="I35" s="817"/>
      <c r="J35" s="814"/>
      <c r="K35" s="1672"/>
      <c r="L35" s="1672"/>
      <c r="M35" s="1673"/>
      <c r="N35" s="1672"/>
      <c r="O35" s="1674"/>
      <c r="P35" s="818"/>
      <c r="Q35" s="818"/>
      <c r="R35" s="818"/>
      <c r="S35" s="1672"/>
      <c r="T35" s="1673"/>
      <c r="U35" s="1672"/>
      <c r="V35" s="1673"/>
      <c r="W35" s="1094">
        <f>Q35*T35+U35+R35*V35</f>
        <v>0</v>
      </c>
      <c r="X35" s="1095">
        <f>S35+W35</f>
        <v>0</v>
      </c>
      <c r="Y35" s="826"/>
    </row>
    <row r="36" spans="1:25" s="716" customFormat="1" x14ac:dyDescent="0.25">
      <c r="A36" s="815"/>
      <c r="B36" s="816"/>
      <c r="C36" s="289"/>
      <c r="D36" s="289"/>
      <c r="E36" s="289"/>
      <c r="F36" s="814"/>
      <c r="G36" s="814"/>
      <c r="H36" s="1093" t="s">
        <v>270</v>
      </c>
      <c r="I36" s="819"/>
      <c r="J36" s="814"/>
      <c r="K36" s="1672">
        <f>SUM(K37:K38)</f>
        <v>0</v>
      </c>
      <c r="L36" s="1672">
        <f>SUM(L37:L38)</f>
        <v>0</v>
      </c>
      <c r="M36" s="1672">
        <f>SUM(M37:M38)</f>
        <v>0</v>
      </c>
      <c r="N36" s="1672">
        <f>SUM(N37:N38)</f>
        <v>0</v>
      </c>
      <c r="O36" s="1672">
        <f>SUM(O37:O38)</f>
        <v>0</v>
      </c>
      <c r="P36" s="818"/>
      <c r="Q36" s="818"/>
      <c r="R36" s="818"/>
      <c r="S36" s="1094">
        <f>SUM(S37:S38)</f>
        <v>0</v>
      </c>
      <c r="T36" s="1673"/>
      <c r="U36" s="1094">
        <f>SUM(U37:U38)</f>
        <v>0</v>
      </c>
      <c r="V36" s="1673"/>
      <c r="W36" s="1094">
        <f>SUM(W37:W38)</f>
        <v>0</v>
      </c>
      <c r="X36" s="1095">
        <f>SUM(X37:X38)</f>
        <v>0</v>
      </c>
      <c r="Y36" s="826"/>
    </row>
    <row r="37" spans="1:25" s="716" customFormat="1" x14ac:dyDescent="0.25">
      <c r="A37" s="815"/>
      <c r="B37" s="816"/>
      <c r="C37" s="289"/>
      <c r="D37" s="289"/>
      <c r="E37" s="289"/>
      <c r="F37" s="814"/>
      <c r="G37" s="814"/>
      <c r="H37" s="814"/>
      <c r="I37" s="814"/>
      <c r="J37" s="814"/>
      <c r="K37" s="1672"/>
      <c r="L37" s="1672"/>
      <c r="M37" s="1673"/>
      <c r="N37" s="1672"/>
      <c r="O37" s="1674"/>
      <c r="P37" s="818"/>
      <c r="Q37" s="818"/>
      <c r="R37" s="818"/>
      <c r="S37" s="1672"/>
      <c r="T37" s="1673"/>
      <c r="U37" s="1672"/>
      <c r="V37" s="1673"/>
      <c r="W37" s="1094">
        <f>Q37*T37+U37+R37*V37</f>
        <v>0</v>
      </c>
      <c r="X37" s="1095">
        <f>S37+W37</f>
        <v>0</v>
      </c>
      <c r="Y37" s="826"/>
    </row>
    <row r="38" spans="1:25" s="716" customFormat="1" x14ac:dyDescent="0.25">
      <c r="A38" s="815"/>
      <c r="B38" s="816"/>
      <c r="C38" s="289"/>
      <c r="D38" s="289"/>
      <c r="E38" s="289"/>
      <c r="F38" s="814"/>
      <c r="G38" s="814"/>
      <c r="H38" s="814"/>
      <c r="I38" s="814"/>
      <c r="J38" s="814"/>
      <c r="K38" s="1672"/>
      <c r="L38" s="1672"/>
      <c r="M38" s="1673"/>
      <c r="N38" s="1672"/>
      <c r="O38" s="1674"/>
      <c r="P38" s="818"/>
      <c r="Q38" s="818"/>
      <c r="R38" s="818"/>
      <c r="S38" s="1672"/>
      <c r="T38" s="1673"/>
      <c r="U38" s="1998"/>
      <c r="V38" s="1673"/>
      <c r="W38" s="1094">
        <f>Q38*T38+U38+R38*V38</f>
        <v>0</v>
      </c>
      <c r="X38" s="1095">
        <f>S38+W38</f>
        <v>0</v>
      </c>
      <c r="Y38" s="826"/>
    </row>
    <row r="39" spans="1:25" s="716" customFormat="1" ht="15.75" customHeight="1" x14ac:dyDescent="0.25">
      <c r="A39" s="1107" t="s">
        <v>151</v>
      </c>
      <c r="B39" s="3229" t="s">
        <v>1401</v>
      </c>
      <c r="C39" s="3230"/>
      <c r="D39" s="3230"/>
      <c r="E39" s="3230"/>
      <c r="F39" s="3230"/>
      <c r="G39" s="3230"/>
      <c r="H39" s="3230"/>
      <c r="I39" s="3230"/>
      <c r="J39" s="3231"/>
      <c r="K39" s="1668">
        <f>K40+K43</f>
        <v>0</v>
      </c>
      <c r="L39" s="1668">
        <f>L40+L43</f>
        <v>0</v>
      </c>
      <c r="M39" s="1668">
        <f>M40+M43</f>
        <v>0</v>
      </c>
      <c r="N39" s="1668">
        <f>N40+N43</f>
        <v>0</v>
      </c>
      <c r="O39" s="1668">
        <f>O40+O43</f>
        <v>0</v>
      </c>
      <c r="P39" s="1106"/>
      <c r="Q39" s="1106"/>
      <c r="R39" s="1106"/>
      <c r="S39" s="1998">
        <f>S40+S43</f>
        <v>0</v>
      </c>
      <c r="T39" s="1999"/>
      <c r="U39" s="1998">
        <f>U40+U43</f>
        <v>0</v>
      </c>
      <c r="V39" s="1999"/>
      <c r="W39" s="1998">
        <f>W40+W43</f>
        <v>0</v>
      </c>
      <c r="X39" s="2000">
        <f>X40+X43</f>
        <v>0</v>
      </c>
      <c r="Y39" s="826"/>
    </row>
    <row r="40" spans="1:25" s="716" customFormat="1" ht="31.5" x14ac:dyDescent="0.25">
      <c r="A40" s="815"/>
      <c r="B40" s="816"/>
      <c r="C40" s="289"/>
      <c r="D40" s="289"/>
      <c r="E40" s="289"/>
      <c r="F40" s="814"/>
      <c r="G40" s="814"/>
      <c r="H40" s="817" t="s">
        <v>269</v>
      </c>
      <c r="I40" s="817"/>
      <c r="J40" s="814"/>
      <c r="K40" s="1672">
        <f>SUM(K41:K42)</f>
        <v>0</v>
      </c>
      <c r="L40" s="1672">
        <f>SUM(L41:L42)</f>
        <v>0</v>
      </c>
      <c r="M40" s="1672">
        <f>SUM(M41:M42)</f>
        <v>0</v>
      </c>
      <c r="N40" s="1672">
        <f>SUM(N41:N42)</f>
        <v>0</v>
      </c>
      <c r="O40" s="1672">
        <f>SUM(O41:O42)</f>
        <v>0</v>
      </c>
      <c r="P40" s="818"/>
      <c r="Q40" s="818"/>
      <c r="R40" s="818"/>
      <c r="S40" s="1094">
        <f>SUM(S41:S42)</f>
        <v>0</v>
      </c>
      <c r="T40" s="1673"/>
      <c r="U40" s="1094">
        <f>SUM(U41:U42)</f>
        <v>0</v>
      </c>
      <c r="V40" s="1673"/>
      <c r="W40" s="1094">
        <f>SUM(W41:W42)</f>
        <v>0</v>
      </c>
      <c r="X40" s="1095">
        <f>SUM(X41:X42)</f>
        <v>0</v>
      </c>
      <c r="Y40" s="826"/>
    </row>
    <row r="41" spans="1:25" s="716" customFormat="1" x14ac:dyDescent="0.25">
      <c r="A41" s="815"/>
      <c r="B41" s="816"/>
      <c r="C41" s="289"/>
      <c r="D41" s="289"/>
      <c r="E41" s="289"/>
      <c r="F41" s="814"/>
      <c r="G41" s="814"/>
      <c r="H41" s="817"/>
      <c r="I41" s="817"/>
      <c r="J41" s="814"/>
      <c r="K41" s="1672"/>
      <c r="L41" s="1672"/>
      <c r="M41" s="1673"/>
      <c r="N41" s="1672"/>
      <c r="O41" s="1674"/>
      <c r="P41" s="818"/>
      <c r="Q41" s="818"/>
      <c r="R41" s="818"/>
      <c r="S41" s="1672"/>
      <c r="T41" s="1673"/>
      <c r="U41" s="1672"/>
      <c r="V41" s="1673"/>
      <c r="W41" s="1094">
        <f>Q41*T41+U41+R41*V41</f>
        <v>0</v>
      </c>
      <c r="X41" s="1095">
        <f>S41+W41</f>
        <v>0</v>
      </c>
      <c r="Y41" s="826"/>
    </row>
    <row r="42" spans="1:25" s="716" customFormat="1" x14ac:dyDescent="0.25">
      <c r="A42" s="815"/>
      <c r="B42" s="816"/>
      <c r="C42" s="289"/>
      <c r="D42" s="289"/>
      <c r="E42" s="289"/>
      <c r="F42" s="814"/>
      <c r="G42" s="814"/>
      <c r="H42" s="817"/>
      <c r="I42" s="817"/>
      <c r="J42" s="814"/>
      <c r="K42" s="1672"/>
      <c r="L42" s="1672"/>
      <c r="M42" s="1673"/>
      <c r="N42" s="1672"/>
      <c r="O42" s="1674"/>
      <c r="P42" s="818"/>
      <c r="Q42" s="818"/>
      <c r="R42" s="818"/>
      <c r="S42" s="1672"/>
      <c r="T42" s="1673"/>
      <c r="U42" s="1672"/>
      <c r="V42" s="1673"/>
      <c r="W42" s="1094">
        <f>Q42*T42+U42+R42*V42</f>
        <v>0</v>
      </c>
      <c r="X42" s="1095">
        <f>S42+W42</f>
        <v>0</v>
      </c>
      <c r="Y42" s="826"/>
    </row>
    <row r="43" spans="1:25" s="716" customFormat="1" x14ac:dyDescent="0.25">
      <c r="A43" s="815"/>
      <c r="B43" s="816"/>
      <c r="C43" s="289"/>
      <c r="D43" s="289"/>
      <c r="E43" s="289"/>
      <c r="F43" s="814"/>
      <c r="G43" s="814"/>
      <c r="H43" s="819" t="s">
        <v>270</v>
      </c>
      <c r="I43" s="819"/>
      <c r="J43" s="814"/>
      <c r="K43" s="1672">
        <f>SUM(K44:K45)</f>
        <v>0</v>
      </c>
      <c r="L43" s="1672">
        <f>SUM(L44,L45)</f>
        <v>0</v>
      </c>
      <c r="M43" s="1672">
        <f>SUM(M44,M45)</f>
        <v>0</v>
      </c>
      <c r="N43" s="1672">
        <f>SUM(N44,N45)</f>
        <v>0</v>
      </c>
      <c r="O43" s="1672">
        <f>SUM(O44:O45)</f>
        <v>0</v>
      </c>
      <c r="P43" s="818"/>
      <c r="Q43" s="818"/>
      <c r="R43" s="818"/>
      <c r="S43" s="1094">
        <f>SUM(S44:S45)</f>
        <v>0</v>
      </c>
      <c r="T43" s="1673"/>
      <c r="U43" s="1094">
        <f>SUM(U44:U45)</f>
        <v>0</v>
      </c>
      <c r="V43" s="1673"/>
      <c r="W43" s="1094">
        <f>SUM(W44:W45)</f>
        <v>0</v>
      </c>
      <c r="X43" s="1095">
        <f>SUM(X44:X45)</f>
        <v>0</v>
      </c>
      <c r="Y43" s="826"/>
    </row>
    <row r="44" spans="1:25" x14ac:dyDescent="0.25">
      <c r="A44" s="815"/>
      <c r="B44" s="816"/>
      <c r="C44" s="289"/>
      <c r="D44" s="289"/>
      <c r="E44" s="289"/>
      <c r="F44" s="814"/>
      <c r="G44" s="814"/>
      <c r="H44" s="814"/>
      <c r="I44" s="814"/>
      <c r="J44" s="814"/>
      <c r="K44" s="1672"/>
      <c r="L44" s="1672"/>
      <c r="M44" s="1673"/>
      <c r="N44" s="1672"/>
      <c r="O44" s="1674"/>
      <c r="P44" s="818"/>
      <c r="Q44" s="818"/>
      <c r="R44" s="818"/>
      <c r="S44" s="1672"/>
      <c r="T44" s="1673"/>
      <c r="U44" s="1672"/>
      <c r="V44" s="1673"/>
      <c r="W44" s="1094">
        <f>Q44*T44+U44+R44*V44</f>
        <v>0</v>
      </c>
      <c r="X44" s="1095">
        <f>S44+W44</f>
        <v>0</v>
      </c>
    </row>
    <row r="45" spans="1:25" ht="16.5" thickBot="1" x14ac:dyDescent="0.3">
      <c r="A45" s="820"/>
      <c r="B45" s="821"/>
      <c r="C45" s="822"/>
      <c r="D45" s="822"/>
      <c r="E45" s="822"/>
      <c r="F45" s="822"/>
      <c r="G45" s="822"/>
      <c r="H45" s="822"/>
      <c r="I45" s="822"/>
      <c r="J45" s="822"/>
      <c r="K45" s="1675"/>
      <c r="L45" s="1675"/>
      <c r="M45" s="1676"/>
      <c r="N45" s="1675"/>
      <c r="O45" s="1677"/>
      <c r="P45" s="823"/>
      <c r="Q45" s="823"/>
      <c r="R45" s="823"/>
      <c r="S45" s="1676"/>
      <c r="T45" s="2003"/>
      <c r="U45" s="2004"/>
      <c r="V45" s="2003"/>
      <c r="W45" s="1094">
        <f>Q45*T45+U45+R45*V45</f>
        <v>0</v>
      </c>
      <c r="X45" s="1095">
        <f>S45+W45</f>
        <v>0</v>
      </c>
    </row>
    <row r="46" spans="1:25" ht="8.25" customHeight="1" x14ac:dyDescent="0.25">
      <c r="A46" s="824"/>
      <c r="B46" s="824"/>
      <c r="C46" s="825"/>
      <c r="D46" s="825"/>
      <c r="E46" s="825"/>
      <c r="F46" s="825"/>
      <c r="G46" s="825"/>
      <c r="H46" s="825"/>
      <c r="I46" s="825"/>
      <c r="J46" s="825"/>
      <c r="K46" s="1678"/>
      <c r="L46" s="1679"/>
      <c r="M46" s="1678"/>
      <c r="N46" s="1679"/>
      <c r="O46" s="1679"/>
      <c r="P46" s="825"/>
      <c r="Q46" s="825"/>
      <c r="R46" s="825"/>
      <c r="S46" s="1678"/>
      <c r="T46" s="1678"/>
      <c r="U46" s="1679"/>
      <c r="V46" s="1664"/>
      <c r="W46" s="1664"/>
      <c r="X46" s="1664"/>
    </row>
    <row r="47" spans="1:25" x14ac:dyDescent="0.25">
      <c r="A47" s="1096" t="s">
        <v>2010</v>
      </c>
      <c r="B47" s="1096"/>
      <c r="C47" s="828"/>
      <c r="D47" s="828"/>
      <c r="E47" s="828"/>
      <c r="F47" s="828"/>
      <c r="G47" s="828"/>
      <c r="H47" s="828"/>
      <c r="I47" s="828"/>
      <c r="J47" s="828"/>
      <c r="K47" s="1666"/>
      <c r="L47" s="1667"/>
      <c r="M47" s="1666"/>
      <c r="N47" s="1667"/>
      <c r="O47" s="1667"/>
      <c r="P47" s="828"/>
      <c r="Q47" s="828"/>
      <c r="R47" s="828"/>
      <c r="S47" s="829"/>
      <c r="T47" s="829"/>
      <c r="U47" s="828"/>
      <c r="V47" s="830"/>
      <c r="W47" s="826"/>
      <c r="X47" s="826"/>
    </row>
    <row r="48" spans="1:25" ht="8.25" customHeight="1" x14ac:dyDescent="0.25">
      <c r="A48" s="1096"/>
      <c r="B48" s="1096"/>
      <c r="C48" s="828"/>
      <c r="D48" s="828"/>
      <c r="E48" s="828"/>
      <c r="F48" s="828"/>
      <c r="G48" s="828"/>
      <c r="H48" s="828"/>
      <c r="I48" s="828"/>
      <c r="J48" s="828"/>
      <c r="K48" s="1666"/>
      <c r="L48" s="1680"/>
      <c r="M48" s="1666"/>
      <c r="N48" s="1667"/>
      <c r="O48" s="1667"/>
      <c r="P48" s="828"/>
      <c r="Q48" s="828"/>
      <c r="R48" s="828"/>
      <c r="S48" s="829"/>
      <c r="T48" s="829"/>
      <c r="U48" s="828"/>
      <c r="V48" s="830"/>
      <c r="W48" s="826"/>
      <c r="X48" s="826"/>
    </row>
    <row r="49" spans="1:24" x14ac:dyDescent="0.25">
      <c r="A49" s="1096" t="s">
        <v>2011</v>
      </c>
      <c r="B49" s="1096"/>
      <c r="C49" s="828"/>
      <c r="D49" s="828"/>
      <c r="E49" s="828"/>
      <c r="F49" s="828"/>
      <c r="G49" s="828"/>
      <c r="H49" s="828"/>
      <c r="I49" s="828"/>
      <c r="J49" s="828"/>
      <c r="K49" s="1666"/>
      <c r="L49" s="1680"/>
      <c r="M49" s="1666"/>
      <c r="N49" s="1667"/>
      <c r="O49" s="1667"/>
      <c r="P49" s="828"/>
      <c r="Q49" s="828"/>
      <c r="R49" s="828"/>
      <c r="S49" s="828"/>
      <c r="T49" s="828"/>
      <c r="U49" s="828"/>
      <c r="V49" s="826"/>
      <c r="W49" s="826"/>
      <c r="X49" s="826"/>
    </row>
    <row r="50" spans="1:24" ht="6.75" customHeight="1" x14ac:dyDescent="0.25">
      <c r="A50" s="827"/>
      <c r="B50" s="827"/>
      <c r="C50" s="1097"/>
      <c r="D50" s="1097"/>
      <c r="E50" s="1097"/>
      <c r="F50" s="1097"/>
      <c r="G50" s="1097"/>
      <c r="H50" s="1097"/>
      <c r="I50" s="1097"/>
      <c r="J50" s="1097"/>
      <c r="K50" s="1666"/>
      <c r="L50" s="1680"/>
      <c r="M50" s="1666"/>
      <c r="N50" s="1667"/>
      <c r="O50" s="1681"/>
      <c r="P50" s="828"/>
      <c r="Q50" s="828"/>
      <c r="R50" s="828"/>
      <c r="S50" s="828"/>
      <c r="T50" s="828"/>
      <c r="U50" s="828"/>
      <c r="V50" s="830"/>
      <c r="W50" s="826"/>
      <c r="X50" s="826"/>
    </row>
    <row r="51" spans="1:24" ht="84" customHeight="1" x14ac:dyDescent="0.25">
      <c r="A51" s="3222" t="s">
        <v>2012</v>
      </c>
      <c r="B51" s="3222"/>
      <c r="C51" s="3222"/>
      <c r="D51" s="3222"/>
      <c r="E51" s="3222"/>
      <c r="F51" s="3222"/>
      <c r="G51" s="3222"/>
      <c r="H51" s="3222"/>
      <c r="I51" s="1104"/>
      <c r="J51" s="825"/>
      <c r="K51" s="1678"/>
      <c r="L51" s="1679"/>
      <c r="M51" s="1678"/>
      <c r="N51" s="1679"/>
      <c r="O51" s="1679"/>
      <c r="P51" s="825"/>
      <c r="Q51" s="825"/>
      <c r="R51" s="825"/>
      <c r="S51" s="825"/>
      <c r="T51" s="825"/>
      <c r="U51" s="825"/>
      <c r="V51" s="826"/>
      <c r="W51" s="826"/>
      <c r="X51" s="826"/>
    </row>
  </sheetData>
  <mergeCells count="37">
    <mergeCell ref="U12:U14"/>
    <mergeCell ref="V12:V14"/>
    <mergeCell ref="W12:W14"/>
    <mergeCell ref="X12:X14"/>
    <mergeCell ref="N13:N14"/>
    <mergeCell ref="T12:T14"/>
    <mergeCell ref="O12:O14"/>
    <mergeCell ref="P12:P14"/>
    <mergeCell ref="S12:S14"/>
    <mergeCell ref="R12:R14"/>
    <mergeCell ref="L13:L14"/>
    <mergeCell ref="M13:M14"/>
    <mergeCell ref="I12:I14"/>
    <mergeCell ref="J12:J14"/>
    <mergeCell ref="K12:N12"/>
    <mergeCell ref="A51:H51"/>
    <mergeCell ref="B25:J25"/>
    <mergeCell ref="B32:J32"/>
    <mergeCell ref="B39:J39"/>
    <mergeCell ref="A16:J16"/>
    <mergeCell ref="B17:J17"/>
    <mergeCell ref="P1:X1"/>
    <mergeCell ref="P2:X4"/>
    <mergeCell ref="B12:B14"/>
    <mergeCell ref="C12:C14"/>
    <mergeCell ref="E13:F13"/>
    <mergeCell ref="G13:G14"/>
    <mergeCell ref="A6:X6"/>
    <mergeCell ref="A9:X9"/>
    <mergeCell ref="A7:X7"/>
    <mergeCell ref="A8:X8"/>
    <mergeCell ref="D12:D14"/>
    <mergeCell ref="E12:G12"/>
    <mergeCell ref="H12:H14"/>
    <mergeCell ref="A12:A14"/>
    <mergeCell ref="Q12:Q14"/>
    <mergeCell ref="K13:K14"/>
  </mergeCells>
  <pageMargins left="0.11811023622047245" right="0.11811023622047245" top="0.19685039370078741" bottom="0.19685039370078741" header="0.31496062992125984" footer="0.31496062992125984"/>
  <pageSetup paperSize="9" scale="40" orientation="landscape" r:id="rId1"/>
  <colBreaks count="1" manualBreakCount="1">
    <brk id="2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BD40"/>
  <sheetViews>
    <sheetView zoomScale="71" zoomScaleNormal="71" workbookViewId="0">
      <selection activeCell="AC17" sqref="Y17:AC18"/>
    </sheetView>
  </sheetViews>
  <sheetFormatPr defaultColWidth="8.7109375" defaultRowHeight="15.75" x14ac:dyDescent="0.25"/>
  <cols>
    <col min="1" max="1" width="8.7109375" style="666"/>
    <col min="2" max="2" width="52.140625" style="666" customWidth="1"/>
    <col min="3" max="3" width="8.28515625" style="666" bestFit="1" customWidth="1"/>
    <col min="4" max="4" width="9.85546875" style="666" bestFit="1" customWidth="1"/>
    <col min="5" max="5" width="8.5703125" style="666" customWidth="1"/>
    <col min="6" max="6" width="8.140625" style="666" bestFit="1" customWidth="1"/>
    <col min="7" max="7" width="7.140625" style="666" customWidth="1"/>
    <col min="8" max="9" width="6.42578125" style="666" bestFit="1" customWidth="1"/>
    <col min="10" max="10" width="7.7109375" style="666" bestFit="1" customWidth="1"/>
    <col min="11" max="11" width="10" style="666" customWidth="1"/>
    <col min="12" max="13" width="10.85546875" style="666" customWidth="1"/>
    <col min="14" max="14" width="12" style="666" customWidth="1"/>
    <col min="15" max="16" width="8.7109375" style="666"/>
    <col min="17" max="17" width="10.85546875" style="666" customWidth="1"/>
    <col min="18" max="23" width="8.7109375" style="666"/>
    <col min="24" max="24" width="11.5703125" style="666" customWidth="1"/>
    <col min="25" max="25" width="12.42578125" style="666" customWidth="1"/>
    <col min="26" max="26" width="8.7109375" style="666"/>
    <col min="27" max="27" width="12" style="666" customWidth="1"/>
    <col min="28" max="36" width="8.7109375" style="666"/>
    <col min="37" max="37" width="11" style="666" customWidth="1"/>
    <col min="38" max="16384" width="8.7109375" style="666"/>
  </cols>
  <sheetData>
    <row r="1" spans="1:41" x14ac:dyDescent="0.25">
      <c r="Y1" s="3139" t="s">
        <v>410</v>
      </c>
      <c r="Z1" s="3139"/>
      <c r="AA1" s="3139"/>
      <c r="AB1" s="3139"/>
      <c r="AC1" s="3139"/>
      <c r="AD1" s="3139"/>
      <c r="AE1" s="3139"/>
      <c r="AF1" s="3139"/>
      <c r="AG1" s="3139"/>
      <c r="AH1" s="3139"/>
      <c r="AI1" s="3139"/>
      <c r="AJ1" s="3139"/>
      <c r="AK1" s="3139"/>
      <c r="AL1" s="3139"/>
      <c r="AM1" s="3139"/>
      <c r="AN1" s="3139"/>
      <c r="AO1" s="3139"/>
    </row>
    <row r="2" spans="1:41" ht="36" customHeight="1" x14ac:dyDescent="0.25">
      <c r="Y2" s="3139" t="s">
        <v>2122</v>
      </c>
      <c r="Z2" s="3139"/>
      <c r="AA2" s="3139"/>
      <c r="AB2" s="3139"/>
      <c r="AC2" s="3139"/>
      <c r="AD2" s="3139"/>
      <c r="AE2" s="3139"/>
      <c r="AF2" s="3139"/>
      <c r="AG2" s="3139"/>
      <c r="AH2" s="3139"/>
      <c r="AI2" s="3139"/>
      <c r="AJ2" s="3139"/>
      <c r="AK2" s="3139"/>
      <c r="AL2" s="3139"/>
      <c r="AM2" s="3139"/>
      <c r="AN2" s="3139"/>
      <c r="AO2" s="3139"/>
    </row>
    <row r="3" spans="1:41" x14ac:dyDescent="0.25">
      <c r="A3" s="62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230"/>
      <c r="AL3" s="230"/>
      <c r="AM3" s="230" t="s">
        <v>1261</v>
      </c>
      <c r="AN3" s="62"/>
      <c r="AO3" s="62"/>
    </row>
    <row r="4" spans="1:41" s="211" customFormat="1" ht="18.75" x14ac:dyDescent="0.3">
      <c r="A4" s="284"/>
      <c r="B4" s="3238" t="s">
        <v>1262</v>
      </c>
      <c r="C4" s="3238"/>
      <c r="D4" s="3238"/>
      <c r="E4" s="3238"/>
      <c r="F4" s="3238"/>
      <c r="G4" s="3238"/>
      <c r="H4" s="3238"/>
      <c r="I4" s="3238"/>
      <c r="J4" s="3238"/>
      <c r="K4" s="3238"/>
      <c r="L4" s="3238"/>
      <c r="M4" s="3238"/>
      <c r="N4" s="3238"/>
      <c r="O4" s="3238"/>
      <c r="P4" s="3238"/>
      <c r="Q4" s="3238"/>
      <c r="R4" s="3238"/>
      <c r="S4" s="3238"/>
      <c r="T4" s="3238"/>
      <c r="U4" s="3238"/>
      <c r="V4" s="3238"/>
      <c r="W4" s="3238"/>
      <c r="X4" s="3238"/>
      <c r="Y4" s="3238"/>
      <c r="Z4" s="3239"/>
      <c r="AA4" s="3239"/>
      <c r="AB4" s="3239"/>
      <c r="AC4" s="3239"/>
      <c r="AD4" s="3239"/>
      <c r="AE4" s="3239"/>
      <c r="AF4" s="3239"/>
      <c r="AG4" s="3239"/>
      <c r="AH4" s="3239"/>
      <c r="AI4" s="3239"/>
      <c r="AJ4" s="3239"/>
      <c r="AK4" s="3239"/>
      <c r="AL4" s="3239"/>
      <c r="AM4" s="3239"/>
      <c r="AN4" s="3239"/>
      <c r="AO4" s="3239"/>
    </row>
    <row r="5" spans="1:41" ht="18.75" x14ac:dyDescent="0.3">
      <c r="A5" s="284"/>
      <c r="B5" s="3238" t="s">
        <v>1263</v>
      </c>
      <c r="C5" s="3238"/>
      <c r="D5" s="3238"/>
      <c r="E5" s="3238"/>
      <c r="F5" s="3238"/>
      <c r="G5" s="3238"/>
      <c r="H5" s="3238"/>
      <c r="I5" s="3238"/>
      <c r="J5" s="3238"/>
      <c r="K5" s="3238"/>
      <c r="L5" s="3238"/>
      <c r="M5" s="3238"/>
      <c r="N5" s="3238"/>
      <c r="O5" s="3238"/>
      <c r="P5" s="3238"/>
      <c r="Q5" s="3238"/>
      <c r="R5" s="3238"/>
      <c r="S5" s="3238"/>
      <c r="T5" s="3238"/>
      <c r="U5" s="3238"/>
      <c r="V5" s="3238"/>
      <c r="W5" s="3238"/>
      <c r="X5" s="3238"/>
      <c r="Y5" s="3238"/>
      <c r="Z5" s="3239"/>
      <c r="AA5" s="3239"/>
      <c r="AB5" s="3239"/>
      <c r="AC5" s="3239"/>
      <c r="AD5" s="3239"/>
      <c r="AE5" s="3239"/>
      <c r="AF5" s="3239"/>
      <c r="AG5" s="3239"/>
      <c r="AH5" s="3239"/>
      <c r="AI5" s="3239"/>
      <c r="AJ5" s="3239"/>
      <c r="AK5" s="3239"/>
      <c r="AL5" s="3239"/>
      <c r="AM5" s="3239"/>
      <c r="AN5" s="3239"/>
      <c r="AO5" s="3239"/>
    </row>
    <row r="6" spans="1:41" ht="18.75" x14ac:dyDescent="0.3">
      <c r="A6" s="284"/>
      <c r="B6" s="3238" t="s">
        <v>130</v>
      </c>
      <c r="C6" s="3238"/>
      <c r="D6" s="3238"/>
      <c r="E6" s="3238"/>
      <c r="F6" s="3238"/>
      <c r="G6" s="3238"/>
      <c r="H6" s="3238"/>
      <c r="I6" s="3238"/>
      <c r="J6" s="3238"/>
      <c r="K6" s="3238"/>
      <c r="L6" s="3238"/>
      <c r="M6" s="3238"/>
      <c r="N6" s="3238"/>
      <c r="O6" s="3238"/>
      <c r="P6" s="3238"/>
      <c r="Q6" s="3238"/>
      <c r="R6" s="3238"/>
      <c r="S6" s="3238"/>
      <c r="T6" s="3238"/>
      <c r="U6" s="3238"/>
      <c r="V6" s="3238"/>
      <c r="W6" s="3238"/>
      <c r="X6" s="3238"/>
      <c r="Y6" s="3238"/>
      <c r="Z6" s="3239"/>
      <c r="AA6" s="3239"/>
      <c r="AB6" s="3239"/>
      <c r="AC6" s="3239"/>
      <c r="AD6" s="3239"/>
      <c r="AE6" s="3239"/>
      <c r="AF6" s="3239"/>
      <c r="AG6" s="3239"/>
      <c r="AH6" s="3239"/>
      <c r="AI6" s="3239"/>
      <c r="AJ6" s="3239"/>
      <c r="AK6" s="3239"/>
      <c r="AL6" s="3239"/>
      <c r="AM6" s="3239"/>
      <c r="AN6" s="3239"/>
      <c r="AO6" s="3239"/>
    </row>
    <row r="7" spans="1:41" ht="16.5" thickBot="1" x14ac:dyDescent="0.3">
      <c r="A7" s="284"/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1"/>
      <c r="S7" s="551"/>
      <c r="T7" s="551"/>
      <c r="U7" s="551"/>
      <c r="V7" s="551"/>
      <c r="W7" s="551"/>
      <c r="X7" s="551"/>
      <c r="Y7" s="551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</row>
    <row r="8" spans="1:41" ht="15.75" customHeight="1" x14ac:dyDescent="0.25">
      <c r="A8" s="3251" t="s">
        <v>5</v>
      </c>
      <c r="B8" s="3254" t="s">
        <v>131</v>
      </c>
      <c r="C8" s="3257" t="s">
        <v>132</v>
      </c>
      <c r="D8" s="3258"/>
      <c r="E8" s="3258"/>
      <c r="F8" s="3258"/>
      <c r="G8" s="3258"/>
      <c r="H8" s="3258"/>
      <c r="I8" s="3258"/>
      <c r="J8" s="3258"/>
      <c r="K8" s="3258"/>
      <c r="L8" s="3258"/>
      <c r="M8" s="3258"/>
      <c r="N8" s="3258"/>
      <c r="O8" s="3258"/>
      <c r="P8" s="3257" t="s">
        <v>133</v>
      </c>
      <c r="Q8" s="3258"/>
      <c r="R8" s="3258"/>
      <c r="S8" s="3258"/>
      <c r="T8" s="3258"/>
      <c r="U8" s="3258"/>
      <c r="V8" s="3258"/>
      <c r="W8" s="3258"/>
      <c r="X8" s="3258"/>
      <c r="Y8" s="3258"/>
      <c r="Z8" s="3258"/>
      <c r="AA8" s="3258"/>
      <c r="AB8" s="3259"/>
      <c r="AC8" s="3257" t="s">
        <v>134</v>
      </c>
      <c r="AD8" s="3258"/>
      <c r="AE8" s="3258"/>
      <c r="AF8" s="3258"/>
      <c r="AG8" s="3258"/>
      <c r="AH8" s="3258"/>
      <c r="AI8" s="3258"/>
      <c r="AJ8" s="3258"/>
      <c r="AK8" s="3258"/>
      <c r="AL8" s="3258"/>
      <c r="AM8" s="3258"/>
      <c r="AN8" s="3258"/>
      <c r="AO8" s="3259"/>
    </row>
    <row r="9" spans="1:41" ht="16.5" customHeight="1" thickBot="1" x14ac:dyDescent="0.3">
      <c r="A9" s="3252"/>
      <c r="B9" s="3255"/>
      <c r="C9" s="3260" t="s">
        <v>135</v>
      </c>
      <c r="D9" s="3261"/>
      <c r="E9" s="3261"/>
      <c r="F9" s="3261"/>
      <c r="G9" s="3261"/>
      <c r="H9" s="3261"/>
      <c r="I9" s="3261"/>
      <c r="J9" s="3261"/>
      <c r="K9" s="3261"/>
      <c r="L9" s="3261"/>
      <c r="M9" s="3261"/>
      <c r="N9" s="3261"/>
      <c r="O9" s="3261"/>
      <c r="P9" s="3262" t="s">
        <v>136</v>
      </c>
      <c r="Q9" s="3263"/>
      <c r="R9" s="3263"/>
      <c r="S9" s="3263"/>
      <c r="T9" s="3263"/>
      <c r="U9" s="3263"/>
      <c r="V9" s="3263"/>
      <c r="W9" s="3263"/>
      <c r="X9" s="3263"/>
      <c r="Y9" s="3263"/>
      <c r="Z9" s="3263"/>
      <c r="AA9" s="3263"/>
      <c r="AB9" s="3264"/>
      <c r="AC9" s="3260" t="s">
        <v>137</v>
      </c>
      <c r="AD9" s="3261"/>
      <c r="AE9" s="3261"/>
      <c r="AF9" s="3261"/>
      <c r="AG9" s="3261"/>
      <c r="AH9" s="3261"/>
      <c r="AI9" s="3261"/>
      <c r="AJ9" s="3261"/>
      <c r="AK9" s="3261"/>
      <c r="AL9" s="3261"/>
      <c r="AM9" s="3261"/>
      <c r="AN9" s="3261"/>
      <c r="AO9" s="3265"/>
    </row>
    <row r="10" spans="1:41" ht="24.75" customHeight="1" thickBot="1" x14ac:dyDescent="0.3">
      <c r="A10" s="3253"/>
      <c r="B10" s="3256"/>
      <c r="C10" s="3246" t="s">
        <v>11</v>
      </c>
      <c r="D10" s="3242"/>
      <c r="E10" s="3243"/>
      <c r="F10" s="3241" t="s">
        <v>12</v>
      </c>
      <c r="G10" s="3242"/>
      <c r="H10" s="3243"/>
      <c r="I10" s="3241" t="s">
        <v>13</v>
      </c>
      <c r="J10" s="3242"/>
      <c r="K10" s="3243"/>
      <c r="L10" s="3241" t="s">
        <v>14</v>
      </c>
      <c r="M10" s="3242"/>
      <c r="N10" s="3242"/>
      <c r="O10" s="3247" t="s">
        <v>86</v>
      </c>
      <c r="P10" s="3246" t="s">
        <v>498</v>
      </c>
      <c r="Q10" s="3242"/>
      <c r="R10" s="3243"/>
      <c r="S10" s="3241" t="s">
        <v>499</v>
      </c>
      <c r="T10" s="3242"/>
      <c r="U10" s="3243"/>
      <c r="V10" s="3241" t="s">
        <v>13</v>
      </c>
      <c r="W10" s="3242"/>
      <c r="X10" s="3243"/>
      <c r="Y10" s="3241" t="s">
        <v>14</v>
      </c>
      <c r="Z10" s="3242"/>
      <c r="AA10" s="3242"/>
      <c r="AB10" s="3244" t="s">
        <v>86</v>
      </c>
      <c r="AC10" s="3246" t="s">
        <v>11</v>
      </c>
      <c r="AD10" s="3242"/>
      <c r="AE10" s="3243"/>
      <c r="AF10" s="3241" t="s">
        <v>12</v>
      </c>
      <c r="AG10" s="3242"/>
      <c r="AH10" s="3243"/>
      <c r="AI10" s="3241" t="s">
        <v>13</v>
      </c>
      <c r="AJ10" s="3242"/>
      <c r="AK10" s="3243"/>
      <c r="AL10" s="3241" t="s">
        <v>14</v>
      </c>
      <c r="AM10" s="3242"/>
      <c r="AN10" s="3242"/>
      <c r="AO10" s="3244" t="s">
        <v>86</v>
      </c>
    </row>
    <row r="11" spans="1:41" ht="16.5" thickBot="1" x14ac:dyDescent="0.3">
      <c r="A11" s="3253"/>
      <c r="B11" s="3256"/>
      <c r="C11" s="1261" t="s">
        <v>2056</v>
      </c>
      <c r="D11" s="1262" t="s">
        <v>2057</v>
      </c>
      <c r="E11" s="1262" t="s">
        <v>2058</v>
      </c>
      <c r="F11" s="1262" t="s">
        <v>2059</v>
      </c>
      <c r="G11" s="1262" t="s">
        <v>2060</v>
      </c>
      <c r="H11" s="1262" t="s">
        <v>2061</v>
      </c>
      <c r="I11" s="1262" t="s">
        <v>2062</v>
      </c>
      <c r="J11" s="1262" t="s">
        <v>2063</v>
      </c>
      <c r="K11" s="1262" t="s">
        <v>2064</v>
      </c>
      <c r="L11" s="1262" t="s">
        <v>2065</v>
      </c>
      <c r="M11" s="1262" t="s">
        <v>2066</v>
      </c>
      <c r="N11" s="1263" t="s">
        <v>2067</v>
      </c>
      <c r="O11" s="3248"/>
      <c r="P11" s="1261" t="s">
        <v>2056</v>
      </c>
      <c r="Q11" s="1262" t="s">
        <v>2057</v>
      </c>
      <c r="R11" s="1262" t="s">
        <v>2058</v>
      </c>
      <c r="S11" s="1262" t="s">
        <v>2059</v>
      </c>
      <c r="T11" s="1262" t="s">
        <v>2060</v>
      </c>
      <c r="U11" s="1262" t="s">
        <v>2061</v>
      </c>
      <c r="V11" s="1262" t="s">
        <v>2062</v>
      </c>
      <c r="W11" s="1262" t="s">
        <v>2063</v>
      </c>
      <c r="X11" s="1262" t="s">
        <v>2064</v>
      </c>
      <c r="Y11" s="1262" t="s">
        <v>2065</v>
      </c>
      <c r="Z11" s="1262" t="s">
        <v>2066</v>
      </c>
      <c r="AA11" s="1263" t="s">
        <v>2067</v>
      </c>
      <c r="AB11" s="3245"/>
      <c r="AC11" s="1261" t="s">
        <v>2056</v>
      </c>
      <c r="AD11" s="1262" t="s">
        <v>2057</v>
      </c>
      <c r="AE11" s="1262" t="s">
        <v>2058</v>
      </c>
      <c r="AF11" s="1262" t="s">
        <v>2059</v>
      </c>
      <c r="AG11" s="1262" t="s">
        <v>2060</v>
      </c>
      <c r="AH11" s="1262" t="s">
        <v>2061</v>
      </c>
      <c r="AI11" s="1262" t="s">
        <v>2062</v>
      </c>
      <c r="AJ11" s="1262" t="s">
        <v>2063</v>
      </c>
      <c r="AK11" s="1262" t="s">
        <v>2064</v>
      </c>
      <c r="AL11" s="1262" t="s">
        <v>2065</v>
      </c>
      <c r="AM11" s="1262" t="s">
        <v>2066</v>
      </c>
      <c r="AN11" s="1263" t="s">
        <v>2067</v>
      </c>
      <c r="AO11" s="3245"/>
    </row>
    <row r="12" spans="1:41" ht="67.5" customHeight="1" x14ac:dyDescent="0.25">
      <c r="A12" s="764" t="s">
        <v>138</v>
      </c>
      <c r="B12" s="752" t="s">
        <v>1264</v>
      </c>
      <c r="C12" s="639" t="s">
        <v>87</v>
      </c>
      <c r="D12" s="639" t="s">
        <v>87</v>
      </c>
      <c r="E12" s="639" t="s">
        <v>87</v>
      </c>
      <c r="F12" s="639" t="s">
        <v>87</v>
      </c>
      <c r="G12" s="639" t="s">
        <v>87</v>
      </c>
      <c r="H12" s="639" t="s">
        <v>87</v>
      </c>
      <c r="I12" s="639" t="s">
        <v>87</v>
      </c>
      <c r="J12" s="639" t="s">
        <v>87</v>
      </c>
      <c r="K12" s="639" t="s">
        <v>87</v>
      </c>
      <c r="L12" s="639" t="s">
        <v>87</v>
      </c>
      <c r="M12" s="639" t="s">
        <v>87</v>
      </c>
      <c r="N12" s="639" t="s">
        <v>87</v>
      </c>
      <c r="O12" s="1266" t="s">
        <v>87</v>
      </c>
      <c r="P12" s="1267" t="s">
        <v>87</v>
      </c>
      <c r="Q12" s="639" t="s">
        <v>87</v>
      </c>
      <c r="R12" s="639" t="s">
        <v>87</v>
      </c>
      <c r="S12" s="639" t="s">
        <v>87</v>
      </c>
      <c r="T12" s="639" t="s">
        <v>87</v>
      </c>
      <c r="U12" s="639" t="s">
        <v>87</v>
      </c>
      <c r="V12" s="639" t="s">
        <v>87</v>
      </c>
      <c r="W12" s="639" t="s">
        <v>87</v>
      </c>
      <c r="X12" s="639" t="s">
        <v>87</v>
      </c>
      <c r="Y12" s="639" t="s">
        <v>87</v>
      </c>
      <c r="Z12" s="639" t="s">
        <v>87</v>
      </c>
      <c r="AA12" s="639" t="s">
        <v>87</v>
      </c>
      <c r="AB12" s="765" t="s">
        <v>87</v>
      </c>
      <c r="AC12" s="1267" t="s">
        <v>87</v>
      </c>
      <c r="AD12" s="639" t="s">
        <v>87</v>
      </c>
      <c r="AE12" s="639" t="s">
        <v>87</v>
      </c>
      <c r="AF12" s="639" t="s">
        <v>87</v>
      </c>
      <c r="AG12" s="639" t="s">
        <v>87</v>
      </c>
      <c r="AH12" s="639" t="s">
        <v>87</v>
      </c>
      <c r="AI12" s="639" t="s">
        <v>87</v>
      </c>
      <c r="AJ12" s="639" t="s">
        <v>87</v>
      </c>
      <c r="AK12" s="639" t="s">
        <v>87</v>
      </c>
      <c r="AL12" s="639" t="s">
        <v>87</v>
      </c>
      <c r="AM12" s="639" t="s">
        <v>87</v>
      </c>
      <c r="AN12" s="639" t="s">
        <v>87</v>
      </c>
      <c r="AO12" s="765" t="s">
        <v>87</v>
      </c>
    </row>
    <row r="13" spans="1:41" ht="19.5" customHeight="1" x14ac:dyDescent="0.25">
      <c r="A13" s="1258" t="s">
        <v>139</v>
      </c>
      <c r="B13" s="744" t="s">
        <v>1265</v>
      </c>
      <c r="C13" s="43" t="s">
        <v>87</v>
      </c>
      <c r="D13" s="43" t="s">
        <v>87</v>
      </c>
      <c r="E13" s="43" t="s">
        <v>87</v>
      </c>
      <c r="F13" s="43" t="s">
        <v>87</v>
      </c>
      <c r="G13" s="43" t="s">
        <v>87</v>
      </c>
      <c r="H13" s="43" t="s">
        <v>87</v>
      </c>
      <c r="I13" s="43" t="s">
        <v>87</v>
      </c>
      <c r="J13" s="43" t="s">
        <v>87</v>
      </c>
      <c r="K13" s="43" t="s">
        <v>87</v>
      </c>
      <c r="L13" s="43" t="s">
        <v>87</v>
      </c>
      <c r="M13" s="43" t="s">
        <v>87</v>
      </c>
      <c r="N13" s="43" t="s">
        <v>87</v>
      </c>
      <c r="O13" s="1268" t="s">
        <v>87</v>
      </c>
      <c r="P13" s="1269" t="s">
        <v>87</v>
      </c>
      <c r="Q13" s="43" t="s">
        <v>87</v>
      </c>
      <c r="R13" s="43" t="s">
        <v>87</v>
      </c>
      <c r="S13" s="43" t="s">
        <v>87</v>
      </c>
      <c r="T13" s="43" t="s">
        <v>87</v>
      </c>
      <c r="U13" s="43" t="s">
        <v>87</v>
      </c>
      <c r="V13" s="43" t="s">
        <v>87</v>
      </c>
      <c r="W13" s="43" t="s">
        <v>87</v>
      </c>
      <c r="X13" s="43" t="s">
        <v>87</v>
      </c>
      <c r="Y13" s="43" t="s">
        <v>87</v>
      </c>
      <c r="Z13" s="43" t="s">
        <v>87</v>
      </c>
      <c r="AA13" s="43" t="s">
        <v>87</v>
      </c>
      <c r="AB13" s="745" t="s">
        <v>87</v>
      </c>
      <c r="AC13" s="1269" t="s">
        <v>87</v>
      </c>
      <c r="AD13" s="43" t="s">
        <v>87</v>
      </c>
      <c r="AE13" s="43" t="s">
        <v>87</v>
      </c>
      <c r="AF13" s="43" t="s">
        <v>87</v>
      </c>
      <c r="AG13" s="43" t="s">
        <v>87</v>
      </c>
      <c r="AH13" s="43" t="s">
        <v>87</v>
      </c>
      <c r="AI13" s="43" t="s">
        <v>87</v>
      </c>
      <c r="AJ13" s="43" t="s">
        <v>87</v>
      </c>
      <c r="AK13" s="43" t="s">
        <v>87</v>
      </c>
      <c r="AL13" s="43" t="s">
        <v>87</v>
      </c>
      <c r="AM13" s="43" t="s">
        <v>87</v>
      </c>
      <c r="AN13" s="43" t="s">
        <v>87</v>
      </c>
      <c r="AO13" s="745" t="s">
        <v>87</v>
      </c>
    </row>
    <row r="14" spans="1:41" x14ac:dyDescent="0.25">
      <c r="A14" s="1258" t="s">
        <v>140</v>
      </c>
      <c r="B14" s="744" t="s">
        <v>143</v>
      </c>
      <c r="C14" s="43" t="s">
        <v>87</v>
      </c>
      <c r="D14" s="43" t="s">
        <v>87</v>
      </c>
      <c r="E14" s="43" t="s">
        <v>87</v>
      </c>
      <c r="F14" s="43" t="s">
        <v>87</v>
      </c>
      <c r="G14" s="43" t="s">
        <v>87</v>
      </c>
      <c r="H14" s="43" t="s">
        <v>87</v>
      </c>
      <c r="I14" s="43" t="s">
        <v>87</v>
      </c>
      <c r="J14" s="43" t="s">
        <v>87</v>
      </c>
      <c r="K14" s="43" t="s">
        <v>87</v>
      </c>
      <c r="L14" s="43" t="s">
        <v>87</v>
      </c>
      <c r="M14" s="43" t="s">
        <v>87</v>
      </c>
      <c r="N14" s="43" t="s">
        <v>87</v>
      </c>
      <c r="O14" s="1268" t="s">
        <v>87</v>
      </c>
      <c r="P14" s="1269" t="s">
        <v>87</v>
      </c>
      <c r="Q14" s="43" t="s">
        <v>87</v>
      </c>
      <c r="R14" s="43" t="s">
        <v>87</v>
      </c>
      <c r="S14" s="43" t="s">
        <v>87</v>
      </c>
      <c r="T14" s="43" t="s">
        <v>87</v>
      </c>
      <c r="U14" s="43" t="s">
        <v>87</v>
      </c>
      <c r="V14" s="43" t="s">
        <v>87</v>
      </c>
      <c r="W14" s="43" t="s">
        <v>87</v>
      </c>
      <c r="X14" s="43" t="s">
        <v>87</v>
      </c>
      <c r="Y14" s="43" t="s">
        <v>87</v>
      </c>
      <c r="Z14" s="43" t="s">
        <v>87</v>
      </c>
      <c r="AA14" s="43" t="s">
        <v>87</v>
      </c>
      <c r="AB14" s="745" t="s">
        <v>87</v>
      </c>
      <c r="AC14" s="1269" t="s">
        <v>87</v>
      </c>
      <c r="AD14" s="43" t="s">
        <v>87</v>
      </c>
      <c r="AE14" s="43" t="s">
        <v>87</v>
      </c>
      <c r="AF14" s="43" t="s">
        <v>87</v>
      </c>
      <c r="AG14" s="43" t="s">
        <v>87</v>
      </c>
      <c r="AH14" s="43" t="s">
        <v>87</v>
      </c>
      <c r="AI14" s="43" t="s">
        <v>87</v>
      </c>
      <c r="AJ14" s="43" t="s">
        <v>87</v>
      </c>
      <c r="AK14" s="43" t="s">
        <v>87</v>
      </c>
      <c r="AL14" s="43" t="s">
        <v>87</v>
      </c>
      <c r="AM14" s="43" t="s">
        <v>87</v>
      </c>
      <c r="AN14" s="43" t="s">
        <v>87</v>
      </c>
      <c r="AO14" s="745" t="s">
        <v>87</v>
      </c>
    </row>
    <row r="15" spans="1:41" x14ac:dyDescent="0.25">
      <c r="A15" s="1258" t="s">
        <v>1266</v>
      </c>
      <c r="B15" s="746" t="s">
        <v>1267</v>
      </c>
      <c r="C15" s="43" t="s">
        <v>87</v>
      </c>
      <c r="D15" s="43" t="s">
        <v>87</v>
      </c>
      <c r="E15" s="43" t="s">
        <v>87</v>
      </c>
      <c r="F15" s="43" t="s">
        <v>87</v>
      </c>
      <c r="G15" s="43" t="s">
        <v>87</v>
      </c>
      <c r="H15" s="43" t="s">
        <v>87</v>
      </c>
      <c r="I15" s="43" t="s">
        <v>87</v>
      </c>
      <c r="J15" s="43" t="s">
        <v>87</v>
      </c>
      <c r="K15" s="43" t="s">
        <v>87</v>
      </c>
      <c r="L15" s="43" t="s">
        <v>87</v>
      </c>
      <c r="M15" s="43" t="s">
        <v>87</v>
      </c>
      <c r="N15" s="43" t="s">
        <v>87</v>
      </c>
      <c r="O15" s="1268" t="s">
        <v>87</v>
      </c>
      <c r="P15" s="1269" t="s">
        <v>87</v>
      </c>
      <c r="Q15" s="43" t="s">
        <v>87</v>
      </c>
      <c r="R15" s="43" t="s">
        <v>87</v>
      </c>
      <c r="S15" s="43" t="s">
        <v>87</v>
      </c>
      <c r="T15" s="43" t="s">
        <v>87</v>
      </c>
      <c r="U15" s="43" t="s">
        <v>87</v>
      </c>
      <c r="V15" s="43" t="s">
        <v>87</v>
      </c>
      <c r="W15" s="43" t="s">
        <v>87</v>
      </c>
      <c r="X15" s="43" t="s">
        <v>87</v>
      </c>
      <c r="Y15" s="43" t="s">
        <v>87</v>
      </c>
      <c r="Z15" s="43" t="s">
        <v>87</v>
      </c>
      <c r="AA15" s="43" t="s">
        <v>87</v>
      </c>
      <c r="AB15" s="745" t="s">
        <v>87</v>
      </c>
      <c r="AC15" s="1269" t="s">
        <v>87</v>
      </c>
      <c r="AD15" s="43" t="s">
        <v>87</v>
      </c>
      <c r="AE15" s="43" t="s">
        <v>87</v>
      </c>
      <c r="AF15" s="43" t="s">
        <v>87</v>
      </c>
      <c r="AG15" s="43" t="s">
        <v>87</v>
      </c>
      <c r="AH15" s="43" t="s">
        <v>87</v>
      </c>
      <c r="AI15" s="43" t="s">
        <v>87</v>
      </c>
      <c r="AJ15" s="43" t="s">
        <v>87</v>
      </c>
      <c r="AK15" s="43" t="s">
        <v>87</v>
      </c>
      <c r="AL15" s="43" t="s">
        <v>87</v>
      </c>
      <c r="AM15" s="43" t="s">
        <v>87</v>
      </c>
      <c r="AN15" s="43" t="s">
        <v>87</v>
      </c>
      <c r="AO15" s="745" t="s">
        <v>87</v>
      </c>
    </row>
    <row r="16" spans="1:41" x14ac:dyDescent="0.25">
      <c r="A16" s="1258" t="s">
        <v>1268</v>
      </c>
      <c r="B16" s="746" t="s">
        <v>1269</v>
      </c>
      <c r="C16" s="43" t="s">
        <v>87</v>
      </c>
      <c r="D16" s="43" t="s">
        <v>87</v>
      </c>
      <c r="E16" s="43" t="s">
        <v>87</v>
      </c>
      <c r="F16" s="43" t="s">
        <v>87</v>
      </c>
      <c r="G16" s="43" t="s">
        <v>87</v>
      </c>
      <c r="H16" s="43" t="s">
        <v>87</v>
      </c>
      <c r="I16" s="43" t="s">
        <v>87</v>
      </c>
      <c r="J16" s="43" t="s">
        <v>87</v>
      </c>
      <c r="K16" s="43" t="s">
        <v>87</v>
      </c>
      <c r="L16" s="43" t="s">
        <v>87</v>
      </c>
      <c r="M16" s="43" t="s">
        <v>87</v>
      </c>
      <c r="N16" s="43" t="s">
        <v>87</v>
      </c>
      <c r="O16" s="1268" t="s">
        <v>87</v>
      </c>
      <c r="P16" s="1269" t="s">
        <v>87</v>
      </c>
      <c r="Q16" s="43" t="s">
        <v>87</v>
      </c>
      <c r="R16" s="43" t="s">
        <v>87</v>
      </c>
      <c r="S16" s="43" t="s">
        <v>87</v>
      </c>
      <c r="T16" s="43" t="s">
        <v>87</v>
      </c>
      <c r="U16" s="43" t="s">
        <v>87</v>
      </c>
      <c r="V16" s="43" t="s">
        <v>87</v>
      </c>
      <c r="W16" s="43" t="s">
        <v>87</v>
      </c>
      <c r="X16" s="43" t="s">
        <v>87</v>
      </c>
      <c r="Y16" s="43" t="s">
        <v>87</v>
      </c>
      <c r="Z16" s="43" t="s">
        <v>87</v>
      </c>
      <c r="AA16" s="43" t="s">
        <v>87</v>
      </c>
      <c r="AB16" s="745" t="s">
        <v>87</v>
      </c>
      <c r="AC16" s="1269" t="s">
        <v>87</v>
      </c>
      <c r="AD16" s="43" t="s">
        <v>87</v>
      </c>
      <c r="AE16" s="43" t="s">
        <v>87</v>
      </c>
      <c r="AF16" s="43" t="s">
        <v>87</v>
      </c>
      <c r="AG16" s="43" t="s">
        <v>87</v>
      </c>
      <c r="AH16" s="43" t="s">
        <v>87</v>
      </c>
      <c r="AI16" s="43" t="s">
        <v>87</v>
      </c>
      <c r="AJ16" s="43" t="s">
        <v>87</v>
      </c>
      <c r="AK16" s="43" t="s">
        <v>87</v>
      </c>
      <c r="AL16" s="43" t="s">
        <v>87</v>
      </c>
      <c r="AM16" s="43" t="s">
        <v>87</v>
      </c>
      <c r="AN16" s="43" t="s">
        <v>87</v>
      </c>
      <c r="AO16" s="745" t="s">
        <v>87</v>
      </c>
    </row>
    <row r="17" spans="1:56" x14ac:dyDescent="0.25">
      <c r="A17" s="1258" t="s">
        <v>142</v>
      </c>
      <c r="B17" s="744" t="s">
        <v>1270</v>
      </c>
      <c r="C17" s="43" t="s">
        <v>87</v>
      </c>
      <c r="D17" s="43" t="s">
        <v>87</v>
      </c>
      <c r="E17" s="43" t="s">
        <v>87</v>
      </c>
      <c r="F17" s="43" t="s">
        <v>87</v>
      </c>
      <c r="G17" s="43" t="s">
        <v>87</v>
      </c>
      <c r="H17" s="43" t="s">
        <v>87</v>
      </c>
      <c r="I17" s="43" t="s">
        <v>87</v>
      </c>
      <c r="J17" s="43" t="s">
        <v>87</v>
      </c>
      <c r="K17" s="43" t="s">
        <v>87</v>
      </c>
      <c r="L17" s="43" t="s">
        <v>87</v>
      </c>
      <c r="M17" s="43" t="s">
        <v>87</v>
      </c>
      <c r="N17" s="43" t="s">
        <v>87</v>
      </c>
      <c r="O17" s="1268" t="s">
        <v>87</v>
      </c>
      <c r="P17" s="1269" t="s">
        <v>87</v>
      </c>
      <c r="Q17" s="43" t="s">
        <v>87</v>
      </c>
      <c r="R17" s="43" t="s">
        <v>87</v>
      </c>
      <c r="S17" s="43" t="s">
        <v>87</v>
      </c>
      <c r="T17" s="43" t="s">
        <v>87</v>
      </c>
      <c r="U17" s="43" t="s">
        <v>87</v>
      </c>
      <c r="V17" s="43" t="s">
        <v>87</v>
      </c>
      <c r="W17" s="43" t="s">
        <v>87</v>
      </c>
      <c r="X17" s="43" t="s">
        <v>87</v>
      </c>
      <c r="Y17" s="43" t="s">
        <v>87</v>
      </c>
      <c r="Z17" s="43" t="s">
        <v>87</v>
      </c>
      <c r="AA17" s="43" t="s">
        <v>87</v>
      </c>
      <c r="AB17" s="745" t="s">
        <v>87</v>
      </c>
      <c r="AC17" s="1269" t="s">
        <v>87</v>
      </c>
      <c r="AD17" s="43" t="s">
        <v>87</v>
      </c>
      <c r="AE17" s="43" t="s">
        <v>87</v>
      </c>
      <c r="AF17" s="43" t="s">
        <v>87</v>
      </c>
      <c r="AG17" s="43" t="s">
        <v>87</v>
      </c>
      <c r="AH17" s="43" t="s">
        <v>87</v>
      </c>
      <c r="AI17" s="43" t="s">
        <v>87</v>
      </c>
      <c r="AJ17" s="43" t="s">
        <v>87</v>
      </c>
      <c r="AK17" s="43" t="s">
        <v>87</v>
      </c>
      <c r="AL17" s="43" t="s">
        <v>87</v>
      </c>
      <c r="AM17" s="43" t="s">
        <v>87</v>
      </c>
      <c r="AN17" s="43" t="s">
        <v>87</v>
      </c>
      <c r="AO17" s="745" t="s">
        <v>87</v>
      </c>
    </row>
    <row r="18" spans="1:56" ht="15.75" customHeight="1" x14ac:dyDescent="0.25">
      <c r="A18" s="553" t="s">
        <v>144</v>
      </c>
      <c r="B18" s="744" t="s">
        <v>1271</v>
      </c>
      <c r="C18" s="744"/>
      <c r="D18" s="744"/>
      <c r="E18" s="744"/>
      <c r="F18" s="744"/>
      <c r="G18" s="744"/>
      <c r="H18" s="744"/>
      <c r="I18" s="744"/>
      <c r="J18" s="744"/>
      <c r="K18" s="50"/>
      <c r="L18" s="50"/>
      <c r="M18" s="50"/>
      <c r="N18" s="50"/>
      <c r="O18" s="1270"/>
      <c r="P18" s="1271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51"/>
      <c r="AB18" s="429"/>
      <c r="AC18" s="1272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47"/>
    </row>
    <row r="19" spans="1:56" x14ac:dyDescent="0.25">
      <c r="A19" s="3249" t="s">
        <v>1272</v>
      </c>
      <c r="B19" s="744" t="s">
        <v>143</v>
      </c>
      <c r="C19" s="744"/>
      <c r="D19" s="744"/>
      <c r="E19" s="744"/>
      <c r="F19" s="744"/>
      <c r="G19" s="744"/>
      <c r="H19" s="744"/>
      <c r="I19" s="744"/>
      <c r="J19" s="744"/>
      <c r="K19" s="54"/>
      <c r="L19" s="54"/>
      <c r="M19" s="54"/>
      <c r="N19" s="54"/>
      <c r="O19" s="1273"/>
      <c r="P19" s="1274"/>
      <c r="Q19" s="54"/>
      <c r="R19" s="54"/>
      <c r="S19" s="54"/>
      <c r="T19" s="54"/>
      <c r="U19" s="54"/>
      <c r="V19" s="54"/>
      <c r="W19" s="54"/>
      <c r="X19" s="54"/>
      <c r="Y19" s="54"/>
      <c r="Z19" s="55"/>
      <c r="AA19" s="55"/>
      <c r="AB19" s="1275"/>
      <c r="AC19" s="1276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48"/>
    </row>
    <row r="20" spans="1:56" x14ac:dyDescent="0.25">
      <c r="A20" s="3249"/>
      <c r="B20" s="747" t="s">
        <v>141</v>
      </c>
      <c r="C20" s="747"/>
      <c r="D20" s="747"/>
      <c r="E20" s="747"/>
      <c r="F20" s="747"/>
      <c r="G20" s="747"/>
      <c r="H20" s="747"/>
      <c r="I20" s="747"/>
      <c r="J20" s="747"/>
      <c r="K20" s="43"/>
      <c r="L20" s="43"/>
      <c r="M20" s="43"/>
      <c r="N20" s="43"/>
      <c r="O20" s="1268"/>
      <c r="P20" s="1269"/>
      <c r="Q20" s="43"/>
      <c r="R20" s="43"/>
      <c r="S20" s="43"/>
      <c r="T20" s="43"/>
      <c r="U20" s="43"/>
      <c r="V20" s="43"/>
      <c r="W20" s="43"/>
      <c r="X20" s="43"/>
      <c r="Y20" s="43"/>
      <c r="Z20" s="55"/>
      <c r="AA20" s="55"/>
      <c r="AB20" s="1275"/>
      <c r="AC20" s="1276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48"/>
    </row>
    <row r="21" spans="1:56" ht="16.5" thickBot="1" x14ac:dyDescent="0.3">
      <c r="A21" s="748" t="s">
        <v>1273</v>
      </c>
      <c r="B21" s="749" t="s">
        <v>1270</v>
      </c>
      <c r="C21" s="750" t="s">
        <v>87</v>
      </c>
      <c r="D21" s="750" t="s">
        <v>87</v>
      </c>
      <c r="E21" s="750" t="s">
        <v>87</v>
      </c>
      <c r="F21" s="750" t="s">
        <v>87</v>
      </c>
      <c r="G21" s="750" t="s">
        <v>87</v>
      </c>
      <c r="H21" s="750" t="s">
        <v>87</v>
      </c>
      <c r="I21" s="750" t="s">
        <v>87</v>
      </c>
      <c r="J21" s="750" t="s">
        <v>87</v>
      </c>
      <c r="K21" s="750" t="s">
        <v>87</v>
      </c>
      <c r="L21" s="750" t="s">
        <v>87</v>
      </c>
      <c r="M21" s="750" t="s">
        <v>87</v>
      </c>
      <c r="N21" s="750" t="s">
        <v>87</v>
      </c>
      <c r="O21" s="1277" t="s">
        <v>87</v>
      </c>
      <c r="P21" s="1278" t="s">
        <v>87</v>
      </c>
      <c r="Q21" s="750" t="s">
        <v>87</v>
      </c>
      <c r="R21" s="750" t="s">
        <v>87</v>
      </c>
      <c r="S21" s="750" t="s">
        <v>87</v>
      </c>
      <c r="T21" s="750" t="s">
        <v>87</v>
      </c>
      <c r="U21" s="750" t="s">
        <v>87</v>
      </c>
      <c r="V21" s="750" t="s">
        <v>87</v>
      </c>
      <c r="W21" s="750" t="s">
        <v>87</v>
      </c>
      <c r="X21" s="750" t="s">
        <v>87</v>
      </c>
      <c r="Y21" s="750" t="s">
        <v>87</v>
      </c>
      <c r="Z21" s="750" t="s">
        <v>87</v>
      </c>
      <c r="AA21" s="750" t="s">
        <v>87</v>
      </c>
      <c r="AB21" s="1264" t="s">
        <v>87</v>
      </c>
      <c r="AC21" s="1278" t="s">
        <v>87</v>
      </c>
      <c r="AD21" s="750" t="s">
        <v>87</v>
      </c>
      <c r="AE21" s="750" t="s">
        <v>87</v>
      </c>
      <c r="AF21" s="750" t="s">
        <v>87</v>
      </c>
      <c r="AG21" s="750" t="s">
        <v>87</v>
      </c>
      <c r="AH21" s="750" t="s">
        <v>87</v>
      </c>
      <c r="AI21" s="750" t="s">
        <v>87</v>
      </c>
      <c r="AJ21" s="750" t="s">
        <v>87</v>
      </c>
      <c r="AK21" s="750" t="s">
        <v>87</v>
      </c>
      <c r="AL21" s="750" t="s">
        <v>87</v>
      </c>
      <c r="AM21" s="750" t="s">
        <v>87</v>
      </c>
      <c r="AN21" s="750" t="s">
        <v>87</v>
      </c>
      <c r="AO21" s="1264" t="s">
        <v>87</v>
      </c>
    </row>
    <row r="22" spans="1:56" x14ac:dyDescent="0.25">
      <c r="A22" s="751" t="s">
        <v>145</v>
      </c>
      <c r="B22" s="752" t="s">
        <v>1274</v>
      </c>
      <c r="C22" s="752"/>
      <c r="D22" s="752"/>
      <c r="E22" s="752"/>
      <c r="F22" s="752"/>
      <c r="G22" s="752"/>
      <c r="H22" s="752"/>
      <c r="I22" s="752"/>
      <c r="J22" s="752"/>
      <c r="K22" s="753"/>
      <c r="L22" s="753"/>
      <c r="M22" s="753"/>
      <c r="N22" s="753"/>
      <c r="O22" s="1279"/>
      <c r="P22" s="1280"/>
      <c r="Q22" s="753"/>
      <c r="R22" s="753"/>
      <c r="S22" s="753"/>
      <c r="T22" s="753"/>
      <c r="U22" s="753"/>
      <c r="V22" s="753"/>
      <c r="W22" s="753"/>
      <c r="X22" s="753"/>
      <c r="Y22" s="753"/>
      <c r="Z22" s="427"/>
      <c r="AA22" s="427"/>
      <c r="AB22" s="1281"/>
      <c r="AC22" s="1282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621"/>
    </row>
    <row r="23" spans="1:56" x14ac:dyDescent="0.25">
      <c r="A23" s="553" t="s">
        <v>146</v>
      </c>
      <c r="B23" s="744" t="s">
        <v>1275</v>
      </c>
      <c r="C23" s="43" t="s">
        <v>87</v>
      </c>
      <c r="D23" s="43" t="s">
        <v>87</v>
      </c>
      <c r="E23" s="43" t="s">
        <v>87</v>
      </c>
      <c r="F23" s="43" t="s">
        <v>87</v>
      </c>
      <c r="G23" s="43" t="s">
        <v>87</v>
      </c>
      <c r="H23" s="43" t="s">
        <v>87</v>
      </c>
      <c r="I23" s="43" t="s">
        <v>87</v>
      </c>
      <c r="J23" s="43" t="s">
        <v>87</v>
      </c>
      <c r="K23" s="43" t="s">
        <v>87</v>
      </c>
      <c r="L23" s="43" t="s">
        <v>87</v>
      </c>
      <c r="M23" s="43" t="s">
        <v>87</v>
      </c>
      <c r="N23" s="43" t="s">
        <v>87</v>
      </c>
      <c r="O23" s="745" t="s">
        <v>87</v>
      </c>
      <c r="P23" s="1269" t="s">
        <v>87</v>
      </c>
      <c r="Q23" s="43" t="s">
        <v>87</v>
      </c>
      <c r="R23" s="43" t="s">
        <v>87</v>
      </c>
      <c r="S23" s="43" t="s">
        <v>87</v>
      </c>
      <c r="T23" s="43" t="s">
        <v>87</v>
      </c>
      <c r="U23" s="43" t="s">
        <v>87</v>
      </c>
      <c r="V23" s="43" t="s">
        <v>87</v>
      </c>
      <c r="W23" s="43" t="s">
        <v>87</v>
      </c>
      <c r="X23" s="43" t="s">
        <v>87</v>
      </c>
      <c r="Y23" s="43" t="s">
        <v>87</v>
      </c>
      <c r="Z23" s="43" t="s">
        <v>87</v>
      </c>
      <c r="AA23" s="43" t="s">
        <v>87</v>
      </c>
      <c r="AB23" s="745" t="s">
        <v>87</v>
      </c>
      <c r="AC23" s="1269" t="s">
        <v>87</v>
      </c>
      <c r="AD23" s="43" t="s">
        <v>87</v>
      </c>
      <c r="AE23" s="43" t="s">
        <v>87</v>
      </c>
      <c r="AF23" s="43" t="s">
        <v>87</v>
      </c>
      <c r="AG23" s="43" t="s">
        <v>87</v>
      </c>
      <c r="AH23" s="43" t="s">
        <v>87</v>
      </c>
      <c r="AI23" s="43" t="s">
        <v>87</v>
      </c>
      <c r="AJ23" s="43" t="s">
        <v>87</v>
      </c>
      <c r="AK23" s="43" t="s">
        <v>87</v>
      </c>
      <c r="AL23" s="43" t="s">
        <v>87</v>
      </c>
      <c r="AM23" s="43" t="s">
        <v>87</v>
      </c>
      <c r="AN23" s="43" t="s">
        <v>87</v>
      </c>
      <c r="AO23" s="745" t="s">
        <v>87</v>
      </c>
    </row>
    <row r="24" spans="1:56" x14ac:dyDescent="0.25">
      <c r="A24" s="578" t="s">
        <v>147</v>
      </c>
      <c r="B24" s="744" t="s">
        <v>143</v>
      </c>
      <c r="C24" s="43" t="s">
        <v>87</v>
      </c>
      <c r="D24" s="43" t="s">
        <v>87</v>
      </c>
      <c r="E24" s="43" t="s">
        <v>87</v>
      </c>
      <c r="F24" s="43" t="s">
        <v>87</v>
      </c>
      <c r="G24" s="43" t="s">
        <v>87</v>
      </c>
      <c r="H24" s="43" t="s">
        <v>87</v>
      </c>
      <c r="I24" s="43" t="s">
        <v>87</v>
      </c>
      <c r="J24" s="43" t="s">
        <v>87</v>
      </c>
      <c r="K24" s="43" t="s">
        <v>87</v>
      </c>
      <c r="L24" s="43" t="s">
        <v>87</v>
      </c>
      <c r="M24" s="43" t="s">
        <v>87</v>
      </c>
      <c r="N24" s="43" t="s">
        <v>87</v>
      </c>
      <c r="O24" s="745" t="s">
        <v>87</v>
      </c>
      <c r="P24" s="1269" t="s">
        <v>87</v>
      </c>
      <c r="Q24" s="43" t="s">
        <v>87</v>
      </c>
      <c r="R24" s="43" t="s">
        <v>87</v>
      </c>
      <c r="S24" s="43" t="s">
        <v>87</v>
      </c>
      <c r="T24" s="43" t="s">
        <v>87</v>
      </c>
      <c r="U24" s="43" t="s">
        <v>87</v>
      </c>
      <c r="V24" s="43" t="s">
        <v>87</v>
      </c>
      <c r="W24" s="43" t="s">
        <v>87</v>
      </c>
      <c r="X24" s="43" t="s">
        <v>87</v>
      </c>
      <c r="Y24" s="43" t="s">
        <v>87</v>
      </c>
      <c r="Z24" s="43" t="s">
        <v>87</v>
      </c>
      <c r="AA24" s="43" t="s">
        <v>87</v>
      </c>
      <c r="AB24" s="745" t="s">
        <v>87</v>
      </c>
      <c r="AC24" s="1269" t="s">
        <v>87</v>
      </c>
      <c r="AD24" s="43" t="s">
        <v>87</v>
      </c>
      <c r="AE24" s="43" t="s">
        <v>87</v>
      </c>
      <c r="AF24" s="43" t="s">
        <v>87</v>
      </c>
      <c r="AG24" s="43" t="s">
        <v>87</v>
      </c>
      <c r="AH24" s="43" t="s">
        <v>87</v>
      </c>
      <c r="AI24" s="43" t="s">
        <v>87</v>
      </c>
      <c r="AJ24" s="43" t="s">
        <v>87</v>
      </c>
      <c r="AK24" s="43" t="s">
        <v>87</v>
      </c>
      <c r="AL24" s="43" t="s">
        <v>87</v>
      </c>
      <c r="AM24" s="43" t="s">
        <v>87</v>
      </c>
      <c r="AN24" s="43" t="s">
        <v>87</v>
      </c>
      <c r="AO24" s="745" t="s">
        <v>87</v>
      </c>
    </row>
    <row r="25" spans="1:56" x14ac:dyDescent="0.25">
      <c r="A25" s="578" t="s">
        <v>1276</v>
      </c>
      <c r="B25" s="746" t="s">
        <v>1267</v>
      </c>
      <c r="C25" s="43" t="s">
        <v>87</v>
      </c>
      <c r="D25" s="43" t="s">
        <v>87</v>
      </c>
      <c r="E25" s="43" t="s">
        <v>87</v>
      </c>
      <c r="F25" s="43" t="s">
        <v>87</v>
      </c>
      <c r="G25" s="43" t="s">
        <v>87</v>
      </c>
      <c r="H25" s="43" t="s">
        <v>87</v>
      </c>
      <c r="I25" s="43" t="s">
        <v>87</v>
      </c>
      <c r="J25" s="43" t="s">
        <v>87</v>
      </c>
      <c r="K25" s="43" t="s">
        <v>87</v>
      </c>
      <c r="L25" s="43" t="s">
        <v>87</v>
      </c>
      <c r="M25" s="43" t="s">
        <v>87</v>
      </c>
      <c r="N25" s="43" t="s">
        <v>87</v>
      </c>
      <c r="O25" s="745" t="s">
        <v>87</v>
      </c>
      <c r="P25" s="1269" t="s">
        <v>87</v>
      </c>
      <c r="Q25" s="43" t="s">
        <v>87</v>
      </c>
      <c r="R25" s="43" t="s">
        <v>87</v>
      </c>
      <c r="S25" s="43" t="s">
        <v>87</v>
      </c>
      <c r="T25" s="43" t="s">
        <v>87</v>
      </c>
      <c r="U25" s="43" t="s">
        <v>87</v>
      </c>
      <c r="V25" s="43" t="s">
        <v>87</v>
      </c>
      <c r="W25" s="43" t="s">
        <v>87</v>
      </c>
      <c r="X25" s="43" t="s">
        <v>87</v>
      </c>
      <c r="Y25" s="43" t="s">
        <v>87</v>
      </c>
      <c r="Z25" s="43" t="s">
        <v>87</v>
      </c>
      <c r="AA25" s="43" t="s">
        <v>87</v>
      </c>
      <c r="AB25" s="745" t="s">
        <v>87</v>
      </c>
      <c r="AC25" s="1269" t="s">
        <v>87</v>
      </c>
      <c r="AD25" s="43" t="s">
        <v>87</v>
      </c>
      <c r="AE25" s="43" t="s">
        <v>87</v>
      </c>
      <c r="AF25" s="43" t="s">
        <v>87</v>
      </c>
      <c r="AG25" s="43" t="s">
        <v>87</v>
      </c>
      <c r="AH25" s="43" t="s">
        <v>87</v>
      </c>
      <c r="AI25" s="43" t="s">
        <v>87</v>
      </c>
      <c r="AJ25" s="43" t="s">
        <v>87</v>
      </c>
      <c r="AK25" s="43" t="s">
        <v>87</v>
      </c>
      <c r="AL25" s="43" t="s">
        <v>87</v>
      </c>
      <c r="AM25" s="43" t="s">
        <v>87</v>
      </c>
      <c r="AN25" s="43" t="s">
        <v>87</v>
      </c>
      <c r="AO25" s="745" t="s">
        <v>87</v>
      </c>
    </row>
    <row r="26" spans="1:56" x14ac:dyDescent="0.25">
      <c r="A26" s="1257" t="s">
        <v>1277</v>
      </c>
      <c r="B26" s="746" t="s">
        <v>1269</v>
      </c>
      <c r="C26" s="43" t="s">
        <v>87</v>
      </c>
      <c r="D26" s="43" t="s">
        <v>87</v>
      </c>
      <c r="E26" s="43" t="s">
        <v>87</v>
      </c>
      <c r="F26" s="43" t="s">
        <v>87</v>
      </c>
      <c r="G26" s="43" t="s">
        <v>87</v>
      </c>
      <c r="H26" s="43" t="s">
        <v>87</v>
      </c>
      <c r="I26" s="43" t="s">
        <v>87</v>
      </c>
      <c r="J26" s="43" t="s">
        <v>87</v>
      </c>
      <c r="K26" s="43" t="s">
        <v>87</v>
      </c>
      <c r="L26" s="43" t="s">
        <v>87</v>
      </c>
      <c r="M26" s="43" t="s">
        <v>87</v>
      </c>
      <c r="N26" s="43" t="s">
        <v>87</v>
      </c>
      <c r="O26" s="745" t="s">
        <v>87</v>
      </c>
      <c r="P26" s="1269" t="s">
        <v>87</v>
      </c>
      <c r="Q26" s="43" t="s">
        <v>87</v>
      </c>
      <c r="R26" s="43" t="s">
        <v>87</v>
      </c>
      <c r="S26" s="43" t="s">
        <v>87</v>
      </c>
      <c r="T26" s="43" t="s">
        <v>87</v>
      </c>
      <c r="U26" s="43" t="s">
        <v>87</v>
      </c>
      <c r="V26" s="43" t="s">
        <v>87</v>
      </c>
      <c r="W26" s="43" t="s">
        <v>87</v>
      </c>
      <c r="X26" s="43" t="s">
        <v>87</v>
      </c>
      <c r="Y26" s="43" t="s">
        <v>87</v>
      </c>
      <c r="Z26" s="43" t="s">
        <v>87</v>
      </c>
      <c r="AA26" s="43" t="s">
        <v>87</v>
      </c>
      <c r="AB26" s="745" t="s">
        <v>87</v>
      </c>
      <c r="AC26" s="1269" t="s">
        <v>87</v>
      </c>
      <c r="AD26" s="43" t="s">
        <v>87</v>
      </c>
      <c r="AE26" s="43" t="s">
        <v>87</v>
      </c>
      <c r="AF26" s="43" t="s">
        <v>87</v>
      </c>
      <c r="AG26" s="43" t="s">
        <v>87</v>
      </c>
      <c r="AH26" s="43" t="s">
        <v>87</v>
      </c>
      <c r="AI26" s="43" t="s">
        <v>87</v>
      </c>
      <c r="AJ26" s="43" t="s">
        <v>87</v>
      </c>
      <c r="AK26" s="43" t="s">
        <v>87</v>
      </c>
      <c r="AL26" s="43" t="s">
        <v>87</v>
      </c>
      <c r="AM26" s="43" t="s">
        <v>87</v>
      </c>
      <c r="AN26" s="43" t="s">
        <v>87</v>
      </c>
      <c r="AO26" s="745" t="s">
        <v>87</v>
      </c>
    </row>
    <row r="27" spans="1:56" x14ac:dyDescent="0.25">
      <c r="A27" s="1257" t="s">
        <v>148</v>
      </c>
      <c r="B27" s="744" t="s">
        <v>1270</v>
      </c>
      <c r="C27" s="43" t="s">
        <v>87</v>
      </c>
      <c r="D27" s="43" t="s">
        <v>87</v>
      </c>
      <c r="E27" s="43" t="s">
        <v>87</v>
      </c>
      <c r="F27" s="43" t="s">
        <v>87</v>
      </c>
      <c r="G27" s="43" t="s">
        <v>87</v>
      </c>
      <c r="H27" s="43" t="s">
        <v>87</v>
      </c>
      <c r="I27" s="43" t="s">
        <v>87</v>
      </c>
      <c r="J27" s="43" t="s">
        <v>87</v>
      </c>
      <c r="K27" s="43" t="s">
        <v>87</v>
      </c>
      <c r="L27" s="43" t="s">
        <v>87</v>
      </c>
      <c r="M27" s="43" t="s">
        <v>87</v>
      </c>
      <c r="N27" s="43" t="s">
        <v>87</v>
      </c>
      <c r="O27" s="745" t="s">
        <v>87</v>
      </c>
      <c r="P27" s="1269" t="s">
        <v>87</v>
      </c>
      <c r="Q27" s="43" t="s">
        <v>87</v>
      </c>
      <c r="R27" s="43" t="s">
        <v>87</v>
      </c>
      <c r="S27" s="43" t="s">
        <v>87</v>
      </c>
      <c r="T27" s="43" t="s">
        <v>87</v>
      </c>
      <c r="U27" s="43" t="s">
        <v>87</v>
      </c>
      <c r="V27" s="43" t="s">
        <v>87</v>
      </c>
      <c r="W27" s="43" t="s">
        <v>87</v>
      </c>
      <c r="X27" s="43" t="s">
        <v>87</v>
      </c>
      <c r="Y27" s="43" t="s">
        <v>87</v>
      </c>
      <c r="Z27" s="43" t="s">
        <v>87</v>
      </c>
      <c r="AA27" s="43" t="s">
        <v>87</v>
      </c>
      <c r="AB27" s="745" t="s">
        <v>87</v>
      </c>
      <c r="AC27" s="1269" t="s">
        <v>87</v>
      </c>
      <c r="AD27" s="43" t="s">
        <v>87</v>
      </c>
      <c r="AE27" s="43" t="s">
        <v>87</v>
      </c>
      <c r="AF27" s="43" t="s">
        <v>87</v>
      </c>
      <c r="AG27" s="43" t="s">
        <v>87</v>
      </c>
      <c r="AH27" s="43" t="s">
        <v>87</v>
      </c>
      <c r="AI27" s="43" t="s">
        <v>87</v>
      </c>
      <c r="AJ27" s="43" t="s">
        <v>87</v>
      </c>
      <c r="AK27" s="43" t="s">
        <v>87</v>
      </c>
      <c r="AL27" s="43" t="s">
        <v>87</v>
      </c>
      <c r="AM27" s="43" t="s">
        <v>87</v>
      </c>
      <c r="AN27" s="43" t="s">
        <v>87</v>
      </c>
      <c r="AO27" s="745" t="s">
        <v>87</v>
      </c>
    </row>
    <row r="28" spans="1:56" ht="31.5" x14ac:dyDescent="0.3">
      <c r="A28" s="754" t="s">
        <v>149</v>
      </c>
      <c r="B28" s="744" t="s">
        <v>2124</v>
      </c>
      <c r="C28" s="744"/>
      <c r="D28" s="744"/>
      <c r="E28" s="744"/>
      <c r="F28" s="744"/>
      <c r="G28" s="744"/>
      <c r="H28" s="744"/>
      <c r="I28" s="744"/>
      <c r="J28" s="744"/>
      <c r="K28" s="50"/>
      <c r="L28" s="50"/>
      <c r="M28" s="50"/>
      <c r="N28" s="50"/>
      <c r="O28" s="1283"/>
      <c r="P28" s="1271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429"/>
      <c r="AC28" s="1272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47"/>
      <c r="AP28" s="2290"/>
      <c r="AQ28" s="2296"/>
      <c r="AR28" s="2297"/>
      <c r="AS28" s="2297"/>
      <c r="AT28" s="2297"/>
      <c r="AU28" s="255"/>
      <c r="AV28" s="255"/>
      <c r="AW28" s="255"/>
      <c r="AX28" s="255"/>
      <c r="AY28" s="255"/>
      <c r="AZ28" s="255"/>
      <c r="BA28" s="255"/>
      <c r="BB28" s="255"/>
      <c r="BC28" s="255"/>
      <c r="BD28" s="255"/>
    </row>
    <row r="29" spans="1:56" ht="18.75" x14ac:dyDescent="0.3">
      <c r="A29" s="3249" t="s">
        <v>1278</v>
      </c>
      <c r="B29" s="744" t="s">
        <v>143</v>
      </c>
      <c r="C29" s="744"/>
      <c r="D29" s="744"/>
      <c r="E29" s="744"/>
      <c r="F29" s="744"/>
      <c r="G29" s="744"/>
      <c r="H29" s="744"/>
      <c r="I29" s="744"/>
      <c r="J29" s="744"/>
      <c r="K29" s="54"/>
      <c r="L29" s="54"/>
      <c r="M29" s="54"/>
      <c r="N29" s="54"/>
      <c r="O29" s="1284"/>
      <c r="P29" s="1274"/>
      <c r="Q29" s="54"/>
      <c r="R29" s="54"/>
      <c r="S29" s="54"/>
      <c r="T29" s="54"/>
      <c r="U29" s="54"/>
      <c r="V29" s="54"/>
      <c r="W29" s="54"/>
      <c r="X29" s="54"/>
      <c r="Y29" s="54"/>
      <c r="Z29" s="55"/>
      <c r="AA29" s="55"/>
      <c r="AB29" s="1275"/>
      <c r="AC29" s="1276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48"/>
      <c r="AP29" s="2290"/>
      <c r="AQ29" s="2296"/>
      <c r="AR29" s="2297"/>
      <c r="AS29" s="2297"/>
      <c r="AT29" s="2297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</row>
    <row r="30" spans="1:56" x14ac:dyDescent="0.25">
      <c r="A30" s="3249"/>
      <c r="B30" s="747" t="s">
        <v>141</v>
      </c>
      <c r="C30" s="747"/>
      <c r="D30" s="747"/>
      <c r="E30" s="747"/>
      <c r="F30" s="747"/>
      <c r="G30" s="747"/>
      <c r="H30" s="747"/>
      <c r="I30" s="747"/>
      <c r="J30" s="747"/>
      <c r="K30" s="43"/>
      <c r="L30" s="43"/>
      <c r="M30" s="43"/>
      <c r="N30" s="43"/>
      <c r="O30" s="745"/>
      <c r="P30" s="1269"/>
      <c r="Q30" s="43"/>
      <c r="R30" s="43"/>
      <c r="S30" s="43"/>
      <c r="T30" s="43"/>
      <c r="U30" s="43"/>
      <c r="V30" s="43"/>
      <c r="W30" s="43"/>
      <c r="X30" s="43"/>
      <c r="Y30" s="43"/>
      <c r="Z30" s="55"/>
      <c r="AA30" s="55"/>
      <c r="AB30" s="1275"/>
      <c r="AC30" s="1276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48"/>
      <c r="AP30" s="2290"/>
      <c r="AQ30" s="2290"/>
      <c r="AR30" s="2290"/>
      <c r="AS30" s="2290"/>
      <c r="AT30" s="2290"/>
    </row>
    <row r="31" spans="1:56" ht="16.5" thickBot="1" x14ac:dyDescent="0.3">
      <c r="A31" s="836" t="s">
        <v>1279</v>
      </c>
      <c r="B31" s="837" t="s">
        <v>1270</v>
      </c>
      <c r="C31" s="1221" t="s">
        <v>87</v>
      </c>
      <c r="D31" s="1221" t="s">
        <v>87</v>
      </c>
      <c r="E31" s="1221" t="s">
        <v>87</v>
      </c>
      <c r="F31" s="1221" t="s">
        <v>87</v>
      </c>
      <c r="G31" s="1221" t="s">
        <v>87</v>
      </c>
      <c r="H31" s="1221" t="s">
        <v>87</v>
      </c>
      <c r="I31" s="1221" t="s">
        <v>87</v>
      </c>
      <c r="J31" s="1221" t="s">
        <v>87</v>
      </c>
      <c r="K31" s="1221" t="s">
        <v>87</v>
      </c>
      <c r="L31" s="1221" t="s">
        <v>87</v>
      </c>
      <c r="M31" s="1221" t="s">
        <v>87</v>
      </c>
      <c r="N31" s="1221" t="s">
        <v>87</v>
      </c>
      <c r="O31" s="1265" t="s">
        <v>87</v>
      </c>
      <c r="P31" s="1285" t="s">
        <v>87</v>
      </c>
      <c r="Q31" s="1221" t="s">
        <v>87</v>
      </c>
      <c r="R31" s="1221" t="s">
        <v>87</v>
      </c>
      <c r="S31" s="1221" t="s">
        <v>87</v>
      </c>
      <c r="T31" s="1221" t="s">
        <v>87</v>
      </c>
      <c r="U31" s="1221" t="s">
        <v>87</v>
      </c>
      <c r="V31" s="1221" t="s">
        <v>87</v>
      </c>
      <c r="W31" s="1221" t="s">
        <v>87</v>
      </c>
      <c r="X31" s="1221" t="s">
        <v>87</v>
      </c>
      <c r="Y31" s="1221" t="s">
        <v>87</v>
      </c>
      <c r="Z31" s="1221" t="s">
        <v>87</v>
      </c>
      <c r="AA31" s="1221" t="s">
        <v>87</v>
      </c>
      <c r="AB31" s="1265" t="s">
        <v>87</v>
      </c>
      <c r="AC31" s="1285" t="s">
        <v>87</v>
      </c>
      <c r="AD31" s="1221" t="s">
        <v>87</v>
      </c>
      <c r="AE31" s="1221" t="s">
        <v>87</v>
      </c>
      <c r="AF31" s="1221" t="s">
        <v>87</v>
      </c>
      <c r="AG31" s="1221" t="s">
        <v>87</v>
      </c>
      <c r="AH31" s="1221" t="s">
        <v>87</v>
      </c>
      <c r="AI31" s="1221" t="s">
        <v>87</v>
      </c>
      <c r="AJ31" s="1221" t="s">
        <v>87</v>
      </c>
      <c r="AK31" s="1221" t="s">
        <v>87</v>
      </c>
      <c r="AL31" s="1221" t="s">
        <v>87</v>
      </c>
      <c r="AM31" s="1221" t="s">
        <v>87</v>
      </c>
      <c r="AN31" s="1221" t="s">
        <v>87</v>
      </c>
      <c r="AO31" s="1265" t="s">
        <v>87</v>
      </c>
      <c r="AP31" s="2290"/>
      <c r="AQ31" s="2290"/>
      <c r="AR31" s="2290"/>
      <c r="AS31" s="2290"/>
      <c r="AT31" s="2290"/>
    </row>
    <row r="32" spans="1:56" s="1200" customFormat="1" ht="16.5" thickBot="1" x14ac:dyDescent="0.3">
      <c r="A32" s="1286"/>
      <c r="B32" s="1287"/>
      <c r="C32" s="1288"/>
      <c r="D32" s="1288"/>
      <c r="E32" s="1288"/>
      <c r="F32" s="1288"/>
      <c r="G32" s="1288"/>
      <c r="H32" s="1288"/>
      <c r="I32" s="1288"/>
      <c r="J32" s="1288"/>
      <c r="K32" s="1288"/>
      <c r="L32" s="1288"/>
      <c r="M32" s="1288"/>
      <c r="N32" s="1288"/>
      <c r="O32" s="1288"/>
      <c r="P32" s="1288"/>
      <c r="Q32" s="1288"/>
      <c r="R32" s="1288"/>
      <c r="S32" s="1288"/>
      <c r="T32" s="1288"/>
      <c r="U32" s="1288"/>
      <c r="V32" s="1288"/>
      <c r="W32" s="1288"/>
      <c r="X32" s="1288"/>
      <c r="Y32" s="1288"/>
      <c r="Z32" s="1288"/>
      <c r="AA32" s="1288"/>
      <c r="AB32" s="1288"/>
      <c r="AC32" s="1288"/>
      <c r="AD32" s="1288"/>
      <c r="AE32" s="1288"/>
      <c r="AF32" s="1288"/>
      <c r="AG32" s="1288"/>
      <c r="AH32" s="1288"/>
      <c r="AI32" s="1288"/>
      <c r="AJ32" s="1288"/>
      <c r="AK32" s="1288"/>
      <c r="AL32" s="1288"/>
      <c r="AM32" s="1288"/>
      <c r="AN32" s="1288"/>
      <c r="AO32" s="1288"/>
      <c r="AP32" s="2291"/>
      <c r="AQ32" s="2291"/>
      <c r="AR32" s="2291"/>
      <c r="AS32" s="2291"/>
      <c r="AT32" s="2291"/>
    </row>
    <row r="33" spans="1:56" s="1295" customFormat="1" ht="31.5" x14ac:dyDescent="0.25">
      <c r="A33" s="1289" t="s">
        <v>149</v>
      </c>
      <c r="B33" s="1290" t="s">
        <v>2125</v>
      </c>
      <c r="C33" s="1290"/>
      <c r="D33" s="1290"/>
      <c r="E33" s="1290"/>
      <c r="F33" s="1290"/>
      <c r="G33" s="1290"/>
      <c r="H33" s="1290"/>
      <c r="I33" s="1290"/>
      <c r="J33" s="1290"/>
      <c r="K33" s="753"/>
      <c r="L33" s="753"/>
      <c r="M33" s="753"/>
      <c r="N33" s="753"/>
      <c r="O33" s="1279"/>
      <c r="P33" s="1280"/>
      <c r="Q33" s="753"/>
      <c r="R33" s="753"/>
      <c r="S33" s="753"/>
      <c r="T33" s="753"/>
      <c r="U33" s="753"/>
      <c r="V33" s="753"/>
      <c r="W33" s="753"/>
      <c r="X33" s="753"/>
      <c r="Y33" s="753"/>
      <c r="Z33" s="753"/>
      <c r="AA33" s="753"/>
      <c r="AB33" s="1291"/>
      <c r="AC33" s="1292"/>
      <c r="AD33" s="1293"/>
      <c r="AE33" s="1293"/>
      <c r="AF33" s="1293"/>
      <c r="AG33" s="1293"/>
      <c r="AH33" s="1293"/>
      <c r="AI33" s="1293"/>
      <c r="AJ33" s="1293"/>
      <c r="AK33" s="1293"/>
      <c r="AL33" s="1293"/>
      <c r="AM33" s="1293"/>
      <c r="AN33" s="1293"/>
      <c r="AO33" s="1294"/>
      <c r="AP33" s="2292"/>
      <c r="AQ33" s="2291"/>
      <c r="AR33" s="2291"/>
      <c r="AS33" s="2291"/>
      <c r="AT33" s="2291"/>
    </row>
    <row r="34" spans="1:56" s="1295" customFormat="1" x14ac:dyDescent="0.25">
      <c r="A34" s="1296" t="s">
        <v>1278</v>
      </c>
      <c r="B34" s="1297" t="s">
        <v>143</v>
      </c>
      <c r="C34" s="1297"/>
      <c r="D34" s="1297"/>
      <c r="E34" s="1297"/>
      <c r="F34" s="1297"/>
      <c r="G34" s="1297"/>
      <c r="H34" s="1297"/>
      <c r="I34" s="1297"/>
      <c r="J34" s="1297"/>
      <c r="K34" s="54"/>
      <c r="L34" s="54"/>
      <c r="M34" s="54"/>
      <c r="N34" s="54"/>
      <c r="O34" s="1284"/>
      <c r="P34" s="1274"/>
      <c r="Q34" s="54"/>
      <c r="R34" s="54"/>
      <c r="S34" s="54"/>
      <c r="T34" s="54"/>
      <c r="U34" s="54"/>
      <c r="V34" s="54">
        <f>U29</f>
        <v>0</v>
      </c>
      <c r="W34" s="54">
        <f>V29</f>
        <v>0</v>
      </c>
      <c r="X34" s="54">
        <f>W29</f>
        <v>0</v>
      </c>
      <c r="Y34" s="54">
        <f t="shared" ref="Y34:AA34" si="0">X29</f>
        <v>0</v>
      </c>
      <c r="Z34" s="54">
        <f t="shared" si="0"/>
        <v>0</v>
      </c>
      <c r="AA34" s="54">
        <f t="shared" si="0"/>
        <v>0</v>
      </c>
      <c r="AB34" s="1275"/>
      <c r="AC34" s="1276">
        <f>AA29</f>
        <v>0</v>
      </c>
      <c r="AD34" s="55">
        <f>AC29</f>
        <v>0</v>
      </c>
      <c r="AE34" s="55">
        <f t="shared" ref="AE34:AN34" si="1">AD29</f>
        <v>0</v>
      </c>
      <c r="AF34" s="55">
        <f t="shared" si="1"/>
        <v>0</v>
      </c>
      <c r="AG34" s="55">
        <f t="shared" si="1"/>
        <v>0</v>
      </c>
      <c r="AH34" s="55">
        <f t="shared" si="1"/>
        <v>0</v>
      </c>
      <c r="AI34" s="55">
        <f t="shared" si="1"/>
        <v>0</v>
      </c>
      <c r="AJ34" s="55">
        <f t="shared" si="1"/>
        <v>0</v>
      </c>
      <c r="AK34" s="55">
        <f t="shared" si="1"/>
        <v>0</v>
      </c>
      <c r="AL34" s="55">
        <f t="shared" si="1"/>
        <v>0</v>
      </c>
      <c r="AM34" s="55">
        <f t="shared" si="1"/>
        <v>0</v>
      </c>
      <c r="AN34" s="55">
        <f t="shared" si="1"/>
        <v>0</v>
      </c>
      <c r="AO34" s="548"/>
      <c r="AP34" s="2291" t="s">
        <v>2639</v>
      </c>
      <c r="AQ34" s="2291"/>
      <c r="AR34" s="2291"/>
      <c r="AS34" s="2291"/>
      <c r="AT34" s="2291"/>
    </row>
    <row r="35" spans="1:56" s="1295" customFormat="1" x14ac:dyDescent="0.25">
      <c r="A35" s="2282"/>
      <c r="B35" s="2283" t="s">
        <v>2636</v>
      </c>
      <c r="C35" s="2284"/>
      <c r="D35" s="2285"/>
      <c r="E35" s="2285"/>
      <c r="F35" s="2285"/>
      <c r="G35" s="2285"/>
      <c r="H35" s="2285"/>
      <c r="I35" s="2285"/>
      <c r="J35" s="2285"/>
      <c r="K35" s="2285"/>
      <c r="L35" s="2285"/>
      <c r="M35" s="2286"/>
      <c r="N35" s="2286"/>
      <c r="O35" s="2287"/>
      <c r="P35" s="2288"/>
      <c r="Q35" s="2289"/>
      <c r="R35" s="2289"/>
      <c r="S35" s="2289"/>
      <c r="T35" s="2289"/>
      <c r="U35" s="2289"/>
      <c r="V35" s="2289"/>
      <c r="W35" s="2289"/>
      <c r="X35" s="2289"/>
      <c r="Y35" s="2289"/>
      <c r="Z35" s="2289"/>
      <c r="AA35" s="2289"/>
      <c r="AB35" s="2287"/>
      <c r="AC35" s="2288"/>
      <c r="AD35" s="2289"/>
      <c r="AE35" s="2289"/>
      <c r="AF35" s="2289"/>
      <c r="AG35" s="2289"/>
      <c r="AH35" s="2289"/>
      <c r="AI35" s="2289"/>
      <c r="AJ35" s="2289"/>
      <c r="AK35" s="2289"/>
      <c r="AL35" s="2289"/>
      <c r="AM35" s="2289"/>
      <c r="AN35" s="2289"/>
      <c r="AO35" s="2287"/>
      <c r="AP35" s="2291" t="s">
        <v>2640</v>
      </c>
      <c r="AQ35" s="2291"/>
      <c r="AR35" s="2291"/>
      <c r="AS35" s="2291"/>
      <c r="AT35" s="2291"/>
    </row>
    <row r="36" spans="1:56" s="1295" customFormat="1" ht="16.5" thickBot="1" x14ac:dyDescent="0.3">
      <c r="A36" s="1298" t="s">
        <v>1279</v>
      </c>
      <c r="B36" s="1299" t="s">
        <v>1270</v>
      </c>
      <c r="C36" s="1300" t="s">
        <v>87</v>
      </c>
      <c r="D36" s="1300" t="s">
        <v>87</v>
      </c>
      <c r="E36" s="1300" t="s">
        <v>87</v>
      </c>
      <c r="F36" s="1300" t="s">
        <v>87</v>
      </c>
      <c r="G36" s="1300" t="s">
        <v>87</v>
      </c>
      <c r="H36" s="1300" t="s">
        <v>87</v>
      </c>
      <c r="I36" s="1300" t="s">
        <v>87</v>
      </c>
      <c r="J36" s="1300" t="s">
        <v>87</v>
      </c>
      <c r="K36" s="1300" t="s">
        <v>87</v>
      </c>
      <c r="L36" s="1300" t="s">
        <v>87</v>
      </c>
      <c r="M36" s="1300" t="s">
        <v>87</v>
      </c>
      <c r="N36" s="1300" t="s">
        <v>87</v>
      </c>
      <c r="O36" s="1301" t="s">
        <v>87</v>
      </c>
      <c r="P36" s="1302" t="s">
        <v>87</v>
      </c>
      <c r="Q36" s="1300" t="s">
        <v>87</v>
      </c>
      <c r="R36" s="1300" t="s">
        <v>87</v>
      </c>
      <c r="S36" s="1300" t="s">
        <v>87</v>
      </c>
      <c r="T36" s="1300" t="s">
        <v>87</v>
      </c>
      <c r="U36" s="1300" t="s">
        <v>87</v>
      </c>
      <c r="V36" s="1300" t="s">
        <v>87</v>
      </c>
      <c r="W36" s="1300" t="s">
        <v>87</v>
      </c>
      <c r="X36" s="1300" t="s">
        <v>87</v>
      </c>
      <c r="Y36" s="1300" t="s">
        <v>87</v>
      </c>
      <c r="Z36" s="1300" t="s">
        <v>87</v>
      </c>
      <c r="AA36" s="1300" t="s">
        <v>87</v>
      </c>
      <c r="AB36" s="1301" t="s">
        <v>87</v>
      </c>
      <c r="AC36" s="1302" t="s">
        <v>87</v>
      </c>
      <c r="AD36" s="1300" t="s">
        <v>87</v>
      </c>
      <c r="AE36" s="1300" t="s">
        <v>87</v>
      </c>
      <c r="AF36" s="1300" t="s">
        <v>87</v>
      </c>
      <c r="AG36" s="1300" t="s">
        <v>87</v>
      </c>
      <c r="AH36" s="1300" t="s">
        <v>87</v>
      </c>
      <c r="AI36" s="1300" t="s">
        <v>87</v>
      </c>
      <c r="AJ36" s="1300" t="s">
        <v>87</v>
      </c>
      <c r="AK36" s="1300" t="s">
        <v>87</v>
      </c>
      <c r="AL36" s="1300" t="s">
        <v>87</v>
      </c>
      <c r="AM36" s="1300" t="s">
        <v>87</v>
      </c>
      <c r="AN36" s="1300" t="s">
        <v>87</v>
      </c>
      <c r="AO36" s="1301" t="s">
        <v>87</v>
      </c>
    </row>
    <row r="38" spans="1:56" ht="18.75" x14ac:dyDescent="0.3">
      <c r="AQ38" s="2293" t="s">
        <v>2637</v>
      </c>
      <c r="AR38" s="2294"/>
      <c r="AS38" s="2294"/>
      <c r="AT38" s="2294"/>
      <c r="AU38" s="2295"/>
      <c r="AV38" s="2295"/>
      <c r="AW38" s="2295"/>
      <c r="AX38" s="2295"/>
      <c r="AY38" s="2295"/>
      <c r="AZ38" s="2295"/>
      <c r="BA38" s="2295"/>
      <c r="BB38" s="2295"/>
      <c r="BC38" s="2295"/>
      <c r="BD38" s="2295"/>
    </row>
    <row r="39" spans="1:56" ht="15.75" customHeight="1" x14ac:dyDescent="0.3">
      <c r="B39" s="1303" t="s">
        <v>2126</v>
      </c>
      <c r="C39" s="3250" t="s">
        <v>2641</v>
      </c>
      <c r="D39" s="3250"/>
      <c r="E39" s="3250"/>
      <c r="F39" s="3250"/>
      <c r="G39" s="3250"/>
      <c r="H39" s="3250"/>
      <c r="I39" s="3250"/>
      <c r="J39" s="3250"/>
      <c r="K39" s="3250"/>
      <c r="L39" s="3250"/>
      <c r="M39" s="3250"/>
      <c r="N39" s="3250"/>
      <c r="O39" s="3250"/>
      <c r="P39" s="3250"/>
      <c r="Q39" s="3250"/>
      <c r="R39" s="3250"/>
      <c r="S39" s="3250"/>
      <c r="T39" s="3250"/>
      <c r="U39" s="3250"/>
      <c r="V39" s="3250"/>
      <c r="W39" s="3250"/>
      <c r="X39" s="3250"/>
      <c r="Y39" s="1304"/>
      <c r="Z39" s="1304"/>
      <c r="AA39" s="1304"/>
      <c r="AB39" s="1304"/>
      <c r="AC39" s="1304"/>
      <c r="AD39" s="1304"/>
      <c r="AE39" s="1304"/>
      <c r="AF39" s="1304"/>
      <c r="AG39" s="1304"/>
      <c r="AH39" s="1304"/>
      <c r="AI39" s="1304"/>
      <c r="AJ39" s="1304"/>
      <c r="AK39" s="1304"/>
      <c r="AL39" s="1304"/>
      <c r="AM39" s="1304"/>
      <c r="AN39" s="1304"/>
      <c r="AO39" s="1304"/>
      <c r="AQ39" s="2293" t="s">
        <v>2638</v>
      </c>
      <c r="AR39" s="2294"/>
      <c r="AS39" s="2294"/>
      <c r="AT39" s="2294"/>
      <c r="AU39" s="2295"/>
      <c r="AV39" s="2295"/>
      <c r="AW39" s="2295"/>
      <c r="AX39" s="2295"/>
      <c r="AY39" s="2295"/>
      <c r="AZ39" s="2295"/>
      <c r="BA39" s="2295"/>
      <c r="BB39" s="2295"/>
      <c r="BC39" s="2295"/>
      <c r="BD39" s="2295"/>
    </row>
    <row r="40" spans="1:56" x14ac:dyDescent="0.25">
      <c r="C40" s="3240" t="s">
        <v>2127</v>
      </c>
      <c r="D40" s="3240"/>
      <c r="E40" s="3240"/>
      <c r="F40" s="3240"/>
      <c r="G40" s="3240"/>
      <c r="H40" s="3240"/>
      <c r="I40" s="3240"/>
      <c r="J40" s="3240"/>
      <c r="K40" s="3240"/>
      <c r="L40" s="3240"/>
      <c r="M40" s="3240"/>
      <c r="N40" s="3240"/>
      <c r="O40" s="3240"/>
      <c r="P40" s="3240"/>
      <c r="Q40" s="3240"/>
      <c r="R40" s="3240"/>
      <c r="S40" s="3240"/>
      <c r="T40" s="3240"/>
      <c r="U40" s="3240"/>
      <c r="V40" s="3240"/>
      <c r="W40" s="3240"/>
      <c r="X40" s="3240"/>
      <c r="Y40" s="3240"/>
      <c r="Z40" s="3240"/>
      <c r="AA40" s="3240"/>
      <c r="AB40" s="3240"/>
      <c r="AC40" s="3240"/>
      <c r="AD40" s="3240"/>
      <c r="AE40" s="3240"/>
      <c r="AF40" s="3240"/>
      <c r="AG40" s="3240"/>
    </row>
  </sheetData>
  <mergeCells count="32">
    <mergeCell ref="A19:A20"/>
    <mergeCell ref="A29:A30"/>
    <mergeCell ref="C39:X39"/>
    <mergeCell ref="AI10:AK10"/>
    <mergeCell ref="A8:A11"/>
    <mergeCell ref="B8:B11"/>
    <mergeCell ref="C8:O8"/>
    <mergeCell ref="P8:AB8"/>
    <mergeCell ref="AC8:AO8"/>
    <mergeCell ref="C9:O9"/>
    <mergeCell ref="P9:AB9"/>
    <mergeCell ref="AC9:AO9"/>
    <mergeCell ref="AL10:AN10"/>
    <mergeCell ref="AO10:AO11"/>
    <mergeCell ref="C40:AG40"/>
    <mergeCell ref="V10:X10"/>
    <mergeCell ref="Y10:AA10"/>
    <mergeCell ref="AB10:AB11"/>
    <mergeCell ref="AC10:AE10"/>
    <mergeCell ref="AF10:AH10"/>
    <mergeCell ref="C10:E10"/>
    <mergeCell ref="F10:H10"/>
    <mergeCell ref="I10:K10"/>
    <mergeCell ref="L10:N10"/>
    <mergeCell ref="O10:O11"/>
    <mergeCell ref="P10:R10"/>
    <mergeCell ref="S10:U10"/>
    <mergeCell ref="Y1:AO1"/>
    <mergeCell ref="Y2:AO2"/>
    <mergeCell ref="B4:AO4"/>
    <mergeCell ref="B5:AO5"/>
    <mergeCell ref="B6:AO6"/>
  </mergeCells>
  <pageMargins left="0.7" right="0.7" top="0.75" bottom="0.75" header="0.3" footer="0.3"/>
  <pageSetup paperSize="9" scale="31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O39"/>
  <sheetViews>
    <sheetView topLeftCell="N1" workbookViewId="0">
      <selection activeCell="Y1" sqref="Y1:AO2"/>
    </sheetView>
  </sheetViews>
  <sheetFormatPr defaultColWidth="8.7109375" defaultRowHeight="15.75" x14ac:dyDescent="0.25"/>
  <cols>
    <col min="1" max="1" width="8.7109375" style="666"/>
    <col min="2" max="2" width="53.5703125" style="666" customWidth="1"/>
    <col min="3" max="3" width="7.5703125" style="666" bestFit="1" customWidth="1"/>
    <col min="4" max="4" width="8.7109375" style="666" bestFit="1" customWidth="1"/>
    <col min="5" max="5" width="5.5703125" style="666" bestFit="1" customWidth="1"/>
    <col min="6" max="6" width="7.5703125" style="666" bestFit="1" customWidth="1"/>
    <col min="7" max="7" width="4.7109375" style="666" bestFit="1" customWidth="1"/>
    <col min="8" max="8" width="6.28515625" style="666" bestFit="1" customWidth="1"/>
    <col min="9" max="9" width="6.140625" style="666" bestFit="1" customWidth="1"/>
    <col min="10" max="10" width="7" style="666" bestFit="1" customWidth="1"/>
    <col min="11" max="11" width="10" style="666" customWidth="1"/>
    <col min="12" max="12" width="8.42578125" style="666" bestFit="1" customWidth="1"/>
    <col min="13" max="13" width="7.7109375" style="666" bestFit="1" customWidth="1"/>
    <col min="14" max="14" width="8.42578125" style="666" bestFit="1" customWidth="1"/>
    <col min="15" max="20" width="8.7109375" style="666"/>
    <col min="21" max="21" width="8.7109375" style="255"/>
    <col min="22" max="23" width="8.7109375" style="666"/>
    <col min="24" max="24" width="10.5703125" style="666" customWidth="1"/>
    <col min="25" max="30" width="8.7109375" style="666"/>
    <col min="31" max="33" width="10.85546875" style="666" customWidth="1"/>
    <col min="34" max="36" width="8.7109375" style="666"/>
    <col min="37" max="37" width="11" style="666" customWidth="1"/>
    <col min="38" max="16384" width="8.7109375" style="666"/>
  </cols>
  <sheetData>
    <row r="1" spans="1:41" ht="15.75" customHeight="1" x14ac:dyDescent="0.25">
      <c r="A1" s="88"/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46"/>
      <c r="V1" s="546"/>
      <c r="W1" s="546"/>
      <c r="X1" s="62"/>
      <c r="Y1" s="3139" t="s">
        <v>410</v>
      </c>
      <c r="Z1" s="3139"/>
      <c r="AA1" s="3139"/>
      <c r="AB1" s="3139"/>
      <c r="AC1" s="3139"/>
      <c r="AD1" s="3139"/>
      <c r="AE1" s="3139"/>
      <c r="AF1" s="3139"/>
      <c r="AG1" s="3139"/>
      <c r="AH1" s="3139"/>
      <c r="AI1" s="3139"/>
      <c r="AJ1" s="3139"/>
      <c r="AK1" s="3139"/>
      <c r="AL1" s="3139"/>
      <c r="AM1" s="3139"/>
      <c r="AN1" s="3139"/>
      <c r="AO1" s="3139"/>
    </row>
    <row r="2" spans="1:41" ht="53.25" customHeight="1" x14ac:dyDescent="0.25">
      <c r="A2" s="88"/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46"/>
      <c r="V2" s="546"/>
      <c r="W2" s="546"/>
      <c r="X2" s="62"/>
      <c r="Y2" s="3139" t="s">
        <v>2122</v>
      </c>
      <c r="Z2" s="3139"/>
      <c r="AA2" s="3139"/>
      <c r="AB2" s="3139"/>
      <c r="AC2" s="3139"/>
      <c r="AD2" s="3139"/>
      <c r="AE2" s="3139"/>
      <c r="AF2" s="3139"/>
      <c r="AG2" s="3139"/>
      <c r="AH2" s="3139"/>
      <c r="AI2" s="3139"/>
      <c r="AJ2" s="3139"/>
      <c r="AK2" s="3139"/>
      <c r="AL2" s="3139"/>
      <c r="AM2" s="3139"/>
      <c r="AN2" s="3139"/>
      <c r="AO2" s="3139"/>
    </row>
    <row r="3" spans="1:41" s="211" customFormat="1" x14ac:dyDescent="0.25">
      <c r="A3" s="88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46"/>
      <c r="V3" s="546"/>
      <c r="W3" s="546"/>
      <c r="X3" s="62"/>
      <c r="Y3" s="62"/>
      <c r="Z3" s="62"/>
      <c r="AA3" s="550"/>
      <c r="AB3" s="62"/>
      <c r="AC3" s="62"/>
      <c r="AD3" s="62"/>
      <c r="AE3" s="3268" t="s">
        <v>1280</v>
      </c>
      <c r="AF3" s="3268"/>
      <c r="AG3" s="3268"/>
      <c r="AH3" s="3268"/>
      <c r="AI3" s="3268"/>
      <c r="AJ3" s="3268"/>
      <c r="AK3" s="3268"/>
      <c r="AL3" s="3268"/>
      <c r="AM3" s="3268"/>
      <c r="AN3" s="3268"/>
      <c r="AO3" s="3268"/>
    </row>
    <row r="4" spans="1:41" s="211" customFormat="1" x14ac:dyDescent="0.25">
      <c r="A4" s="755"/>
      <c r="B4" s="3266" t="s">
        <v>1281</v>
      </c>
      <c r="C4" s="3266"/>
      <c r="D4" s="3266"/>
      <c r="E4" s="3266"/>
      <c r="F4" s="3266"/>
      <c r="G4" s="3266"/>
      <c r="H4" s="3266"/>
      <c r="I4" s="3266"/>
      <c r="J4" s="3266"/>
      <c r="K4" s="3266"/>
      <c r="L4" s="3266"/>
      <c r="M4" s="3266"/>
      <c r="N4" s="3266"/>
      <c r="O4" s="3266"/>
      <c r="P4" s="3266"/>
      <c r="Q4" s="3266"/>
      <c r="R4" s="3266"/>
      <c r="S4" s="3266"/>
      <c r="T4" s="3266"/>
      <c r="U4" s="3266"/>
      <c r="V4" s="3266"/>
      <c r="W4" s="3266"/>
      <c r="X4" s="3267"/>
      <c r="Y4" s="3267"/>
      <c r="Z4" s="3267"/>
      <c r="AA4" s="3267"/>
      <c r="AB4" s="3267"/>
      <c r="AC4" s="3267"/>
      <c r="AD4" s="3267"/>
      <c r="AE4" s="3267"/>
      <c r="AF4" s="3267"/>
      <c r="AG4" s="3267"/>
      <c r="AH4" s="3267"/>
      <c r="AI4" s="3267"/>
      <c r="AJ4" s="3267"/>
      <c r="AK4" s="3267"/>
      <c r="AL4" s="3267"/>
      <c r="AM4" s="3267"/>
      <c r="AN4" s="3267"/>
      <c r="AO4" s="3267"/>
    </row>
    <row r="5" spans="1:41" s="211" customFormat="1" x14ac:dyDescent="0.25">
      <c r="A5" s="755"/>
      <c r="B5" s="3266" t="s">
        <v>1263</v>
      </c>
      <c r="C5" s="3266"/>
      <c r="D5" s="3266"/>
      <c r="E5" s="3266"/>
      <c r="F5" s="3266"/>
      <c r="G5" s="3266"/>
      <c r="H5" s="3266"/>
      <c r="I5" s="3266"/>
      <c r="J5" s="3266"/>
      <c r="K5" s="3266"/>
      <c r="L5" s="3266"/>
      <c r="M5" s="3266"/>
      <c r="N5" s="3266"/>
      <c r="O5" s="3266"/>
      <c r="P5" s="3266"/>
      <c r="Q5" s="3266"/>
      <c r="R5" s="3266"/>
      <c r="S5" s="3266"/>
      <c r="T5" s="3266"/>
      <c r="U5" s="3266"/>
      <c r="V5" s="3266"/>
      <c r="W5" s="3266"/>
      <c r="X5" s="3267"/>
      <c r="Y5" s="3267"/>
      <c r="Z5" s="3267"/>
      <c r="AA5" s="3267"/>
      <c r="AB5" s="3267"/>
      <c r="AC5" s="3267"/>
      <c r="AD5" s="3267"/>
      <c r="AE5" s="3267"/>
      <c r="AF5" s="3267"/>
      <c r="AG5" s="3267"/>
      <c r="AH5" s="3267"/>
      <c r="AI5" s="3267"/>
      <c r="AJ5" s="3267"/>
      <c r="AK5" s="3267"/>
      <c r="AL5" s="3267"/>
      <c r="AM5" s="3267"/>
      <c r="AN5" s="3267"/>
      <c r="AO5" s="3267"/>
    </row>
    <row r="6" spans="1:41" ht="16.5" thickBot="1" x14ac:dyDescent="0.3">
      <c r="A6" s="755"/>
      <c r="B6" s="3266" t="s">
        <v>130</v>
      </c>
      <c r="C6" s="3266"/>
      <c r="D6" s="3266"/>
      <c r="E6" s="3266"/>
      <c r="F6" s="3266"/>
      <c r="G6" s="3266"/>
      <c r="H6" s="3266"/>
      <c r="I6" s="3266"/>
      <c r="J6" s="3266"/>
      <c r="K6" s="3266"/>
      <c r="L6" s="3266"/>
      <c r="M6" s="3266"/>
      <c r="N6" s="3266"/>
      <c r="O6" s="3266"/>
      <c r="P6" s="3266"/>
      <c r="Q6" s="3266"/>
      <c r="R6" s="3266"/>
      <c r="S6" s="3266"/>
      <c r="T6" s="3266"/>
      <c r="U6" s="3266"/>
      <c r="V6" s="3266"/>
      <c r="W6" s="3266"/>
      <c r="X6" s="3267"/>
      <c r="Y6" s="3267"/>
      <c r="Z6" s="3267"/>
      <c r="AA6" s="3267"/>
      <c r="AB6" s="3267"/>
      <c r="AC6" s="3267"/>
      <c r="AD6" s="3267"/>
      <c r="AE6" s="3267"/>
      <c r="AF6" s="3267"/>
      <c r="AG6" s="3267"/>
      <c r="AH6" s="3267"/>
      <c r="AI6" s="3267"/>
      <c r="AJ6" s="3267"/>
      <c r="AK6" s="3267"/>
      <c r="AL6" s="3267"/>
      <c r="AM6" s="3267"/>
      <c r="AN6" s="3267"/>
      <c r="AO6" s="3267"/>
    </row>
    <row r="7" spans="1:41" ht="40.5" customHeight="1" thickBot="1" x14ac:dyDescent="0.3">
      <c r="A7" s="3287" t="s">
        <v>5</v>
      </c>
      <c r="B7" s="3290" t="s">
        <v>131</v>
      </c>
      <c r="C7" s="3165" t="s">
        <v>502</v>
      </c>
      <c r="D7" s="3166"/>
      <c r="E7" s="3166"/>
      <c r="F7" s="3166"/>
      <c r="G7" s="3166"/>
      <c r="H7" s="3166"/>
      <c r="I7" s="3166"/>
      <c r="J7" s="3166"/>
      <c r="K7" s="3166"/>
      <c r="L7" s="3166"/>
      <c r="M7" s="3166"/>
      <c r="N7" s="3166"/>
      <c r="O7" s="3167"/>
      <c r="P7" s="3165" t="s">
        <v>503</v>
      </c>
      <c r="Q7" s="3166"/>
      <c r="R7" s="3166"/>
      <c r="S7" s="3166"/>
      <c r="T7" s="3166"/>
      <c r="U7" s="3166"/>
      <c r="V7" s="3166"/>
      <c r="W7" s="3166"/>
      <c r="X7" s="3166"/>
      <c r="Y7" s="3166"/>
      <c r="Z7" s="3166"/>
      <c r="AA7" s="3166"/>
      <c r="AB7" s="3167"/>
      <c r="AC7" s="1259"/>
      <c r="AD7" s="1260"/>
      <c r="AE7" s="3269" t="s">
        <v>504</v>
      </c>
      <c r="AF7" s="3269"/>
      <c r="AG7" s="3269"/>
      <c r="AH7" s="3270"/>
      <c r="AI7" s="3270"/>
      <c r="AJ7" s="3270"/>
      <c r="AK7" s="3270"/>
      <c r="AL7" s="3270"/>
      <c r="AM7" s="3270"/>
      <c r="AN7" s="3270"/>
      <c r="AO7" s="3271"/>
    </row>
    <row r="8" spans="1:41" ht="32.25" customHeight="1" thickBot="1" x14ac:dyDescent="0.3">
      <c r="A8" s="3288"/>
      <c r="B8" s="3291"/>
      <c r="C8" s="3272" t="s">
        <v>11</v>
      </c>
      <c r="D8" s="3061"/>
      <c r="E8" s="3062"/>
      <c r="F8" s="3060" t="s">
        <v>12</v>
      </c>
      <c r="G8" s="3061"/>
      <c r="H8" s="3062"/>
      <c r="I8" s="3060" t="s">
        <v>13</v>
      </c>
      <c r="J8" s="3061"/>
      <c r="K8" s="3062"/>
      <c r="L8" s="3060" t="s">
        <v>14</v>
      </c>
      <c r="M8" s="3061"/>
      <c r="N8" s="3061"/>
      <c r="O8" s="3273" t="s">
        <v>127</v>
      </c>
      <c r="P8" s="3278" t="s">
        <v>498</v>
      </c>
      <c r="Q8" s="3279"/>
      <c r="R8" s="3280"/>
      <c r="S8" s="3281" t="s">
        <v>499</v>
      </c>
      <c r="T8" s="3279"/>
      <c r="U8" s="3280"/>
      <c r="V8" s="3281" t="s">
        <v>500</v>
      </c>
      <c r="W8" s="3279"/>
      <c r="X8" s="3280"/>
      <c r="Y8" s="3282" t="s">
        <v>501</v>
      </c>
      <c r="Z8" s="3283"/>
      <c r="AA8" s="3284"/>
      <c r="AB8" s="3273" t="s">
        <v>127</v>
      </c>
      <c r="AC8" s="3285" t="s">
        <v>11</v>
      </c>
      <c r="AD8" s="3286"/>
      <c r="AE8" s="3286"/>
      <c r="AF8" s="3004" t="s">
        <v>12</v>
      </c>
      <c r="AG8" s="3005"/>
      <c r="AH8" s="3006"/>
      <c r="AI8" s="3004" t="s">
        <v>13</v>
      </c>
      <c r="AJ8" s="3005"/>
      <c r="AK8" s="3006"/>
      <c r="AL8" s="3004" t="s">
        <v>14</v>
      </c>
      <c r="AM8" s="3005"/>
      <c r="AN8" s="3005"/>
      <c r="AO8" s="3273" t="s">
        <v>127</v>
      </c>
    </row>
    <row r="9" spans="1:41" ht="16.5" thickBot="1" x14ac:dyDescent="0.3">
      <c r="A9" s="3289"/>
      <c r="B9" s="3292"/>
      <c r="C9" s="75" t="s">
        <v>2056</v>
      </c>
      <c r="D9" s="1256" t="s">
        <v>2057</v>
      </c>
      <c r="E9" s="1256" t="s">
        <v>2058</v>
      </c>
      <c r="F9" s="1256" t="s">
        <v>2059</v>
      </c>
      <c r="G9" s="1256" t="s">
        <v>2060</v>
      </c>
      <c r="H9" s="1256" t="s">
        <v>2061</v>
      </c>
      <c r="I9" s="1256" t="s">
        <v>2062</v>
      </c>
      <c r="J9" s="1256" t="s">
        <v>2063</v>
      </c>
      <c r="K9" s="1256" t="s">
        <v>2064</v>
      </c>
      <c r="L9" s="1256" t="s">
        <v>2065</v>
      </c>
      <c r="M9" s="1256" t="s">
        <v>2066</v>
      </c>
      <c r="N9" s="1255" t="s">
        <v>2067</v>
      </c>
      <c r="O9" s="3274"/>
      <c r="P9" s="75" t="s">
        <v>2056</v>
      </c>
      <c r="Q9" s="1256" t="s">
        <v>2057</v>
      </c>
      <c r="R9" s="1256" t="s">
        <v>2058</v>
      </c>
      <c r="S9" s="75" t="s">
        <v>2059</v>
      </c>
      <c r="T9" s="1256" t="s">
        <v>2060</v>
      </c>
      <c r="U9" s="1305" t="s">
        <v>2061</v>
      </c>
      <c r="V9" s="75" t="s">
        <v>2062</v>
      </c>
      <c r="W9" s="1256" t="s">
        <v>2063</v>
      </c>
      <c r="X9" s="1256" t="s">
        <v>2064</v>
      </c>
      <c r="Y9" s="1256" t="s">
        <v>2065</v>
      </c>
      <c r="Z9" s="1256" t="s">
        <v>2066</v>
      </c>
      <c r="AA9" s="1255" t="s">
        <v>2067</v>
      </c>
      <c r="AB9" s="3274"/>
      <c r="AC9" s="75" t="s">
        <v>2056</v>
      </c>
      <c r="AD9" s="1256" t="s">
        <v>2057</v>
      </c>
      <c r="AE9" s="1256" t="s">
        <v>2058</v>
      </c>
      <c r="AF9" s="75" t="s">
        <v>2059</v>
      </c>
      <c r="AG9" s="1256" t="s">
        <v>2060</v>
      </c>
      <c r="AH9" s="1256" t="s">
        <v>2061</v>
      </c>
      <c r="AI9" s="75" t="s">
        <v>2062</v>
      </c>
      <c r="AJ9" s="1256" t="s">
        <v>2063</v>
      </c>
      <c r="AK9" s="1256" t="s">
        <v>2064</v>
      </c>
      <c r="AL9" s="1256" t="s">
        <v>2065</v>
      </c>
      <c r="AM9" s="1256" t="s">
        <v>2066</v>
      </c>
      <c r="AN9" s="1255" t="s">
        <v>2067</v>
      </c>
      <c r="AO9" s="3274"/>
    </row>
    <row r="10" spans="1:41" ht="47.25" x14ac:dyDescent="0.25">
      <c r="A10" s="1227" t="s">
        <v>138</v>
      </c>
      <c r="B10" s="1306" t="s">
        <v>1282</v>
      </c>
      <c r="C10" s="1269" t="s">
        <v>87</v>
      </c>
      <c r="D10" s="43" t="s">
        <v>87</v>
      </c>
      <c r="E10" s="43" t="s">
        <v>87</v>
      </c>
      <c r="F10" s="43" t="s">
        <v>87</v>
      </c>
      <c r="G10" s="43" t="s">
        <v>87</v>
      </c>
      <c r="H10" s="43" t="s">
        <v>87</v>
      </c>
      <c r="I10" s="43" t="s">
        <v>87</v>
      </c>
      <c r="J10" s="43" t="s">
        <v>87</v>
      </c>
      <c r="K10" s="43" t="s">
        <v>87</v>
      </c>
      <c r="L10" s="43" t="s">
        <v>87</v>
      </c>
      <c r="M10" s="43" t="s">
        <v>87</v>
      </c>
      <c r="N10" s="43" t="s">
        <v>87</v>
      </c>
      <c r="O10" s="1226" t="s">
        <v>87</v>
      </c>
      <c r="P10" s="1307" t="s">
        <v>87</v>
      </c>
      <c r="Q10" s="552" t="s">
        <v>87</v>
      </c>
      <c r="R10" s="552" t="s">
        <v>87</v>
      </c>
      <c r="S10" s="552" t="s">
        <v>87</v>
      </c>
      <c r="T10" s="552" t="s">
        <v>87</v>
      </c>
      <c r="U10" s="1308" t="s">
        <v>87</v>
      </c>
      <c r="V10" s="552" t="s">
        <v>87</v>
      </c>
      <c r="W10" s="552" t="s">
        <v>87</v>
      </c>
      <c r="X10" s="552" t="s">
        <v>87</v>
      </c>
      <c r="Y10" s="552" t="s">
        <v>87</v>
      </c>
      <c r="Z10" s="552" t="s">
        <v>87</v>
      </c>
      <c r="AA10" s="552" t="s">
        <v>87</v>
      </c>
      <c r="AB10" s="1226" t="s">
        <v>87</v>
      </c>
      <c r="AC10" s="1307" t="s">
        <v>87</v>
      </c>
      <c r="AD10" s="552" t="s">
        <v>87</v>
      </c>
      <c r="AE10" s="552" t="s">
        <v>87</v>
      </c>
      <c r="AF10" s="552" t="s">
        <v>87</v>
      </c>
      <c r="AG10" s="552" t="s">
        <v>87</v>
      </c>
      <c r="AH10" s="552" t="s">
        <v>87</v>
      </c>
      <c r="AI10" s="552" t="s">
        <v>87</v>
      </c>
      <c r="AJ10" s="552" t="s">
        <v>87</v>
      </c>
      <c r="AK10" s="552" t="s">
        <v>87</v>
      </c>
      <c r="AL10" s="552" t="s">
        <v>87</v>
      </c>
      <c r="AM10" s="552" t="s">
        <v>87</v>
      </c>
      <c r="AN10" s="552" t="s">
        <v>87</v>
      </c>
      <c r="AO10" s="1226" t="s">
        <v>87</v>
      </c>
    </row>
    <row r="11" spans="1:41" ht="31.5" x14ac:dyDescent="0.25">
      <c r="A11" s="3249" t="s">
        <v>139</v>
      </c>
      <c r="B11" s="1309" t="s">
        <v>1283</v>
      </c>
      <c r="C11" s="1310"/>
      <c r="D11" s="744"/>
      <c r="E11" s="744"/>
      <c r="F11" s="744"/>
      <c r="G11" s="744"/>
      <c r="H11" s="744"/>
      <c r="I11" s="744"/>
      <c r="J11" s="744"/>
      <c r="K11" s="50"/>
      <c r="L11" s="50"/>
      <c r="M11" s="50"/>
      <c r="N11" s="50"/>
      <c r="O11" s="1283"/>
      <c r="P11" s="1271"/>
      <c r="Q11" s="50"/>
      <c r="R11" s="50"/>
      <c r="S11" s="50"/>
      <c r="T11" s="50"/>
      <c r="U11" s="1311"/>
      <c r="V11" s="50"/>
      <c r="W11" s="50"/>
      <c r="X11" s="51"/>
      <c r="Y11" s="51"/>
      <c r="Z11" s="51"/>
      <c r="AA11" s="52"/>
      <c r="AB11" s="547"/>
      <c r="AC11" s="1312"/>
      <c r="AD11" s="53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47"/>
    </row>
    <row r="12" spans="1:41" x14ac:dyDescent="0.25">
      <c r="A12" s="3249"/>
      <c r="B12" s="1313" t="s">
        <v>141</v>
      </c>
      <c r="C12" s="1314"/>
      <c r="D12" s="747"/>
      <c r="E12" s="747"/>
      <c r="F12" s="747"/>
      <c r="G12" s="747"/>
      <c r="H12" s="747"/>
      <c r="I12" s="747"/>
      <c r="J12" s="747"/>
      <c r="K12" s="43"/>
      <c r="L12" s="43"/>
      <c r="M12" s="43"/>
      <c r="N12" s="43"/>
      <c r="O12" s="745"/>
      <c r="P12" s="1269"/>
      <c r="Q12" s="43"/>
      <c r="R12" s="43"/>
      <c r="S12" s="43"/>
      <c r="T12" s="43"/>
      <c r="U12" s="1315"/>
      <c r="V12" s="43"/>
      <c r="W12" s="43"/>
      <c r="X12" s="55"/>
      <c r="Y12" s="55"/>
      <c r="Z12" s="55"/>
      <c r="AA12" s="56"/>
      <c r="AB12" s="548"/>
      <c r="AC12" s="1316"/>
      <c r="AD12" s="57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48"/>
    </row>
    <row r="13" spans="1:41" ht="31.5" x14ac:dyDescent="0.25">
      <c r="A13" s="3277" t="s">
        <v>144</v>
      </c>
      <c r="B13" s="1309" t="s">
        <v>2296</v>
      </c>
      <c r="C13" s="1310"/>
      <c r="D13" s="744"/>
      <c r="E13" s="744"/>
      <c r="F13" s="744"/>
      <c r="G13" s="744"/>
      <c r="H13" s="744"/>
      <c r="I13" s="744"/>
      <c r="J13" s="744"/>
      <c r="K13" s="54"/>
      <c r="L13" s="54"/>
      <c r="M13" s="54"/>
      <c r="N13" s="54"/>
      <c r="O13" s="1284"/>
      <c r="P13" s="1274"/>
      <c r="Q13" s="54"/>
      <c r="R13" s="54"/>
      <c r="S13" s="54"/>
      <c r="T13" s="54"/>
      <c r="U13" s="1317"/>
      <c r="V13" s="54"/>
      <c r="W13" s="54"/>
      <c r="X13" s="55"/>
      <c r="Y13" s="55"/>
      <c r="Z13" s="55"/>
      <c r="AA13" s="56"/>
      <c r="AB13" s="548"/>
      <c r="AC13" s="1316"/>
      <c r="AD13" s="57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48"/>
    </row>
    <row r="14" spans="1:41" x14ac:dyDescent="0.25">
      <c r="A14" s="3277"/>
      <c r="B14" s="1313" t="s">
        <v>141</v>
      </c>
      <c r="C14" s="1314"/>
      <c r="D14" s="747"/>
      <c r="E14" s="747"/>
      <c r="F14" s="747"/>
      <c r="G14" s="747"/>
      <c r="H14" s="747"/>
      <c r="I14" s="747"/>
      <c r="J14" s="747"/>
      <c r="K14" s="43"/>
      <c r="L14" s="43"/>
      <c r="M14" s="43"/>
      <c r="N14" s="43"/>
      <c r="O14" s="745"/>
      <c r="P14" s="1269"/>
      <c r="Q14" s="43"/>
      <c r="R14" s="43"/>
      <c r="S14" s="43"/>
      <c r="T14" s="43"/>
      <c r="U14" s="1315"/>
      <c r="V14" s="43"/>
      <c r="W14" s="43"/>
      <c r="X14" s="55"/>
      <c r="Y14" s="55"/>
      <c r="Z14" s="55"/>
      <c r="AA14" s="56"/>
      <c r="AB14" s="548"/>
      <c r="AC14" s="1316"/>
      <c r="AD14" s="57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48"/>
    </row>
    <row r="15" spans="1:41" x14ac:dyDescent="0.25">
      <c r="A15" s="3293" t="s">
        <v>1272</v>
      </c>
      <c r="B15" s="1318" t="s">
        <v>143</v>
      </c>
      <c r="C15" s="1319"/>
      <c r="D15" s="756"/>
      <c r="E15" s="756"/>
      <c r="F15" s="756"/>
      <c r="G15" s="756"/>
      <c r="H15" s="756"/>
      <c r="I15" s="756"/>
      <c r="J15" s="756"/>
      <c r="K15" s="43"/>
      <c r="L15" s="43"/>
      <c r="M15" s="43"/>
      <c r="N15" s="43"/>
      <c r="O15" s="745"/>
      <c r="P15" s="1269"/>
      <c r="Q15" s="43"/>
      <c r="R15" s="43"/>
      <c r="S15" s="43"/>
      <c r="T15" s="43"/>
      <c r="U15" s="1315"/>
      <c r="V15" s="43"/>
      <c r="W15" s="43"/>
      <c r="X15" s="55"/>
      <c r="Y15" s="55"/>
      <c r="Z15" s="55"/>
      <c r="AA15" s="56"/>
      <c r="AB15" s="548"/>
      <c r="AC15" s="1316"/>
      <c r="AD15" s="57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48"/>
    </row>
    <row r="16" spans="1:41" x14ac:dyDescent="0.25">
      <c r="A16" s="3293"/>
      <c r="B16" s="1313" t="s">
        <v>141</v>
      </c>
      <c r="C16" s="1314"/>
      <c r="D16" s="747"/>
      <c r="E16" s="747"/>
      <c r="F16" s="747"/>
      <c r="G16" s="747"/>
      <c r="H16" s="747"/>
      <c r="I16" s="747"/>
      <c r="J16" s="747"/>
      <c r="K16" s="43"/>
      <c r="L16" s="43"/>
      <c r="M16" s="43"/>
      <c r="N16" s="43"/>
      <c r="O16" s="745"/>
      <c r="P16" s="1269"/>
      <c r="Q16" s="43"/>
      <c r="R16" s="43"/>
      <c r="S16" s="43"/>
      <c r="T16" s="43"/>
      <c r="U16" s="1315"/>
      <c r="V16" s="43"/>
      <c r="W16" s="43"/>
      <c r="X16" s="55"/>
      <c r="Y16" s="55"/>
      <c r="Z16" s="55"/>
      <c r="AA16" s="56"/>
      <c r="AB16" s="548"/>
      <c r="AC16" s="1316"/>
      <c r="AD16" s="57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48"/>
    </row>
    <row r="17" spans="1:41" x14ac:dyDescent="0.25">
      <c r="A17" s="3293" t="s">
        <v>1273</v>
      </c>
      <c r="B17" s="1318" t="s">
        <v>1270</v>
      </c>
      <c r="C17" s="1319"/>
      <c r="D17" s="756"/>
      <c r="E17" s="756"/>
      <c r="F17" s="756"/>
      <c r="G17" s="756"/>
      <c r="H17" s="756"/>
      <c r="I17" s="756"/>
      <c r="J17" s="756"/>
      <c r="K17" s="43"/>
      <c r="L17" s="43"/>
      <c r="M17" s="43"/>
      <c r="N17" s="43"/>
      <c r="O17" s="745"/>
      <c r="P17" s="1269"/>
      <c r="Q17" s="43"/>
      <c r="R17" s="43"/>
      <c r="S17" s="43"/>
      <c r="T17" s="43"/>
      <c r="U17" s="1315"/>
      <c r="V17" s="43"/>
      <c r="W17" s="43"/>
      <c r="X17" s="55"/>
      <c r="Y17" s="55"/>
      <c r="Z17" s="55"/>
      <c r="AA17" s="56"/>
      <c r="AB17" s="548"/>
      <c r="AC17" s="1316"/>
      <c r="AD17" s="57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48"/>
    </row>
    <row r="18" spans="1:41" x14ac:dyDescent="0.25">
      <c r="A18" s="3293"/>
      <c r="B18" s="1313" t="s">
        <v>141</v>
      </c>
      <c r="C18" s="1314"/>
      <c r="D18" s="747"/>
      <c r="E18" s="747"/>
      <c r="F18" s="747"/>
      <c r="G18" s="747"/>
      <c r="H18" s="747"/>
      <c r="I18" s="747"/>
      <c r="J18" s="747"/>
      <c r="K18" s="43"/>
      <c r="L18" s="43"/>
      <c r="M18" s="43"/>
      <c r="N18" s="43"/>
      <c r="O18" s="745"/>
      <c r="P18" s="1269"/>
      <c r="Q18" s="43"/>
      <c r="R18" s="43"/>
      <c r="S18" s="43"/>
      <c r="T18" s="43"/>
      <c r="U18" s="1315"/>
      <c r="V18" s="43"/>
      <c r="W18" s="43"/>
      <c r="X18" s="55"/>
      <c r="Y18" s="55"/>
      <c r="Z18" s="55"/>
      <c r="AA18" s="56"/>
      <c r="AB18" s="548"/>
      <c r="AC18" s="1316"/>
      <c r="AD18" s="57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48"/>
    </row>
    <row r="19" spans="1:41" ht="31.5" x14ac:dyDescent="0.25">
      <c r="A19" s="3294" t="s">
        <v>152</v>
      </c>
      <c r="B19" s="1309" t="s">
        <v>1284</v>
      </c>
      <c r="C19" s="1310"/>
      <c r="D19" s="744"/>
      <c r="E19" s="744"/>
      <c r="F19" s="744"/>
      <c r="G19" s="744"/>
      <c r="H19" s="744"/>
      <c r="I19" s="744"/>
      <c r="J19" s="744"/>
      <c r="K19" s="43"/>
      <c r="L19" s="43"/>
      <c r="M19" s="43"/>
      <c r="N19" s="43"/>
      <c r="O19" s="745"/>
      <c r="P19" s="1269"/>
      <c r="Q19" s="43"/>
      <c r="R19" s="43"/>
      <c r="S19" s="43"/>
      <c r="T19" s="43"/>
      <c r="U19" s="1315"/>
      <c r="V19" s="43"/>
      <c r="W19" s="43"/>
      <c r="X19" s="43"/>
      <c r="Y19" s="43"/>
      <c r="Z19" s="43"/>
      <c r="AA19" s="43"/>
      <c r="AB19" s="745"/>
      <c r="AC19" s="1269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745"/>
    </row>
    <row r="20" spans="1:41" x14ac:dyDescent="0.25">
      <c r="A20" s="3294"/>
      <c r="B20" s="1313" t="s">
        <v>141</v>
      </c>
      <c r="C20" s="1314"/>
      <c r="D20" s="747"/>
      <c r="E20" s="747"/>
      <c r="F20" s="747"/>
      <c r="G20" s="747"/>
      <c r="H20" s="747"/>
      <c r="I20" s="747"/>
      <c r="J20" s="747"/>
      <c r="K20" s="538"/>
      <c r="L20" s="538"/>
      <c r="M20" s="538"/>
      <c r="N20" s="538"/>
      <c r="O20" s="1320"/>
      <c r="P20" s="529"/>
      <c r="Q20" s="538"/>
      <c r="R20" s="538"/>
      <c r="S20" s="538"/>
      <c r="T20" s="538"/>
      <c r="U20" s="1321"/>
      <c r="V20" s="538"/>
      <c r="W20" s="538"/>
      <c r="X20" s="51"/>
      <c r="Y20" s="51"/>
      <c r="Z20" s="51"/>
      <c r="AA20" s="52"/>
      <c r="AB20" s="547"/>
      <c r="AC20" s="1312"/>
      <c r="AD20" s="53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47"/>
    </row>
    <row r="21" spans="1:41" ht="31.5" x14ac:dyDescent="0.25">
      <c r="A21" s="1257" t="s">
        <v>145</v>
      </c>
      <c r="B21" s="1309" t="s">
        <v>2123</v>
      </c>
      <c r="C21" s="1310"/>
      <c r="D21" s="744"/>
      <c r="E21" s="744"/>
      <c r="F21" s="744"/>
      <c r="G21" s="744"/>
      <c r="H21" s="744"/>
      <c r="I21" s="744"/>
      <c r="J21" s="744"/>
      <c r="K21" s="54"/>
      <c r="L21" s="54"/>
      <c r="M21" s="54"/>
      <c r="N21" s="54"/>
      <c r="O21" s="1284"/>
      <c r="P21" s="1274"/>
      <c r="Q21" s="54"/>
      <c r="R21" s="54"/>
      <c r="S21" s="54"/>
      <c r="T21" s="54"/>
      <c r="U21" s="1317"/>
      <c r="V21" s="54"/>
      <c r="W21" s="54"/>
      <c r="X21" s="51"/>
      <c r="Y21" s="51"/>
      <c r="Z21" s="51"/>
      <c r="AA21" s="52"/>
      <c r="AB21" s="547"/>
      <c r="AC21" s="1312"/>
      <c r="AD21" s="53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47"/>
    </row>
    <row r="22" spans="1:41" ht="31.5" x14ac:dyDescent="0.25">
      <c r="A22" s="3295" t="s">
        <v>146</v>
      </c>
      <c r="B22" s="1309" t="s">
        <v>1285</v>
      </c>
      <c r="C22" s="1310"/>
      <c r="D22" s="744"/>
      <c r="E22" s="744"/>
      <c r="F22" s="744"/>
      <c r="G22" s="744"/>
      <c r="H22" s="744"/>
      <c r="I22" s="744"/>
      <c r="J22" s="744"/>
      <c r="K22" s="54"/>
      <c r="L22" s="54"/>
      <c r="M22" s="54"/>
      <c r="N22" s="54"/>
      <c r="O22" s="1284"/>
      <c r="P22" s="1274"/>
      <c r="Q22" s="54"/>
      <c r="R22" s="54"/>
      <c r="S22" s="54"/>
      <c r="T22" s="54"/>
      <c r="U22" s="1317"/>
      <c r="V22" s="54"/>
      <c r="W22" s="54"/>
      <c r="X22" s="51"/>
      <c r="Y22" s="51"/>
      <c r="Z22" s="51"/>
      <c r="AA22" s="52"/>
      <c r="AB22" s="547"/>
      <c r="AC22" s="1312"/>
      <c r="AD22" s="53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47"/>
    </row>
    <row r="23" spans="1:41" x14ac:dyDescent="0.25">
      <c r="A23" s="3296"/>
      <c r="B23" s="1313" t="s">
        <v>141</v>
      </c>
      <c r="C23" s="1314"/>
      <c r="D23" s="747"/>
      <c r="E23" s="747"/>
      <c r="F23" s="747"/>
      <c r="G23" s="747"/>
      <c r="H23" s="747"/>
      <c r="I23" s="747"/>
      <c r="J23" s="747"/>
      <c r="K23" s="43"/>
      <c r="L23" s="43"/>
      <c r="M23" s="43"/>
      <c r="N23" s="43"/>
      <c r="O23" s="745"/>
      <c r="P23" s="1269"/>
      <c r="Q23" s="43"/>
      <c r="R23" s="43"/>
      <c r="S23" s="43"/>
      <c r="T23" s="43"/>
      <c r="U23" s="1315"/>
      <c r="V23" s="43"/>
      <c r="W23" s="43"/>
      <c r="X23" s="55"/>
      <c r="Y23" s="55"/>
      <c r="Z23" s="55"/>
      <c r="AA23" s="56"/>
      <c r="AB23" s="548"/>
      <c r="AC23" s="1316"/>
      <c r="AD23" s="57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48"/>
    </row>
    <row r="24" spans="1:41" x14ac:dyDescent="0.25">
      <c r="A24" s="3277" t="s">
        <v>149</v>
      </c>
      <c r="B24" s="1322" t="s">
        <v>1286</v>
      </c>
      <c r="C24" s="1323"/>
      <c r="D24" s="59"/>
      <c r="E24" s="59"/>
      <c r="F24" s="59"/>
      <c r="G24" s="59"/>
      <c r="H24" s="59"/>
      <c r="I24" s="59"/>
      <c r="J24" s="59"/>
      <c r="K24" s="549"/>
      <c r="L24" s="549"/>
      <c r="M24" s="549"/>
      <c r="N24" s="549"/>
      <c r="O24" s="1324"/>
      <c r="P24" s="1325"/>
      <c r="Q24" s="549"/>
      <c r="R24" s="549"/>
      <c r="S24" s="549"/>
      <c r="T24" s="549"/>
      <c r="U24" s="1326"/>
      <c r="V24" s="549"/>
      <c r="W24" s="549"/>
      <c r="X24" s="55"/>
      <c r="Y24" s="55"/>
      <c r="Z24" s="55"/>
      <c r="AA24" s="56"/>
      <c r="AB24" s="548"/>
      <c r="AC24" s="1316"/>
      <c r="AD24" s="57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48"/>
    </row>
    <row r="25" spans="1:41" x14ac:dyDescent="0.25">
      <c r="A25" s="3277"/>
      <c r="B25" s="1313" t="s">
        <v>141</v>
      </c>
      <c r="C25" s="1314"/>
      <c r="D25" s="747"/>
      <c r="E25" s="747"/>
      <c r="F25" s="747"/>
      <c r="G25" s="747"/>
      <c r="H25" s="747"/>
      <c r="I25" s="747"/>
      <c r="J25" s="747"/>
      <c r="K25" s="43"/>
      <c r="L25" s="43"/>
      <c r="M25" s="43"/>
      <c r="N25" s="43"/>
      <c r="O25" s="745"/>
      <c r="P25" s="1269"/>
      <c r="Q25" s="43"/>
      <c r="R25" s="43"/>
      <c r="S25" s="43"/>
      <c r="T25" s="43"/>
      <c r="U25" s="1315"/>
      <c r="V25" s="43"/>
      <c r="W25" s="43"/>
      <c r="X25" s="55"/>
      <c r="Y25" s="55"/>
      <c r="Z25" s="55"/>
      <c r="AA25" s="56"/>
      <c r="AB25" s="548"/>
      <c r="AC25" s="1316"/>
      <c r="AD25" s="57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48"/>
    </row>
    <row r="26" spans="1:41" x14ac:dyDescent="0.25">
      <c r="A26" s="3275" t="s">
        <v>192</v>
      </c>
      <c r="B26" s="1327" t="s">
        <v>1287</v>
      </c>
      <c r="C26" s="1328"/>
      <c r="D26" s="757"/>
      <c r="E26" s="757"/>
      <c r="F26" s="757"/>
      <c r="G26" s="757"/>
      <c r="H26" s="757"/>
      <c r="I26" s="757"/>
      <c r="J26" s="757"/>
      <c r="K26" s="43"/>
      <c r="L26" s="43"/>
      <c r="M26" s="43"/>
      <c r="N26" s="43"/>
      <c r="O26" s="745"/>
      <c r="P26" s="1269"/>
      <c r="Q26" s="43"/>
      <c r="R26" s="43"/>
      <c r="S26" s="43"/>
      <c r="T26" s="43"/>
      <c r="U26" s="1315"/>
      <c r="V26" s="43"/>
      <c r="W26" s="43"/>
      <c r="X26" s="55"/>
      <c r="Y26" s="55"/>
      <c r="Z26" s="55"/>
      <c r="AA26" s="56"/>
      <c r="AB26" s="548"/>
      <c r="AC26" s="1316"/>
      <c r="AD26" s="57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48"/>
    </row>
    <row r="27" spans="1:41" x14ac:dyDescent="0.25">
      <c r="A27" s="3276"/>
      <c r="B27" s="1313" t="s">
        <v>141</v>
      </c>
      <c r="C27" s="1314"/>
      <c r="D27" s="747"/>
      <c r="E27" s="747"/>
      <c r="F27" s="747"/>
      <c r="G27" s="747"/>
      <c r="H27" s="747"/>
      <c r="I27" s="747"/>
      <c r="J27" s="747"/>
      <c r="K27" s="43"/>
      <c r="L27" s="43"/>
      <c r="M27" s="43"/>
      <c r="N27" s="43"/>
      <c r="O27" s="745"/>
      <c r="P27" s="1269"/>
      <c r="Q27" s="43"/>
      <c r="R27" s="43"/>
      <c r="S27" s="43"/>
      <c r="T27" s="43"/>
      <c r="U27" s="1315"/>
      <c r="V27" s="43"/>
      <c r="W27" s="43"/>
      <c r="X27" s="55"/>
      <c r="Y27" s="55"/>
      <c r="Z27" s="55"/>
      <c r="AA27" s="56"/>
      <c r="AB27" s="548"/>
      <c r="AC27" s="1316"/>
      <c r="AD27" s="57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48"/>
    </row>
    <row r="28" spans="1:41" x14ac:dyDescent="0.25">
      <c r="A28" s="3293" t="s">
        <v>1288</v>
      </c>
      <c r="B28" s="1318" t="s">
        <v>143</v>
      </c>
      <c r="C28" s="1319"/>
      <c r="D28" s="756"/>
      <c r="E28" s="756"/>
      <c r="F28" s="756"/>
      <c r="G28" s="756"/>
      <c r="H28" s="756"/>
      <c r="I28" s="756"/>
      <c r="J28" s="756"/>
      <c r="K28" s="43"/>
      <c r="L28" s="43"/>
      <c r="M28" s="43"/>
      <c r="N28" s="43"/>
      <c r="O28" s="745"/>
      <c r="P28" s="1269"/>
      <c r="Q28" s="43"/>
      <c r="R28" s="43"/>
      <c r="S28" s="43"/>
      <c r="T28" s="43"/>
      <c r="U28" s="1315"/>
      <c r="V28" s="43"/>
      <c r="W28" s="43"/>
      <c r="X28" s="55"/>
      <c r="Y28" s="55"/>
      <c r="Z28" s="55"/>
      <c r="AA28" s="56"/>
      <c r="AB28" s="548"/>
      <c r="AC28" s="1316"/>
      <c r="AD28" s="57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48"/>
    </row>
    <row r="29" spans="1:41" x14ac:dyDescent="0.25">
      <c r="A29" s="3293"/>
      <c r="B29" s="1313" t="s">
        <v>141</v>
      </c>
      <c r="C29" s="1314"/>
      <c r="D29" s="747"/>
      <c r="E29" s="747"/>
      <c r="F29" s="747"/>
      <c r="G29" s="747"/>
      <c r="H29" s="747"/>
      <c r="I29" s="747"/>
      <c r="J29" s="747"/>
      <c r="K29" s="43"/>
      <c r="L29" s="43"/>
      <c r="M29" s="43"/>
      <c r="N29" s="43"/>
      <c r="O29" s="745"/>
      <c r="P29" s="1269"/>
      <c r="Q29" s="43"/>
      <c r="R29" s="43"/>
      <c r="S29" s="43"/>
      <c r="T29" s="43"/>
      <c r="U29" s="1315"/>
      <c r="V29" s="43"/>
      <c r="W29" s="43"/>
      <c r="X29" s="55"/>
      <c r="Y29" s="55"/>
      <c r="Z29" s="55"/>
      <c r="AA29" s="56"/>
      <c r="AB29" s="548"/>
      <c r="AC29" s="1316"/>
      <c r="AD29" s="57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48"/>
    </row>
    <row r="30" spans="1:41" x14ac:dyDescent="0.25">
      <c r="A30" s="3293" t="s">
        <v>1289</v>
      </c>
      <c r="B30" s="1318" t="s">
        <v>1270</v>
      </c>
      <c r="C30" s="1319"/>
      <c r="D30" s="756"/>
      <c r="E30" s="756"/>
      <c r="F30" s="756"/>
      <c r="G30" s="756"/>
      <c r="H30" s="756"/>
      <c r="I30" s="756"/>
      <c r="J30" s="756"/>
      <c r="K30" s="43"/>
      <c r="L30" s="43"/>
      <c r="M30" s="43"/>
      <c r="N30" s="43"/>
      <c r="O30" s="745"/>
      <c r="P30" s="1269"/>
      <c r="Q30" s="43"/>
      <c r="R30" s="43"/>
      <c r="S30" s="43"/>
      <c r="T30" s="43"/>
      <c r="U30" s="1315"/>
      <c r="V30" s="43"/>
      <c r="W30" s="43"/>
      <c r="X30" s="55"/>
      <c r="Y30" s="55"/>
      <c r="Z30" s="55"/>
      <c r="AA30" s="56"/>
      <c r="AB30" s="548"/>
      <c r="AC30" s="1316"/>
      <c r="AD30" s="57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48"/>
    </row>
    <row r="31" spans="1:41" x14ac:dyDescent="0.25">
      <c r="A31" s="3293"/>
      <c r="B31" s="1313" t="s">
        <v>141</v>
      </c>
      <c r="C31" s="1314"/>
      <c r="D31" s="747"/>
      <c r="E31" s="747"/>
      <c r="F31" s="747"/>
      <c r="G31" s="747"/>
      <c r="H31" s="747"/>
      <c r="I31" s="747"/>
      <c r="J31" s="747"/>
      <c r="K31" s="43"/>
      <c r="L31" s="43"/>
      <c r="M31" s="43"/>
      <c r="N31" s="43"/>
      <c r="O31" s="745"/>
      <c r="P31" s="1269"/>
      <c r="Q31" s="43"/>
      <c r="R31" s="43"/>
      <c r="S31" s="43"/>
      <c r="T31" s="43"/>
      <c r="U31" s="1315"/>
      <c r="V31" s="43"/>
      <c r="W31" s="43"/>
      <c r="X31" s="55"/>
      <c r="Y31" s="55"/>
      <c r="Z31" s="55"/>
      <c r="AA31" s="56"/>
      <c r="AB31" s="548"/>
      <c r="AC31" s="1316"/>
      <c r="AD31" s="57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48"/>
    </row>
    <row r="32" spans="1:41" x14ac:dyDescent="0.25">
      <c r="A32" s="3277" t="s">
        <v>193</v>
      </c>
      <c r="B32" s="1309" t="s">
        <v>1290</v>
      </c>
      <c r="C32" s="1310"/>
      <c r="D32" s="744"/>
      <c r="E32" s="744"/>
      <c r="F32" s="744"/>
      <c r="G32" s="744"/>
      <c r="H32" s="744"/>
      <c r="I32" s="744"/>
      <c r="J32" s="744"/>
      <c r="K32" s="549"/>
      <c r="L32" s="549"/>
      <c r="M32" s="549"/>
      <c r="N32" s="549"/>
      <c r="O32" s="1324"/>
      <c r="P32" s="1325"/>
      <c r="Q32" s="549"/>
      <c r="R32" s="549"/>
      <c r="S32" s="549"/>
      <c r="T32" s="549"/>
      <c r="U32" s="1326"/>
      <c r="V32" s="549"/>
      <c r="W32" s="549"/>
      <c r="X32" s="55"/>
      <c r="Y32" s="55"/>
      <c r="Z32" s="55"/>
      <c r="AA32" s="56"/>
      <c r="AB32" s="548"/>
      <c r="AC32" s="1316"/>
      <c r="AD32" s="57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48"/>
    </row>
    <row r="33" spans="1:41" ht="16.5" thickBot="1" x14ac:dyDescent="0.3">
      <c r="A33" s="3297"/>
      <c r="B33" s="1329" t="s">
        <v>141</v>
      </c>
      <c r="C33" s="1330"/>
      <c r="D33" s="1220"/>
      <c r="E33" s="1220"/>
      <c r="F33" s="1220"/>
      <c r="G33" s="1220"/>
      <c r="H33" s="1220"/>
      <c r="I33" s="1220"/>
      <c r="J33" s="1220"/>
      <c r="K33" s="1221"/>
      <c r="L33" s="1221"/>
      <c r="M33" s="1221"/>
      <c r="N33" s="1221"/>
      <c r="O33" s="1265"/>
      <c r="P33" s="1285"/>
      <c r="Q33" s="1221"/>
      <c r="R33" s="1221"/>
      <c r="S33" s="1221"/>
      <c r="T33" s="1221"/>
      <c r="U33" s="1331"/>
      <c r="V33" s="1221"/>
      <c r="W33" s="1221"/>
      <c r="X33" s="1222"/>
      <c r="Y33" s="1222"/>
      <c r="Z33" s="1222"/>
      <c r="AA33" s="1223"/>
      <c r="AB33" s="1225"/>
      <c r="AC33" s="1332"/>
      <c r="AD33" s="1224"/>
      <c r="AE33" s="1222"/>
      <c r="AF33" s="1222"/>
      <c r="AG33" s="1222"/>
      <c r="AH33" s="1222"/>
      <c r="AI33" s="1222"/>
      <c r="AJ33" s="1222"/>
      <c r="AK33" s="1222"/>
      <c r="AL33" s="1222"/>
      <c r="AM33" s="1222"/>
      <c r="AN33" s="1222"/>
      <c r="AO33" s="1225"/>
    </row>
    <row r="34" spans="1:41" ht="16.5" thickBot="1" x14ac:dyDescent="0.3">
      <c r="A34" s="1333"/>
      <c r="B34" s="1334"/>
      <c r="C34" s="1334"/>
      <c r="D34" s="1334"/>
      <c r="E34" s="1334"/>
      <c r="F34" s="1334"/>
      <c r="G34" s="1334"/>
      <c r="H34" s="1334"/>
      <c r="I34" s="1334"/>
      <c r="J34" s="1334"/>
      <c r="K34" s="1288"/>
      <c r="L34" s="1288"/>
      <c r="M34" s="1288"/>
      <c r="N34" s="1288"/>
      <c r="O34" s="1288"/>
      <c r="P34" s="1288"/>
      <c r="Q34" s="1288"/>
      <c r="R34" s="1288"/>
      <c r="S34" s="1288"/>
      <c r="T34" s="1288"/>
      <c r="U34" s="1335"/>
      <c r="V34" s="1288"/>
      <c r="W34" s="1288"/>
      <c r="X34" s="1336"/>
      <c r="Y34" s="1336"/>
      <c r="Z34" s="1336"/>
      <c r="AA34" s="1337"/>
      <c r="AB34" s="1338"/>
      <c r="AC34" s="1338"/>
      <c r="AD34" s="1338"/>
      <c r="AE34" s="1336"/>
      <c r="AF34" s="1336"/>
      <c r="AG34" s="1336"/>
      <c r="AH34" s="1336"/>
      <c r="AI34" s="1336"/>
      <c r="AJ34" s="1336"/>
      <c r="AK34" s="1336"/>
      <c r="AL34" s="1336"/>
      <c r="AM34" s="1336"/>
      <c r="AN34" s="1336"/>
      <c r="AO34" s="1338"/>
    </row>
    <row r="35" spans="1:41" ht="32.25" thickBot="1" x14ac:dyDescent="0.3">
      <c r="A35" s="1339" t="s">
        <v>145</v>
      </c>
      <c r="B35" s="1340" t="s">
        <v>2128</v>
      </c>
      <c r="C35" s="1341"/>
      <c r="D35" s="1342"/>
      <c r="E35" s="1342"/>
      <c r="F35" s="1342"/>
      <c r="G35" s="1342"/>
      <c r="H35" s="1342"/>
      <c r="I35" s="1342"/>
      <c r="J35" s="1342"/>
      <c r="K35" s="1343"/>
      <c r="L35" s="1343"/>
      <c r="M35" s="1343"/>
      <c r="N35" s="1343"/>
      <c r="O35" s="1344"/>
      <c r="P35" s="1345"/>
      <c r="Q35" s="1343"/>
      <c r="R35" s="1343"/>
      <c r="S35" s="1343"/>
      <c r="T35" s="1343"/>
      <c r="U35" s="1346"/>
      <c r="V35" s="1343">
        <f>U21</f>
        <v>0</v>
      </c>
      <c r="W35" s="1343">
        <f>V21</f>
        <v>0</v>
      </c>
      <c r="X35" s="1343">
        <f t="shared" ref="X35:AA35" si="0">W21</f>
        <v>0</v>
      </c>
      <c r="Y35" s="1343">
        <f t="shared" si="0"/>
        <v>0</v>
      </c>
      <c r="Z35" s="1343">
        <f t="shared" si="0"/>
        <v>0</v>
      </c>
      <c r="AA35" s="1343">
        <f t="shared" si="0"/>
        <v>0</v>
      </c>
      <c r="AB35" s="1347"/>
      <c r="AC35" s="1348">
        <f>AA21</f>
        <v>0</v>
      </c>
      <c r="AD35" s="1348">
        <f>AC21</f>
        <v>0</v>
      </c>
      <c r="AE35" s="1348">
        <f t="shared" ref="AE35:AM35" si="1">AD21</f>
        <v>0</v>
      </c>
      <c r="AF35" s="1348">
        <f t="shared" si="1"/>
        <v>0</v>
      </c>
      <c r="AG35" s="1348">
        <f t="shared" si="1"/>
        <v>0</v>
      </c>
      <c r="AH35" s="1348">
        <f t="shared" si="1"/>
        <v>0</v>
      </c>
      <c r="AI35" s="1348">
        <f t="shared" si="1"/>
        <v>0</v>
      </c>
      <c r="AJ35" s="1348">
        <f t="shared" si="1"/>
        <v>0</v>
      </c>
      <c r="AK35" s="1348">
        <f t="shared" si="1"/>
        <v>0</v>
      </c>
      <c r="AL35" s="1348">
        <f t="shared" si="1"/>
        <v>0</v>
      </c>
      <c r="AM35" s="1348">
        <f t="shared" si="1"/>
        <v>0</v>
      </c>
      <c r="AN35" s="1348">
        <f>AM21</f>
        <v>0</v>
      </c>
      <c r="AO35" s="1347"/>
    </row>
    <row r="38" spans="1:41" ht="33" customHeight="1" x14ac:dyDescent="0.25">
      <c r="B38" s="1349" t="s">
        <v>2126</v>
      </c>
      <c r="C38" s="3298" t="s">
        <v>2129</v>
      </c>
      <c r="D38" s="3298"/>
      <c r="E38" s="3298"/>
      <c r="F38" s="3298"/>
      <c r="G38" s="3298"/>
      <c r="H38" s="3298"/>
      <c r="I38" s="3298"/>
      <c r="J38" s="3298"/>
      <c r="K38" s="3298"/>
      <c r="L38" s="3298"/>
      <c r="M38" s="3298"/>
      <c r="N38" s="3298"/>
      <c r="O38" s="3298"/>
      <c r="P38" s="3298"/>
      <c r="Q38" s="3298"/>
      <c r="R38" s="3298"/>
      <c r="S38" s="3298"/>
      <c r="T38" s="3298"/>
      <c r="U38" s="3298"/>
      <c r="V38" s="3298"/>
      <c r="W38" s="3298"/>
      <c r="X38" s="3298"/>
      <c r="Y38" s="3298"/>
      <c r="Z38" s="3298"/>
      <c r="AA38" s="3298"/>
      <c r="AB38" s="3298"/>
      <c r="AC38" s="3298"/>
      <c r="AD38" s="3298"/>
      <c r="AE38" s="3298"/>
      <c r="AF38" s="3298"/>
      <c r="AG38" s="3298"/>
      <c r="AH38" s="1350"/>
      <c r="AI38" s="1350"/>
      <c r="AJ38" s="1350"/>
      <c r="AK38" s="1350"/>
      <c r="AL38" s="1350"/>
      <c r="AM38" s="1350"/>
      <c r="AN38" s="1350"/>
      <c r="AO38" s="1350"/>
    </row>
    <row r="39" spans="1:41" ht="34.5" customHeight="1" x14ac:dyDescent="0.25">
      <c r="C39" s="3299" t="s">
        <v>2127</v>
      </c>
      <c r="D39" s="3299"/>
      <c r="E39" s="3299"/>
      <c r="F39" s="3299"/>
      <c r="G39" s="3299"/>
      <c r="H39" s="3299"/>
      <c r="I39" s="3299"/>
      <c r="J39" s="3299"/>
      <c r="K39" s="3299"/>
      <c r="L39" s="3299"/>
      <c r="M39" s="3299"/>
      <c r="N39" s="3299"/>
      <c r="O39" s="3299"/>
      <c r="P39" s="3299"/>
      <c r="Q39" s="3299"/>
      <c r="R39" s="3299"/>
      <c r="S39" s="3299"/>
      <c r="T39" s="3299"/>
      <c r="U39" s="3299"/>
      <c r="V39" s="3299"/>
      <c r="W39" s="3299"/>
      <c r="X39" s="3299"/>
      <c r="Y39" s="3299"/>
      <c r="Z39" s="3299"/>
      <c r="AA39" s="3299"/>
      <c r="AB39" s="3299"/>
      <c r="AC39" s="3299"/>
      <c r="AD39" s="3299"/>
      <c r="AE39" s="3299"/>
      <c r="AF39" s="3299"/>
      <c r="AG39" s="3299"/>
    </row>
  </sheetData>
  <mergeCells count="39">
    <mergeCell ref="A28:A29"/>
    <mergeCell ref="A30:A31"/>
    <mergeCell ref="A32:A33"/>
    <mergeCell ref="C38:AG38"/>
    <mergeCell ref="C39:AG39"/>
    <mergeCell ref="A15:A16"/>
    <mergeCell ref="A17:A18"/>
    <mergeCell ref="A19:A20"/>
    <mergeCell ref="A22:A23"/>
    <mergeCell ref="A24:A25"/>
    <mergeCell ref="A26:A27"/>
    <mergeCell ref="AF8:AH8"/>
    <mergeCell ref="AI8:AK8"/>
    <mergeCell ref="AL8:AN8"/>
    <mergeCell ref="AO8:AO9"/>
    <mergeCell ref="A11:A12"/>
    <mergeCell ref="A13:A14"/>
    <mergeCell ref="P8:R8"/>
    <mergeCell ref="S8:U8"/>
    <mergeCell ref="V8:X8"/>
    <mergeCell ref="Y8:AA8"/>
    <mergeCell ref="AB8:AB9"/>
    <mergeCell ref="AC8:AE8"/>
    <mergeCell ref="A7:A9"/>
    <mergeCell ref="B7:B9"/>
    <mergeCell ref="C7:O7"/>
    <mergeCell ref="P7:AB7"/>
    <mergeCell ref="AE7:AO7"/>
    <mergeCell ref="C8:E8"/>
    <mergeCell ref="F8:H8"/>
    <mergeCell ref="I8:K8"/>
    <mergeCell ref="L8:N8"/>
    <mergeCell ref="O8:O9"/>
    <mergeCell ref="B6:AO6"/>
    <mergeCell ref="Y1:AO1"/>
    <mergeCell ref="Y2:AO2"/>
    <mergeCell ref="AE3:AO3"/>
    <mergeCell ref="B4:AO4"/>
    <mergeCell ref="B5:AO5"/>
  </mergeCells>
  <pageMargins left="0.7" right="0.7" top="0.75" bottom="0.75" header="0.3" footer="0.3"/>
  <pageSetup paperSize="9" scale="33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T18"/>
  <sheetViews>
    <sheetView workbookViewId="0">
      <selection activeCell="L2" sqref="L1:P2"/>
    </sheetView>
  </sheetViews>
  <sheetFormatPr defaultColWidth="10.28515625" defaultRowHeight="15.75" x14ac:dyDescent="0.25"/>
  <cols>
    <col min="1" max="1" width="12.42578125" style="65" customWidth="1"/>
    <col min="2" max="2" width="54.85546875" style="65" customWidth="1"/>
    <col min="3" max="3" width="16.42578125" style="65" customWidth="1"/>
    <col min="4" max="4" width="20.7109375" style="65" customWidth="1"/>
    <col min="5" max="6" width="13.85546875" style="65" customWidth="1"/>
    <col min="7" max="9" width="13.5703125" style="65" customWidth="1"/>
    <col min="10" max="12" width="14" style="65" customWidth="1"/>
    <col min="13" max="15" width="14.140625" style="65" customWidth="1"/>
    <col min="16" max="16" width="13.5703125" style="65" customWidth="1"/>
    <col min="17" max="17" width="11.7109375" style="65" customWidth="1"/>
    <col min="18" max="18" width="12.28515625" style="65" customWidth="1"/>
    <col min="19" max="19" width="14.140625" style="65" customWidth="1"/>
    <col min="20" max="20" width="12.140625" style="65" customWidth="1"/>
    <col min="21" max="16384" width="10.28515625" style="65"/>
  </cols>
  <sheetData>
    <row r="1" spans="1:20" ht="15.75" customHeight="1" x14ac:dyDescent="0.25">
      <c r="D1" s="46"/>
      <c r="E1" s="46"/>
      <c r="F1" s="46"/>
      <c r="G1" s="46"/>
      <c r="H1" s="46"/>
      <c r="I1" s="46"/>
      <c r="J1" s="46"/>
      <c r="K1" s="46"/>
      <c r="L1" s="2906" t="s">
        <v>410</v>
      </c>
      <c r="M1" s="2906"/>
      <c r="N1" s="2906"/>
      <c r="O1" s="2906"/>
      <c r="P1" s="2906"/>
      <c r="R1" s="46"/>
      <c r="S1" s="46"/>
      <c r="T1" s="46"/>
    </row>
    <row r="2" spans="1:20" ht="61.5" customHeight="1" x14ac:dyDescent="0.25">
      <c r="D2" s="46"/>
      <c r="E2" s="46"/>
      <c r="F2" s="46"/>
      <c r="G2" s="46"/>
      <c r="H2" s="46"/>
      <c r="I2" s="46"/>
      <c r="J2" s="46"/>
      <c r="K2" s="46"/>
      <c r="L2" s="2906" t="s">
        <v>90</v>
      </c>
      <c r="M2" s="2906"/>
      <c r="N2" s="2906"/>
      <c r="O2" s="2906"/>
      <c r="P2" s="2906"/>
      <c r="R2" s="46"/>
      <c r="S2" s="46"/>
      <c r="T2" s="46"/>
    </row>
    <row r="3" spans="1:20" x14ac:dyDescent="0.25">
      <c r="D3" s="62"/>
      <c r="E3" s="62"/>
      <c r="F3" s="62"/>
      <c r="G3" s="400"/>
      <c r="H3" s="400"/>
      <c r="I3" s="400"/>
      <c r="J3" s="400"/>
      <c r="K3" s="400"/>
      <c r="L3" s="3268" t="s">
        <v>1813</v>
      </c>
      <c r="M3" s="3268"/>
      <c r="N3" s="3268"/>
      <c r="O3" s="3268"/>
      <c r="P3" s="3268"/>
    </row>
    <row r="4" spans="1:20" s="74" customFormat="1" ht="18.75" x14ac:dyDescent="0.3">
      <c r="A4" s="3301" t="s">
        <v>2070</v>
      </c>
      <c r="B4" s="3301"/>
      <c r="C4" s="3301"/>
      <c r="D4" s="3301"/>
      <c r="E4" s="3301"/>
      <c r="F4" s="3301"/>
      <c r="G4" s="3301"/>
      <c r="H4" s="3301"/>
      <c r="I4" s="3301"/>
      <c r="J4" s="3301"/>
      <c r="K4" s="3301"/>
      <c r="L4" s="3301"/>
      <c r="M4" s="3301"/>
      <c r="N4" s="3301"/>
      <c r="O4" s="3301"/>
      <c r="P4" s="3301"/>
      <c r="Q4" s="1199"/>
      <c r="R4" s="1199"/>
      <c r="S4" s="1199"/>
      <c r="T4" s="1199"/>
    </row>
    <row r="5" spans="1:20" s="74" customFormat="1" ht="18.75" x14ac:dyDescent="0.3">
      <c r="A5" s="3300" t="s">
        <v>2069</v>
      </c>
      <c r="B5" s="3300"/>
      <c r="C5" s="3300"/>
      <c r="D5" s="3300"/>
      <c r="E5" s="3300"/>
      <c r="F5" s="3300"/>
      <c r="G5" s="3300"/>
      <c r="H5" s="3300"/>
      <c r="I5" s="3300"/>
      <c r="J5" s="3300"/>
      <c r="K5" s="3300"/>
      <c r="L5" s="3300"/>
      <c r="M5" s="3300"/>
      <c r="N5" s="3300"/>
      <c r="O5" s="3300"/>
      <c r="P5" s="3300"/>
      <c r="Q5" s="1199"/>
      <c r="R5" s="1199"/>
      <c r="S5" s="1199"/>
      <c r="T5" s="1199"/>
    </row>
    <row r="6" spans="1:20" s="390" customFormat="1" ht="18.75" customHeight="1" thickBot="1" x14ac:dyDescent="0.35">
      <c r="A6" s="391"/>
      <c r="B6" s="63" t="s">
        <v>85</v>
      </c>
      <c r="C6" s="3302"/>
      <c r="D6" s="3302"/>
      <c r="E6" s="3302"/>
      <c r="F6" s="3302"/>
      <c r="G6" s="3302"/>
      <c r="H6" s="3302"/>
      <c r="I6" s="3302"/>
      <c r="J6" s="3303"/>
      <c r="K6" s="1198"/>
      <c r="L6" s="1198"/>
      <c r="M6" s="414"/>
      <c r="N6" s="414"/>
      <c r="O6" s="414"/>
    </row>
    <row r="7" spans="1:20" s="64" customFormat="1" ht="19.5" thickBot="1" x14ac:dyDescent="0.35">
      <c r="B7" s="770"/>
      <c r="C7" s="30" t="s">
        <v>99</v>
      </c>
      <c r="D7" s="148"/>
      <c r="E7" s="792"/>
      <c r="F7" s="792"/>
      <c r="G7" s="32" t="s">
        <v>86</v>
      </c>
      <c r="H7" s="32"/>
      <c r="I7" s="32"/>
      <c r="J7" s="770"/>
      <c r="K7" s="770"/>
      <c r="L7" s="770"/>
    </row>
    <row r="8" spans="1:20" x14ac:dyDescent="0.25">
      <c r="A8" s="81"/>
      <c r="B8" s="833"/>
      <c r="C8" s="833"/>
      <c r="D8" s="834"/>
      <c r="E8" s="834"/>
      <c r="F8" s="834"/>
      <c r="G8" s="834"/>
      <c r="H8" s="834"/>
      <c r="I8" s="834"/>
      <c r="J8" s="835"/>
      <c r="K8" s="835"/>
      <c r="L8" s="835"/>
      <c r="M8" s="835"/>
      <c r="N8" s="835"/>
      <c r="O8" s="835"/>
      <c r="P8" s="835"/>
      <c r="Q8" s="835"/>
      <c r="R8" s="835"/>
      <c r="S8" s="835"/>
      <c r="T8" s="833"/>
    </row>
    <row r="10" spans="1:20" ht="51" customHeight="1" x14ac:dyDescent="0.25">
      <c r="A10" s="3307" t="s">
        <v>419</v>
      </c>
      <c r="B10" s="3307" t="s">
        <v>157</v>
      </c>
      <c r="C10" s="3309" t="s">
        <v>420</v>
      </c>
      <c r="D10" s="1537" t="s">
        <v>2268</v>
      </c>
      <c r="E10" s="3307" t="s">
        <v>127</v>
      </c>
      <c r="F10" s="3304" t="s">
        <v>11</v>
      </c>
      <c r="G10" s="3305"/>
      <c r="H10" s="3306"/>
      <c r="I10" s="3304" t="s">
        <v>12</v>
      </c>
      <c r="J10" s="3305"/>
      <c r="K10" s="3306"/>
      <c r="L10" s="3304" t="s">
        <v>13</v>
      </c>
      <c r="M10" s="3305"/>
      <c r="N10" s="3306"/>
      <c r="O10" s="3304" t="s">
        <v>14</v>
      </c>
      <c r="P10" s="3305"/>
      <c r="Q10" s="3306"/>
    </row>
    <row r="11" spans="1:20" ht="19.5" customHeight="1" x14ac:dyDescent="0.25">
      <c r="A11" s="3308"/>
      <c r="B11" s="3308"/>
      <c r="C11" s="3310"/>
      <c r="D11" s="1034" t="s">
        <v>2067</v>
      </c>
      <c r="E11" s="3308"/>
      <c r="F11" s="1034" t="s">
        <v>2056</v>
      </c>
      <c r="G11" s="1034" t="s">
        <v>2057</v>
      </c>
      <c r="H11" s="1034" t="s">
        <v>2058</v>
      </c>
      <c r="I11" s="1034" t="s">
        <v>2059</v>
      </c>
      <c r="J11" s="1034" t="s">
        <v>2060</v>
      </c>
      <c r="K11" s="1034" t="s">
        <v>2061</v>
      </c>
      <c r="L11" s="1034" t="s">
        <v>2062</v>
      </c>
      <c r="M11" s="1034" t="s">
        <v>2063</v>
      </c>
      <c r="N11" s="1034" t="s">
        <v>2064</v>
      </c>
      <c r="O11" s="1034" t="s">
        <v>2065</v>
      </c>
      <c r="P11" s="1034" t="s">
        <v>2066</v>
      </c>
      <c r="Q11" s="1034" t="s">
        <v>2067</v>
      </c>
    </row>
    <row r="12" spans="1:20" x14ac:dyDescent="0.25">
      <c r="A12" s="1535" t="s">
        <v>138</v>
      </c>
      <c r="B12" s="221" t="s">
        <v>2267</v>
      </c>
      <c r="C12" s="614" t="s">
        <v>102</v>
      </c>
      <c r="D12" s="2248"/>
      <c r="E12" s="1036">
        <f>SUM(F12:Q12)</f>
        <v>100</v>
      </c>
      <c r="F12" s="1035">
        <v>100</v>
      </c>
      <c r="G12" s="1035"/>
      <c r="H12" s="1035"/>
      <c r="I12" s="1035"/>
      <c r="J12" s="1035"/>
      <c r="K12" s="1035"/>
      <c r="L12" s="1035"/>
      <c r="M12" s="1035"/>
      <c r="N12" s="1035"/>
      <c r="O12" s="1035"/>
      <c r="P12" s="1035"/>
      <c r="Q12" s="1035"/>
    </row>
    <row r="13" spans="1:20" x14ac:dyDescent="0.25">
      <c r="A13" s="1535" t="s">
        <v>145</v>
      </c>
      <c r="B13" s="1536" t="s">
        <v>2266</v>
      </c>
      <c r="C13" s="614" t="s">
        <v>421</v>
      </c>
      <c r="D13" s="2248"/>
      <c r="E13" s="1036"/>
      <c r="F13" s="1036"/>
      <c r="G13" s="1036"/>
      <c r="H13" s="1036"/>
      <c r="I13" s="1036"/>
      <c r="J13" s="1036"/>
      <c r="K13" s="1036"/>
      <c r="L13" s="1036"/>
      <c r="M13" s="1036"/>
      <c r="N13" s="1036"/>
      <c r="O13" s="1036"/>
      <c r="P13" s="1036"/>
      <c r="Q13" s="1036"/>
    </row>
    <row r="14" spans="1:20" x14ac:dyDescent="0.25">
      <c r="A14" s="1535"/>
      <c r="B14" s="1536" t="s">
        <v>2269</v>
      </c>
      <c r="C14" s="614" t="s">
        <v>102</v>
      </c>
      <c r="D14" s="2248"/>
      <c r="E14" s="1036"/>
      <c r="F14" s="1036"/>
      <c r="G14" s="1036"/>
      <c r="H14" s="1036"/>
      <c r="I14" s="1036"/>
      <c r="J14" s="1036"/>
      <c r="K14" s="1036"/>
      <c r="L14" s="1036"/>
      <c r="M14" s="1036"/>
      <c r="N14" s="1036"/>
      <c r="O14" s="1036"/>
      <c r="P14" s="1036"/>
      <c r="Q14" s="1036"/>
    </row>
    <row r="15" spans="1:20" x14ac:dyDescent="0.25">
      <c r="A15" s="2233" t="s">
        <v>150</v>
      </c>
      <c r="B15" s="182" t="s">
        <v>2610</v>
      </c>
      <c r="C15" s="614"/>
      <c r="D15" s="2248"/>
      <c r="E15" s="1036"/>
      <c r="F15" s="1036">
        <v>13</v>
      </c>
      <c r="G15" s="1036"/>
      <c r="H15" s="1036"/>
      <c r="I15" s="1036"/>
      <c r="J15" s="1036"/>
      <c r="K15" s="1036"/>
      <c r="L15" s="1036"/>
      <c r="M15" s="1036"/>
      <c r="N15" s="1036"/>
      <c r="O15" s="1036"/>
      <c r="P15" s="1036"/>
      <c r="Q15" s="1036"/>
    </row>
    <row r="16" spans="1:20" ht="39" customHeight="1" x14ac:dyDescent="0.25">
      <c r="A16" s="1034" t="s">
        <v>2609</v>
      </c>
      <c r="B16" s="225" t="s">
        <v>2085</v>
      </c>
      <c r="C16" s="614" t="s">
        <v>102</v>
      </c>
      <c r="D16" s="2248"/>
      <c r="E16" s="1036">
        <f>SUM(F16:Q16)</f>
        <v>94</v>
      </c>
      <c r="F16" s="2249">
        <f>ROUND((F12+D12)/2*((100-F15)/100),0)-D14</f>
        <v>44</v>
      </c>
      <c r="G16" s="221">
        <f>ROUND((G12+F12)/2*((100-G15)/100),0)</f>
        <v>50</v>
      </c>
      <c r="H16" s="221">
        <f>ROUND((H12+G12)/2*((100-H15)/100),0)</f>
        <v>0</v>
      </c>
      <c r="I16" s="221">
        <f t="shared" ref="I16:Q16" si="0">ROUND((I12+H12)/2*((100-I15)/100),0)</f>
        <v>0</v>
      </c>
      <c r="J16" s="221">
        <f t="shared" si="0"/>
        <v>0</v>
      </c>
      <c r="K16" s="221">
        <f t="shared" si="0"/>
        <v>0</v>
      </c>
      <c r="L16" s="221">
        <f t="shared" si="0"/>
        <v>0</v>
      </c>
      <c r="M16" s="221">
        <f t="shared" si="0"/>
        <v>0</v>
      </c>
      <c r="N16" s="221">
        <f t="shared" si="0"/>
        <v>0</v>
      </c>
      <c r="O16" s="221">
        <f t="shared" si="0"/>
        <v>0</v>
      </c>
      <c r="P16" s="221">
        <f t="shared" si="0"/>
        <v>0</v>
      </c>
      <c r="Q16" s="221">
        <f t="shared" si="0"/>
        <v>0</v>
      </c>
    </row>
    <row r="18" spans="1:17" ht="23.25" customHeight="1" x14ac:dyDescent="0.25">
      <c r="A18" s="2234" t="s">
        <v>2642</v>
      </c>
      <c r="B18" s="2234"/>
      <c r="C18" s="2234"/>
      <c r="D18" s="2234"/>
      <c r="E18" s="2234"/>
      <c r="F18" s="2250"/>
      <c r="G18" s="2234"/>
      <c r="H18" s="2234"/>
      <c r="I18" s="2234"/>
      <c r="J18" s="2234"/>
      <c r="K18" s="2234"/>
      <c r="L18" s="2234"/>
      <c r="M18" s="2234"/>
      <c r="N18" s="2234"/>
      <c r="O18" s="2234"/>
      <c r="P18" s="2234"/>
      <c r="Q18" s="2234"/>
    </row>
  </sheetData>
  <mergeCells count="14">
    <mergeCell ref="I10:K10"/>
    <mergeCell ref="L10:N10"/>
    <mergeCell ref="O10:Q10"/>
    <mergeCell ref="E10:E11"/>
    <mergeCell ref="A10:A11"/>
    <mergeCell ref="B10:B11"/>
    <mergeCell ref="C10:C11"/>
    <mergeCell ref="F10:H10"/>
    <mergeCell ref="L1:P1"/>
    <mergeCell ref="A5:P5"/>
    <mergeCell ref="A4:P4"/>
    <mergeCell ref="L2:P2"/>
    <mergeCell ref="C6:J6"/>
    <mergeCell ref="L3:P3"/>
  </mergeCells>
  <pageMargins left="0.15748031496062992" right="0" top="0.94488188976377963" bottom="0.6692913385826772" header="0.51181102362204722" footer="0.51181102362204722"/>
  <pageSetup paperSize="9" scale="3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XFD59"/>
  <sheetViews>
    <sheetView topLeftCell="G1" workbookViewId="0">
      <selection activeCell="L17" sqref="L17"/>
    </sheetView>
  </sheetViews>
  <sheetFormatPr defaultColWidth="9.140625" defaultRowHeight="15.75" x14ac:dyDescent="0.25"/>
  <cols>
    <col min="1" max="1" width="6.7109375" style="620" customWidth="1"/>
    <col min="2" max="2" width="16.42578125" style="620" customWidth="1"/>
    <col min="3" max="3" width="16.85546875" style="1435" customWidth="1"/>
    <col min="4" max="4" width="10.7109375" style="62" customWidth="1"/>
    <col min="5" max="5" width="12" style="62" customWidth="1"/>
    <col min="6" max="6" width="71.5703125" style="62" customWidth="1"/>
    <col min="7" max="7" width="24.85546875" style="1697" customWidth="1"/>
    <col min="8" max="8" width="12.140625" style="62" customWidth="1"/>
    <col min="9" max="10" width="13" style="62" bestFit="1" customWidth="1"/>
    <col min="11" max="11" width="11.28515625" style="62" customWidth="1"/>
    <col min="12" max="14" width="13" style="62" bestFit="1" customWidth="1"/>
    <col min="15" max="15" width="11.42578125" style="62" customWidth="1"/>
    <col min="16" max="16" width="11.140625" style="62" customWidth="1"/>
    <col min="17" max="17" width="10.140625" style="62" customWidth="1"/>
    <col min="18" max="18" width="8.85546875" style="62" customWidth="1"/>
    <col min="19" max="19" width="10.140625" style="62" customWidth="1"/>
    <col min="20" max="20" width="17.5703125" style="1697" customWidth="1"/>
    <col min="21" max="21" width="33.7109375" style="62" customWidth="1"/>
    <col min="22" max="16384" width="9.140625" style="62"/>
  </cols>
  <sheetData>
    <row r="1" spans="1:20" ht="15.75" customHeight="1" x14ac:dyDescent="0.25">
      <c r="P1" s="3139" t="s">
        <v>410</v>
      </c>
      <c r="Q1" s="3139"/>
      <c r="R1" s="3139"/>
      <c r="S1" s="3139"/>
      <c r="T1" s="3139"/>
    </row>
    <row r="2" spans="1:20" ht="63.75" customHeight="1" x14ac:dyDescent="0.25">
      <c r="P2" s="3139" t="s">
        <v>90</v>
      </c>
      <c r="Q2" s="3139"/>
      <c r="R2" s="3139"/>
      <c r="S2" s="3139"/>
      <c r="T2" s="3139"/>
    </row>
    <row r="3" spans="1:20" x14ac:dyDescent="0.25">
      <c r="P3" s="3268" t="s">
        <v>2080</v>
      </c>
      <c r="Q3" s="3268"/>
      <c r="R3" s="3268"/>
      <c r="S3" s="3268"/>
      <c r="T3" s="3268"/>
    </row>
    <row r="4" spans="1:20" ht="18.75" customHeight="1" x14ac:dyDescent="0.3">
      <c r="C4" s="25"/>
      <c r="D4" s="25"/>
      <c r="E4" s="25"/>
      <c r="F4" s="761" t="s">
        <v>1308</v>
      </c>
      <c r="G4" s="169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543"/>
      <c r="T4" s="1702"/>
    </row>
    <row r="5" spans="1:20" ht="32.25" customHeight="1" x14ac:dyDescent="0.3">
      <c r="A5" s="735"/>
      <c r="B5" s="735"/>
      <c r="D5" s="738"/>
      <c r="E5" s="780"/>
      <c r="F5" s="419" t="s">
        <v>1310</v>
      </c>
      <c r="G5" s="169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8"/>
      <c r="T5" s="1703"/>
    </row>
    <row r="6" spans="1:20" x14ac:dyDescent="0.25">
      <c r="A6" s="736"/>
      <c r="B6" s="736"/>
      <c r="C6" s="544"/>
      <c r="D6" s="68"/>
      <c r="E6" s="783"/>
      <c r="F6" s="721" t="s">
        <v>1309</v>
      </c>
      <c r="G6" s="1700"/>
      <c r="H6" s="721"/>
      <c r="I6" s="721"/>
      <c r="J6" s="721"/>
      <c r="K6" s="721"/>
      <c r="L6" s="721"/>
      <c r="M6" s="721"/>
      <c r="N6" s="721"/>
      <c r="O6" s="721"/>
      <c r="P6" s="253"/>
      <c r="R6" s="64"/>
      <c r="S6" s="545"/>
      <c r="T6" s="1704"/>
    </row>
    <row r="7" spans="1:20" ht="16.5" thickBot="1" x14ac:dyDescent="0.3">
      <c r="A7" s="737"/>
      <c r="B7" s="737"/>
      <c r="C7" s="1687"/>
      <c r="D7" s="546"/>
      <c r="E7" s="546"/>
      <c r="G7" s="1697">
        <f>G14-G15</f>
        <v>0</v>
      </c>
      <c r="T7" s="1705" t="s">
        <v>102</v>
      </c>
    </row>
    <row r="8" spans="1:20" ht="45" customHeight="1" x14ac:dyDescent="0.25">
      <c r="A8" s="3311" t="s">
        <v>5</v>
      </c>
      <c r="B8" s="3321" t="s">
        <v>453</v>
      </c>
      <c r="C8" s="3323" t="s">
        <v>2644</v>
      </c>
      <c r="D8" s="3311" t="s">
        <v>322</v>
      </c>
      <c r="E8" s="3311" t="s">
        <v>356</v>
      </c>
      <c r="F8" s="3311" t="s">
        <v>157</v>
      </c>
      <c r="G8" s="3313" t="s">
        <v>1387</v>
      </c>
      <c r="H8" s="3315" t="s">
        <v>1765</v>
      </c>
      <c r="I8" s="3316"/>
      <c r="J8" s="3317"/>
      <c r="K8" s="3318" t="s">
        <v>1766</v>
      </c>
      <c r="L8" s="3316"/>
      <c r="M8" s="3317"/>
      <c r="N8" s="3318" t="s">
        <v>1767</v>
      </c>
      <c r="O8" s="3316"/>
      <c r="P8" s="3317"/>
      <c r="Q8" s="3318" t="s">
        <v>1768</v>
      </c>
      <c r="R8" s="3316"/>
      <c r="S8" s="3316"/>
      <c r="T8" s="3319" t="s">
        <v>1764</v>
      </c>
    </row>
    <row r="9" spans="1:20" ht="45" customHeight="1" thickBot="1" x14ac:dyDescent="0.3">
      <c r="A9" s="3312"/>
      <c r="B9" s="3322"/>
      <c r="C9" s="3324"/>
      <c r="D9" s="3312"/>
      <c r="E9" s="3312"/>
      <c r="F9" s="3312"/>
      <c r="G9" s="3314"/>
      <c r="H9" s="1218" t="s">
        <v>2056</v>
      </c>
      <c r="I9" s="1217" t="s">
        <v>2057</v>
      </c>
      <c r="J9" s="1217" t="s">
        <v>2058</v>
      </c>
      <c r="K9" s="1217" t="s">
        <v>2059</v>
      </c>
      <c r="L9" s="1217" t="s">
        <v>2060</v>
      </c>
      <c r="M9" s="1217" t="s">
        <v>2061</v>
      </c>
      <c r="N9" s="1217" t="s">
        <v>2062</v>
      </c>
      <c r="O9" s="1217" t="s">
        <v>2063</v>
      </c>
      <c r="P9" s="1217" t="s">
        <v>2064</v>
      </c>
      <c r="Q9" s="1217" t="s">
        <v>2065</v>
      </c>
      <c r="R9" s="1217" t="s">
        <v>2066</v>
      </c>
      <c r="S9" s="1219" t="s">
        <v>2067</v>
      </c>
      <c r="T9" s="3320"/>
    </row>
    <row r="10" spans="1:20" ht="18.75" customHeight="1" thickBot="1" x14ac:dyDescent="0.3">
      <c r="A10" s="1216">
        <v>1</v>
      </c>
      <c r="B10" s="1231" t="s">
        <v>1971</v>
      </c>
      <c r="C10" s="1216" t="s">
        <v>2643</v>
      </c>
      <c r="D10" s="1216" t="s">
        <v>1242</v>
      </c>
      <c r="E10" s="1231" t="s">
        <v>1972</v>
      </c>
      <c r="F10" s="1216" t="s">
        <v>1973</v>
      </c>
      <c r="G10" s="1701" t="s">
        <v>1974</v>
      </c>
      <c r="H10" s="1231" t="s">
        <v>1975</v>
      </c>
      <c r="I10" s="1216" t="s">
        <v>1976</v>
      </c>
      <c r="J10" s="1216" t="s">
        <v>1258</v>
      </c>
      <c r="K10" s="1231" t="s">
        <v>1259</v>
      </c>
      <c r="L10" s="1216" t="s">
        <v>1260</v>
      </c>
      <c r="M10" s="1216" t="s">
        <v>1292</v>
      </c>
      <c r="N10" s="1231" t="s">
        <v>1293</v>
      </c>
      <c r="O10" s="1216" t="s">
        <v>1294</v>
      </c>
      <c r="P10" s="1216" t="s">
        <v>1295</v>
      </c>
      <c r="Q10" s="1231" t="s">
        <v>1296</v>
      </c>
      <c r="R10" s="1216" t="s">
        <v>1297</v>
      </c>
      <c r="S10" s="1233" t="s">
        <v>1322</v>
      </c>
      <c r="T10" s="1706" t="s">
        <v>1326</v>
      </c>
    </row>
    <row r="11" spans="1:20" s="91" customFormat="1" x14ac:dyDescent="0.25">
      <c r="A11" s="1746"/>
      <c r="B11" s="1747"/>
      <c r="C11" s="1748"/>
      <c r="D11" s="1748"/>
      <c r="E11" s="2008"/>
      <c r="F11" s="2005" t="s">
        <v>2076</v>
      </c>
      <c r="G11" s="2006">
        <f t="shared" ref="G11:S11" si="0">G12+G13</f>
        <v>0</v>
      </c>
      <c r="H11" s="2006">
        <f t="shared" si="0"/>
        <v>0</v>
      </c>
      <c r="I11" s="2006">
        <f t="shared" si="0"/>
        <v>0</v>
      </c>
      <c r="J11" s="2006">
        <f t="shared" si="0"/>
        <v>0</v>
      </c>
      <c r="K11" s="2006">
        <f t="shared" si="0"/>
        <v>0</v>
      </c>
      <c r="L11" s="2006">
        <f t="shared" si="0"/>
        <v>0</v>
      </c>
      <c r="M11" s="2006">
        <f t="shared" si="0"/>
        <v>0</v>
      </c>
      <c r="N11" s="2006">
        <f t="shared" si="0"/>
        <v>0</v>
      </c>
      <c r="O11" s="2006">
        <f t="shared" si="0"/>
        <v>0</v>
      </c>
      <c r="P11" s="2006">
        <f t="shared" si="0"/>
        <v>0</v>
      </c>
      <c r="Q11" s="2006">
        <f t="shared" si="0"/>
        <v>0</v>
      </c>
      <c r="R11" s="2006">
        <f t="shared" si="0"/>
        <v>0</v>
      </c>
      <c r="S11" s="2006">
        <f t="shared" si="0"/>
        <v>0</v>
      </c>
      <c r="T11" s="2007">
        <f t="shared" ref="T11:T25" si="1">SUM(H11:S11)</f>
        <v>0</v>
      </c>
    </row>
    <row r="12" spans="1:20" s="91" customFormat="1" ht="31.5" x14ac:dyDescent="0.25">
      <c r="A12" s="1696" t="s">
        <v>1970</v>
      </c>
      <c r="B12" s="1749" t="s">
        <v>1658</v>
      </c>
      <c r="C12" s="1750"/>
      <c r="D12" s="2009"/>
      <c r="E12" s="2010"/>
      <c r="F12" s="2011" t="s">
        <v>2078</v>
      </c>
      <c r="G12" s="2012">
        <f>SUM(G14:G31)</f>
        <v>0</v>
      </c>
      <c r="H12" s="2012">
        <f>SUM(H14:H31)</f>
        <v>0</v>
      </c>
      <c r="I12" s="2012">
        <f t="shared" ref="I12:S12" si="2">SUM(I14:I31)</f>
        <v>0</v>
      </c>
      <c r="J12" s="2012">
        <f t="shared" si="2"/>
        <v>0</v>
      </c>
      <c r="K12" s="2012">
        <f t="shared" si="2"/>
        <v>0</v>
      </c>
      <c r="L12" s="2012">
        <f t="shared" si="2"/>
        <v>0</v>
      </c>
      <c r="M12" s="2012">
        <f t="shared" si="2"/>
        <v>0</v>
      </c>
      <c r="N12" s="2012">
        <f t="shared" si="2"/>
        <v>0</v>
      </c>
      <c r="O12" s="2012">
        <f t="shared" si="2"/>
        <v>0</v>
      </c>
      <c r="P12" s="2012">
        <f t="shared" si="2"/>
        <v>0</v>
      </c>
      <c r="Q12" s="2012">
        <f t="shared" si="2"/>
        <v>0</v>
      </c>
      <c r="R12" s="2012">
        <f t="shared" si="2"/>
        <v>0</v>
      </c>
      <c r="S12" s="2012">
        <f t="shared" si="2"/>
        <v>0</v>
      </c>
      <c r="T12" s="2013">
        <f t="shared" si="1"/>
        <v>0</v>
      </c>
    </row>
    <row r="13" spans="1:20" s="91" customFormat="1" x14ac:dyDescent="0.25">
      <c r="A13" s="1696" t="s">
        <v>1971</v>
      </c>
      <c r="B13" s="1749" t="s">
        <v>2081</v>
      </c>
      <c r="C13" s="1750"/>
      <c r="D13" s="2009"/>
      <c r="E13" s="2010"/>
      <c r="F13" s="2011" t="s">
        <v>2077</v>
      </c>
      <c r="G13" s="2012">
        <f>SUM(G33:G54)</f>
        <v>0</v>
      </c>
      <c r="H13" s="2012">
        <f>SUM(H33:H54)</f>
        <v>0</v>
      </c>
      <c r="I13" s="2012">
        <f t="shared" ref="I13:S13" si="3">SUM(I33:I54)</f>
        <v>0</v>
      </c>
      <c r="J13" s="2012">
        <f t="shared" si="3"/>
        <v>0</v>
      </c>
      <c r="K13" s="2012">
        <f t="shared" si="3"/>
        <v>0</v>
      </c>
      <c r="L13" s="2012">
        <f t="shared" si="3"/>
        <v>0</v>
      </c>
      <c r="M13" s="2012">
        <f t="shared" si="3"/>
        <v>0</v>
      </c>
      <c r="N13" s="2012">
        <f t="shared" si="3"/>
        <v>0</v>
      </c>
      <c r="O13" s="2012">
        <f t="shared" si="3"/>
        <v>0</v>
      </c>
      <c r="P13" s="2012">
        <f t="shared" si="3"/>
        <v>0</v>
      </c>
      <c r="Q13" s="2012">
        <f t="shared" si="3"/>
        <v>0</v>
      </c>
      <c r="R13" s="2012">
        <f t="shared" si="3"/>
        <v>0</v>
      </c>
      <c r="S13" s="2012">
        <f t="shared" si="3"/>
        <v>0</v>
      </c>
      <c r="T13" s="2013">
        <f t="shared" si="1"/>
        <v>0</v>
      </c>
    </row>
    <row r="14" spans="1:20" s="91" customFormat="1" ht="31.5" x14ac:dyDescent="0.25">
      <c r="A14" s="1229" t="s">
        <v>1076</v>
      </c>
      <c r="B14" s="1232" t="s">
        <v>1658</v>
      </c>
      <c r="C14" s="1230" t="s">
        <v>369</v>
      </c>
      <c r="D14" s="1230">
        <v>21050200</v>
      </c>
      <c r="E14" s="1230">
        <v>6</v>
      </c>
      <c r="F14" s="39" t="s">
        <v>2435</v>
      </c>
      <c r="G14" s="1720"/>
      <c r="H14" s="1720"/>
      <c r="I14" s="1720"/>
      <c r="J14" s="1720"/>
      <c r="K14" s="1720"/>
      <c r="L14" s="1720"/>
      <c r="M14" s="1720"/>
      <c r="N14" s="1720"/>
      <c r="O14" s="1720"/>
      <c r="P14" s="1720"/>
      <c r="Q14" s="1720"/>
      <c r="R14" s="1720"/>
      <c r="S14" s="1720"/>
      <c r="T14" s="1721">
        <f t="shared" si="1"/>
        <v>0</v>
      </c>
    </row>
    <row r="15" spans="1:20" s="91" customFormat="1" x14ac:dyDescent="0.25">
      <c r="A15" s="1229" t="s">
        <v>1077</v>
      </c>
      <c r="B15" s="1232" t="s">
        <v>1658</v>
      </c>
      <c r="C15" s="1230" t="s">
        <v>370</v>
      </c>
      <c r="D15" s="1230">
        <v>21050100</v>
      </c>
      <c r="E15" s="1230">
        <v>6</v>
      </c>
      <c r="F15" s="2273" t="s">
        <v>2617</v>
      </c>
      <c r="G15" s="1720"/>
      <c r="H15" s="1720"/>
      <c r="I15" s="1720"/>
      <c r="J15" s="1720"/>
      <c r="K15" s="1720"/>
      <c r="L15" s="1720"/>
      <c r="M15" s="1720"/>
      <c r="N15" s="1720"/>
      <c r="O15" s="1720"/>
      <c r="P15" s="1720"/>
      <c r="Q15" s="1720"/>
      <c r="R15" s="1720"/>
      <c r="S15" s="1720"/>
      <c r="T15" s="1721">
        <f t="shared" si="1"/>
        <v>0</v>
      </c>
    </row>
    <row r="16" spans="1:20" s="91" customFormat="1" ht="31.5" x14ac:dyDescent="0.25">
      <c r="A16" s="1229" t="s">
        <v>1078</v>
      </c>
      <c r="B16" s="1232" t="s">
        <v>1658</v>
      </c>
      <c r="C16" s="1230" t="s">
        <v>2350</v>
      </c>
      <c r="D16" s="1722">
        <v>21050300</v>
      </c>
      <c r="E16" s="1739" t="s">
        <v>1331</v>
      </c>
      <c r="F16" s="39" t="s">
        <v>2375</v>
      </c>
      <c r="G16" s="1720"/>
      <c r="H16" s="1723"/>
      <c r="I16" s="1724"/>
      <c r="J16" s="1723"/>
      <c r="K16" s="1725"/>
      <c r="L16" s="1725"/>
      <c r="M16" s="1725"/>
      <c r="N16" s="1725"/>
      <c r="O16" s="1725"/>
      <c r="P16" s="1725"/>
      <c r="Q16" s="1725"/>
      <c r="R16" s="1725"/>
      <c r="S16" s="1725"/>
      <c r="T16" s="1721">
        <f t="shared" si="1"/>
        <v>0</v>
      </c>
    </row>
    <row r="17" spans="1:16384" s="91" customFormat="1" ht="94.5" x14ac:dyDescent="0.25">
      <c r="A17" s="1229" t="s">
        <v>2352</v>
      </c>
      <c r="B17" s="1232" t="s">
        <v>1658</v>
      </c>
      <c r="C17" s="1230" t="s">
        <v>372</v>
      </c>
      <c r="D17" s="1230">
        <v>25131302</v>
      </c>
      <c r="E17" s="1230">
        <v>6</v>
      </c>
      <c r="F17" s="668" t="s">
        <v>1093</v>
      </c>
      <c r="G17" s="1726"/>
      <c r="H17" s="1727"/>
      <c r="I17" s="1727"/>
      <c r="J17" s="1727"/>
      <c r="K17" s="1727"/>
      <c r="L17" s="1727"/>
      <c r="M17" s="1727"/>
      <c r="N17" s="1727"/>
      <c r="O17" s="1727"/>
      <c r="P17" s="1727"/>
      <c r="Q17" s="1727"/>
      <c r="R17" s="1727"/>
      <c r="S17" s="1727"/>
      <c r="T17" s="1721">
        <f t="shared" si="1"/>
        <v>0</v>
      </c>
      <c r="U17" s="88"/>
    </row>
    <row r="18" spans="1:16384" s="1730" customFormat="1" ht="63" x14ac:dyDescent="0.25">
      <c r="A18" s="1229" t="s">
        <v>2353</v>
      </c>
      <c r="B18" s="1232" t="s">
        <v>1658</v>
      </c>
      <c r="C18" s="1230" t="s">
        <v>1025</v>
      </c>
      <c r="D18" s="1230">
        <v>27010130</v>
      </c>
      <c r="E18" s="1230">
        <v>6</v>
      </c>
      <c r="F18" s="39" t="s">
        <v>2569</v>
      </c>
      <c r="G18" s="1728"/>
      <c r="H18" s="1727"/>
      <c r="I18" s="1727"/>
      <c r="J18" s="1727"/>
      <c r="K18" s="1727"/>
      <c r="L18" s="1727"/>
      <c r="M18" s="1727"/>
      <c r="N18" s="1727"/>
      <c r="O18" s="1727"/>
      <c r="P18" s="1727"/>
      <c r="Q18" s="1727"/>
      <c r="R18" s="1727"/>
      <c r="S18" s="1727"/>
      <c r="T18" s="1721">
        <f t="shared" si="1"/>
        <v>0</v>
      </c>
      <c r="U18" s="1729"/>
    </row>
    <row r="19" spans="1:16384" s="1730" customFormat="1" ht="78.75" x14ac:dyDescent="0.25">
      <c r="A19" s="1229" t="s">
        <v>2354</v>
      </c>
      <c r="B19" s="1232" t="s">
        <v>1658</v>
      </c>
      <c r="C19" s="1230" t="s">
        <v>1025</v>
      </c>
      <c r="D19" s="1230">
        <v>27010131</v>
      </c>
      <c r="E19" s="1230">
        <v>6</v>
      </c>
      <c r="F19" s="41" t="s">
        <v>2570</v>
      </c>
      <c r="G19" s="1728"/>
      <c r="H19" s="1727"/>
      <c r="I19" s="1727"/>
      <c r="J19" s="1727"/>
      <c r="K19" s="1727"/>
      <c r="L19" s="1727"/>
      <c r="M19" s="1727"/>
      <c r="N19" s="1727"/>
      <c r="O19" s="1727"/>
      <c r="P19" s="1727"/>
      <c r="Q19" s="1727"/>
      <c r="R19" s="1727"/>
      <c r="S19" s="1727"/>
      <c r="T19" s="1721">
        <f t="shared" si="1"/>
        <v>0</v>
      </c>
      <c r="U19" s="1729"/>
    </row>
    <row r="20" spans="1:16384" s="91" customFormat="1" ht="42.75" customHeight="1" x14ac:dyDescent="0.25">
      <c r="A20" s="1229" t="s">
        <v>2355</v>
      </c>
      <c r="B20" s="1232" t="s">
        <v>1658</v>
      </c>
      <c r="C20" s="1230" t="s">
        <v>1026</v>
      </c>
      <c r="D20" s="1230">
        <v>27010132</v>
      </c>
      <c r="E20" s="1230">
        <v>6</v>
      </c>
      <c r="F20" s="1695" t="s">
        <v>115</v>
      </c>
      <c r="G20" s="1731"/>
      <c r="H20" s="1732"/>
      <c r="I20" s="1732"/>
      <c r="J20" s="1732"/>
      <c r="K20" s="1732"/>
      <c r="L20" s="1732"/>
      <c r="M20" s="1732"/>
      <c r="N20" s="1732"/>
      <c r="O20" s="1732"/>
      <c r="P20" s="1732"/>
      <c r="Q20" s="1732"/>
      <c r="R20" s="1732"/>
      <c r="S20" s="1732"/>
      <c r="T20" s="1733">
        <f t="shared" si="1"/>
        <v>0</v>
      </c>
      <c r="U20" s="88"/>
    </row>
    <row r="21" spans="1:16384" s="1735" customFormat="1" ht="55.5" customHeight="1" x14ac:dyDescent="0.25">
      <c r="A21" s="1229" t="s">
        <v>2356</v>
      </c>
      <c r="B21" s="1232" t="s">
        <v>1658</v>
      </c>
      <c r="C21" s="1230" t="s">
        <v>1027</v>
      </c>
      <c r="D21" s="1230">
        <v>21050500</v>
      </c>
      <c r="E21" s="1230">
        <v>6</v>
      </c>
      <c r="F21" s="39" t="s">
        <v>116</v>
      </c>
      <c r="G21" s="1734"/>
      <c r="H21" s="1732"/>
      <c r="I21" s="1732"/>
      <c r="J21" s="1732"/>
      <c r="K21" s="1732"/>
      <c r="L21" s="1732"/>
      <c r="M21" s="1732"/>
      <c r="N21" s="1732"/>
      <c r="O21" s="1732"/>
      <c r="P21" s="1732"/>
      <c r="Q21" s="1732"/>
      <c r="R21" s="1732"/>
      <c r="S21" s="1732"/>
      <c r="T21" s="1733">
        <f>SUM(H21:S21)</f>
        <v>0</v>
      </c>
      <c r="U21" s="88"/>
    </row>
    <row r="22" spans="1:16384" s="1729" customFormat="1" ht="47.25" x14ac:dyDescent="0.25">
      <c r="A22" s="1229" t="s">
        <v>2357</v>
      </c>
      <c r="B22" s="1232" t="s">
        <v>1658</v>
      </c>
      <c r="C22" s="1230" t="s">
        <v>1028</v>
      </c>
      <c r="D22" s="1230">
        <v>27010118</v>
      </c>
      <c r="E22" s="1230">
        <v>6</v>
      </c>
      <c r="F22" s="33" t="s">
        <v>2431</v>
      </c>
      <c r="G22" s="1734"/>
      <c r="H22" s="1732"/>
      <c r="I22" s="1732"/>
      <c r="J22" s="1732"/>
      <c r="K22" s="1732"/>
      <c r="L22" s="1732"/>
      <c r="M22" s="1732"/>
      <c r="N22" s="1732"/>
      <c r="O22" s="1732"/>
      <c r="P22" s="1732"/>
      <c r="Q22" s="1732"/>
      <c r="R22" s="1732"/>
      <c r="S22" s="1732"/>
      <c r="T22" s="1733">
        <f t="shared" si="1"/>
        <v>0</v>
      </c>
      <c r="U22" s="88"/>
    </row>
    <row r="23" spans="1:16384" s="1736" customFormat="1" ht="94.5" x14ac:dyDescent="0.25">
      <c r="A23" s="1229" t="s">
        <v>2358</v>
      </c>
      <c r="B23" s="1232" t="s">
        <v>1658</v>
      </c>
      <c r="C23" s="1230" t="s">
        <v>1029</v>
      </c>
      <c r="D23" s="1230">
        <v>27010218</v>
      </c>
      <c r="E23" s="1230">
        <v>6</v>
      </c>
      <c r="F23" s="39" t="s">
        <v>2571</v>
      </c>
      <c r="G23" s="1728"/>
      <c r="H23" s="1727"/>
      <c r="I23" s="1727"/>
      <c r="J23" s="1727"/>
      <c r="K23" s="1727"/>
      <c r="L23" s="1727"/>
      <c r="M23" s="1727"/>
      <c r="N23" s="1727"/>
      <c r="O23" s="1727"/>
      <c r="P23" s="1727"/>
      <c r="Q23" s="1727"/>
      <c r="R23" s="1727"/>
      <c r="S23" s="1727"/>
      <c r="T23" s="1721">
        <f t="shared" si="1"/>
        <v>0</v>
      </c>
      <c r="U23" s="1729"/>
    </row>
    <row r="24" spans="1:16384" s="88" customFormat="1" ht="78.75" x14ac:dyDescent="0.25">
      <c r="A24" s="1229" t="s">
        <v>2359</v>
      </c>
      <c r="B24" s="1232" t="s">
        <v>1658</v>
      </c>
      <c r="C24" s="1230" t="s">
        <v>1040</v>
      </c>
      <c r="D24" s="1230">
        <v>24100411</v>
      </c>
      <c r="E24" s="1230">
        <v>6</v>
      </c>
      <c r="F24" s="33" t="s">
        <v>2497</v>
      </c>
      <c r="G24" s="1734"/>
      <c r="H24" s="1732"/>
      <c r="I24" s="1732"/>
      <c r="J24" s="1732"/>
      <c r="K24" s="1732"/>
      <c r="L24" s="1732"/>
      <c r="M24" s="1732"/>
      <c r="N24" s="1732"/>
      <c r="O24" s="1732"/>
      <c r="P24" s="1732"/>
      <c r="Q24" s="1732"/>
      <c r="R24" s="1732"/>
      <c r="S24" s="1732"/>
      <c r="T24" s="1733">
        <f t="shared" si="1"/>
        <v>0</v>
      </c>
    </row>
    <row r="25" spans="1:16384" s="88" customFormat="1" x14ac:dyDescent="0.25">
      <c r="A25" s="1229" t="s">
        <v>2360</v>
      </c>
      <c r="B25" s="1232" t="s">
        <v>1658</v>
      </c>
      <c r="C25" s="1230" t="s">
        <v>2343</v>
      </c>
      <c r="D25" s="1230">
        <v>24100421</v>
      </c>
      <c r="E25" s="1230">
        <v>6</v>
      </c>
      <c r="F25" s="33" t="s">
        <v>1074</v>
      </c>
      <c r="G25" s="1737"/>
      <c r="H25" s="1732"/>
      <c r="I25" s="1732"/>
      <c r="J25" s="1732"/>
      <c r="K25" s="1732"/>
      <c r="L25" s="1732"/>
      <c r="M25" s="1732"/>
      <c r="N25" s="1732"/>
      <c r="O25" s="1732"/>
      <c r="P25" s="1732"/>
      <c r="Q25" s="1732"/>
      <c r="R25" s="1732"/>
      <c r="S25" s="1732"/>
      <c r="T25" s="1733">
        <f t="shared" si="1"/>
        <v>0</v>
      </c>
    </row>
    <row r="26" spans="1:16384" s="1729" customFormat="1" ht="47.25" x14ac:dyDescent="0.25">
      <c r="A26" s="1229" t="s">
        <v>2361</v>
      </c>
      <c r="B26" s="1232" t="s">
        <v>1658</v>
      </c>
      <c r="C26" s="1230" t="s">
        <v>1042</v>
      </c>
      <c r="D26" s="1315" t="s">
        <v>2362</v>
      </c>
      <c r="E26" s="1230">
        <v>6</v>
      </c>
      <c r="F26" s="39" t="s">
        <v>2572</v>
      </c>
      <c r="G26" s="1738"/>
      <c r="H26" s="1727"/>
      <c r="I26" s="1727"/>
      <c r="J26" s="1727"/>
      <c r="K26" s="1727"/>
      <c r="L26" s="1727"/>
      <c r="M26" s="1727"/>
      <c r="N26" s="1727"/>
      <c r="O26" s="1727"/>
      <c r="P26" s="1727"/>
      <c r="Q26" s="1727"/>
      <c r="R26" s="1727"/>
      <c r="S26" s="1727"/>
      <c r="T26" s="1721"/>
    </row>
    <row r="27" spans="1:16384" s="88" customFormat="1" x14ac:dyDescent="0.25">
      <c r="A27" s="1229" t="s">
        <v>2363</v>
      </c>
      <c r="B27" s="1232" t="s">
        <v>1658</v>
      </c>
      <c r="C27" s="1228"/>
      <c r="D27" s="1739" t="s">
        <v>2364</v>
      </c>
      <c r="E27" s="1739" t="s">
        <v>1331</v>
      </c>
      <c r="F27" s="39" t="s">
        <v>643</v>
      </c>
      <c r="G27" s="1740"/>
      <c r="H27" s="1732"/>
      <c r="I27" s="1732"/>
      <c r="J27" s="1732"/>
      <c r="K27" s="1732"/>
      <c r="L27" s="1732"/>
      <c r="M27" s="1732"/>
      <c r="N27" s="1732"/>
      <c r="O27" s="1732"/>
      <c r="P27" s="1732"/>
      <c r="Q27" s="1732"/>
      <c r="R27" s="1732"/>
      <c r="S27" s="1732"/>
      <c r="T27" s="1733">
        <f>SUM(H27:S27)</f>
        <v>0</v>
      </c>
    </row>
    <row r="28" spans="1:16384" s="88" customFormat="1" ht="22.5" customHeight="1" x14ac:dyDescent="0.25">
      <c r="A28" s="1229" t="s">
        <v>2365</v>
      </c>
      <c r="B28" s="1232" t="s">
        <v>1658</v>
      </c>
      <c r="C28" s="1228"/>
      <c r="D28" s="1739">
        <v>21080610</v>
      </c>
      <c r="E28" s="1739" t="s">
        <v>1331</v>
      </c>
      <c r="F28" s="39" t="s">
        <v>2054</v>
      </c>
      <c r="G28" s="1740"/>
      <c r="H28" s="1732"/>
      <c r="I28" s="1732"/>
      <c r="J28" s="1732"/>
      <c r="K28" s="1732"/>
      <c r="L28" s="1732"/>
      <c r="M28" s="1732"/>
      <c r="N28" s="1732"/>
      <c r="O28" s="1732"/>
      <c r="P28" s="1732"/>
      <c r="Q28" s="1732"/>
      <c r="R28" s="1732"/>
      <c r="S28" s="1732"/>
      <c r="T28" s="1733">
        <f>SUM(H28:S28)</f>
        <v>0</v>
      </c>
    </row>
    <row r="29" spans="1:16384" s="88" customFormat="1" ht="31.5" x14ac:dyDescent="0.25">
      <c r="A29" s="1229" t="s">
        <v>2366</v>
      </c>
      <c r="B29" s="1232" t="s">
        <v>1658</v>
      </c>
      <c r="C29" s="1228"/>
      <c r="D29" s="1739">
        <v>21080600</v>
      </c>
      <c r="E29" s="1739" t="s">
        <v>1331</v>
      </c>
      <c r="F29" s="39" t="s">
        <v>2055</v>
      </c>
      <c r="G29" s="1740"/>
      <c r="H29" s="1732"/>
      <c r="I29" s="1732"/>
      <c r="J29" s="1732"/>
      <c r="K29" s="1732"/>
      <c r="L29" s="1732"/>
      <c r="M29" s="1732"/>
      <c r="N29" s="1732"/>
      <c r="O29" s="1732"/>
      <c r="P29" s="1732"/>
      <c r="Q29" s="1732"/>
      <c r="R29" s="1732"/>
      <c r="S29" s="1732"/>
      <c r="T29" s="1733">
        <f>SUM(H29:S29)</f>
        <v>0</v>
      </c>
    </row>
    <row r="30" spans="1:16384" s="88" customFormat="1" x14ac:dyDescent="0.25">
      <c r="A30" s="1229"/>
      <c r="B30" s="1232"/>
      <c r="C30" s="1228"/>
      <c r="D30" s="1739">
        <v>25131304</v>
      </c>
      <c r="E30" s="1739" t="s">
        <v>1332</v>
      </c>
      <c r="F30" s="39" t="s">
        <v>2050</v>
      </c>
      <c r="G30" s="1740"/>
      <c r="H30" s="1732"/>
      <c r="I30" s="1732"/>
      <c r="J30" s="1732"/>
      <c r="K30" s="1732"/>
      <c r="L30" s="1732"/>
      <c r="M30" s="1732"/>
      <c r="N30" s="1732"/>
      <c r="O30" s="1732"/>
      <c r="P30" s="1732"/>
      <c r="Q30" s="1732"/>
      <c r="R30" s="1732"/>
      <c r="S30" s="1732"/>
      <c r="T30" s="1733">
        <f>SUM(H30:S30)</f>
        <v>0</v>
      </c>
    </row>
    <row r="31" spans="1:16384" s="88" customFormat="1" x14ac:dyDescent="0.25">
      <c r="A31" s="1229" t="s">
        <v>2367</v>
      </c>
      <c r="B31" s="1232" t="s">
        <v>1658</v>
      </c>
      <c r="C31" s="1228"/>
      <c r="D31" s="1739">
        <v>21070300</v>
      </c>
      <c r="E31" s="1739" t="s">
        <v>1332</v>
      </c>
      <c r="F31" s="39" t="s">
        <v>2495</v>
      </c>
      <c r="G31" s="1741"/>
      <c r="H31" s="1741"/>
      <c r="I31" s="1741"/>
      <c r="J31" s="1741"/>
      <c r="K31" s="1741"/>
      <c r="L31" s="1741"/>
      <c r="M31" s="1741"/>
      <c r="N31" s="1741"/>
      <c r="O31" s="1741"/>
      <c r="P31" s="1741"/>
      <c r="Q31" s="1741"/>
      <c r="R31" s="1741"/>
      <c r="S31" s="1741"/>
      <c r="T31" s="1733">
        <f>SUM(H31:S31)</f>
        <v>0</v>
      </c>
    </row>
    <row r="32" spans="1:16384" s="88" customFormat="1" x14ac:dyDescent="0.25">
      <c r="A32" s="2009" t="s">
        <v>1971</v>
      </c>
      <c r="B32" s="2010"/>
      <c r="C32" s="2011"/>
      <c r="D32" s="2012"/>
      <c r="E32" s="2012"/>
      <c r="F32" s="2012"/>
      <c r="G32" s="2012"/>
      <c r="H32" s="2012"/>
      <c r="I32" s="2012"/>
      <c r="J32" s="2012"/>
      <c r="K32" s="2012"/>
      <c r="L32" s="2012"/>
      <c r="M32" s="2012"/>
      <c r="N32" s="2012"/>
      <c r="O32" s="2012"/>
      <c r="P32" s="2012"/>
      <c r="Q32" s="2013"/>
      <c r="R32" s="2009"/>
      <c r="S32" s="2010"/>
      <c r="T32" s="2011"/>
      <c r="U32" s="2012"/>
      <c r="V32" s="2012"/>
      <c r="W32" s="2012"/>
      <c r="X32" s="2012"/>
      <c r="Y32" s="2012"/>
      <c r="Z32" s="2012"/>
      <c r="AA32" s="2012"/>
      <c r="AB32" s="2012"/>
      <c r="AC32" s="2012"/>
      <c r="AD32" s="2012"/>
      <c r="AE32" s="2012"/>
      <c r="AF32" s="2012"/>
      <c r="AG32" s="2012"/>
      <c r="AH32" s="2013"/>
      <c r="AI32" s="2009"/>
      <c r="AJ32" s="2010"/>
      <c r="AK32" s="2011"/>
      <c r="AL32" s="2012"/>
      <c r="AM32" s="2012"/>
      <c r="AN32" s="2012"/>
      <c r="AO32" s="2012"/>
      <c r="AP32" s="2012"/>
      <c r="AQ32" s="2012"/>
      <c r="AR32" s="2012"/>
      <c r="AS32" s="2012"/>
      <c r="AT32" s="2012"/>
      <c r="AU32" s="2012"/>
      <c r="AV32" s="2012"/>
      <c r="AW32" s="2012"/>
      <c r="AX32" s="2012"/>
      <c r="AY32" s="2013"/>
      <c r="AZ32" s="2009"/>
      <c r="BA32" s="2010"/>
      <c r="BB32" s="2011"/>
      <c r="BC32" s="2012"/>
      <c r="BD32" s="2012"/>
      <c r="BE32" s="2012"/>
      <c r="BF32" s="2012"/>
      <c r="BG32" s="2012"/>
      <c r="BH32" s="2012"/>
      <c r="BI32" s="2012"/>
      <c r="BJ32" s="2012"/>
      <c r="BK32" s="2012"/>
      <c r="BL32" s="2012"/>
      <c r="BM32" s="2012"/>
      <c r="BN32" s="2012"/>
      <c r="BO32" s="2012"/>
      <c r="BP32" s="2013"/>
      <c r="BQ32" s="2009"/>
      <c r="BR32" s="2010"/>
      <c r="BS32" s="2011"/>
      <c r="BT32" s="2012"/>
      <c r="BU32" s="2012"/>
      <c r="BV32" s="2012"/>
      <c r="BW32" s="2012"/>
      <c r="BX32" s="2012"/>
      <c r="BY32" s="2012"/>
      <c r="BZ32" s="2012"/>
      <c r="CA32" s="2012"/>
      <c r="CB32" s="2012"/>
      <c r="CC32" s="2012"/>
      <c r="CD32" s="2012"/>
      <c r="CE32" s="2012"/>
      <c r="CF32" s="2012"/>
      <c r="CG32" s="2013"/>
      <c r="CH32" s="2009"/>
      <c r="CI32" s="2010"/>
      <c r="CJ32" s="2011"/>
      <c r="CK32" s="2012"/>
      <c r="CL32" s="2012"/>
      <c r="CM32" s="2012"/>
      <c r="CN32" s="2012"/>
      <c r="CO32" s="2012"/>
      <c r="CP32" s="2012"/>
      <c r="CQ32" s="2012"/>
      <c r="CR32" s="2012"/>
      <c r="CS32" s="2012"/>
      <c r="CT32" s="2012"/>
      <c r="CU32" s="2012"/>
      <c r="CV32" s="2012"/>
      <c r="CW32" s="2012"/>
      <c r="CX32" s="2013"/>
      <c r="CY32" s="2009"/>
      <c r="CZ32" s="2010"/>
      <c r="DA32" s="2011"/>
      <c r="DB32" s="2012"/>
      <c r="DC32" s="2012"/>
      <c r="DD32" s="2012"/>
      <c r="DE32" s="2012"/>
      <c r="DF32" s="2012"/>
      <c r="DG32" s="2012"/>
      <c r="DH32" s="2012"/>
      <c r="DI32" s="2012"/>
      <c r="DJ32" s="2012"/>
      <c r="DK32" s="2012"/>
      <c r="DL32" s="2012"/>
      <c r="DM32" s="2012"/>
      <c r="DN32" s="2012"/>
      <c r="DO32" s="2013"/>
      <c r="DP32" s="2009"/>
      <c r="DQ32" s="2010"/>
      <c r="DR32" s="2011"/>
      <c r="DS32" s="2012"/>
      <c r="DT32" s="2012"/>
      <c r="DU32" s="2012"/>
      <c r="DV32" s="2012"/>
      <c r="DW32" s="2012"/>
      <c r="DX32" s="2012"/>
      <c r="DY32" s="2012"/>
      <c r="DZ32" s="2012"/>
      <c r="EA32" s="2012"/>
      <c r="EB32" s="2012"/>
      <c r="EC32" s="2012"/>
      <c r="ED32" s="2012"/>
      <c r="EE32" s="2012"/>
      <c r="EF32" s="2013"/>
      <c r="EG32" s="2009"/>
      <c r="EH32" s="2010"/>
      <c r="EI32" s="2011"/>
      <c r="EJ32" s="2012"/>
      <c r="EK32" s="2012"/>
      <c r="EL32" s="2012"/>
      <c r="EM32" s="2012"/>
      <c r="EN32" s="2012"/>
      <c r="EO32" s="2012"/>
      <c r="EP32" s="2012"/>
      <c r="EQ32" s="2012"/>
      <c r="ER32" s="2012"/>
      <c r="ES32" s="2012"/>
      <c r="ET32" s="2012"/>
      <c r="EU32" s="2012"/>
      <c r="EV32" s="2012"/>
      <c r="EW32" s="2013"/>
      <c r="EX32" s="2009"/>
      <c r="EY32" s="2010"/>
      <c r="EZ32" s="2011"/>
      <c r="FA32" s="2012"/>
      <c r="FB32" s="2012"/>
      <c r="FC32" s="2012"/>
      <c r="FD32" s="2012"/>
      <c r="FE32" s="2012"/>
      <c r="FF32" s="2012"/>
      <c r="FG32" s="2012"/>
      <c r="FH32" s="2012"/>
      <c r="FI32" s="2012"/>
      <c r="FJ32" s="2012"/>
      <c r="FK32" s="2012"/>
      <c r="FL32" s="2012"/>
      <c r="FM32" s="2012"/>
      <c r="FN32" s="2013"/>
      <c r="FO32" s="2009"/>
      <c r="FP32" s="2010"/>
      <c r="FQ32" s="2011"/>
      <c r="FR32" s="2012"/>
      <c r="FS32" s="2012"/>
      <c r="FT32" s="2012"/>
      <c r="FU32" s="2012"/>
      <c r="FV32" s="2012"/>
      <c r="FW32" s="2012"/>
      <c r="FX32" s="2012"/>
      <c r="FY32" s="2012"/>
      <c r="FZ32" s="2012"/>
      <c r="GA32" s="2012"/>
      <c r="GB32" s="2012"/>
      <c r="GC32" s="2012"/>
      <c r="GD32" s="2012"/>
      <c r="GE32" s="2013"/>
      <c r="GF32" s="2009"/>
      <c r="GG32" s="2010"/>
      <c r="GH32" s="2011"/>
      <c r="GI32" s="2012"/>
      <c r="GJ32" s="2012"/>
      <c r="GK32" s="2012"/>
      <c r="GL32" s="2012"/>
      <c r="GM32" s="2012"/>
      <c r="GN32" s="2012"/>
      <c r="GO32" s="2012"/>
      <c r="GP32" s="2012"/>
      <c r="GQ32" s="2012"/>
      <c r="GR32" s="2012"/>
      <c r="GS32" s="2012"/>
      <c r="GT32" s="2012"/>
      <c r="GU32" s="2012"/>
      <c r="GV32" s="2013"/>
      <c r="GW32" s="2009"/>
      <c r="GX32" s="2010"/>
      <c r="GY32" s="2011"/>
      <c r="GZ32" s="2012"/>
      <c r="HA32" s="2012"/>
      <c r="HB32" s="2012"/>
      <c r="HC32" s="2012"/>
      <c r="HD32" s="2012"/>
      <c r="HE32" s="2012"/>
      <c r="HF32" s="2012"/>
      <c r="HG32" s="2012"/>
      <c r="HH32" s="2012"/>
      <c r="HI32" s="2012"/>
      <c r="HJ32" s="2012"/>
      <c r="HK32" s="2012"/>
      <c r="HL32" s="2012"/>
      <c r="HM32" s="2013"/>
      <c r="HN32" s="2009"/>
      <c r="HO32" s="2010"/>
      <c r="HP32" s="2011"/>
      <c r="HQ32" s="2012"/>
      <c r="HR32" s="2012"/>
      <c r="HS32" s="2012"/>
      <c r="HT32" s="2012"/>
      <c r="HU32" s="2012"/>
      <c r="HV32" s="2012"/>
      <c r="HW32" s="2012"/>
      <c r="HX32" s="2012"/>
      <c r="HY32" s="2012"/>
      <c r="HZ32" s="2012"/>
      <c r="IA32" s="2012"/>
      <c r="IB32" s="2012"/>
      <c r="IC32" s="2012"/>
      <c r="ID32" s="2013"/>
      <c r="IE32" s="2009"/>
      <c r="IF32" s="2010"/>
      <c r="IG32" s="2011"/>
      <c r="IH32" s="2012"/>
      <c r="II32" s="2012"/>
      <c r="IJ32" s="2012"/>
      <c r="IK32" s="2012"/>
      <c r="IL32" s="2012"/>
      <c r="IM32" s="2012"/>
      <c r="IN32" s="2012"/>
      <c r="IO32" s="2012"/>
      <c r="IP32" s="2012"/>
      <c r="IQ32" s="2012"/>
      <c r="IR32" s="2012"/>
      <c r="IS32" s="2012"/>
      <c r="IT32" s="2012"/>
      <c r="IU32" s="2013"/>
      <c r="IV32" s="2009"/>
      <c r="IW32" s="2010"/>
      <c r="IX32" s="2011"/>
      <c r="IY32" s="2012"/>
      <c r="IZ32" s="2012"/>
      <c r="JA32" s="2012"/>
      <c r="JB32" s="2012"/>
      <c r="JC32" s="2012"/>
      <c r="JD32" s="2012"/>
      <c r="JE32" s="2012"/>
      <c r="JF32" s="2012"/>
      <c r="JG32" s="2012"/>
      <c r="JH32" s="2012"/>
      <c r="JI32" s="2012"/>
      <c r="JJ32" s="2012"/>
      <c r="JK32" s="2012"/>
      <c r="JL32" s="2013"/>
      <c r="JM32" s="2009"/>
      <c r="JN32" s="2010"/>
      <c r="JO32" s="2011"/>
      <c r="JP32" s="2012"/>
      <c r="JQ32" s="2012"/>
      <c r="JR32" s="2012"/>
      <c r="JS32" s="2012"/>
      <c r="JT32" s="2012"/>
      <c r="JU32" s="2012"/>
      <c r="JV32" s="2012"/>
      <c r="JW32" s="2012"/>
      <c r="JX32" s="2012"/>
      <c r="JY32" s="2012"/>
      <c r="JZ32" s="2012"/>
      <c r="KA32" s="2012"/>
      <c r="KB32" s="2012"/>
      <c r="KC32" s="2013"/>
      <c r="KD32" s="2009"/>
      <c r="KE32" s="2010"/>
      <c r="KF32" s="2011"/>
      <c r="KG32" s="2012"/>
      <c r="KH32" s="2012"/>
      <c r="KI32" s="2012"/>
      <c r="KJ32" s="2012"/>
      <c r="KK32" s="2012"/>
      <c r="KL32" s="2012"/>
      <c r="KM32" s="2012"/>
      <c r="KN32" s="2012"/>
      <c r="KO32" s="2012"/>
      <c r="KP32" s="2012"/>
      <c r="KQ32" s="2012"/>
      <c r="KR32" s="2012"/>
      <c r="KS32" s="2012"/>
      <c r="KT32" s="2013"/>
      <c r="KU32" s="2009"/>
      <c r="KV32" s="2010"/>
      <c r="KW32" s="2011"/>
      <c r="KX32" s="2012"/>
      <c r="KY32" s="2012"/>
      <c r="KZ32" s="2012"/>
      <c r="LA32" s="2012"/>
      <c r="LB32" s="2012"/>
      <c r="LC32" s="2012"/>
      <c r="LD32" s="2012"/>
      <c r="LE32" s="2012"/>
      <c r="LF32" s="2012"/>
      <c r="LG32" s="2012"/>
      <c r="LH32" s="2012"/>
      <c r="LI32" s="2012"/>
      <c r="LJ32" s="2012"/>
      <c r="LK32" s="2013"/>
      <c r="LL32" s="2009"/>
      <c r="LM32" s="2010"/>
      <c r="LN32" s="2011"/>
      <c r="LO32" s="2012"/>
      <c r="LP32" s="2012"/>
      <c r="LQ32" s="2012"/>
      <c r="LR32" s="2012"/>
      <c r="LS32" s="2012"/>
      <c r="LT32" s="2012"/>
      <c r="LU32" s="2012"/>
      <c r="LV32" s="2012"/>
      <c r="LW32" s="2012"/>
      <c r="LX32" s="2012"/>
      <c r="LY32" s="2012"/>
      <c r="LZ32" s="2012"/>
      <c r="MA32" s="2012"/>
      <c r="MB32" s="2013"/>
      <c r="MC32" s="2009"/>
      <c r="MD32" s="2010"/>
      <c r="ME32" s="2011"/>
      <c r="MF32" s="2012"/>
      <c r="MG32" s="2012"/>
      <c r="MH32" s="2012"/>
      <c r="MI32" s="2012"/>
      <c r="MJ32" s="2012"/>
      <c r="MK32" s="2012"/>
      <c r="ML32" s="2012"/>
      <c r="MM32" s="2012"/>
      <c r="MN32" s="2012"/>
      <c r="MO32" s="2012"/>
      <c r="MP32" s="2012"/>
      <c r="MQ32" s="2012"/>
      <c r="MR32" s="2012"/>
      <c r="MS32" s="2013"/>
      <c r="MT32" s="2009"/>
      <c r="MU32" s="2010"/>
      <c r="MV32" s="2011"/>
      <c r="MW32" s="2012"/>
      <c r="MX32" s="2012"/>
      <c r="MY32" s="2012"/>
      <c r="MZ32" s="2012"/>
      <c r="NA32" s="2012"/>
      <c r="NB32" s="2012"/>
      <c r="NC32" s="2012"/>
      <c r="ND32" s="2012"/>
      <c r="NE32" s="2012"/>
      <c r="NF32" s="2012"/>
      <c r="NG32" s="2012"/>
      <c r="NH32" s="2012"/>
      <c r="NI32" s="2012"/>
      <c r="NJ32" s="2013"/>
      <c r="NK32" s="2009"/>
      <c r="NL32" s="2010"/>
      <c r="NM32" s="2011"/>
      <c r="NN32" s="2012"/>
      <c r="NO32" s="2012"/>
      <c r="NP32" s="2012"/>
      <c r="NQ32" s="2012"/>
      <c r="NR32" s="2012"/>
      <c r="NS32" s="2012"/>
      <c r="NT32" s="2012"/>
      <c r="NU32" s="2012"/>
      <c r="NV32" s="2012"/>
      <c r="NW32" s="2012"/>
      <c r="NX32" s="2012"/>
      <c r="NY32" s="2012"/>
      <c r="NZ32" s="2012"/>
      <c r="OA32" s="2013"/>
      <c r="OB32" s="2009"/>
      <c r="OC32" s="2010"/>
      <c r="OD32" s="2011"/>
      <c r="OE32" s="2012"/>
      <c r="OF32" s="2012"/>
      <c r="OG32" s="2012"/>
      <c r="OH32" s="2012"/>
      <c r="OI32" s="2012"/>
      <c r="OJ32" s="2012"/>
      <c r="OK32" s="2012"/>
      <c r="OL32" s="2012"/>
      <c r="OM32" s="2012"/>
      <c r="ON32" s="2012"/>
      <c r="OO32" s="2012"/>
      <c r="OP32" s="2012"/>
      <c r="OQ32" s="2012"/>
      <c r="OR32" s="2013"/>
      <c r="OS32" s="2009"/>
      <c r="OT32" s="2010"/>
      <c r="OU32" s="2011"/>
      <c r="OV32" s="2012"/>
      <c r="OW32" s="2012"/>
      <c r="OX32" s="2012"/>
      <c r="OY32" s="2012"/>
      <c r="OZ32" s="2012"/>
      <c r="PA32" s="2012"/>
      <c r="PB32" s="2012"/>
      <c r="PC32" s="2012"/>
      <c r="PD32" s="2012"/>
      <c r="PE32" s="2012"/>
      <c r="PF32" s="2012"/>
      <c r="PG32" s="2012"/>
      <c r="PH32" s="2012"/>
      <c r="PI32" s="2013"/>
      <c r="PJ32" s="2009"/>
      <c r="PK32" s="2010"/>
      <c r="PL32" s="2011"/>
      <c r="PM32" s="2012"/>
      <c r="PN32" s="2012"/>
      <c r="PO32" s="2012"/>
      <c r="PP32" s="2012"/>
      <c r="PQ32" s="2012"/>
      <c r="PR32" s="2012"/>
      <c r="PS32" s="2012"/>
      <c r="PT32" s="2012"/>
      <c r="PU32" s="2012"/>
      <c r="PV32" s="2012"/>
      <c r="PW32" s="2012"/>
      <c r="PX32" s="2012"/>
      <c r="PY32" s="2012"/>
      <c r="PZ32" s="2013"/>
      <c r="QA32" s="2009"/>
      <c r="QB32" s="2010"/>
      <c r="QC32" s="2011"/>
      <c r="QD32" s="2012"/>
      <c r="QE32" s="2012"/>
      <c r="QF32" s="2012"/>
      <c r="QG32" s="2012"/>
      <c r="QH32" s="2012"/>
      <c r="QI32" s="2012"/>
      <c r="QJ32" s="2012"/>
      <c r="QK32" s="2012"/>
      <c r="QL32" s="2012"/>
      <c r="QM32" s="2012"/>
      <c r="QN32" s="2012"/>
      <c r="QO32" s="2012"/>
      <c r="QP32" s="2012"/>
      <c r="QQ32" s="2013"/>
      <c r="QR32" s="2009"/>
      <c r="QS32" s="2010"/>
      <c r="QT32" s="2011"/>
      <c r="QU32" s="2012"/>
      <c r="QV32" s="2012"/>
      <c r="QW32" s="2012"/>
      <c r="QX32" s="2012"/>
      <c r="QY32" s="2012"/>
      <c r="QZ32" s="2012"/>
      <c r="RA32" s="2012"/>
      <c r="RB32" s="2012"/>
      <c r="RC32" s="2012"/>
      <c r="RD32" s="2012"/>
      <c r="RE32" s="2012"/>
      <c r="RF32" s="2012"/>
      <c r="RG32" s="2012"/>
      <c r="RH32" s="2013"/>
      <c r="RI32" s="2009"/>
      <c r="RJ32" s="2010"/>
      <c r="RK32" s="2011"/>
      <c r="RL32" s="2012"/>
      <c r="RM32" s="2012"/>
      <c r="RN32" s="2012"/>
      <c r="RO32" s="2012"/>
      <c r="RP32" s="2012"/>
      <c r="RQ32" s="2012"/>
      <c r="RR32" s="2012"/>
      <c r="RS32" s="2012"/>
      <c r="RT32" s="2012"/>
      <c r="RU32" s="2012"/>
      <c r="RV32" s="2012"/>
      <c r="RW32" s="2012"/>
      <c r="RX32" s="2012"/>
      <c r="RY32" s="2013"/>
      <c r="RZ32" s="2009"/>
      <c r="SA32" s="2010"/>
      <c r="SB32" s="2011"/>
      <c r="SC32" s="2012"/>
      <c r="SD32" s="2012"/>
      <c r="SE32" s="2012"/>
      <c r="SF32" s="2012"/>
      <c r="SG32" s="2012"/>
      <c r="SH32" s="2012"/>
      <c r="SI32" s="2012"/>
      <c r="SJ32" s="2012"/>
      <c r="SK32" s="2012"/>
      <c r="SL32" s="2012"/>
      <c r="SM32" s="2012"/>
      <c r="SN32" s="2012"/>
      <c r="SO32" s="2012"/>
      <c r="SP32" s="2013"/>
      <c r="SQ32" s="2009"/>
      <c r="SR32" s="2010"/>
      <c r="SS32" s="2011"/>
      <c r="ST32" s="2012"/>
      <c r="SU32" s="2012"/>
      <c r="SV32" s="2012"/>
      <c r="SW32" s="2012"/>
      <c r="SX32" s="2012"/>
      <c r="SY32" s="2012"/>
      <c r="SZ32" s="2012"/>
      <c r="TA32" s="2012"/>
      <c r="TB32" s="2012"/>
      <c r="TC32" s="2012"/>
      <c r="TD32" s="2012"/>
      <c r="TE32" s="2012"/>
      <c r="TF32" s="2012"/>
      <c r="TG32" s="2013"/>
      <c r="TH32" s="2009"/>
      <c r="TI32" s="2010"/>
      <c r="TJ32" s="2011"/>
      <c r="TK32" s="2012"/>
      <c r="TL32" s="2012"/>
      <c r="TM32" s="2012"/>
      <c r="TN32" s="2012"/>
      <c r="TO32" s="2012"/>
      <c r="TP32" s="2012"/>
      <c r="TQ32" s="2012"/>
      <c r="TR32" s="2012"/>
      <c r="TS32" s="2012"/>
      <c r="TT32" s="2012"/>
      <c r="TU32" s="2012"/>
      <c r="TV32" s="2012"/>
      <c r="TW32" s="2012"/>
      <c r="TX32" s="2013"/>
      <c r="TY32" s="2009"/>
      <c r="TZ32" s="2010"/>
      <c r="UA32" s="2011"/>
      <c r="UB32" s="2012"/>
      <c r="UC32" s="2012"/>
      <c r="UD32" s="2012"/>
      <c r="UE32" s="2012"/>
      <c r="UF32" s="2012"/>
      <c r="UG32" s="2012"/>
      <c r="UH32" s="2012"/>
      <c r="UI32" s="2012"/>
      <c r="UJ32" s="2012"/>
      <c r="UK32" s="2012"/>
      <c r="UL32" s="2012"/>
      <c r="UM32" s="2012"/>
      <c r="UN32" s="2012"/>
      <c r="UO32" s="2013"/>
      <c r="UP32" s="2009"/>
      <c r="UQ32" s="2010"/>
      <c r="UR32" s="2011"/>
      <c r="US32" s="2012"/>
      <c r="UT32" s="2012"/>
      <c r="UU32" s="2012"/>
      <c r="UV32" s="2012"/>
      <c r="UW32" s="2012"/>
      <c r="UX32" s="2012"/>
      <c r="UY32" s="2012"/>
      <c r="UZ32" s="2012"/>
      <c r="VA32" s="2012"/>
      <c r="VB32" s="2012"/>
      <c r="VC32" s="2012"/>
      <c r="VD32" s="2012"/>
      <c r="VE32" s="2012"/>
      <c r="VF32" s="2013"/>
      <c r="VG32" s="2009"/>
      <c r="VH32" s="2010"/>
      <c r="VI32" s="2011"/>
      <c r="VJ32" s="2012"/>
      <c r="VK32" s="2012"/>
      <c r="VL32" s="2012"/>
      <c r="VM32" s="2012"/>
      <c r="VN32" s="2012"/>
      <c r="VO32" s="2012"/>
      <c r="VP32" s="2012"/>
      <c r="VQ32" s="2012"/>
      <c r="VR32" s="2012"/>
      <c r="VS32" s="2012"/>
      <c r="VT32" s="2012"/>
      <c r="VU32" s="2012"/>
      <c r="VV32" s="2012"/>
      <c r="VW32" s="2013"/>
      <c r="VX32" s="2009"/>
      <c r="VY32" s="2010"/>
      <c r="VZ32" s="2011"/>
      <c r="WA32" s="2012"/>
      <c r="WB32" s="2012"/>
      <c r="WC32" s="2012"/>
      <c r="WD32" s="2012"/>
      <c r="WE32" s="2012"/>
      <c r="WF32" s="2012"/>
      <c r="WG32" s="2012"/>
      <c r="WH32" s="2012"/>
      <c r="WI32" s="2012"/>
      <c r="WJ32" s="2012"/>
      <c r="WK32" s="2012"/>
      <c r="WL32" s="2012"/>
      <c r="WM32" s="2012"/>
      <c r="WN32" s="2013"/>
      <c r="WO32" s="2009"/>
      <c r="WP32" s="2010"/>
      <c r="WQ32" s="2011"/>
      <c r="WR32" s="2012"/>
      <c r="WS32" s="2012"/>
      <c r="WT32" s="2012"/>
      <c r="WU32" s="2012"/>
      <c r="WV32" s="2012"/>
      <c r="WW32" s="2012"/>
      <c r="WX32" s="2012"/>
      <c r="WY32" s="2012"/>
      <c r="WZ32" s="2012"/>
      <c r="XA32" s="2012"/>
      <c r="XB32" s="2012"/>
      <c r="XC32" s="2012"/>
      <c r="XD32" s="2012"/>
      <c r="XE32" s="2013"/>
      <c r="XF32" s="2009"/>
      <c r="XG32" s="2010"/>
      <c r="XH32" s="2011"/>
      <c r="XI32" s="2012"/>
      <c r="XJ32" s="2012"/>
      <c r="XK32" s="2012"/>
      <c r="XL32" s="2012"/>
      <c r="XM32" s="2012"/>
      <c r="XN32" s="2012"/>
      <c r="XO32" s="2012"/>
      <c r="XP32" s="2012"/>
      <c r="XQ32" s="2012"/>
      <c r="XR32" s="2012"/>
      <c r="XS32" s="2012"/>
      <c r="XT32" s="2012"/>
      <c r="XU32" s="2012"/>
      <c r="XV32" s="2013"/>
      <c r="XW32" s="2009"/>
      <c r="XX32" s="2010"/>
      <c r="XY32" s="2011"/>
      <c r="XZ32" s="2012"/>
      <c r="YA32" s="2012"/>
      <c r="YB32" s="2012"/>
      <c r="YC32" s="2012"/>
      <c r="YD32" s="2012"/>
      <c r="YE32" s="2012"/>
      <c r="YF32" s="2012"/>
      <c r="YG32" s="2012"/>
      <c r="YH32" s="2012"/>
      <c r="YI32" s="2012"/>
      <c r="YJ32" s="2012"/>
      <c r="YK32" s="2012"/>
      <c r="YL32" s="2012"/>
      <c r="YM32" s="2013"/>
      <c r="YN32" s="2009"/>
      <c r="YO32" s="2010"/>
      <c r="YP32" s="2011"/>
      <c r="YQ32" s="2012"/>
      <c r="YR32" s="2012"/>
      <c r="YS32" s="2012"/>
      <c r="YT32" s="2012"/>
      <c r="YU32" s="2012"/>
      <c r="YV32" s="2012"/>
      <c r="YW32" s="2012"/>
      <c r="YX32" s="2012"/>
      <c r="YY32" s="2012"/>
      <c r="YZ32" s="2012"/>
      <c r="ZA32" s="2012"/>
      <c r="ZB32" s="2012"/>
      <c r="ZC32" s="2012"/>
      <c r="ZD32" s="2013"/>
      <c r="ZE32" s="2009"/>
      <c r="ZF32" s="2010"/>
      <c r="ZG32" s="2011"/>
      <c r="ZH32" s="2012"/>
      <c r="ZI32" s="2012"/>
      <c r="ZJ32" s="2012"/>
      <c r="ZK32" s="2012"/>
      <c r="ZL32" s="2012"/>
      <c r="ZM32" s="2012"/>
      <c r="ZN32" s="2012"/>
      <c r="ZO32" s="2012"/>
      <c r="ZP32" s="2012"/>
      <c r="ZQ32" s="2012"/>
      <c r="ZR32" s="2012"/>
      <c r="ZS32" s="2012"/>
      <c r="ZT32" s="2012"/>
      <c r="ZU32" s="2013"/>
      <c r="ZV32" s="2009"/>
      <c r="ZW32" s="2010"/>
      <c r="ZX32" s="2011"/>
      <c r="ZY32" s="2012"/>
      <c r="ZZ32" s="2012"/>
      <c r="AAA32" s="2012"/>
      <c r="AAB32" s="2012"/>
      <c r="AAC32" s="2012"/>
      <c r="AAD32" s="2012"/>
      <c r="AAE32" s="2012"/>
      <c r="AAF32" s="2012"/>
      <c r="AAG32" s="2012"/>
      <c r="AAH32" s="2012"/>
      <c r="AAI32" s="2012"/>
      <c r="AAJ32" s="2012"/>
      <c r="AAK32" s="2012"/>
      <c r="AAL32" s="2013"/>
      <c r="AAM32" s="2009"/>
      <c r="AAN32" s="2010"/>
      <c r="AAO32" s="2011"/>
      <c r="AAP32" s="2012"/>
      <c r="AAQ32" s="2012"/>
      <c r="AAR32" s="2012"/>
      <c r="AAS32" s="2012"/>
      <c r="AAT32" s="2012"/>
      <c r="AAU32" s="2012"/>
      <c r="AAV32" s="2012"/>
      <c r="AAW32" s="2012"/>
      <c r="AAX32" s="2012"/>
      <c r="AAY32" s="2012"/>
      <c r="AAZ32" s="2012"/>
      <c r="ABA32" s="2012"/>
      <c r="ABB32" s="2012"/>
      <c r="ABC32" s="2013"/>
      <c r="ABD32" s="2009"/>
      <c r="ABE32" s="2010"/>
      <c r="ABF32" s="2011"/>
      <c r="ABG32" s="2012"/>
      <c r="ABH32" s="2012"/>
      <c r="ABI32" s="2012"/>
      <c r="ABJ32" s="2012"/>
      <c r="ABK32" s="2012"/>
      <c r="ABL32" s="2012"/>
      <c r="ABM32" s="2012"/>
      <c r="ABN32" s="2012"/>
      <c r="ABO32" s="2012"/>
      <c r="ABP32" s="2012"/>
      <c r="ABQ32" s="2012"/>
      <c r="ABR32" s="2012"/>
      <c r="ABS32" s="2012"/>
      <c r="ABT32" s="2013"/>
      <c r="ABU32" s="2009"/>
      <c r="ABV32" s="2010"/>
      <c r="ABW32" s="2011"/>
      <c r="ABX32" s="2012"/>
      <c r="ABY32" s="2012"/>
      <c r="ABZ32" s="2012"/>
      <c r="ACA32" s="2012"/>
      <c r="ACB32" s="2012"/>
      <c r="ACC32" s="2012"/>
      <c r="ACD32" s="2012"/>
      <c r="ACE32" s="2012"/>
      <c r="ACF32" s="2012"/>
      <c r="ACG32" s="2012"/>
      <c r="ACH32" s="2012"/>
      <c r="ACI32" s="2012"/>
      <c r="ACJ32" s="2012"/>
      <c r="ACK32" s="2013"/>
      <c r="ACL32" s="2009"/>
      <c r="ACM32" s="2010"/>
      <c r="ACN32" s="2011"/>
      <c r="ACO32" s="2012"/>
      <c r="ACP32" s="2012"/>
      <c r="ACQ32" s="2012"/>
      <c r="ACR32" s="2012"/>
      <c r="ACS32" s="2012"/>
      <c r="ACT32" s="2012"/>
      <c r="ACU32" s="2012"/>
      <c r="ACV32" s="2012"/>
      <c r="ACW32" s="2012"/>
      <c r="ACX32" s="2012"/>
      <c r="ACY32" s="2012"/>
      <c r="ACZ32" s="2012"/>
      <c r="ADA32" s="2012"/>
      <c r="ADB32" s="2013"/>
      <c r="ADC32" s="2009"/>
      <c r="ADD32" s="2010"/>
      <c r="ADE32" s="2011"/>
      <c r="ADF32" s="2012"/>
      <c r="ADG32" s="2012"/>
      <c r="ADH32" s="2012"/>
      <c r="ADI32" s="2012"/>
      <c r="ADJ32" s="2012"/>
      <c r="ADK32" s="2012"/>
      <c r="ADL32" s="2012"/>
      <c r="ADM32" s="2012"/>
      <c r="ADN32" s="2012"/>
      <c r="ADO32" s="2012"/>
      <c r="ADP32" s="2012"/>
      <c r="ADQ32" s="2012"/>
      <c r="ADR32" s="2012"/>
      <c r="ADS32" s="2013"/>
      <c r="ADT32" s="2009"/>
      <c r="ADU32" s="2010"/>
      <c r="ADV32" s="2011"/>
      <c r="ADW32" s="2012"/>
      <c r="ADX32" s="2012"/>
      <c r="ADY32" s="2012"/>
      <c r="ADZ32" s="2012"/>
      <c r="AEA32" s="2012"/>
      <c r="AEB32" s="2012"/>
      <c r="AEC32" s="2012"/>
      <c r="AED32" s="2012"/>
      <c r="AEE32" s="2012"/>
      <c r="AEF32" s="2012"/>
      <c r="AEG32" s="2012"/>
      <c r="AEH32" s="2012"/>
      <c r="AEI32" s="2012"/>
      <c r="AEJ32" s="2013"/>
      <c r="AEK32" s="2009"/>
      <c r="AEL32" s="2010"/>
      <c r="AEM32" s="2011"/>
      <c r="AEN32" s="2012"/>
      <c r="AEO32" s="2012"/>
      <c r="AEP32" s="2012"/>
      <c r="AEQ32" s="2012"/>
      <c r="AER32" s="2012"/>
      <c r="AES32" s="2012"/>
      <c r="AET32" s="2012"/>
      <c r="AEU32" s="2012"/>
      <c r="AEV32" s="2012"/>
      <c r="AEW32" s="2012"/>
      <c r="AEX32" s="2012"/>
      <c r="AEY32" s="2012"/>
      <c r="AEZ32" s="2012"/>
      <c r="AFA32" s="2013"/>
      <c r="AFB32" s="2009"/>
      <c r="AFC32" s="2010"/>
      <c r="AFD32" s="2011"/>
      <c r="AFE32" s="2012"/>
      <c r="AFF32" s="2012"/>
      <c r="AFG32" s="2012"/>
      <c r="AFH32" s="2012"/>
      <c r="AFI32" s="2012"/>
      <c r="AFJ32" s="2012"/>
      <c r="AFK32" s="2012"/>
      <c r="AFL32" s="2012"/>
      <c r="AFM32" s="2012"/>
      <c r="AFN32" s="2012"/>
      <c r="AFO32" s="2012"/>
      <c r="AFP32" s="2012"/>
      <c r="AFQ32" s="2012"/>
      <c r="AFR32" s="2013"/>
      <c r="AFS32" s="2009"/>
      <c r="AFT32" s="2010"/>
      <c r="AFU32" s="2011"/>
      <c r="AFV32" s="2012"/>
      <c r="AFW32" s="2012"/>
      <c r="AFX32" s="2012"/>
      <c r="AFY32" s="2012"/>
      <c r="AFZ32" s="2012"/>
      <c r="AGA32" s="2012"/>
      <c r="AGB32" s="2012"/>
      <c r="AGC32" s="2012"/>
      <c r="AGD32" s="2012"/>
      <c r="AGE32" s="2012"/>
      <c r="AGF32" s="2012"/>
      <c r="AGG32" s="2012"/>
      <c r="AGH32" s="2012"/>
      <c r="AGI32" s="2013"/>
      <c r="AGJ32" s="2009"/>
      <c r="AGK32" s="2010"/>
      <c r="AGL32" s="2011"/>
      <c r="AGM32" s="2012"/>
      <c r="AGN32" s="2012"/>
      <c r="AGO32" s="2012"/>
      <c r="AGP32" s="2012"/>
      <c r="AGQ32" s="2012"/>
      <c r="AGR32" s="2012"/>
      <c r="AGS32" s="2012"/>
      <c r="AGT32" s="2012"/>
      <c r="AGU32" s="2012"/>
      <c r="AGV32" s="2012"/>
      <c r="AGW32" s="2012"/>
      <c r="AGX32" s="2012"/>
      <c r="AGY32" s="2012"/>
      <c r="AGZ32" s="2013"/>
      <c r="AHA32" s="2009"/>
      <c r="AHB32" s="2010"/>
      <c r="AHC32" s="2011"/>
      <c r="AHD32" s="2012"/>
      <c r="AHE32" s="2012"/>
      <c r="AHF32" s="2012"/>
      <c r="AHG32" s="2012"/>
      <c r="AHH32" s="2012"/>
      <c r="AHI32" s="2012"/>
      <c r="AHJ32" s="2012"/>
      <c r="AHK32" s="2012"/>
      <c r="AHL32" s="2012"/>
      <c r="AHM32" s="2012"/>
      <c r="AHN32" s="2012"/>
      <c r="AHO32" s="2012"/>
      <c r="AHP32" s="2012"/>
      <c r="AHQ32" s="2013"/>
      <c r="AHR32" s="2009"/>
      <c r="AHS32" s="2010"/>
      <c r="AHT32" s="2011"/>
      <c r="AHU32" s="2012"/>
      <c r="AHV32" s="2012"/>
      <c r="AHW32" s="2012"/>
      <c r="AHX32" s="2012"/>
      <c r="AHY32" s="2012"/>
      <c r="AHZ32" s="2012"/>
      <c r="AIA32" s="2012"/>
      <c r="AIB32" s="2012"/>
      <c r="AIC32" s="2012"/>
      <c r="AID32" s="2012"/>
      <c r="AIE32" s="2012"/>
      <c r="AIF32" s="2012"/>
      <c r="AIG32" s="2012"/>
      <c r="AIH32" s="2013"/>
      <c r="AII32" s="2009"/>
      <c r="AIJ32" s="2010"/>
      <c r="AIK32" s="2011"/>
      <c r="AIL32" s="2012"/>
      <c r="AIM32" s="2012"/>
      <c r="AIN32" s="2012"/>
      <c r="AIO32" s="2012"/>
      <c r="AIP32" s="2012"/>
      <c r="AIQ32" s="2012"/>
      <c r="AIR32" s="2012"/>
      <c r="AIS32" s="2012"/>
      <c r="AIT32" s="2012"/>
      <c r="AIU32" s="2012"/>
      <c r="AIV32" s="2012"/>
      <c r="AIW32" s="2012"/>
      <c r="AIX32" s="2012"/>
      <c r="AIY32" s="2013"/>
      <c r="AIZ32" s="2009"/>
      <c r="AJA32" s="2010"/>
      <c r="AJB32" s="2011"/>
      <c r="AJC32" s="2012"/>
      <c r="AJD32" s="2012"/>
      <c r="AJE32" s="2012"/>
      <c r="AJF32" s="2012"/>
      <c r="AJG32" s="2012"/>
      <c r="AJH32" s="2012"/>
      <c r="AJI32" s="2012"/>
      <c r="AJJ32" s="2012"/>
      <c r="AJK32" s="2012"/>
      <c r="AJL32" s="2012"/>
      <c r="AJM32" s="2012"/>
      <c r="AJN32" s="2012"/>
      <c r="AJO32" s="2012"/>
      <c r="AJP32" s="2013"/>
      <c r="AJQ32" s="2009"/>
      <c r="AJR32" s="2010"/>
      <c r="AJS32" s="2011"/>
      <c r="AJT32" s="2012"/>
      <c r="AJU32" s="2012"/>
      <c r="AJV32" s="2012"/>
      <c r="AJW32" s="2012"/>
      <c r="AJX32" s="2012"/>
      <c r="AJY32" s="2012"/>
      <c r="AJZ32" s="2012"/>
      <c r="AKA32" s="2012"/>
      <c r="AKB32" s="2012"/>
      <c r="AKC32" s="2012"/>
      <c r="AKD32" s="2012"/>
      <c r="AKE32" s="2012"/>
      <c r="AKF32" s="2012"/>
      <c r="AKG32" s="2013"/>
      <c r="AKH32" s="2009"/>
      <c r="AKI32" s="2010"/>
      <c r="AKJ32" s="2011"/>
      <c r="AKK32" s="2012"/>
      <c r="AKL32" s="2012"/>
      <c r="AKM32" s="2012"/>
      <c r="AKN32" s="2012"/>
      <c r="AKO32" s="2012"/>
      <c r="AKP32" s="2012"/>
      <c r="AKQ32" s="2012"/>
      <c r="AKR32" s="2012"/>
      <c r="AKS32" s="2012"/>
      <c r="AKT32" s="2012"/>
      <c r="AKU32" s="2012"/>
      <c r="AKV32" s="2012"/>
      <c r="AKW32" s="2012"/>
      <c r="AKX32" s="2013"/>
      <c r="AKY32" s="2009"/>
      <c r="AKZ32" s="2010"/>
      <c r="ALA32" s="2011"/>
      <c r="ALB32" s="2012"/>
      <c r="ALC32" s="2012"/>
      <c r="ALD32" s="2012"/>
      <c r="ALE32" s="2012"/>
      <c r="ALF32" s="2012"/>
      <c r="ALG32" s="2012"/>
      <c r="ALH32" s="2012"/>
      <c r="ALI32" s="2012"/>
      <c r="ALJ32" s="2012"/>
      <c r="ALK32" s="2012"/>
      <c r="ALL32" s="2012"/>
      <c r="ALM32" s="2012"/>
      <c r="ALN32" s="2012"/>
      <c r="ALO32" s="2013"/>
      <c r="ALP32" s="2009"/>
      <c r="ALQ32" s="2010"/>
      <c r="ALR32" s="2011"/>
      <c r="ALS32" s="2012"/>
      <c r="ALT32" s="2012"/>
      <c r="ALU32" s="2012"/>
      <c r="ALV32" s="2012"/>
      <c r="ALW32" s="2012"/>
      <c r="ALX32" s="2012"/>
      <c r="ALY32" s="2012"/>
      <c r="ALZ32" s="2012"/>
      <c r="AMA32" s="2012"/>
      <c r="AMB32" s="2012"/>
      <c r="AMC32" s="2012"/>
      <c r="AMD32" s="2012"/>
      <c r="AME32" s="2012"/>
      <c r="AMF32" s="2013"/>
      <c r="AMG32" s="2009"/>
      <c r="AMH32" s="2010"/>
      <c r="AMI32" s="2011"/>
      <c r="AMJ32" s="2012"/>
      <c r="AMK32" s="2012"/>
      <c r="AML32" s="2012"/>
      <c r="AMM32" s="2012"/>
      <c r="AMN32" s="2012"/>
      <c r="AMO32" s="2012"/>
      <c r="AMP32" s="2012"/>
      <c r="AMQ32" s="2012"/>
      <c r="AMR32" s="2012"/>
      <c r="AMS32" s="2012"/>
      <c r="AMT32" s="2012"/>
      <c r="AMU32" s="2012"/>
      <c r="AMV32" s="2012"/>
      <c r="AMW32" s="2013"/>
      <c r="AMX32" s="2009"/>
      <c r="AMY32" s="2010"/>
      <c r="AMZ32" s="2011"/>
      <c r="ANA32" s="2012"/>
      <c r="ANB32" s="2012"/>
      <c r="ANC32" s="2012"/>
      <c r="AND32" s="2012"/>
      <c r="ANE32" s="2012"/>
      <c r="ANF32" s="2012"/>
      <c r="ANG32" s="2012"/>
      <c r="ANH32" s="2012"/>
      <c r="ANI32" s="2012"/>
      <c r="ANJ32" s="2012"/>
      <c r="ANK32" s="2012"/>
      <c r="ANL32" s="2012"/>
      <c r="ANM32" s="2012"/>
      <c r="ANN32" s="2013"/>
      <c r="ANO32" s="2009"/>
      <c r="ANP32" s="2010"/>
      <c r="ANQ32" s="2011"/>
      <c r="ANR32" s="2012"/>
      <c r="ANS32" s="2012"/>
      <c r="ANT32" s="2012"/>
      <c r="ANU32" s="2012"/>
      <c r="ANV32" s="2012"/>
      <c r="ANW32" s="2012"/>
      <c r="ANX32" s="2012"/>
      <c r="ANY32" s="2012"/>
      <c r="ANZ32" s="2012"/>
      <c r="AOA32" s="2012"/>
      <c r="AOB32" s="2012"/>
      <c r="AOC32" s="2012"/>
      <c r="AOD32" s="2012"/>
      <c r="AOE32" s="2013"/>
      <c r="AOF32" s="2009"/>
      <c r="AOG32" s="2010"/>
      <c r="AOH32" s="2011"/>
      <c r="AOI32" s="2012"/>
      <c r="AOJ32" s="2012"/>
      <c r="AOK32" s="2012"/>
      <c r="AOL32" s="2012"/>
      <c r="AOM32" s="2012"/>
      <c r="AON32" s="2012"/>
      <c r="AOO32" s="2012"/>
      <c r="AOP32" s="2012"/>
      <c r="AOQ32" s="2012"/>
      <c r="AOR32" s="2012"/>
      <c r="AOS32" s="2012"/>
      <c r="AOT32" s="2012"/>
      <c r="AOU32" s="2012"/>
      <c r="AOV32" s="2013"/>
      <c r="AOW32" s="2009"/>
      <c r="AOX32" s="2010"/>
      <c r="AOY32" s="2011"/>
      <c r="AOZ32" s="2012"/>
      <c r="APA32" s="2012"/>
      <c r="APB32" s="2012"/>
      <c r="APC32" s="2012"/>
      <c r="APD32" s="2012"/>
      <c r="APE32" s="2012"/>
      <c r="APF32" s="2012"/>
      <c r="APG32" s="2012"/>
      <c r="APH32" s="2012"/>
      <c r="API32" s="2012"/>
      <c r="APJ32" s="2012"/>
      <c r="APK32" s="2012"/>
      <c r="APL32" s="2012"/>
      <c r="APM32" s="2013"/>
      <c r="APN32" s="2009"/>
      <c r="APO32" s="2010"/>
      <c r="APP32" s="2011"/>
      <c r="APQ32" s="2012"/>
      <c r="APR32" s="2012"/>
      <c r="APS32" s="2012"/>
      <c r="APT32" s="2012"/>
      <c r="APU32" s="2012"/>
      <c r="APV32" s="2012"/>
      <c r="APW32" s="2012"/>
      <c r="APX32" s="2012"/>
      <c r="APY32" s="2012"/>
      <c r="APZ32" s="2012"/>
      <c r="AQA32" s="2012"/>
      <c r="AQB32" s="2012"/>
      <c r="AQC32" s="2012"/>
      <c r="AQD32" s="2013"/>
      <c r="AQE32" s="2009"/>
      <c r="AQF32" s="2010"/>
      <c r="AQG32" s="2011"/>
      <c r="AQH32" s="2012"/>
      <c r="AQI32" s="2012"/>
      <c r="AQJ32" s="2012"/>
      <c r="AQK32" s="2012"/>
      <c r="AQL32" s="2012"/>
      <c r="AQM32" s="2012"/>
      <c r="AQN32" s="2012"/>
      <c r="AQO32" s="2012"/>
      <c r="AQP32" s="2012"/>
      <c r="AQQ32" s="2012"/>
      <c r="AQR32" s="2012"/>
      <c r="AQS32" s="2012"/>
      <c r="AQT32" s="2012"/>
      <c r="AQU32" s="2013"/>
      <c r="AQV32" s="2009"/>
      <c r="AQW32" s="2010"/>
      <c r="AQX32" s="2011"/>
      <c r="AQY32" s="2012"/>
      <c r="AQZ32" s="2012"/>
      <c r="ARA32" s="2012"/>
      <c r="ARB32" s="2012"/>
      <c r="ARC32" s="2012"/>
      <c r="ARD32" s="2012"/>
      <c r="ARE32" s="2012"/>
      <c r="ARF32" s="2012"/>
      <c r="ARG32" s="2012"/>
      <c r="ARH32" s="2012"/>
      <c r="ARI32" s="2012"/>
      <c r="ARJ32" s="2012"/>
      <c r="ARK32" s="2012"/>
      <c r="ARL32" s="2013"/>
      <c r="ARM32" s="2009"/>
      <c r="ARN32" s="2010"/>
      <c r="ARO32" s="2011"/>
      <c r="ARP32" s="2012"/>
      <c r="ARQ32" s="2012"/>
      <c r="ARR32" s="2012"/>
      <c r="ARS32" s="2012"/>
      <c r="ART32" s="2012"/>
      <c r="ARU32" s="2012"/>
      <c r="ARV32" s="2012"/>
      <c r="ARW32" s="2012"/>
      <c r="ARX32" s="2012"/>
      <c r="ARY32" s="2012"/>
      <c r="ARZ32" s="2012"/>
      <c r="ASA32" s="2012"/>
      <c r="ASB32" s="2012"/>
      <c r="ASC32" s="2013"/>
      <c r="ASD32" s="2009"/>
      <c r="ASE32" s="2010"/>
      <c r="ASF32" s="2011"/>
      <c r="ASG32" s="2012"/>
      <c r="ASH32" s="2012"/>
      <c r="ASI32" s="2012"/>
      <c r="ASJ32" s="2012"/>
      <c r="ASK32" s="2012"/>
      <c r="ASL32" s="2012"/>
      <c r="ASM32" s="2012"/>
      <c r="ASN32" s="2012"/>
      <c r="ASO32" s="2012"/>
      <c r="ASP32" s="2012"/>
      <c r="ASQ32" s="2012"/>
      <c r="ASR32" s="2012"/>
      <c r="ASS32" s="2012"/>
      <c r="AST32" s="2013"/>
      <c r="ASU32" s="2009"/>
      <c r="ASV32" s="2010"/>
      <c r="ASW32" s="2011"/>
      <c r="ASX32" s="2012"/>
      <c r="ASY32" s="2012"/>
      <c r="ASZ32" s="2012"/>
      <c r="ATA32" s="2012"/>
      <c r="ATB32" s="2012"/>
      <c r="ATC32" s="2012"/>
      <c r="ATD32" s="2012"/>
      <c r="ATE32" s="2012"/>
      <c r="ATF32" s="2012"/>
      <c r="ATG32" s="2012"/>
      <c r="ATH32" s="2012"/>
      <c r="ATI32" s="2012"/>
      <c r="ATJ32" s="2012"/>
      <c r="ATK32" s="2013"/>
      <c r="ATL32" s="2009"/>
      <c r="ATM32" s="2010"/>
      <c r="ATN32" s="2011"/>
      <c r="ATO32" s="2012"/>
      <c r="ATP32" s="2012"/>
      <c r="ATQ32" s="2012"/>
      <c r="ATR32" s="2012"/>
      <c r="ATS32" s="2012"/>
      <c r="ATT32" s="2012"/>
      <c r="ATU32" s="2012"/>
      <c r="ATV32" s="2012"/>
      <c r="ATW32" s="2012"/>
      <c r="ATX32" s="2012"/>
      <c r="ATY32" s="2012"/>
      <c r="ATZ32" s="2012"/>
      <c r="AUA32" s="2012"/>
      <c r="AUB32" s="2013"/>
      <c r="AUC32" s="2009"/>
      <c r="AUD32" s="2010"/>
      <c r="AUE32" s="2011"/>
      <c r="AUF32" s="2012"/>
      <c r="AUG32" s="2012"/>
      <c r="AUH32" s="2012"/>
      <c r="AUI32" s="2012"/>
      <c r="AUJ32" s="2012"/>
      <c r="AUK32" s="2012"/>
      <c r="AUL32" s="2012"/>
      <c r="AUM32" s="2012"/>
      <c r="AUN32" s="2012"/>
      <c r="AUO32" s="2012"/>
      <c r="AUP32" s="2012"/>
      <c r="AUQ32" s="2012"/>
      <c r="AUR32" s="2012"/>
      <c r="AUS32" s="2013"/>
      <c r="AUT32" s="2009"/>
      <c r="AUU32" s="2010"/>
      <c r="AUV32" s="2011"/>
      <c r="AUW32" s="2012"/>
      <c r="AUX32" s="2012"/>
      <c r="AUY32" s="2012"/>
      <c r="AUZ32" s="2012"/>
      <c r="AVA32" s="2012"/>
      <c r="AVB32" s="2012"/>
      <c r="AVC32" s="2012"/>
      <c r="AVD32" s="2012"/>
      <c r="AVE32" s="2012"/>
      <c r="AVF32" s="2012"/>
      <c r="AVG32" s="2012"/>
      <c r="AVH32" s="2012"/>
      <c r="AVI32" s="2012"/>
      <c r="AVJ32" s="2013"/>
      <c r="AVK32" s="2009"/>
      <c r="AVL32" s="2010"/>
      <c r="AVM32" s="2011"/>
      <c r="AVN32" s="2012"/>
      <c r="AVO32" s="2012"/>
      <c r="AVP32" s="2012"/>
      <c r="AVQ32" s="2012"/>
      <c r="AVR32" s="2012"/>
      <c r="AVS32" s="2012"/>
      <c r="AVT32" s="2012"/>
      <c r="AVU32" s="2012"/>
      <c r="AVV32" s="2012"/>
      <c r="AVW32" s="2012"/>
      <c r="AVX32" s="2012"/>
      <c r="AVY32" s="2012"/>
      <c r="AVZ32" s="2012"/>
      <c r="AWA32" s="2013"/>
      <c r="AWB32" s="2009"/>
      <c r="AWC32" s="2010"/>
      <c r="AWD32" s="2011"/>
      <c r="AWE32" s="2012"/>
      <c r="AWF32" s="2012"/>
      <c r="AWG32" s="2012"/>
      <c r="AWH32" s="2012"/>
      <c r="AWI32" s="2012"/>
      <c r="AWJ32" s="2012"/>
      <c r="AWK32" s="2012"/>
      <c r="AWL32" s="2012"/>
      <c r="AWM32" s="2012"/>
      <c r="AWN32" s="2012"/>
      <c r="AWO32" s="2012"/>
      <c r="AWP32" s="2012"/>
      <c r="AWQ32" s="2012"/>
      <c r="AWR32" s="2013"/>
      <c r="AWS32" s="2009"/>
      <c r="AWT32" s="2010"/>
      <c r="AWU32" s="2011"/>
      <c r="AWV32" s="2012"/>
      <c r="AWW32" s="2012"/>
      <c r="AWX32" s="2012"/>
      <c r="AWY32" s="2012"/>
      <c r="AWZ32" s="2012"/>
      <c r="AXA32" s="2012"/>
      <c r="AXB32" s="2012"/>
      <c r="AXC32" s="2012"/>
      <c r="AXD32" s="2012"/>
      <c r="AXE32" s="2012"/>
      <c r="AXF32" s="2012"/>
      <c r="AXG32" s="2012"/>
      <c r="AXH32" s="2012"/>
      <c r="AXI32" s="2013"/>
      <c r="AXJ32" s="2009"/>
      <c r="AXK32" s="2010"/>
      <c r="AXL32" s="2011"/>
      <c r="AXM32" s="2012"/>
      <c r="AXN32" s="2012"/>
      <c r="AXO32" s="2012"/>
      <c r="AXP32" s="2012"/>
      <c r="AXQ32" s="2012"/>
      <c r="AXR32" s="2012"/>
      <c r="AXS32" s="2012"/>
      <c r="AXT32" s="2012"/>
      <c r="AXU32" s="2012"/>
      <c r="AXV32" s="2012"/>
      <c r="AXW32" s="2012"/>
      <c r="AXX32" s="2012"/>
      <c r="AXY32" s="2012"/>
      <c r="AXZ32" s="2013"/>
      <c r="AYA32" s="2009"/>
      <c r="AYB32" s="2010"/>
      <c r="AYC32" s="2011"/>
      <c r="AYD32" s="2012"/>
      <c r="AYE32" s="2012"/>
      <c r="AYF32" s="2012"/>
      <c r="AYG32" s="2012"/>
      <c r="AYH32" s="2012"/>
      <c r="AYI32" s="2012"/>
      <c r="AYJ32" s="2012"/>
      <c r="AYK32" s="2012"/>
      <c r="AYL32" s="2012"/>
      <c r="AYM32" s="2012"/>
      <c r="AYN32" s="2012"/>
      <c r="AYO32" s="2012"/>
      <c r="AYP32" s="2012"/>
      <c r="AYQ32" s="2013"/>
      <c r="AYR32" s="2009"/>
      <c r="AYS32" s="2010"/>
      <c r="AYT32" s="2011"/>
      <c r="AYU32" s="2012"/>
      <c r="AYV32" s="2012"/>
      <c r="AYW32" s="2012"/>
      <c r="AYX32" s="2012"/>
      <c r="AYY32" s="2012"/>
      <c r="AYZ32" s="2012"/>
      <c r="AZA32" s="2012"/>
      <c r="AZB32" s="2012"/>
      <c r="AZC32" s="2012"/>
      <c r="AZD32" s="2012"/>
      <c r="AZE32" s="2012"/>
      <c r="AZF32" s="2012"/>
      <c r="AZG32" s="2012"/>
      <c r="AZH32" s="2013"/>
      <c r="AZI32" s="2009"/>
      <c r="AZJ32" s="2010"/>
      <c r="AZK32" s="2011"/>
      <c r="AZL32" s="2012"/>
      <c r="AZM32" s="2012"/>
      <c r="AZN32" s="2012"/>
      <c r="AZO32" s="2012"/>
      <c r="AZP32" s="2012"/>
      <c r="AZQ32" s="2012"/>
      <c r="AZR32" s="2012"/>
      <c r="AZS32" s="2012"/>
      <c r="AZT32" s="2012"/>
      <c r="AZU32" s="2012"/>
      <c r="AZV32" s="2012"/>
      <c r="AZW32" s="2012"/>
      <c r="AZX32" s="2012"/>
      <c r="AZY32" s="2013"/>
      <c r="AZZ32" s="2009"/>
      <c r="BAA32" s="2010"/>
      <c r="BAB32" s="2011"/>
      <c r="BAC32" s="2012"/>
      <c r="BAD32" s="2012"/>
      <c r="BAE32" s="2012"/>
      <c r="BAF32" s="2012"/>
      <c r="BAG32" s="2012"/>
      <c r="BAH32" s="2012"/>
      <c r="BAI32" s="2012"/>
      <c r="BAJ32" s="2012"/>
      <c r="BAK32" s="2012"/>
      <c r="BAL32" s="2012"/>
      <c r="BAM32" s="2012"/>
      <c r="BAN32" s="2012"/>
      <c r="BAO32" s="2012"/>
      <c r="BAP32" s="2013"/>
      <c r="BAQ32" s="2009"/>
      <c r="BAR32" s="2010"/>
      <c r="BAS32" s="2011"/>
      <c r="BAT32" s="2012"/>
      <c r="BAU32" s="2012"/>
      <c r="BAV32" s="2012"/>
      <c r="BAW32" s="2012"/>
      <c r="BAX32" s="2012"/>
      <c r="BAY32" s="2012"/>
      <c r="BAZ32" s="2012"/>
      <c r="BBA32" s="2012"/>
      <c r="BBB32" s="2012"/>
      <c r="BBC32" s="2012"/>
      <c r="BBD32" s="2012"/>
      <c r="BBE32" s="2012"/>
      <c r="BBF32" s="2012"/>
      <c r="BBG32" s="2013"/>
      <c r="BBH32" s="2009"/>
      <c r="BBI32" s="2010"/>
      <c r="BBJ32" s="2011"/>
      <c r="BBK32" s="2012"/>
      <c r="BBL32" s="2012"/>
      <c r="BBM32" s="2012"/>
      <c r="BBN32" s="2012"/>
      <c r="BBO32" s="2012"/>
      <c r="BBP32" s="2012"/>
      <c r="BBQ32" s="2012"/>
      <c r="BBR32" s="2012"/>
      <c r="BBS32" s="2012"/>
      <c r="BBT32" s="2012"/>
      <c r="BBU32" s="2012"/>
      <c r="BBV32" s="2012"/>
      <c r="BBW32" s="2012"/>
      <c r="BBX32" s="2013"/>
      <c r="BBY32" s="2009"/>
      <c r="BBZ32" s="2010"/>
      <c r="BCA32" s="2011"/>
      <c r="BCB32" s="2012"/>
      <c r="BCC32" s="2012"/>
      <c r="BCD32" s="2012"/>
      <c r="BCE32" s="2012"/>
      <c r="BCF32" s="2012"/>
      <c r="BCG32" s="2012"/>
      <c r="BCH32" s="2012"/>
      <c r="BCI32" s="2012"/>
      <c r="BCJ32" s="2012"/>
      <c r="BCK32" s="2012"/>
      <c r="BCL32" s="2012"/>
      <c r="BCM32" s="2012"/>
      <c r="BCN32" s="2012"/>
      <c r="BCO32" s="2013"/>
      <c r="BCP32" s="2009"/>
      <c r="BCQ32" s="2010"/>
      <c r="BCR32" s="2011"/>
      <c r="BCS32" s="2012"/>
      <c r="BCT32" s="2012"/>
      <c r="BCU32" s="2012"/>
      <c r="BCV32" s="2012"/>
      <c r="BCW32" s="2012"/>
      <c r="BCX32" s="2012"/>
      <c r="BCY32" s="2012"/>
      <c r="BCZ32" s="2012"/>
      <c r="BDA32" s="2012"/>
      <c r="BDB32" s="2012"/>
      <c r="BDC32" s="2012"/>
      <c r="BDD32" s="2012"/>
      <c r="BDE32" s="2012"/>
      <c r="BDF32" s="2013"/>
      <c r="BDG32" s="2009"/>
      <c r="BDH32" s="2010"/>
      <c r="BDI32" s="2011"/>
      <c r="BDJ32" s="2012"/>
      <c r="BDK32" s="2012"/>
      <c r="BDL32" s="2012"/>
      <c r="BDM32" s="2012"/>
      <c r="BDN32" s="2012"/>
      <c r="BDO32" s="2012"/>
      <c r="BDP32" s="2012"/>
      <c r="BDQ32" s="2012"/>
      <c r="BDR32" s="2012"/>
      <c r="BDS32" s="2012"/>
      <c r="BDT32" s="2012"/>
      <c r="BDU32" s="2012"/>
      <c r="BDV32" s="2012"/>
      <c r="BDW32" s="2013"/>
      <c r="BDX32" s="2009"/>
      <c r="BDY32" s="2010"/>
      <c r="BDZ32" s="2011"/>
      <c r="BEA32" s="2012"/>
      <c r="BEB32" s="2012"/>
      <c r="BEC32" s="2012"/>
      <c r="BED32" s="2012"/>
      <c r="BEE32" s="2012"/>
      <c r="BEF32" s="2012"/>
      <c r="BEG32" s="2012"/>
      <c r="BEH32" s="2012"/>
      <c r="BEI32" s="2012"/>
      <c r="BEJ32" s="2012"/>
      <c r="BEK32" s="2012"/>
      <c r="BEL32" s="2012"/>
      <c r="BEM32" s="2012"/>
      <c r="BEN32" s="2013"/>
      <c r="BEO32" s="2009"/>
      <c r="BEP32" s="2010"/>
      <c r="BEQ32" s="2011"/>
      <c r="BER32" s="2012"/>
      <c r="BES32" s="2012"/>
      <c r="BET32" s="2012"/>
      <c r="BEU32" s="2012"/>
      <c r="BEV32" s="2012"/>
      <c r="BEW32" s="2012"/>
      <c r="BEX32" s="2012"/>
      <c r="BEY32" s="2012"/>
      <c r="BEZ32" s="2012"/>
      <c r="BFA32" s="2012"/>
      <c r="BFB32" s="2012"/>
      <c r="BFC32" s="2012"/>
      <c r="BFD32" s="2012"/>
      <c r="BFE32" s="2013"/>
      <c r="BFF32" s="2009"/>
      <c r="BFG32" s="2010"/>
      <c r="BFH32" s="2011"/>
      <c r="BFI32" s="2012"/>
      <c r="BFJ32" s="2012"/>
      <c r="BFK32" s="2012"/>
      <c r="BFL32" s="2012"/>
      <c r="BFM32" s="2012"/>
      <c r="BFN32" s="2012"/>
      <c r="BFO32" s="2012"/>
      <c r="BFP32" s="2012"/>
      <c r="BFQ32" s="2012"/>
      <c r="BFR32" s="2012"/>
      <c r="BFS32" s="2012"/>
      <c r="BFT32" s="2012"/>
      <c r="BFU32" s="2012"/>
      <c r="BFV32" s="2013"/>
      <c r="BFW32" s="2009"/>
      <c r="BFX32" s="2010"/>
      <c r="BFY32" s="2011"/>
      <c r="BFZ32" s="2012"/>
      <c r="BGA32" s="2012"/>
      <c r="BGB32" s="2012"/>
      <c r="BGC32" s="2012"/>
      <c r="BGD32" s="2012"/>
      <c r="BGE32" s="2012"/>
      <c r="BGF32" s="2012"/>
      <c r="BGG32" s="2012"/>
      <c r="BGH32" s="2012"/>
      <c r="BGI32" s="2012"/>
      <c r="BGJ32" s="2012"/>
      <c r="BGK32" s="2012"/>
      <c r="BGL32" s="2012"/>
      <c r="BGM32" s="2013"/>
      <c r="BGN32" s="2009"/>
      <c r="BGO32" s="2010"/>
      <c r="BGP32" s="2011"/>
      <c r="BGQ32" s="2012"/>
      <c r="BGR32" s="2012"/>
      <c r="BGS32" s="2012"/>
      <c r="BGT32" s="2012"/>
      <c r="BGU32" s="2012"/>
      <c r="BGV32" s="2012"/>
      <c r="BGW32" s="2012"/>
      <c r="BGX32" s="2012"/>
      <c r="BGY32" s="2012"/>
      <c r="BGZ32" s="2012"/>
      <c r="BHA32" s="2012"/>
      <c r="BHB32" s="2012"/>
      <c r="BHC32" s="2012"/>
      <c r="BHD32" s="2013"/>
      <c r="BHE32" s="2009"/>
      <c r="BHF32" s="2010"/>
      <c r="BHG32" s="2011"/>
      <c r="BHH32" s="2012"/>
      <c r="BHI32" s="2012"/>
      <c r="BHJ32" s="2012"/>
      <c r="BHK32" s="2012"/>
      <c r="BHL32" s="2012"/>
      <c r="BHM32" s="2012"/>
      <c r="BHN32" s="2012"/>
      <c r="BHO32" s="2012"/>
      <c r="BHP32" s="2012"/>
      <c r="BHQ32" s="2012"/>
      <c r="BHR32" s="2012"/>
      <c r="BHS32" s="2012"/>
      <c r="BHT32" s="2012"/>
      <c r="BHU32" s="2013"/>
      <c r="BHV32" s="2009"/>
      <c r="BHW32" s="2010"/>
      <c r="BHX32" s="2011"/>
      <c r="BHY32" s="2012"/>
      <c r="BHZ32" s="2012"/>
      <c r="BIA32" s="2012"/>
      <c r="BIB32" s="2012"/>
      <c r="BIC32" s="2012"/>
      <c r="BID32" s="2012"/>
      <c r="BIE32" s="2012"/>
      <c r="BIF32" s="2012"/>
      <c r="BIG32" s="2012"/>
      <c r="BIH32" s="2012"/>
      <c r="BII32" s="2012"/>
      <c r="BIJ32" s="2012"/>
      <c r="BIK32" s="2012"/>
      <c r="BIL32" s="2013"/>
      <c r="BIM32" s="2009"/>
      <c r="BIN32" s="2010"/>
      <c r="BIO32" s="2011"/>
      <c r="BIP32" s="2012"/>
      <c r="BIQ32" s="2012"/>
      <c r="BIR32" s="2012"/>
      <c r="BIS32" s="2012"/>
      <c r="BIT32" s="2012"/>
      <c r="BIU32" s="2012"/>
      <c r="BIV32" s="2012"/>
      <c r="BIW32" s="2012"/>
      <c r="BIX32" s="2012"/>
      <c r="BIY32" s="2012"/>
      <c r="BIZ32" s="2012"/>
      <c r="BJA32" s="2012"/>
      <c r="BJB32" s="2012"/>
      <c r="BJC32" s="2013"/>
      <c r="BJD32" s="2009"/>
      <c r="BJE32" s="2010"/>
      <c r="BJF32" s="2011"/>
      <c r="BJG32" s="2012"/>
      <c r="BJH32" s="2012"/>
      <c r="BJI32" s="2012"/>
      <c r="BJJ32" s="2012"/>
      <c r="BJK32" s="2012"/>
      <c r="BJL32" s="2012"/>
      <c r="BJM32" s="2012"/>
      <c r="BJN32" s="2012"/>
      <c r="BJO32" s="2012"/>
      <c r="BJP32" s="2012"/>
      <c r="BJQ32" s="2012"/>
      <c r="BJR32" s="2012"/>
      <c r="BJS32" s="2012"/>
      <c r="BJT32" s="2013"/>
      <c r="BJU32" s="2009"/>
      <c r="BJV32" s="2010"/>
      <c r="BJW32" s="2011"/>
      <c r="BJX32" s="2012"/>
      <c r="BJY32" s="2012"/>
      <c r="BJZ32" s="2012"/>
      <c r="BKA32" s="2012"/>
      <c r="BKB32" s="2012"/>
      <c r="BKC32" s="2012"/>
      <c r="BKD32" s="2012"/>
      <c r="BKE32" s="2012"/>
      <c r="BKF32" s="2012"/>
      <c r="BKG32" s="2012"/>
      <c r="BKH32" s="2012"/>
      <c r="BKI32" s="2012"/>
      <c r="BKJ32" s="2012"/>
      <c r="BKK32" s="2013"/>
      <c r="BKL32" s="2009"/>
      <c r="BKM32" s="2010"/>
      <c r="BKN32" s="2011"/>
      <c r="BKO32" s="2012"/>
      <c r="BKP32" s="2012"/>
      <c r="BKQ32" s="2012"/>
      <c r="BKR32" s="2012"/>
      <c r="BKS32" s="2012"/>
      <c r="BKT32" s="2012"/>
      <c r="BKU32" s="2012"/>
      <c r="BKV32" s="2012"/>
      <c r="BKW32" s="2012"/>
      <c r="BKX32" s="2012"/>
      <c r="BKY32" s="2012"/>
      <c r="BKZ32" s="2012"/>
      <c r="BLA32" s="2012"/>
      <c r="BLB32" s="2013"/>
      <c r="BLC32" s="2009"/>
      <c r="BLD32" s="2010"/>
      <c r="BLE32" s="2011"/>
      <c r="BLF32" s="2012"/>
      <c r="BLG32" s="2012"/>
      <c r="BLH32" s="2012"/>
      <c r="BLI32" s="2012"/>
      <c r="BLJ32" s="2012"/>
      <c r="BLK32" s="2012"/>
      <c r="BLL32" s="2012"/>
      <c r="BLM32" s="2012"/>
      <c r="BLN32" s="2012"/>
      <c r="BLO32" s="2012"/>
      <c r="BLP32" s="2012"/>
      <c r="BLQ32" s="2012"/>
      <c r="BLR32" s="2012"/>
      <c r="BLS32" s="2013"/>
      <c r="BLT32" s="2009"/>
      <c r="BLU32" s="2010"/>
      <c r="BLV32" s="2011"/>
      <c r="BLW32" s="2012"/>
      <c r="BLX32" s="2012"/>
      <c r="BLY32" s="2012"/>
      <c r="BLZ32" s="2012"/>
      <c r="BMA32" s="2012"/>
      <c r="BMB32" s="2012"/>
      <c r="BMC32" s="2012"/>
      <c r="BMD32" s="2012"/>
      <c r="BME32" s="2012"/>
      <c r="BMF32" s="2012"/>
      <c r="BMG32" s="2012"/>
      <c r="BMH32" s="2012"/>
      <c r="BMI32" s="2012"/>
      <c r="BMJ32" s="2013"/>
      <c r="BMK32" s="2009"/>
      <c r="BML32" s="2010"/>
      <c r="BMM32" s="2011"/>
      <c r="BMN32" s="2012"/>
      <c r="BMO32" s="2012"/>
      <c r="BMP32" s="2012"/>
      <c r="BMQ32" s="2012"/>
      <c r="BMR32" s="2012"/>
      <c r="BMS32" s="2012"/>
      <c r="BMT32" s="2012"/>
      <c r="BMU32" s="2012"/>
      <c r="BMV32" s="2012"/>
      <c r="BMW32" s="2012"/>
      <c r="BMX32" s="2012"/>
      <c r="BMY32" s="2012"/>
      <c r="BMZ32" s="2012"/>
      <c r="BNA32" s="2013"/>
      <c r="BNB32" s="2009"/>
      <c r="BNC32" s="2010"/>
      <c r="BND32" s="2011"/>
      <c r="BNE32" s="2012"/>
      <c r="BNF32" s="2012"/>
      <c r="BNG32" s="2012"/>
      <c r="BNH32" s="2012"/>
      <c r="BNI32" s="2012"/>
      <c r="BNJ32" s="2012"/>
      <c r="BNK32" s="2012"/>
      <c r="BNL32" s="2012"/>
      <c r="BNM32" s="2012"/>
      <c r="BNN32" s="2012"/>
      <c r="BNO32" s="2012"/>
      <c r="BNP32" s="2012"/>
      <c r="BNQ32" s="2012"/>
      <c r="BNR32" s="2013"/>
      <c r="BNS32" s="2009"/>
      <c r="BNT32" s="2010"/>
      <c r="BNU32" s="2011"/>
      <c r="BNV32" s="2012"/>
      <c r="BNW32" s="2012"/>
      <c r="BNX32" s="2012"/>
      <c r="BNY32" s="2012"/>
      <c r="BNZ32" s="2012"/>
      <c r="BOA32" s="2012"/>
      <c r="BOB32" s="2012"/>
      <c r="BOC32" s="2012"/>
      <c r="BOD32" s="2012"/>
      <c r="BOE32" s="2012"/>
      <c r="BOF32" s="2012"/>
      <c r="BOG32" s="2012"/>
      <c r="BOH32" s="2012"/>
      <c r="BOI32" s="2013"/>
      <c r="BOJ32" s="2009"/>
      <c r="BOK32" s="2010"/>
      <c r="BOL32" s="2011"/>
      <c r="BOM32" s="2012"/>
      <c r="BON32" s="2012"/>
      <c r="BOO32" s="2012"/>
      <c r="BOP32" s="2012"/>
      <c r="BOQ32" s="2012"/>
      <c r="BOR32" s="2012"/>
      <c r="BOS32" s="2012"/>
      <c r="BOT32" s="2012"/>
      <c r="BOU32" s="2012"/>
      <c r="BOV32" s="2012"/>
      <c r="BOW32" s="2012"/>
      <c r="BOX32" s="2012"/>
      <c r="BOY32" s="2012"/>
      <c r="BOZ32" s="2013"/>
      <c r="BPA32" s="2009"/>
      <c r="BPB32" s="2010"/>
      <c r="BPC32" s="2011"/>
      <c r="BPD32" s="2012"/>
      <c r="BPE32" s="2012"/>
      <c r="BPF32" s="2012"/>
      <c r="BPG32" s="2012"/>
      <c r="BPH32" s="2012"/>
      <c r="BPI32" s="2012"/>
      <c r="BPJ32" s="2012"/>
      <c r="BPK32" s="2012"/>
      <c r="BPL32" s="2012"/>
      <c r="BPM32" s="2012"/>
      <c r="BPN32" s="2012"/>
      <c r="BPO32" s="2012"/>
      <c r="BPP32" s="2012"/>
      <c r="BPQ32" s="2013"/>
      <c r="BPR32" s="2009"/>
      <c r="BPS32" s="2010"/>
      <c r="BPT32" s="2011"/>
      <c r="BPU32" s="2012"/>
      <c r="BPV32" s="2012"/>
      <c r="BPW32" s="2012"/>
      <c r="BPX32" s="2012"/>
      <c r="BPY32" s="2012"/>
      <c r="BPZ32" s="2012"/>
      <c r="BQA32" s="2012"/>
      <c r="BQB32" s="2012"/>
      <c r="BQC32" s="2012"/>
      <c r="BQD32" s="2012"/>
      <c r="BQE32" s="2012"/>
      <c r="BQF32" s="2012"/>
      <c r="BQG32" s="2012"/>
      <c r="BQH32" s="2013"/>
      <c r="BQI32" s="2009"/>
      <c r="BQJ32" s="2010"/>
      <c r="BQK32" s="2011"/>
      <c r="BQL32" s="2012"/>
      <c r="BQM32" s="2012"/>
      <c r="BQN32" s="2012"/>
      <c r="BQO32" s="2012"/>
      <c r="BQP32" s="2012"/>
      <c r="BQQ32" s="2012"/>
      <c r="BQR32" s="2012"/>
      <c r="BQS32" s="2012"/>
      <c r="BQT32" s="2012"/>
      <c r="BQU32" s="2012"/>
      <c r="BQV32" s="2012"/>
      <c r="BQW32" s="2012"/>
      <c r="BQX32" s="2012"/>
      <c r="BQY32" s="2013"/>
      <c r="BQZ32" s="2009"/>
      <c r="BRA32" s="2010"/>
      <c r="BRB32" s="2011"/>
      <c r="BRC32" s="2012"/>
      <c r="BRD32" s="2012"/>
      <c r="BRE32" s="2012"/>
      <c r="BRF32" s="2012"/>
      <c r="BRG32" s="2012"/>
      <c r="BRH32" s="2012"/>
      <c r="BRI32" s="2012"/>
      <c r="BRJ32" s="2012"/>
      <c r="BRK32" s="2012"/>
      <c r="BRL32" s="2012"/>
      <c r="BRM32" s="2012"/>
      <c r="BRN32" s="2012"/>
      <c r="BRO32" s="2012"/>
      <c r="BRP32" s="2013"/>
      <c r="BRQ32" s="2009"/>
      <c r="BRR32" s="2010"/>
      <c r="BRS32" s="2011"/>
      <c r="BRT32" s="2012"/>
      <c r="BRU32" s="2012"/>
      <c r="BRV32" s="2012"/>
      <c r="BRW32" s="2012"/>
      <c r="BRX32" s="2012"/>
      <c r="BRY32" s="2012"/>
      <c r="BRZ32" s="2012"/>
      <c r="BSA32" s="2012"/>
      <c r="BSB32" s="2012"/>
      <c r="BSC32" s="2012"/>
      <c r="BSD32" s="2012"/>
      <c r="BSE32" s="2012"/>
      <c r="BSF32" s="2012"/>
      <c r="BSG32" s="2013"/>
      <c r="BSH32" s="2009"/>
      <c r="BSI32" s="2010"/>
      <c r="BSJ32" s="2011"/>
      <c r="BSK32" s="2012"/>
      <c r="BSL32" s="2012"/>
      <c r="BSM32" s="2012"/>
      <c r="BSN32" s="2012"/>
      <c r="BSO32" s="2012"/>
      <c r="BSP32" s="2012"/>
      <c r="BSQ32" s="2012"/>
      <c r="BSR32" s="2012"/>
      <c r="BSS32" s="2012"/>
      <c r="BST32" s="2012"/>
      <c r="BSU32" s="2012"/>
      <c r="BSV32" s="2012"/>
      <c r="BSW32" s="2012"/>
      <c r="BSX32" s="2013"/>
      <c r="BSY32" s="2009"/>
      <c r="BSZ32" s="2010"/>
      <c r="BTA32" s="2011"/>
      <c r="BTB32" s="2012"/>
      <c r="BTC32" s="2012"/>
      <c r="BTD32" s="2012"/>
      <c r="BTE32" s="2012"/>
      <c r="BTF32" s="2012"/>
      <c r="BTG32" s="2012"/>
      <c r="BTH32" s="2012"/>
      <c r="BTI32" s="2012"/>
      <c r="BTJ32" s="2012"/>
      <c r="BTK32" s="2012"/>
      <c r="BTL32" s="2012"/>
      <c r="BTM32" s="2012"/>
      <c r="BTN32" s="2012"/>
      <c r="BTO32" s="2013"/>
      <c r="BTP32" s="2009"/>
      <c r="BTQ32" s="2010"/>
      <c r="BTR32" s="2011"/>
      <c r="BTS32" s="2012"/>
      <c r="BTT32" s="2012"/>
      <c r="BTU32" s="2012"/>
      <c r="BTV32" s="2012"/>
      <c r="BTW32" s="2012"/>
      <c r="BTX32" s="2012"/>
      <c r="BTY32" s="2012"/>
      <c r="BTZ32" s="2012"/>
      <c r="BUA32" s="2012"/>
      <c r="BUB32" s="2012"/>
      <c r="BUC32" s="2012"/>
      <c r="BUD32" s="2012"/>
      <c r="BUE32" s="2012"/>
      <c r="BUF32" s="2013"/>
      <c r="BUG32" s="2009"/>
      <c r="BUH32" s="2010"/>
      <c r="BUI32" s="2011"/>
      <c r="BUJ32" s="2012"/>
      <c r="BUK32" s="2012"/>
      <c r="BUL32" s="2012"/>
      <c r="BUM32" s="2012"/>
      <c r="BUN32" s="2012"/>
      <c r="BUO32" s="2012"/>
      <c r="BUP32" s="2012"/>
      <c r="BUQ32" s="2012"/>
      <c r="BUR32" s="2012"/>
      <c r="BUS32" s="2012"/>
      <c r="BUT32" s="2012"/>
      <c r="BUU32" s="2012"/>
      <c r="BUV32" s="2012"/>
      <c r="BUW32" s="2013"/>
      <c r="BUX32" s="2009"/>
      <c r="BUY32" s="2010"/>
      <c r="BUZ32" s="2011"/>
      <c r="BVA32" s="2012"/>
      <c r="BVB32" s="2012"/>
      <c r="BVC32" s="2012"/>
      <c r="BVD32" s="2012"/>
      <c r="BVE32" s="2012"/>
      <c r="BVF32" s="2012"/>
      <c r="BVG32" s="2012"/>
      <c r="BVH32" s="2012"/>
      <c r="BVI32" s="2012"/>
      <c r="BVJ32" s="2012"/>
      <c r="BVK32" s="2012"/>
      <c r="BVL32" s="2012"/>
      <c r="BVM32" s="2012"/>
      <c r="BVN32" s="2013"/>
      <c r="BVO32" s="2009"/>
      <c r="BVP32" s="2010"/>
      <c r="BVQ32" s="2011"/>
      <c r="BVR32" s="2012"/>
      <c r="BVS32" s="2012"/>
      <c r="BVT32" s="2012"/>
      <c r="BVU32" s="2012"/>
      <c r="BVV32" s="2012"/>
      <c r="BVW32" s="2012"/>
      <c r="BVX32" s="2012"/>
      <c r="BVY32" s="2012"/>
      <c r="BVZ32" s="2012"/>
      <c r="BWA32" s="2012"/>
      <c r="BWB32" s="2012"/>
      <c r="BWC32" s="2012"/>
      <c r="BWD32" s="2012"/>
      <c r="BWE32" s="2013"/>
      <c r="BWF32" s="2009"/>
      <c r="BWG32" s="2010"/>
      <c r="BWH32" s="2011"/>
      <c r="BWI32" s="2012"/>
      <c r="BWJ32" s="2012"/>
      <c r="BWK32" s="2012"/>
      <c r="BWL32" s="2012"/>
      <c r="BWM32" s="2012"/>
      <c r="BWN32" s="2012"/>
      <c r="BWO32" s="2012"/>
      <c r="BWP32" s="2012"/>
      <c r="BWQ32" s="2012"/>
      <c r="BWR32" s="2012"/>
      <c r="BWS32" s="2012"/>
      <c r="BWT32" s="2012"/>
      <c r="BWU32" s="2012"/>
      <c r="BWV32" s="2013"/>
      <c r="BWW32" s="2009"/>
      <c r="BWX32" s="2010"/>
      <c r="BWY32" s="2011"/>
      <c r="BWZ32" s="2012"/>
      <c r="BXA32" s="2012"/>
      <c r="BXB32" s="2012"/>
      <c r="BXC32" s="2012"/>
      <c r="BXD32" s="2012"/>
      <c r="BXE32" s="2012"/>
      <c r="BXF32" s="2012"/>
      <c r="BXG32" s="2012"/>
      <c r="BXH32" s="2012"/>
      <c r="BXI32" s="2012"/>
      <c r="BXJ32" s="2012"/>
      <c r="BXK32" s="2012"/>
      <c r="BXL32" s="2012"/>
      <c r="BXM32" s="2013"/>
      <c r="BXN32" s="2009"/>
      <c r="BXO32" s="2010"/>
      <c r="BXP32" s="2011"/>
      <c r="BXQ32" s="2012"/>
      <c r="BXR32" s="2012"/>
      <c r="BXS32" s="2012"/>
      <c r="BXT32" s="2012"/>
      <c r="BXU32" s="2012"/>
      <c r="BXV32" s="2012"/>
      <c r="BXW32" s="2012"/>
      <c r="BXX32" s="2012"/>
      <c r="BXY32" s="2012"/>
      <c r="BXZ32" s="2012"/>
      <c r="BYA32" s="2012"/>
      <c r="BYB32" s="2012"/>
      <c r="BYC32" s="2012"/>
      <c r="BYD32" s="2013"/>
      <c r="BYE32" s="2009"/>
      <c r="BYF32" s="2010"/>
      <c r="BYG32" s="2011"/>
      <c r="BYH32" s="2012"/>
      <c r="BYI32" s="2012"/>
      <c r="BYJ32" s="2012"/>
      <c r="BYK32" s="2012"/>
      <c r="BYL32" s="2012"/>
      <c r="BYM32" s="2012"/>
      <c r="BYN32" s="2012"/>
      <c r="BYO32" s="2012"/>
      <c r="BYP32" s="2012"/>
      <c r="BYQ32" s="2012"/>
      <c r="BYR32" s="2012"/>
      <c r="BYS32" s="2012"/>
      <c r="BYT32" s="2012"/>
      <c r="BYU32" s="2013"/>
      <c r="BYV32" s="2009"/>
      <c r="BYW32" s="2010"/>
      <c r="BYX32" s="2011"/>
      <c r="BYY32" s="2012"/>
      <c r="BYZ32" s="2012"/>
      <c r="BZA32" s="2012"/>
      <c r="BZB32" s="2012"/>
      <c r="BZC32" s="2012"/>
      <c r="BZD32" s="2012"/>
      <c r="BZE32" s="2012"/>
      <c r="BZF32" s="2012"/>
      <c r="BZG32" s="2012"/>
      <c r="BZH32" s="2012"/>
      <c r="BZI32" s="2012"/>
      <c r="BZJ32" s="2012"/>
      <c r="BZK32" s="2012"/>
      <c r="BZL32" s="2013"/>
      <c r="BZM32" s="2009"/>
      <c r="BZN32" s="2010"/>
      <c r="BZO32" s="2011"/>
      <c r="BZP32" s="2012"/>
      <c r="BZQ32" s="2012"/>
      <c r="BZR32" s="2012"/>
      <c r="BZS32" s="2012"/>
      <c r="BZT32" s="2012"/>
      <c r="BZU32" s="2012"/>
      <c r="BZV32" s="2012"/>
      <c r="BZW32" s="2012"/>
      <c r="BZX32" s="2012"/>
      <c r="BZY32" s="2012"/>
      <c r="BZZ32" s="2012"/>
      <c r="CAA32" s="2012"/>
      <c r="CAB32" s="2012"/>
      <c r="CAC32" s="2013"/>
      <c r="CAD32" s="2009"/>
      <c r="CAE32" s="2010"/>
      <c r="CAF32" s="2011"/>
      <c r="CAG32" s="2012"/>
      <c r="CAH32" s="2012"/>
      <c r="CAI32" s="2012"/>
      <c r="CAJ32" s="2012"/>
      <c r="CAK32" s="2012"/>
      <c r="CAL32" s="2012"/>
      <c r="CAM32" s="2012"/>
      <c r="CAN32" s="2012"/>
      <c r="CAO32" s="2012"/>
      <c r="CAP32" s="2012"/>
      <c r="CAQ32" s="2012"/>
      <c r="CAR32" s="2012"/>
      <c r="CAS32" s="2012"/>
      <c r="CAT32" s="2013"/>
      <c r="CAU32" s="2009"/>
      <c r="CAV32" s="2010"/>
      <c r="CAW32" s="2011"/>
      <c r="CAX32" s="2012"/>
      <c r="CAY32" s="2012"/>
      <c r="CAZ32" s="2012"/>
      <c r="CBA32" s="2012"/>
      <c r="CBB32" s="2012"/>
      <c r="CBC32" s="2012"/>
      <c r="CBD32" s="2012"/>
      <c r="CBE32" s="2012"/>
      <c r="CBF32" s="2012"/>
      <c r="CBG32" s="2012"/>
      <c r="CBH32" s="2012"/>
      <c r="CBI32" s="2012"/>
      <c r="CBJ32" s="2012"/>
      <c r="CBK32" s="2013"/>
      <c r="CBL32" s="2009"/>
      <c r="CBM32" s="2010"/>
      <c r="CBN32" s="2011"/>
      <c r="CBO32" s="2012"/>
      <c r="CBP32" s="2012"/>
      <c r="CBQ32" s="2012"/>
      <c r="CBR32" s="2012"/>
      <c r="CBS32" s="2012"/>
      <c r="CBT32" s="2012"/>
      <c r="CBU32" s="2012"/>
      <c r="CBV32" s="2012"/>
      <c r="CBW32" s="2012"/>
      <c r="CBX32" s="2012"/>
      <c r="CBY32" s="2012"/>
      <c r="CBZ32" s="2012"/>
      <c r="CCA32" s="2012"/>
      <c r="CCB32" s="2013"/>
      <c r="CCC32" s="2009"/>
      <c r="CCD32" s="2010"/>
      <c r="CCE32" s="2011"/>
      <c r="CCF32" s="2012"/>
      <c r="CCG32" s="2012"/>
      <c r="CCH32" s="2012"/>
      <c r="CCI32" s="2012"/>
      <c r="CCJ32" s="2012"/>
      <c r="CCK32" s="2012"/>
      <c r="CCL32" s="2012"/>
      <c r="CCM32" s="2012"/>
      <c r="CCN32" s="2012"/>
      <c r="CCO32" s="2012"/>
      <c r="CCP32" s="2012"/>
      <c r="CCQ32" s="2012"/>
      <c r="CCR32" s="2012"/>
      <c r="CCS32" s="2013"/>
      <c r="CCT32" s="2009"/>
      <c r="CCU32" s="2010"/>
      <c r="CCV32" s="2011"/>
      <c r="CCW32" s="2012"/>
      <c r="CCX32" s="2012"/>
      <c r="CCY32" s="2012"/>
      <c r="CCZ32" s="2012"/>
      <c r="CDA32" s="2012"/>
      <c r="CDB32" s="2012"/>
      <c r="CDC32" s="2012"/>
      <c r="CDD32" s="2012"/>
      <c r="CDE32" s="2012"/>
      <c r="CDF32" s="2012"/>
      <c r="CDG32" s="2012"/>
      <c r="CDH32" s="2012"/>
      <c r="CDI32" s="2012"/>
      <c r="CDJ32" s="2013"/>
      <c r="CDK32" s="2009"/>
      <c r="CDL32" s="2010"/>
      <c r="CDM32" s="2011"/>
      <c r="CDN32" s="2012"/>
      <c r="CDO32" s="2012"/>
      <c r="CDP32" s="2012"/>
      <c r="CDQ32" s="2012"/>
      <c r="CDR32" s="2012"/>
      <c r="CDS32" s="2012"/>
      <c r="CDT32" s="2012"/>
      <c r="CDU32" s="2012"/>
      <c r="CDV32" s="2012"/>
      <c r="CDW32" s="2012"/>
      <c r="CDX32" s="2012"/>
      <c r="CDY32" s="2012"/>
      <c r="CDZ32" s="2012"/>
      <c r="CEA32" s="2013"/>
      <c r="CEB32" s="2009"/>
      <c r="CEC32" s="2010"/>
      <c r="CED32" s="2011"/>
      <c r="CEE32" s="2012"/>
      <c r="CEF32" s="2012"/>
      <c r="CEG32" s="2012"/>
      <c r="CEH32" s="2012"/>
      <c r="CEI32" s="2012"/>
      <c r="CEJ32" s="2012"/>
      <c r="CEK32" s="2012"/>
      <c r="CEL32" s="2012"/>
      <c r="CEM32" s="2012"/>
      <c r="CEN32" s="2012"/>
      <c r="CEO32" s="2012"/>
      <c r="CEP32" s="2012"/>
      <c r="CEQ32" s="2012"/>
      <c r="CER32" s="2013"/>
      <c r="CES32" s="2009"/>
      <c r="CET32" s="2010"/>
      <c r="CEU32" s="2011"/>
      <c r="CEV32" s="2012"/>
      <c r="CEW32" s="2012"/>
      <c r="CEX32" s="2012"/>
      <c r="CEY32" s="2012"/>
      <c r="CEZ32" s="2012"/>
      <c r="CFA32" s="2012"/>
      <c r="CFB32" s="2012"/>
      <c r="CFC32" s="2012"/>
      <c r="CFD32" s="2012"/>
      <c r="CFE32" s="2012"/>
      <c r="CFF32" s="2012"/>
      <c r="CFG32" s="2012"/>
      <c r="CFH32" s="2012"/>
      <c r="CFI32" s="2013"/>
      <c r="CFJ32" s="2009"/>
      <c r="CFK32" s="2010"/>
      <c r="CFL32" s="2011"/>
      <c r="CFM32" s="2012"/>
      <c r="CFN32" s="2012"/>
      <c r="CFO32" s="2012"/>
      <c r="CFP32" s="2012"/>
      <c r="CFQ32" s="2012"/>
      <c r="CFR32" s="2012"/>
      <c r="CFS32" s="2012"/>
      <c r="CFT32" s="2012"/>
      <c r="CFU32" s="2012"/>
      <c r="CFV32" s="2012"/>
      <c r="CFW32" s="2012"/>
      <c r="CFX32" s="2012"/>
      <c r="CFY32" s="2012"/>
      <c r="CFZ32" s="2013"/>
      <c r="CGA32" s="2009"/>
      <c r="CGB32" s="2010"/>
      <c r="CGC32" s="2011"/>
      <c r="CGD32" s="2012"/>
      <c r="CGE32" s="2012"/>
      <c r="CGF32" s="2012"/>
      <c r="CGG32" s="2012"/>
      <c r="CGH32" s="2012"/>
      <c r="CGI32" s="2012"/>
      <c r="CGJ32" s="2012"/>
      <c r="CGK32" s="2012"/>
      <c r="CGL32" s="2012"/>
      <c r="CGM32" s="2012"/>
      <c r="CGN32" s="2012"/>
      <c r="CGO32" s="2012"/>
      <c r="CGP32" s="2012"/>
      <c r="CGQ32" s="2013"/>
      <c r="CGR32" s="2009"/>
      <c r="CGS32" s="2010"/>
      <c r="CGT32" s="2011"/>
      <c r="CGU32" s="2012"/>
      <c r="CGV32" s="2012"/>
      <c r="CGW32" s="2012"/>
      <c r="CGX32" s="2012"/>
      <c r="CGY32" s="2012"/>
      <c r="CGZ32" s="2012"/>
      <c r="CHA32" s="2012"/>
      <c r="CHB32" s="2012"/>
      <c r="CHC32" s="2012"/>
      <c r="CHD32" s="2012"/>
      <c r="CHE32" s="2012"/>
      <c r="CHF32" s="2012"/>
      <c r="CHG32" s="2012"/>
      <c r="CHH32" s="2013"/>
      <c r="CHI32" s="2009"/>
      <c r="CHJ32" s="2010"/>
      <c r="CHK32" s="2011"/>
      <c r="CHL32" s="2012"/>
      <c r="CHM32" s="2012"/>
      <c r="CHN32" s="2012"/>
      <c r="CHO32" s="2012"/>
      <c r="CHP32" s="2012"/>
      <c r="CHQ32" s="2012"/>
      <c r="CHR32" s="2012"/>
      <c r="CHS32" s="2012"/>
      <c r="CHT32" s="2012"/>
      <c r="CHU32" s="2012"/>
      <c r="CHV32" s="2012"/>
      <c r="CHW32" s="2012"/>
      <c r="CHX32" s="2012"/>
      <c r="CHY32" s="2013"/>
      <c r="CHZ32" s="2009"/>
      <c r="CIA32" s="2010"/>
      <c r="CIB32" s="2011"/>
      <c r="CIC32" s="2012"/>
      <c r="CID32" s="2012"/>
      <c r="CIE32" s="2012"/>
      <c r="CIF32" s="2012"/>
      <c r="CIG32" s="2012"/>
      <c r="CIH32" s="2012"/>
      <c r="CII32" s="2012"/>
      <c r="CIJ32" s="2012"/>
      <c r="CIK32" s="2012"/>
      <c r="CIL32" s="2012"/>
      <c r="CIM32" s="2012"/>
      <c r="CIN32" s="2012"/>
      <c r="CIO32" s="2012"/>
      <c r="CIP32" s="2013"/>
      <c r="CIQ32" s="2009"/>
      <c r="CIR32" s="2010"/>
      <c r="CIS32" s="2011"/>
      <c r="CIT32" s="2012"/>
      <c r="CIU32" s="2012"/>
      <c r="CIV32" s="2012"/>
      <c r="CIW32" s="2012"/>
      <c r="CIX32" s="2012"/>
      <c r="CIY32" s="2012"/>
      <c r="CIZ32" s="2012"/>
      <c r="CJA32" s="2012"/>
      <c r="CJB32" s="2012"/>
      <c r="CJC32" s="2012"/>
      <c r="CJD32" s="2012"/>
      <c r="CJE32" s="2012"/>
      <c r="CJF32" s="2012"/>
      <c r="CJG32" s="2013"/>
      <c r="CJH32" s="2009"/>
      <c r="CJI32" s="2010"/>
      <c r="CJJ32" s="2011"/>
      <c r="CJK32" s="2012"/>
      <c r="CJL32" s="2012"/>
      <c r="CJM32" s="2012"/>
      <c r="CJN32" s="2012"/>
      <c r="CJO32" s="2012"/>
      <c r="CJP32" s="2012"/>
      <c r="CJQ32" s="2012"/>
      <c r="CJR32" s="2012"/>
      <c r="CJS32" s="2012"/>
      <c r="CJT32" s="2012"/>
      <c r="CJU32" s="2012"/>
      <c r="CJV32" s="2012"/>
      <c r="CJW32" s="2012"/>
      <c r="CJX32" s="2013"/>
      <c r="CJY32" s="2009"/>
      <c r="CJZ32" s="2010"/>
      <c r="CKA32" s="2011"/>
      <c r="CKB32" s="2012"/>
      <c r="CKC32" s="2012"/>
      <c r="CKD32" s="2012"/>
      <c r="CKE32" s="2012"/>
      <c r="CKF32" s="2012"/>
      <c r="CKG32" s="2012"/>
      <c r="CKH32" s="2012"/>
      <c r="CKI32" s="2012"/>
      <c r="CKJ32" s="2012"/>
      <c r="CKK32" s="2012"/>
      <c r="CKL32" s="2012"/>
      <c r="CKM32" s="2012"/>
      <c r="CKN32" s="2012"/>
      <c r="CKO32" s="2013"/>
      <c r="CKP32" s="2009"/>
      <c r="CKQ32" s="2010"/>
      <c r="CKR32" s="2011"/>
      <c r="CKS32" s="2012"/>
      <c r="CKT32" s="2012"/>
      <c r="CKU32" s="2012"/>
      <c r="CKV32" s="2012"/>
      <c r="CKW32" s="2012"/>
      <c r="CKX32" s="2012"/>
      <c r="CKY32" s="2012"/>
      <c r="CKZ32" s="2012"/>
      <c r="CLA32" s="2012"/>
      <c r="CLB32" s="2012"/>
      <c r="CLC32" s="2012"/>
      <c r="CLD32" s="2012"/>
      <c r="CLE32" s="2012"/>
      <c r="CLF32" s="2013"/>
      <c r="CLG32" s="2009"/>
      <c r="CLH32" s="2010"/>
      <c r="CLI32" s="2011"/>
      <c r="CLJ32" s="2012"/>
      <c r="CLK32" s="2012"/>
      <c r="CLL32" s="2012"/>
      <c r="CLM32" s="2012"/>
      <c r="CLN32" s="2012"/>
      <c r="CLO32" s="2012"/>
      <c r="CLP32" s="2012"/>
      <c r="CLQ32" s="2012"/>
      <c r="CLR32" s="2012"/>
      <c r="CLS32" s="2012"/>
      <c r="CLT32" s="2012"/>
      <c r="CLU32" s="2012"/>
      <c r="CLV32" s="2012"/>
      <c r="CLW32" s="2013"/>
      <c r="CLX32" s="2009"/>
      <c r="CLY32" s="2010"/>
      <c r="CLZ32" s="2011"/>
      <c r="CMA32" s="2012"/>
      <c r="CMB32" s="2012"/>
      <c r="CMC32" s="2012"/>
      <c r="CMD32" s="2012"/>
      <c r="CME32" s="2012"/>
      <c r="CMF32" s="2012"/>
      <c r="CMG32" s="2012"/>
      <c r="CMH32" s="2012"/>
      <c r="CMI32" s="2012"/>
      <c r="CMJ32" s="2012"/>
      <c r="CMK32" s="2012"/>
      <c r="CML32" s="2012"/>
      <c r="CMM32" s="2012"/>
      <c r="CMN32" s="2013"/>
      <c r="CMO32" s="2009"/>
      <c r="CMP32" s="2010"/>
      <c r="CMQ32" s="2011"/>
      <c r="CMR32" s="2012"/>
      <c r="CMS32" s="2012"/>
      <c r="CMT32" s="2012"/>
      <c r="CMU32" s="2012"/>
      <c r="CMV32" s="2012"/>
      <c r="CMW32" s="2012"/>
      <c r="CMX32" s="2012"/>
      <c r="CMY32" s="2012"/>
      <c r="CMZ32" s="2012"/>
      <c r="CNA32" s="2012"/>
      <c r="CNB32" s="2012"/>
      <c r="CNC32" s="2012"/>
      <c r="CND32" s="2012"/>
      <c r="CNE32" s="2013"/>
      <c r="CNF32" s="2009"/>
      <c r="CNG32" s="2010"/>
      <c r="CNH32" s="2011"/>
      <c r="CNI32" s="2012"/>
      <c r="CNJ32" s="2012"/>
      <c r="CNK32" s="2012"/>
      <c r="CNL32" s="2012"/>
      <c r="CNM32" s="2012"/>
      <c r="CNN32" s="2012"/>
      <c r="CNO32" s="2012"/>
      <c r="CNP32" s="2012"/>
      <c r="CNQ32" s="2012"/>
      <c r="CNR32" s="2012"/>
      <c r="CNS32" s="2012"/>
      <c r="CNT32" s="2012"/>
      <c r="CNU32" s="2012"/>
      <c r="CNV32" s="2013"/>
      <c r="CNW32" s="2009"/>
      <c r="CNX32" s="2010"/>
      <c r="CNY32" s="2011"/>
      <c r="CNZ32" s="2012"/>
      <c r="COA32" s="2012"/>
      <c r="COB32" s="2012"/>
      <c r="COC32" s="2012"/>
      <c r="COD32" s="2012"/>
      <c r="COE32" s="2012"/>
      <c r="COF32" s="2012"/>
      <c r="COG32" s="2012"/>
      <c r="COH32" s="2012"/>
      <c r="COI32" s="2012"/>
      <c r="COJ32" s="2012"/>
      <c r="COK32" s="2012"/>
      <c r="COL32" s="2012"/>
      <c r="COM32" s="2013"/>
      <c r="CON32" s="2009"/>
      <c r="COO32" s="2010"/>
      <c r="COP32" s="2011"/>
      <c r="COQ32" s="2012"/>
      <c r="COR32" s="2012"/>
      <c r="COS32" s="2012"/>
      <c r="COT32" s="2012"/>
      <c r="COU32" s="2012"/>
      <c r="COV32" s="2012"/>
      <c r="COW32" s="2012"/>
      <c r="COX32" s="2012"/>
      <c r="COY32" s="2012"/>
      <c r="COZ32" s="2012"/>
      <c r="CPA32" s="2012"/>
      <c r="CPB32" s="2012"/>
      <c r="CPC32" s="2012"/>
      <c r="CPD32" s="2013"/>
      <c r="CPE32" s="2009"/>
      <c r="CPF32" s="2010"/>
      <c r="CPG32" s="2011"/>
      <c r="CPH32" s="2012"/>
      <c r="CPI32" s="2012"/>
      <c r="CPJ32" s="2012"/>
      <c r="CPK32" s="2012"/>
      <c r="CPL32" s="2012"/>
      <c r="CPM32" s="2012"/>
      <c r="CPN32" s="2012"/>
      <c r="CPO32" s="2012"/>
      <c r="CPP32" s="2012"/>
      <c r="CPQ32" s="2012"/>
      <c r="CPR32" s="2012"/>
      <c r="CPS32" s="2012"/>
      <c r="CPT32" s="2012"/>
      <c r="CPU32" s="2013"/>
      <c r="CPV32" s="2009"/>
      <c r="CPW32" s="2010"/>
      <c r="CPX32" s="2011"/>
      <c r="CPY32" s="2012"/>
      <c r="CPZ32" s="2012"/>
      <c r="CQA32" s="2012"/>
      <c r="CQB32" s="2012"/>
      <c r="CQC32" s="2012"/>
      <c r="CQD32" s="2012"/>
      <c r="CQE32" s="2012"/>
      <c r="CQF32" s="2012"/>
      <c r="CQG32" s="2012"/>
      <c r="CQH32" s="2012"/>
      <c r="CQI32" s="2012"/>
      <c r="CQJ32" s="2012"/>
      <c r="CQK32" s="2012"/>
      <c r="CQL32" s="2013"/>
      <c r="CQM32" s="2009"/>
      <c r="CQN32" s="2010"/>
      <c r="CQO32" s="2011"/>
      <c r="CQP32" s="2012"/>
      <c r="CQQ32" s="2012"/>
      <c r="CQR32" s="2012"/>
      <c r="CQS32" s="2012"/>
      <c r="CQT32" s="2012"/>
      <c r="CQU32" s="2012"/>
      <c r="CQV32" s="2012"/>
      <c r="CQW32" s="2012"/>
      <c r="CQX32" s="2012"/>
      <c r="CQY32" s="2012"/>
      <c r="CQZ32" s="2012"/>
      <c r="CRA32" s="2012"/>
      <c r="CRB32" s="2012"/>
      <c r="CRC32" s="2013"/>
      <c r="CRD32" s="2009"/>
      <c r="CRE32" s="2010"/>
      <c r="CRF32" s="2011"/>
      <c r="CRG32" s="2012"/>
      <c r="CRH32" s="2012"/>
      <c r="CRI32" s="2012"/>
      <c r="CRJ32" s="2012"/>
      <c r="CRK32" s="2012"/>
      <c r="CRL32" s="2012"/>
      <c r="CRM32" s="2012"/>
      <c r="CRN32" s="2012"/>
      <c r="CRO32" s="2012"/>
      <c r="CRP32" s="2012"/>
      <c r="CRQ32" s="2012"/>
      <c r="CRR32" s="2012"/>
      <c r="CRS32" s="2012"/>
      <c r="CRT32" s="2013"/>
      <c r="CRU32" s="2009"/>
      <c r="CRV32" s="2010"/>
      <c r="CRW32" s="2011"/>
      <c r="CRX32" s="2012"/>
      <c r="CRY32" s="2012"/>
      <c r="CRZ32" s="2012"/>
      <c r="CSA32" s="2012"/>
      <c r="CSB32" s="2012"/>
      <c r="CSC32" s="2012"/>
      <c r="CSD32" s="2012"/>
      <c r="CSE32" s="2012"/>
      <c r="CSF32" s="2012"/>
      <c r="CSG32" s="2012"/>
      <c r="CSH32" s="2012"/>
      <c r="CSI32" s="2012"/>
      <c r="CSJ32" s="2012"/>
      <c r="CSK32" s="2013"/>
      <c r="CSL32" s="2009"/>
      <c r="CSM32" s="2010"/>
      <c r="CSN32" s="2011"/>
      <c r="CSO32" s="2012"/>
      <c r="CSP32" s="2012"/>
      <c r="CSQ32" s="2012"/>
      <c r="CSR32" s="2012"/>
      <c r="CSS32" s="2012"/>
      <c r="CST32" s="2012"/>
      <c r="CSU32" s="2012"/>
      <c r="CSV32" s="2012"/>
      <c r="CSW32" s="2012"/>
      <c r="CSX32" s="2012"/>
      <c r="CSY32" s="2012"/>
      <c r="CSZ32" s="2012"/>
      <c r="CTA32" s="2012"/>
      <c r="CTB32" s="2013"/>
      <c r="CTC32" s="2009"/>
      <c r="CTD32" s="2010"/>
      <c r="CTE32" s="2011"/>
      <c r="CTF32" s="2012"/>
      <c r="CTG32" s="2012"/>
      <c r="CTH32" s="2012"/>
      <c r="CTI32" s="2012"/>
      <c r="CTJ32" s="2012"/>
      <c r="CTK32" s="2012"/>
      <c r="CTL32" s="2012"/>
      <c r="CTM32" s="2012"/>
      <c r="CTN32" s="2012"/>
      <c r="CTO32" s="2012"/>
      <c r="CTP32" s="2012"/>
      <c r="CTQ32" s="2012"/>
      <c r="CTR32" s="2012"/>
      <c r="CTS32" s="2013"/>
      <c r="CTT32" s="2009"/>
      <c r="CTU32" s="2010"/>
      <c r="CTV32" s="2011"/>
      <c r="CTW32" s="2012"/>
      <c r="CTX32" s="2012"/>
      <c r="CTY32" s="2012"/>
      <c r="CTZ32" s="2012"/>
      <c r="CUA32" s="2012"/>
      <c r="CUB32" s="2012"/>
      <c r="CUC32" s="2012"/>
      <c r="CUD32" s="2012"/>
      <c r="CUE32" s="2012"/>
      <c r="CUF32" s="2012"/>
      <c r="CUG32" s="2012"/>
      <c r="CUH32" s="2012"/>
      <c r="CUI32" s="2012"/>
      <c r="CUJ32" s="2013"/>
      <c r="CUK32" s="2009"/>
      <c r="CUL32" s="2010"/>
      <c r="CUM32" s="2011"/>
      <c r="CUN32" s="2012"/>
      <c r="CUO32" s="2012"/>
      <c r="CUP32" s="2012"/>
      <c r="CUQ32" s="2012"/>
      <c r="CUR32" s="2012"/>
      <c r="CUS32" s="2012"/>
      <c r="CUT32" s="2012"/>
      <c r="CUU32" s="2012"/>
      <c r="CUV32" s="2012"/>
      <c r="CUW32" s="2012"/>
      <c r="CUX32" s="2012"/>
      <c r="CUY32" s="2012"/>
      <c r="CUZ32" s="2012"/>
      <c r="CVA32" s="2013"/>
      <c r="CVB32" s="2009"/>
      <c r="CVC32" s="2010"/>
      <c r="CVD32" s="2011"/>
      <c r="CVE32" s="2012"/>
      <c r="CVF32" s="2012"/>
      <c r="CVG32" s="2012"/>
      <c r="CVH32" s="2012"/>
      <c r="CVI32" s="2012"/>
      <c r="CVJ32" s="2012"/>
      <c r="CVK32" s="2012"/>
      <c r="CVL32" s="2012"/>
      <c r="CVM32" s="2012"/>
      <c r="CVN32" s="2012"/>
      <c r="CVO32" s="2012"/>
      <c r="CVP32" s="2012"/>
      <c r="CVQ32" s="2012"/>
      <c r="CVR32" s="2013"/>
      <c r="CVS32" s="2009"/>
      <c r="CVT32" s="2010"/>
      <c r="CVU32" s="2011"/>
      <c r="CVV32" s="2012"/>
      <c r="CVW32" s="2012"/>
      <c r="CVX32" s="2012"/>
      <c r="CVY32" s="2012"/>
      <c r="CVZ32" s="2012"/>
      <c r="CWA32" s="2012"/>
      <c r="CWB32" s="2012"/>
      <c r="CWC32" s="2012"/>
      <c r="CWD32" s="2012"/>
      <c r="CWE32" s="2012"/>
      <c r="CWF32" s="2012"/>
      <c r="CWG32" s="2012"/>
      <c r="CWH32" s="2012"/>
      <c r="CWI32" s="2013"/>
      <c r="CWJ32" s="2009"/>
      <c r="CWK32" s="2010"/>
      <c r="CWL32" s="2011"/>
      <c r="CWM32" s="2012"/>
      <c r="CWN32" s="2012"/>
      <c r="CWO32" s="2012"/>
      <c r="CWP32" s="2012"/>
      <c r="CWQ32" s="2012"/>
      <c r="CWR32" s="2012"/>
      <c r="CWS32" s="2012"/>
      <c r="CWT32" s="2012"/>
      <c r="CWU32" s="2012"/>
      <c r="CWV32" s="2012"/>
      <c r="CWW32" s="2012"/>
      <c r="CWX32" s="2012"/>
      <c r="CWY32" s="2012"/>
      <c r="CWZ32" s="2013"/>
      <c r="CXA32" s="2009"/>
      <c r="CXB32" s="2010"/>
      <c r="CXC32" s="2011"/>
      <c r="CXD32" s="2012"/>
      <c r="CXE32" s="2012"/>
      <c r="CXF32" s="2012"/>
      <c r="CXG32" s="2012"/>
      <c r="CXH32" s="2012"/>
      <c r="CXI32" s="2012"/>
      <c r="CXJ32" s="2012"/>
      <c r="CXK32" s="2012"/>
      <c r="CXL32" s="2012"/>
      <c r="CXM32" s="2012"/>
      <c r="CXN32" s="2012"/>
      <c r="CXO32" s="2012"/>
      <c r="CXP32" s="2012"/>
      <c r="CXQ32" s="2013"/>
      <c r="CXR32" s="2009"/>
      <c r="CXS32" s="2010"/>
      <c r="CXT32" s="2011"/>
      <c r="CXU32" s="2012"/>
      <c r="CXV32" s="2012"/>
      <c r="CXW32" s="2012"/>
      <c r="CXX32" s="2012"/>
      <c r="CXY32" s="2012"/>
      <c r="CXZ32" s="2012"/>
      <c r="CYA32" s="2012"/>
      <c r="CYB32" s="2012"/>
      <c r="CYC32" s="2012"/>
      <c r="CYD32" s="2012"/>
      <c r="CYE32" s="2012"/>
      <c r="CYF32" s="2012"/>
      <c r="CYG32" s="2012"/>
      <c r="CYH32" s="2013"/>
      <c r="CYI32" s="2009"/>
      <c r="CYJ32" s="2010"/>
      <c r="CYK32" s="2011"/>
      <c r="CYL32" s="2012"/>
      <c r="CYM32" s="2012"/>
      <c r="CYN32" s="2012"/>
      <c r="CYO32" s="2012"/>
      <c r="CYP32" s="2012"/>
      <c r="CYQ32" s="2012"/>
      <c r="CYR32" s="2012"/>
      <c r="CYS32" s="2012"/>
      <c r="CYT32" s="2012"/>
      <c r="CYU32" s="2012"/>
      <c r="CYV32" s="2012"/>
      <c r="CYW32" s="2012"/>
      <c r="CYX32" s="2012"/>
      <c r="CYY32" s="2013"/>
      <c r="CYZ32" s="2009"/>
      <c r="CZA32" s="2010"/>
      <c r="CZB32" s="2011"/>
      <c r="CZC32" s="2012"/>
      <c r="CZD32" s="2012"/>
      <c r="CZE32" s="2012"/>
      <c r="CZF32" s="2012"/>
      <c r="CZG32" s="2012"/>
      <c r="CZH32" s="2012"/>
      <c r="CZI32" s="2012"/>
      <c r="CZJ32" s="2012"/>
      <c r="CZK32" s="2012"/>
      <c r="CZL32" s="2012"/>
      <c r="CZM32" s="2012"/>
      <c r="CZN32" s="2012"/>
      <c r="CZO32" s="2012"/>
      <c r="CZP32" s="2013"/>
      <c r="CZQ32" s="2009"/>
      <c r="CZR32" s="2010"/>
      <c r="CZS32" s="2011"/>
      <c r="CZT32" s="2012"/>
      <c r="CZU32" s="2012"/>
      <c r="CZV32" s="2012"/>
      <c r="CZW32" s="2012"/>
      <c r="CZX32" s="2012"/>
      <c r="CZY32" s="2012"/>
      <c r="CZZ32" s="2012"/>
      <c r="DAA32" s="2012"/>
      <c r="DAB32" s="2012"/>
      <c r="DAC32" s="2012"/>
      <c r="DAD32" s="2012"/>
      <c r="DAE32" s="2012"/>
      <c r="DAF32" s="2012"/>
      <c r="DAG32" s="2013"/>
      <c r="DAH32" s="2009"/>
      <c r="DAI32" s="2010"/>
      <c r="DAJ32" s="2011"/>
      <c r="DAK32" s="2012"/>
      <c r="DAL32" s="2012"/>
      <c r="DAM32" s="2012"/>
      <c r="DAN32" s="2012"/>
      <c r="DAO32" s="2012"/>
      <c r="DAP32" s="2012"/>
      <c r="DAQ32" s="2012"/>
      <c r="DAR32" s="2012"/>
      <c r="DAS32" s="2012"/>
      <c r="DAT32" s="2012"/>
      <c r="DAU32" s="2012"/>
      <c r="DAV32" s="2012"/>
      <c r="DAW32" s="2012"/>
      <c r="DAX32" s="2013"/>
      <c r="DAY32" s="2009"/>
      <c r="DAZ32" s="2010"/>
      <c r="DBA32" s="2011"/>
      <c r="DBB32" s="2012"/>
      <c r="DBC32" s="2012"/>
      <c r="DBD32" s="2012"/>
      <c r="DBE32" s="2012"/>
      <c r="DBF32" s="2012"/>
      <c r="DBG32" s="2012"/>
      <c r="DBH32" s="2012"/>
      <c r="DBI32" s="2012"/>
      <c r="DBJ32" s="2012"/>
      <c r="DBK32" s="2012"/>
      <c r="DBL32" s="2012"/>
      <c r="DBM32" s="2012"/>
      <c r="DBN32" s="2012"/>
      <c r="DBO32" s="2013"/>
      <c r="DBP32" s="2009"/>
      <c r="DBQ32" s="2010"/>
      <c r="DBR32" s="2011"/>
      <c r="DBS32" s="2012"/>
      <c r="DBT32" s="2012"/>
      <c r="DBU32" s="2012"/>
      <c r="DBV32" s="2012"/>
      <c r="DBW32" s="2012"/>
      <c r="DBX32" s="2012"/>
      <c r="DBY32" s="2012"/>
      <c r="DBZ32" s="2012"/>
      <c r="DCA32" s="2012"/>
      <c r="DCB32" s="2012"/>
      <c r="DCC32" s="2012"/>
      <c r="DCD32" s="2012"/>
      <c r="DCE32" s="2012"/>
      <c r="DCF32" s="2013"/>
      <c r="DCG32" s="2009"/>
      <c r="DCH32" s="2010"/>
      <c r="DCI32" s="2011"/>
      <c r="DCJ32" s="2012"/>
      <c r="DCK32" s="2012"/>
      <c r="DCL32" s="2012"/>
      <c r="DCM32" s="2012"/>
      <c r="DCN32" s="2012"/>
      <c r="DCO32" s="2012"/>
      <c r="DCP32" s="2012"/>
      <c r="DCQ32" s="2012"/>
      <c r="DCR32" s="2012"/>
      <c r="DCS32" s="2012"/>
      <c r="DCT32" s="2012"/>
      <c r="DCU32" s="2012"/>
      <c r="DCV32" s="2012"/>
      <c r="DCW32" s="2013"/>
      <c r="DCX32" s="2009"/>
      <c r="DCY32" s="2010"/>
      <c r="DCZ32" s="2011"/>
      <c r="DDA32" s="2012"/>
      <c r="DDB32" s="2012"/>
      <c r="DDC32" s="2012"/>
      <c r="DDD32" s="2012"/>
      <c r="DDE32" s="2012"/>
      <c r="DDF32" s="2012"/>
      <c r="DDG32" s="2012"/>
      <c r="DDH32" s="2012"/>
      <c r="DDI32" s="2012"/>
      <c r="DDJ32" s="2012"/>
      <c r="DDK32" s="2012"/>
      <c r="DDL32" s="2012"/>
      <c r="DDM32" s="2012"/>
      <c r="DDN32" s="2013"/>
      <c r="DDO32" s="2009"/>
      <c r="DDP32" s="2010"/>
      <c r="DDQ32" s="2011"/>
      <c r="DDR32" s="2012"/>
      <c r="DDS32" s="2012"/>
      <c r="DDT32" s="2012"/>
      <c r="DDU32" s="2012"/>
      <c r="DDV32" s="2012"/>
      <c r="DDW32" s="2012"/>
      <c r="DDX32" s="2012"/>
      <c r="DDY32" s="2012"/>
      <c r="DDZ32" s="2012"/>
      <c r="DEA32" s="2012"/>
      <c r="DEB32" s="2012"/>
      <c r="DEC32" s="2012"/>
      <c r="DED32" s="2012"/>
      <c r="DEE32" s="2013"/>
      <c r="DEF32" s="2009"/>
      <c r="DEG32" s="2010"/>
      <c r="DEH32" s="2011"/>
      <c r="DEI32" s="2012"/>
      <c r="DEJ32" s="2012"/>
      <c r="DEK32" s="2012"/>
      <c r="DEL32" s="2012"/>
      <c r="DEM32" s="2012"/>
      <c r="DEN32" s="2012"/>
      <c r="DEO32" s="2012"/>
      <c r="DEP32" s="2012"/>
      <c r="DEQ32" s="2012"/>
      <c r="DER32" s="2012"/>
      <c r="DES32" s="2012"/>
      <c r="DET32" s="2012"/>
      <c r="DEU32" s="2012"/>
      <c r="DEV32" s="2013"/>
      <c r="DEW32" s="2009"/>
      <c r="DEX32" s="2010"/>
      <c r="DEY32" s="2011"/>
      <c r="DEZ32" s="2012"/>
      <c r="DFA32" s="2012"/>
      <c r="DFB32" s="2012"/>
      <c r="DFC32" s="2012"/>
      <c r="DFD32" s="2012"/>
      <c r="DFE32" s="2012"/>
      <c r="DFF32" s="2012"/>
      <c r="DFG32" s="2012"/>
      <c r="DFH32" s="2012"/>
      <c r="DFI32" s="2012"/>
      <c r="DFJ32" s="2012"/>
      <c r="DFK32" s="2012"/>
      <c r="DFL32" s="2012"/>
      <c r="DFM32" s="2013"/>
      <c r="DFN32" s="2009"/>
      <c r="DFO32" s="2010"/>
      <c r="DFP32" s="2011"/>
      <c r="DFQ32" s="2012"/>
      <c r="DFR32" s="2012"/>
      <c r="DFS32" s="2012"/>
      <c r="DFT32" s="2012"/>
      <c r="DFU32" s="2012"/>
      <c r="DFV32" s="2012"/>
      <c r="DFW32" s="2012"/>
      <c r="DFX32" s="2012"/>
      <c r="DFY32" s="2012"/>
      <c r="DFZ32" s="2012"/>
      <c r="DGA32" s="2012"/>
      <c r="DGB32" s="2012"/>
      <c r="DGC32" s="2012"/>
      <c r="DGD32" s="2013"/>
      <c r="DGE32" s="2009"/>
      <c r="DGF32" s="2010"/>
      <c r="DGG32" s="2011"/>
      <c r="DGH32" s="2012"/>
      <c r="DGI32" s="2012"/>
      <c r="DGJ32" s="2012"/>
      <c r="DGK32" s="2012"/>
      <c r="DGL32" s="2012"/>
      <c r="DGM32" s="2012"/>
      <c r="DGN32" s="2012"/>
      <c r="DGO32" s="2012"/>
      <c r="DGP32" s="2012"/>
      <c r="DGQ32" s="2012"/>
      <c r="DGR32" s="2012"/>
      <c r="DGS32" s="2012"/>
      <c r="DGT32" s="2012"/>
      <c r="DGU32" s="2013"/>
      <c r="DGV32" s="2009"/>
      <c r="DGW32" s="2010"/>
      <c r="DGX32" s="2011"/>
      <c r="DGY32" s="2012"/>
      <c r="DGZ32" s="2012"/>
      <c r="DHA32" s="2012"/>
      <c r="DHB32" s="2012"/>
      <c r="DHC32" s="2012"/>
      <c r="DHD32" s="2012"/>
      <c r="DHE32" s="2012"/>
      <c r="DHF32" s="2012"/>
      <c r="DHG32" s="2012"/>
      <c r="DHH32" s="2012"/>
      <c r="DHI32" s="2012"/>
      <c r="DHJ32" s="2012"/>
      <c r="DHK32" s="2012"/>
      <c r="DHL32" s="2013"/>
      <c r="DHM32" s="2009"/>
      <c r="DHN32" s="2010"/>
      <c r="DHO32" s="2011"/>
      <c r="DHP32" s="2012"/>
      <c r="DHQ32" s="2012"/>
      <c r="DHR32" s="2012"/>
      <c r="DHS32" s="2012"/>
      <c r="DHT32" s="2012"/>
      <c r="DHU32" s="2012"/>
      <c r="DHV32" s="2012"/>
      <c r="DHW32" s="2012"/>
      <c r="DHX32" s="2012"/>
      <c r="DHY32" s="2012"/>
      <c r="DHZ32" s="2012"/>
      <c r="DIA32" s="2012"/>
      <c r="DIB32" s="2012"/>
      <c r="DIC32" s="2013"/>
      <c r="DID32" s="2009"/>
      <c r="DIE32" s="2010"/>
      <c r="DIF32" s="2011"/>
      <c r="DIG32" s="2012"/>
      <c r="DIH32" s="2012"/>
      <c r="DII32" s="2012"/>
      <c r="DIJ32" s="2012"/>
      <c r="DIK32" s="2012"/>
      <c r="DIL32" s="2012"/>
      <c r="DIM32" s="2012"/>
      <c r="DIN32" s="2012"/>
      <c r="DIO32" s="2012"/>
      <c r="DIP32" s="2012"/>
      <c r="DIQ32" s="2012"/>
      <c r="DIR32" s="2012"/>
      <c r="DIS32" s="2012"/>
      <c r="DIT32" s="2013"/>
      <c r="DIU32" s="2009"/>
      <c r="DIV32" s="2010"/>
      <c r="DIW32" s="2011"/>
      <c r="DIX32" s="2012"/>
      <c r="DIY32" s="2012"/>
      <c r="DIZ32" s="2012"/>
      <c r="DJA32" s="2012"/>
      <c r="DJB32" s="2012"/>
      <c r="DJC32" s="2012"/>
      <c r="DJD32" s="2012"/>
      <c r="DJE32" s="2012"/>
      <c r="DJF32" s="2012"/>
      <c r="DJG32" s="2012"/>
      <c r="DJH32" s="2012"/>
      <c r="DJI32" s="2012"/>
      <c r="DJJ32" s="2012"/>
      <c r="DJK32" s="2013"/>
      <c r="DJL32" s="2009"/>
      <c r="DJM32" s="2010"/>
      <c r="DJN32" s="2011"/>
      <c r="DJO32" s="2012"/>
      <c r="DJP32" s="2012"/>
      <c r="DJQ32" s="2012"/>
      <c r="DJR32" s="2012"/>
      <c r="DJS32" s="2012"/>
      <c r="DJT32" s="2012"/>
      <c r="DJU32" s="2012"/>
      <c r="DJV32" s="2012"/>
      <c r="DJW32" s="2012"/>
      <c r="DJX32" s="2012"/>
      <c r="DJY32" s="2012"/>
      <c r="DJZ32" s="2012"/>
      <c r="DKA32" s="2012"/>
      <c r="DKB32" s="2013"/>
      <c r="DKC32" s="2009"/>
      <c r="DKD32" s="2010"/>
      <c r="DKE32" s="2011"/>
      <c r="DKF32" s="2012"/>
      <c r="DKG32" s="2012"/>
      <c r="DKH32" s="2012"/>
      <c r="DKI32" s="2012"/>
      <c r="DKJ32" s="2012"/>
      <c r="DKK32" s="2012"/>
      <c r="DKL32" s="2012"/>
      <c r="DKM32" s="2012"/>
      <c r="DKN32" s="2012"/>
      <c r="DKO32" s="2012"/>
      <c r="DKP32" s="2012"/>
      <c r="DKQ32" s="2012"/>
      <c r="DKR32" s="2012"/>
      <c r="DKS32" s="2013"/>
      <c r="DKT32" s="2009"/>
      <c r="DKU32" s="2010"/>
      <c r="DKV32" s="2011"/>
      <c r="DKW32" s="2012"/>
      <c r="DKX32" s="2012"/>
      <c r="DKY32" s="2012"/>
      <c r="DKZ32" s="2012"/>
      <c r="DLA32" s="2012"/>
      <c r="DLB32" s="2012"/>
      <c r="DLC32" s="2012"/>
      <c r="DLD32" s="2012"/>
      <c r="DLE32" s="2012"/>
      <c r="DLF32" s="2012"/>
      <c r="DLG32" s="2012"/>
      <c r="DLH32" s="2012"/>
      <c r="DLI32" s="2012"/>
      <c r="DLJ32" s="2013"/>
      <c r="DLK32" s="2009"/>
      <c r="DLL32" s="2010"/>
      <c r="DLM32" s="2011"/>
      <c r="DLN32" s="2012"/>
      <c r="DLO32" s="2012"/>
      <c r="DLP32" s="2012"/>
      <c r="DLQ32" s="2012"/>
      <c r="DLR32" s="2012"/>
      <c r="DLS32" s="2012"/>
      <c r="DLT32" s="2012"/>
      <c r="DLU32" s="2012"/>
      <c r="DLV32" s="2012"/>
      <c r="DLW32" s="2012"/>
      <c r="DLX32" s="2012"/>
      <c r="DLY32" s="2012"/>
      <c r="DLZ32" s="2012"/>
      <c r="DMA32" s="2013"/>
      <c r="DMB32" s="2009"/>
      <c r="DMC32" s="2010"/>
      <c r="DMD32" s="2011"/>
      <c r="DME32" s="2012"/>
      <c r="DMF32" s="2012"/>
      <c r="DMG32" s="2012"/>
      <c r="DMH32" s="2012"/>
      <c r="DMI32" s="2012"/>
      <c r="DMJ32" s="2012"/>
      <c r="DMK32" s="2012"/>
      <c r="DML32" s="2012"/>
      <c r="DMM32" s="2012"/>
      <c r="DMN32" s="2012"/>
      <c r="DMO32" s="2012"/>
      <c r="DMP32" s="2012"/>
      <c r="DMQ32" s="2012"/>
      <c r="DMR32" s="2013"/>
      <c r="DMS32" s="2009"/>
      <c r="DMT32" s="2010"/>
      <c r="DMU32" s="2011"/>
      <c r="DMV32" s="2012"/>
      <c r="DMW32" s="2012"/>
      <c r="DMX32" s="2012"/>
      <c r="DMY32" s="2012"/>
      <c r="DMZ32" s="2012"/>
      <c r="DNA32" s="2012"/>
      <c r="DNB32" s="2012"/>
      <c r="DNC32" s="2012"/>
      <c r="DND32" s="2012"/>
      <c r="DNE32" s="2012"/>
      <c r="DNF32" s="2012"/>
      <c r="DNG32" s="2012"/>
      <c r="DNH32" s="2012"/>
      <c r="DNI32" s="2013"/>
      <c r="DNJ32" s="2009"/>
      <c r="DNK32" s="2010"/>
      <c r="DNL32" s="2011"/>
      <c r="DNM32" s="2012"/>
      <c r="DNN32" s="2012"/>
      <c r="DNO32" s="2012"/>
      <c r="DNP32" s="2012"/>
      <c r="DNQ32" s="2012"/>
      <c r="DNR32" s="2012"/>
      <c r="DNS32" s="2012"/>
      <c r="DNT32" s="2012"/>
      <c r="DNU32" s="2012"/>
      <c r="DNV32" s="2012"/>
      <c r="DNW32" s="2012"/>
      <c r="DNX32" s="2012"/>
      <c r="DNY32" s="2012"/>
      <c r="DNZ32" s="2013"/>
      <c r="DOA32" s="2009"/>
      <c r="DOB32" s="2010"/>
      <c r="DOC32" s="2011"/>
      <c r="DOD32" s="2012"/>
      <c r="DOE32" s="2012"/>
      <c r="DOF32" s="2012"/>
      <c r="DOG32" s="2012"/>
      <c r="DOH32" s="2012"/>
      <c r="DOI32" s="2012"/>
      <c r="DOJ32" s="2012"/>
      <c r="DOK32" s="2012"/>
      <c r="DOL32" s="2012"/>
      <c r="DOM32" s="2012"/>
      <c r="DON32" s="2012"/>
      <c r="DOO32" s="2012"/>
      <c r="DOP32" s="2012"/>
      <c r="DOQ32" s="2013"/>
      <c r="DOR32" s="2009"/>
      <c r="DOS32" s="2010"/>
      <c r="DOT32" s="2011"/>
      <c r="DOU32" s="2012"/>
      <c r="DOV32" s="2012"/>
      <c r="DOW32" s="2012"/>
      <c r="DOX32" s="2012"/>
      <c r="DOY32" s="2012"/>
      <c r="DOZ32" s="2012"/>
      <c r="DPA32" s="2012"/>
      <c r="DPB32" s="2012"/>
      <c r="DPC32" s="2012"/>
      <c r="DPD32" s="2012"/>
      <c r="DPE32" s="2012"/>
      <c r="DPF32" s="2012"/>
      <c r="DPG32" s="2012"/>
      <c r="DPH32" s="2013"/>
      <c r="DPI32" s="2009"/>
      <c r="DPJ32" s="2010"/>
      <c r="DPK32" s="2011"/>
      <c r="DPL32" s="2012"/>
      <c r="DPM32" s="2012"/>
      <c r="DPN32" s="2012"/>
      <c r="DPO32" s="2012"/>
      <c r="DPP32" s="2012"/>
      <c r="DPQ32" s="2012"/>
      <c r="DPR32" s="2012"/>
      <c r="DPS32" s="2012"/>
      <c r="DPT32" s="2012"/>
      <c r="DPU32" s="2012"/>
      <c r="DPV32" s="2012"/>
      <c r="DPW32" s="2012"/>
      <c r="DPX32" s="2012"/>
      <c r="DPY32" s="2013"/>
      <c r="DPZ32" s="2009"/>
      <c r="DQA32" s="2010"/>
      <c r="DQB32" s="2011"/>
      <c r="DQC32" s="2012"/>
      <c r="DQD32" s="2012"/>
      <c r="DQE32" s="2012"/>
      <c r="DQF32" s="2012"/>
      <c r="DQG32" s="2012"/>
      <c r="DQH32" s="2012"/>
      <c r="DQI32" s="2012"/>
      <c r="DQJ32" s="2012"/>
      <c r="DQK32" s="2012"/>
      <c r="DQL32" s="2012"/>
      <c r="DQM32" s="2012"/>
      <c r="DQN32" s="2012"/>
      <c r="DQO32" s="2012"/>
      <c r="DQP32" s="2013"/>
      <c r="DQQ32" s="2009"/>
      <c r="DQR32" s="2010"/>
      <c r="DQS32" s="2011"/>
      <c r="DQT32" s="2012"/>
      <c r="DQU32" s="2012"/>
      <c r="DQV32" s="2012"/>
      <c r="DQW32" s="2012"/>
      <c r="DQX32" s="2012"/>
      <c r="DQY32" s="2012"/>
      <c r="DQZ32" s="2012"/>
      <c r="DRA32" s="2012"/>
      <c r="DRB32" s="2012"/>
      <c r="DRC32" s="2012"/>
      <c r="DRD32" s="2012"/>
      <c r="DRE32" s="2012"/>
      <c r="DRF32" s="2012"/>
      <c r="DRG32" s="2013"/>
      <c r="DRH32" s="2009"/>
      <c r="DRI32" s="2010"/>
      <c r="DRJ32" s="2011"/>
      <c r="DRK32" s="2012"/>
      <c r="DRL32" s="2012"/>
      <c r="DRM32" s="2012"/>
      <c r="DRN32" s="2012"/>
      <c r="DRO32" s="2012"/>
      <c r="DRP32" s="2012"/>
      <c r="DRQ32" s="2012"/>
      <c r="DRR32" s="2012"/>
      <c r="DRS32" s="2012"/>
      <c r="DRT32" s="2012"/>
      <c r="DRU32" s="2012"/>
      <c r="DRV32" s="2012"/>
      <c r="DRW32" s="2012"/>
      <c r="DRX32" s="2013"/>
      <c r="DRY32" s="2009"/>
      <c r="DRZ32" s="2010"/>
      <c r="DSA32" s="2011"/>
      <c r="DSB32" s="2012"/>
      <c r="DSC32" s="2012"/>
      <c r="DSD32" s="2012"/>
      <c r="DSE32" s="2012"/>
      <c r="DSF32" s="2012"/>
      <c r="DSG32" s="2012"/>
      <c r="DSH32" s="2012"/>
      <c r="DSI32" s="2012"/>
      <c r="DSJ32" s="2012"/>
      <c r="DSK32" s="2012"/>
      <c r="DSL32" s="2012"/>
      <c r="DSM32" s="2012"/>
      <c r="DSN32" s="2012"/>
      <c r="DSO32" s="2013"/>
      <c r="DSP32" s="2009"/>
      <c r="DSQ32" s="2010"/>
      <c r="DSR32" s="2011"/>
      <c r="DSS32" s="2012"/>
      <c r="DST32" s="2012"/>
      <c r="DSU32" s="2012"/>
      <c r="DSV32" s="2012"/>
      <c r="DSW32" s="2012"/>
      <c r="DSX32" s="2012"/>
      <c r="DSY32" s="2012"/>
      <c r="DSZ32" s="2012"/>
      <c r="DTA32" s="2012"/>
      <c r="DTB32" s="2012"/>
      <c r="DTC32" s="2012"/>
      <c r="DTD32" s="2012"/>
      <c r="DTE32" s="2012"/>
      <c r="DTF32" s="2013"/>
      <c r="DTG32" s="2009"/>
      <c r="DTH32" s="2010"/>
      <c r="DTI32" s="2011"/>
      <c r="DTJ32" s="2012"/>
      <c r="DTK32" s="2012"/>
      <c r="DTL32" s="2012"/>
      <c r="DTM32" s="2012"/>
      <c r="DTN32" s="2012"/>
      <c r="DTO32" s="2012"/>
      <c r="DTP32" s="2012"/>
      <c r="DTQ32" s="2012"/>
      <c r="DTR32" s="2012"/>
      <c r="DTS32" s="2012"/>
      <c r="DTT32" s="2012"/>
      <c r="DTU32" s="2012"/>
      <c r="DTV32" s="2012"/>
      <c r="DTW32" s="2013"/>
      <c r="DTX32" s="2009"/>
      <c r="DTY32" s="2010"/>
      <c r="DTZ32" s="2011"/>
      <c r="DUA32" s="2012"/>
      <c r="DUB32" s="2012"/>
      <c r="DUC32" s="2012"/>
      <c r="DUD32" s="2012"/>
      <c r="DUE32" s="2012"/>
      <c r="DUF32" s="2012"/>
      <c r="DUG32" s="2012"/>
      <c r="DUH32" s="2012"/>
      <c r="DUI32" s="2012"/>
      <c r="DUJ32" s="2012"/>
      <c r="DUK32" s="2012"/>
      <c r="DUL32" s="2012"/>
      <c r="DUM32" s="2012"/>
      <c r="DUN32" s="2013"/>
      <c r="DUO32" s="2009"/>
      <c r="DUP32" s="2010"/>
      <c r="DUQ32" s="2011"/>
      <c r="DUR32" s="2012"/>
      <c r="DUS32" s="2012"/>
      <c r="DUT32" s="2012"/>
      <c r="DUU32" s="2012"/>
      <c r="DUV32" s="2012"/>
      <c r="DUW32" s="2012"/>
      <c r="DUX32" s="2012"/>
      <c r="DUY32" s="2012"/>
      <c r="DUZ32" s="2012"/>
      <c r="DVA32" s="2012"/>
      <c r="DVB32" s="2012"/>
      <c r="DVC32" s="2012"/>
      <c r="DVD32" s="2012"/>
      <c r="DVE32" s="2013"/>
      <c r="DVF32" s="2009"/>
      <c r="DVG32" s="2010"/>
      <c r="DVH32" s="2011"/>
      <c r="DVI32" s="2012"/>
      <c r="DVJ32" s="2012"/>
      <c r="DVK32" s="2012"/>
      <c r="DVL32" s="2012"/>
      <c r="DVM32" s="2012"/>
      <c r="DVN32" s="2012"/>
      <c r="DVO32" s="2012"/>
      <c r="DVP32" s="2012"/>
      <c r="DVQ32" s="2012"/>
      <c r="DVR32" s="2012"/>
      <c r="DVS32" s="2012"/>
      <c r="DVT32" s="2012"/>
      <c r="DVU32" s="2012"/>
      <c r="DVV32" s="2013"/>
      <c r="DVW32" s="2009"/>
      <c r="DVX32" s="2010"/>
      <c r="DVY32" s="2011"/>
      <c r="DVZ32" s="2012"/>
      <c r="DWA32" s="2012"/>
      <c r="DWB32" s="2012"/>
      <c r="DWC32" s="2012"/>
      <c r="DWD32" s="2012"/>
      <c r="DWE32" s="2012"/>
      <c r="DWF32" s="2012"/>
      <c r="DWG32" s="2012"/>
      <c r="DWH32" s="2012"/>
      <c r="DWI32" s="2012"/>
      <c r="DWJ32" s="2012"/>
      <c r="DWK32" s="2012"/>
      <c r="DWL32" s="2012"/>
      <c r="DWM32" s="2013"/>
      <c r="DWN32" s="2009"/>
      <c r="DWO32" s="2010"/>
      <c r="DWP32" s="2011"/>
      <c r="DWQ32" s="2012"/>
      <c r="DWR32" s="2012"/>
      <c r="DWS32" s="2012"/>
      <c r="DWT32" s="2012"/>
      <c r="DWU32" s="2012"/>
      <c r="DWV32" s="2012"/>
      <c r="DWW32" s="2012"/>
      <c r="DWX32" s="2012"/>
      <c r="DWY32" s="2012"/>
      <c r="DWZ32" s="2012"/>
      <c r="DXA32" s="2012"/>
      <c r="DXB32" s="2012"/>
      <c r="DXC32" s="2012"/>
      <c r="DXD32" s="2013"/>
      <c r="DXE32" s="2009"/>
      <c r="DXF32" s="2010"/>
      <c r="DXG32" s="2011"/>
      <c r="DXH32" s="2012"/>
      <c r="DXI32" s="2012"/>
      <c r="DXJ32" s="2012"/>
      <c r="DXK32" s="2012"/>
      <c r="DXL32" s="2012"/>
      <c r="DXM32" s="2012"/>
      <c r="DXN32" s="2012"/>
      <c r="DXO32" s="2012"/>
      <c r="DXP32" s="2012"/>
      <c r="DXQ32" s="2012"/>
      <c r="DXR32" s="2012"/>
      <c r="DXS32" s="2012"/>
      <c r="DXT32" s="2012"/>
      <c r="DXU32" s="2013"/>
      <c r="DXV32" s="2009"/>
      <c r="DXW32" s="2010"/>
      <c r="DXX32" s="2011"/>
      <c r="DXY32" s="2012"/>
      <c r="DXZ32" s="2012"/>
      <c r="DYA32" s="2012"/>
      <c r="DYB32" s="2012"/>
      <c r="DYC32" s="2012"/>
      <c r="DYD32" s="2012"/>
      <c r="DYE32" s="2012"/>
      <c r="DYF32" s="2012"/>
      <c r="DYG32" s="2012"/>
      <c r="DYH32" s="2012"/>
      <c r="DYI32" s="2012"/>
      <c r="DYJ32" s="2012"/>
      <c r="DYK32" s="2012"/>
      <c r="DYL32" s="2013"/>
      <c r="DYM32" s="2009"/>
      <c r="DYN32" s="2010"/>
      <c r="DYO32" s="2011"/>
      <c r="DYP32" s="2012"/>
      <c r="DYQ32" s="2012"/>
      <c r="DYR32" s="2012"/>
      <c r="DYS32" s="2012"/>
      <c r="DYT32" s="2012"/>
      <c r="DYU32" s="2012"/>
      <c r="DYV32" s="2012"/>
      <c r="DYW32" s="2012"/>
      <c r="DYX32" s="2012"/>
      <c r="DYY32" s="2012"/>
      <c r="DYZ32" s="2012"/>
      <c r="DZA32" s="2012"/>
      <c r="DZB32" s="2012"/>
      <c r="DZC32" s="2013"/>
      <c r="DZD32" s="2009"/>
      <c r="DZE32" s="2010"/>
      <c r="DZF32" s="2011"/>
      <c r="DZG32" s="2012"/>
      <c r="DZH32" s="2012"/>
      <c r="DZI32" s="2012"/>
      <c r="DZJ32" s="2012"/>
      <c r="DZK32" s="2012"/>
      <c r="DZL32" s="2012"/>
      <c r="DZM32" s="2012"/>
      <c r="DZN32" s="2012"/>
      <c r="DZO32" s="2012"/>
      <c r="DZP32" s="2012"/>
      <c r="DZQ32" s="2012"/>
      <c r="DZR32" s="2012"/>
      <c r="DZS32" s="2012"/>
      <c r="DZT32" s="2013"/>
      <c r="DZU32" s="2009"/>
      <c r="DZV32" s="2010"/>
      <c r="DZW32" s="2011"/>
      <c r="DZX32" s="2012"/>
      <c r="DZY32" s="2012"/>
      <c r="DZZ32" s="2012"/>
      <c r="EAA32" s="2012"/>
      <c r="EAB32" s="2012"/>
      <c r="EAC32" s="2012"/>
      <c r="EAD32" s="2012"/>
      <c r="EAE32" s="2012"/>
      <c r="EAF32" s="2012"/>
      <c r="EAG32" s="2012"/>
      <c r="EAH32" s="2012"/>
      <c r="EAI32" s="2012"/>
      <c r="EAJ32" s="2012"/>
      <c r="EAK32" s="2013"/>
      <c r="EAL32" s="2009"/>
      <c r="EAM32" s="2010"/>
      <c r="EAN32" s="2011"/>
      <c r="EAO32" s="2012"/>
      <c r="EAP32" s="2012"/>
      <c r="EAQ32" s="2012"/>
      <c r="EAR32" s="2012"/>
      <c r="EAS32" s="2012"/>
      <c r="EAT32" s="2012"/>
      <c r="EAU32" s="2012"/>
      <c r="EAV32" s="2012"/>
      <c r="EAW32" s="2012"/>
      <c r="EAX32" s="2012"/>
      <c r="EAY32" s="2012"/>
      <c r="EAZ32" s="2012"/>
      <c r="EBA32" s="2012"/>
      <c r="EBB32" s="2013"/>
      <c r="EBC32" s="2009"/>
      <c r="EBD32" s="2010"/>
      <c r="EBE32" s="2011"/>
      <c r="EBF32" s="2012"/>
      <c r="EBG32" s="2012"/>
      <c r="EBH32" s="2012"/>
      <c r="EBI32" s="2012"/>
      <c r="EBJ32" s="2012"/>
      <c r="EBK32" s="2012"/>
      <c r="EBL32" s="2012"/>
      <c r="EBM32" s="2012"/>
      <c r="EBN32" s="2012"/>
      <c r="EBO32" s="2012"/>
      <c r="EBP32" s="2012"/>
      <c r="EBQ32" s="2012"/>
      <c r="EBR32" s="2012"/>
      <c r="EBS32" s="2013"/>
      <c r="EBT32" s="2009"/>
      <c r="EBU32" s="2010"/>
      <c r="EBV32" s="2011"/>
      <c r="EBW32" s="2012"/>
      <c r="EBX32" s="2012"/>
      <c r="EBY32" s="2012"/>
      <c r="EBZ32" s="2012"/>
      <c r="ECA32" s="2012"/>
      <c r="ECB32" s="2012"/>
      <c r="ECC32" s="2012"/>
      <c r="ECD32" s="2012"/>
      <c r="ECE32" s="2012"/>
      <c r="ECF32" s="2012"/>
      <c r="ECG32" s="2012"/>
      <c r="ECH32" s="2012"/>
      <c r="ECI32" s="2012"/>
      <c r="ECJ32" s="2013"/>
      <c r="ECK32" s="2009"/>
      <c r="ECL32" s="2010"/>
      <c r="ECM32" s="2011"/>
      <c r="ECN32" s="2012"/>
      <c r="ECO32" s="2012"/>
      <c r="ECP32" s="2012"/>
      <c r="ECQ32" s="2012"/>
      <c r="ECR32" s="2012"/>
      <c r="ECS32" s="2012"/>
      <c r="ECT32" s="2012"/>
      <c r="ECU32" s="2012"/>
      <c r="ECV32" s="2012"/>
      <c r="ECW32" s="2012"/>
      <c r="ECX32" s="2012"/>
      <c r="ECY32" s="2012"/>
      <c r="ECZ32" s="2012"/>
      <c r="EDA32" s="2013"/>
      <c r="EDB32" s="2009"/>
      <c r="EDC32" s="2010"/>
      <c r="EDD32" s="2011"/>
      <c r="EDE32" s="2012"/>
      <c r="EDF32" s="2012"/>
      <c r="EDG32" s="2012"/>
      <c r="EDH32" s="2012"/>
      <c r="EDI32" s="2012"/>
      <c r="EDJ32" s="2012"/>
      <c r="EDK32" s="2012"/>
      <c r="EDL32" s="2012"/>
      <c r="EDM32" s="2012"/>
      <c r="EDN32" s="2012"/>
      <c r="EDO32" s="2012"/>
      <c r="EDP32" s="2012"/>
      <c r="EDQ32" s="2012"/>
      <c r="EDR32" s="2013"/>
      <c r="EDS32" s="2009"/>
      <c r="EDT32" s="2010"/>
      <c r="EDU32" s="2011"/>
      <c r="EDV32" s="2012"/>
      <c r="EDW32" s="2012"/>
      <c r="EDX32" s="2012"/>
      <c r="EDY32" s="2012"/>
      <c r="EDZ32" s="2012"/>
      <c r="EEA32" s="2012"/>
      <c r="EEB32" s="2012"/>
      <c r="EEC32" s="2012"/>
      <c r="EED32" s="2012"/>
      <c r="EEE32" s="2012"/>
      <c r="EEF32" s="2012"/>
      <c r="EEG32" s="2012"/>
      <c r="EEH32" s="2012"/>
      <c r="EEI32" s="2013"/>
      <c r="EEJ32" s="2009"/>
      <c r="EEK32" s="2010"/>
      <c r="EEL32" s="2011"/>
      <c r="EEM32" s="2012"/>
      <c r="EEN32" s="2012"/>
      <c r="EEO32" s="2012"/>
      <c r="EEP32" s="2012"/>
      <c r="EEQ32" s="2012"/>
      <c r="EER32" s="2012"/>
      <c r="EES32" s="2012"/>
      <c r="EET32" s="2012"/>
      <c r="EEU32" s="2012"/>
      <c r="EEV32" s="2012"/>
      <c r="EEW32" s="2012"/>
      <c r="EEX32" s="2012"/>
      <c r="EEY32" s="2012"/>
      <c r="EEZ32" s="2013"/>
      <c r="EFA32" s="2009"/>
      <c r="EFB32" s="2010"/>
      <c r="EFC32" s="2011"/>
      <c r="EFD32" s="2012"/>
      <c r="EFE32" s="2012"/>
      <c r="EFF32" s="2012"/>
      <c r="EFG32" s="2012"/>
      <c r="EFH32" s="2012"/>
      <c r="EFI32" s="2012"/>
      <c r="EFJ32" s="2012"/>
      <c r="EFK32" s="2012"/>
      <c r="EFL32" s="2012"/>
      <c r="EFM32" s="2012"/>
      <c r="EFN32" s="2012"/>
      <c r="EFO32" s="2012"/>
      <c r="EFP32" s="2012"/>
      <c r="EFQ32" s="2013"/>
      <c r="EFR32" s="2009"/>
      <c r="EFS32" s="2010"/>
      <c r="EFT32" s="2011"/>
      <c r="EFU32" s="2012"/>
      <c r="EFV32" s="2012"/>
      <c r="EFW32" s="2012"/>
      <c r="EFX32" s="2012"/>
      <c r="EFY32" s="2012"/>
      <c r="EFZ32" s="2012"/>
      <c r="EGA32" s="2012"/>
      <c r="EGB32" s="2012"/>
      <c r="EGC32" s="2012"/>
      <c r="EGD32" s="2012"/>
      <c r="EGE32" s="2012"/>
      <c r="EGF32" s="2012"/>
      <c r="EGG32" s="2012"/>
      <c r="EGH32" s="2013"/>
      <c r="EGI32" s="2009"/>
      <c r="EGJ32" s="2010"/>
      <c r="EGK32" s="2011"/>
      <c r="EGL32" s="2012"/>
      <c r="EGM32" s="2012"/>
      <c r="EGN32" s="2012"/>
      <c r="EGO32" s="2012"/>
      <c r="EGP32" s="2012"/>
      <c r="EGQ32" s="2012"/>
      <c r="EGR32" s="2012"/>
      <c r="EGS32" s="2012"/>
      <c r="EGT32" s="2012"/>
      <c r="EGU32" s="2012"/>
      <c r="EGV32" s="2012"/>
      <c r="EGW32" s="2012"/>
      <c r="EGX32" s="2012"/>
      <c r="EGY32" s="2013"/>
      <c r="EGZ32" s="2009"/>
      <c r="EHA32" s="2010"/>
      <c r="EHB32" s="2011"/>
      <c r="EHC32" s="2012"/>
      <c r="EHD32" s="2012"/>
      <c r="EHE32" s="2012"/>
      <c r="EHF32" s="2012"/>
      <c r="EHG32" s="2012"/>
      <c r="EHH32" s="2012"/>
      <c r="EHI32" s="2012"/>
      <c r="EHJ32" s="2012"/>
      <c r="EHK32" s="2012"/>
      <c r="EHL32" s="2012"/>
      <c r="EHM32" s="2012"/>
      <c r="EHN32" s="2012"/>
      <c r="EHO32" s="2012"/>
      <c r="EHP32" s="2013"/>
      <c r="EHQ32" s="2009"/>
      <c r="EHR32" s="2010"/>
      <c r="EHS32" s="2011"/>
      <c r="EHT32" s="2012"/>
      <c r="EHU32" s="2012"/>
      <c r="EHV32" s="2012"/>
      <c r="EHW32" s="2012"/>
      <c r="EHX32" s="2012"/>
      <c r="EHY32" s="2012"/>
      <c r="EHZ32" s="2012"/>
      <c r="EIA32" s="2012"/>
      <c r="EIB32" s="2012"/>
      <c r="EIC32" s="2012"/>
      <c r="EID32" s="2012"/>
      <c r="EIE32" s="2012"/>
      <c r="EIF32" s="2012"/>
      <c r="EIG32" s="2013"/>
      <c r="EIH32" s="2009"/>
      <c r="EII32" s="2010"/>
      <c r="EIJ32" s="2011"/>
      <c r="EIK32" s="2012"/>
      <c r="EIL32" s="2012"/>
      <c r="EIM32" s="2012"/>
      <c r="EIN32" s="2012"/>
      <c r="EIO32" s="2012"/>
      <c r="EIP32" s="2012"/>
      <c r="EIQ32" s="2012"/>
      <c r="EIR32" s="2012"/>
      <c r="EIS32" s="2012"/>
      <c r="EIT32" s="2012"/>
      <c r="EIU32" s="2012"/>
      <c r="EIV32" s="2012"/>
      <c r="EIW32" s="2012"/>
      <c r="EIX32" s="2013"/>
      <c r="EIY32" s="2009"/>
      <c r="EIZ32" s="2010"/>
      <c r="EJA32" s="2011"/>
      <c r="EJB32" s="2012"/>
      <c r="EJC32" s="2012"/>
      <c r="EJD32" s="2012"/>
      <c r="EJE32" s="2012"/>
      <c r="EJF32" s="2012"/>
      <c r="EJG32" s="2012"/>
      <c r="EJH32" s="2012"/>
      <c r="EJI32" s="2012"/>
      <c r="EJJ32" s="2012"/>
      <c r="EJK32" s="2012"/>
      <c r="EJL32" s="2012"/>
      <c r="EJM32" s="2012"/>
      <c r="EJN32" s="2012"/>
      <c r="EJO32" s="2013"/>
      <c r="EJP32" s="2009"/>
      <c r="EJQ32" s="2010"/>
      <c r="EJR32" s="2011"/>
      <c r="EJS32" s="2012"/>
      <c r="EJT32" s="2012"/>
      <c r="EJU32" s="2012"/>
      <c r="EJV32" s="2012"/>
      <c r="EJW32" s="2012"/>
      <c r="EJX32" s="2012"/>
      <c r="EJY32" s="2012"/>
      <c r="EJZ32" s="2012"/>
      <c r="EKA32" s="2012"/>
      <c r="EKB32" s="2012"/>
      <c r="EKC32" s="2012"/>
      <c r="EKD32" s="2012"/>
      <c r="EKE32" s="2012"/>
      <c r="EKF32" s="2013"/>
      <c r="EKG32" s="2009"/>
      <c r="EKH32" s="2010"/>
      <c r="EKI32" s="2011"/>
      <c r="EKJ32" s="2012"/>
      <c r="EKK32" s="2012"/>
      <c r="EKL32" s="2012"/>
      <c r="EKM32" s="2012"/>
      <c r="EKN32" s="2012"/>
      <c r="EKO32" s="2012"/>
      <c r="EKP32" s="2012"/>
      <c r="EKQ32" s="2012"/>
      <c r="EKR32" s="2012"/>
      <c r="EKS32" s="2012"/>
      <c r="EKT32" s="2012"/>
      <c r="EKU32" s="2012"/>
      <c r="EKV32" s="2012"/>
      <c r="EKW32" s="2013"/>
      <c r="EKX32" s="2009"/>
      <c r="EKY32" s="2010"/>
      <c r="EKZ32" s="2011"/>
      <c r="ELA32" s="2012"/>
      <c r="ELB32" s="2012"/>
      <c r="ELC32" s="2012"/>
      <c r="ELD32" s="2012"/>
      <c r="ELE32" s="2012"/>
      <c r="ELF32" s="2012"/>
      <c r="ELG32" s="2012"/>
      <c r="ELH32" s="2012"/>
      <c r="ELI32" s="2012"/>
      <c r="ELJ32" s="2012"/>
      <c r="ELK32" s="2012"/>
      <c r="ELL32" s="2012"/>
      <c r="ELM32" s="2012"/>
      <c r="ELN32" s="2013"/>
      <c r="ELO32" s="2009"/>
      <c r="ELP32" s="2010"/>
      <c r="ELQ32" s="2011"/>
      <c r="ELR32" s="2012"/>
      <c r="ELS32" s="2012"/>
      <c r="ELT32" s="2012"/>
      <c r="ELU32" s="2012"/>
      <c r="ELV32" s="2012"/>
      <c r="ELW32" s="2012"/>
      <c r="ELX32" s="2012"/>
      <c r="ELY32" s="2012"/>
      <c r="ELZ32" s="2012"/>
      <c r="EMA32" s="2012"/>
      <c r="EMB32" s="2012"/>
      <c r="EMC32" s="2012"/>
      <c r="EMD32" s="2012"/>
      <c r="EME32" s="2013"/>
      <c r="EMF32" s="2009"/>
      <c r="EMG32" s="2010"/>
      <c r="EMH32" s="2011"/>
      <c r="EMI32" s="2012"/>
      <c r="EMJ32" s="2012"/>
      <c r="EMK32" s="2012"/>
      <c r="EML32" s="2012"/>
      <c r="EMM32" s="2012"/>
      <c r="EMN32" s="2012"/>
      <c r="EMO32" s="2012"/>
      <c r="EMP32" s="2012"/>
      <c r="EMQ32" s="2012"/>
      <c r="EMR32" s="2012"/>
      <c r="EMS32" s="2012"/>
      <c r="EMT32" s="2012"/>
      <c r="EMU32" s="2012"/>
      <c r="EMV32" s="2013"/>
      <c r="EMW32" s="2009"/>
      <c r="EMX32" s="2010"/>
      <c r="EMY32" s="2011"/>
      <c r="EMZ32" s="2012"/>
      <c r="ENA32" s="2012"/>
      <c r="ENB32" s="2012"/>
      <c r="ENC32" s="2012"/>
      <c r="END32" s="2012"/>
      <c r="ENE32" s="2012"/>
      <c r="ENF32" s="2012"/>
      <c r="ENG32" s="2012"/>
      <c r="ENH32" s="2012"/>
      <c r="ENI32" s="2012"/>
      <c r="ENJ32" s="2012"/>
      <c r="ENK32" s="2012"/>
      <c r="ENL32" s="2012"/>
      <c r="ENM32" s="2013"/>
      <c r="ENN32" s="2009"/>
      <c r="ENO32" s="2010"/>
      <c r="ENP32" s="2011"/>
      <c r="ENQ32" s="2012"/>
      <c r="ENR32" s="2012"/>
      <c r="ENS32" s="2012"/>
      <c r="ENT32" s="2012"/>
      <c r="ENU32" s="2012"/>
      <c r="ENV32" s="2012"/>
      <c r="ENW32" s="2012"/>
      <c r="ENX32" s="2012"/>
      <c r="ENY32" s="2012"/>
      <c r="ENZ32" s="2012"/>
      <c r="EOA32" s="2012"/>
      <c r="EOB32" s="2012"/>
      <c r="EOC32" s="2012"/>
      <c r="EOD32" s="2013"/>
      <c r="EOE32" s="2009"/>
      <c r="EOF32" s="2010"/>
      <c r="EOG32" s="2011"/>
      <c r="EOH32" s="2012"/>
      <c r="EOI32" s="2012"/>
      <c r="EOJ32" s="2012"/>
      <c r="EOK32" s="2012"/>
      <c r="EOL32" s="2012"/>
      <c r="EOM32" s="2012"/>
      <c r="EON32" s="2012"/>
      <c r="EOO32" s="2012"/>
      <c r="EOP32" s="2012"/>
      <c r="EOQ32" s="2012"/>
      <c r="EOR32" s="2012"/>
      <c r="EOS32" s="2012"/>
      <c r="EOT32" s="2012"/>
      <c r="EOU32" s="2013"/>
      <c r="EOV32" s="2009"/>
      <c r="EOW32" s="2010"/>
      <c r="EOX32" s="2011"/>
      <c r="EOY32" s="2012"/>
      <c r="EOZ32" s="2012"/>
      <c r="EPA32" s="2012"/>
      <c r="EPB32" s="2012"/>
      <c r="EPC32" s="2012"/>
      <c r="EPD32" s="2012"/>
      <c r="EPE32" s="2012"/>
      <c r="EPF32" s="2012"/>
      <c r="EPG32" s="2012"/>
      <c r="EPH32" s="2012"/>
      <c r="EPI32" s="2012"/>
      <c r="EPJ32" s="2012"/>
      <c r="EPK32" s="2012"/>
      <c r="EPL32" s="2013"/>
      <c r="EPM32" s="2009"/>
      <c r="EPN32" s="2010"/>
      <c r="EPO32" s="2011"/>
      <c r="EPP32" s="2012"/>
      <c r="EPQ32" s="2012"/>
      <c r="EPR32" s="2012"/>
      <c r="EPS32" s="2012"/>
      <c r="EPT32" s="2012"/>
      <c r="EPU32" s="2012"/>
      <c r="EPV32" s="2012"/>
      <c r="EPW32" s="2012"/>
      <c r="EPX32" s="2012"/>
      <c r="EPY32" s="2012"/>
      <c r="EPZ32" s="2012"/>
      <c r="EQA32" s="2012"/>
      <c r="EQB32" s="2012"/>
      <c r="EQC32" s="2013"/>
      <c r="EQD32" s="2009"/>
      <c r="EQE32" s="2010"/>
      <c r="EQF32" s="2011"/>
      <c r="EQG32" s="2012"/>
      <c r="EQH32" s="2012"/>
      <c r="EQI32" s="2012"/>
      <c r="EQJ32" s="2012"/>
      <c r="EQK32" s="2012"/>
      <c r="EQL32" s="2012"/>
      <c r="EQM32" s="2012"/>
      <c r="EQN32" s="2012"/>
      <c r="EQO32" s="2012"/>
      <c r="EQP32" s="2012"/>
      <c r="EQQ32" s="2012"/>
      <c r="EQR32" s="2012"/>
      <c r="EQS32" s="2012"/>
      <c r="EQT32" s="2013"/>
      <c r="EQU32" s="2009"/>
      <c r="EQV32" s="2010"/>
      <c r="EQW32" s="2011"/>
      <c r="EQX32" s="2012"/>
      <c r="EQY32" s="2012"/>
      <c r="EQZ32" s="2012"/>
      <c r="ERA32" s="2012"/>
      <c r="ERB32" s="2012"/>
      <c r="ERC32" s="2012"/>
      <c r="ERD32" s="2012"/>
      <c r="ERE32" s="2012"/>
      <c r="ERF32" s="2012"/>
      <c r="ERG32" s="2012"/>
      <c r="ERH32" s="2012"/>
      <c r="ERI32" s="2012"/>
      <c r="ERJ32" s="2012"/>
      <c r="ERK32" s="2013"/>
      <c r="ERL32" s="2009"/>
      <c r="ERM32" s="2010"/>
      <c r="ERN32" s="2011"/>
      <c r="ERO32" s="2012"/>
      <c r="ERP32" s="2012"/>
      <c r="ERQ32" s="2012"/>
      <c r="ERR32" s="2012"/>
      <c r="ERS32" s="2012"/>
      <c r="ERT32" s="2012"/>
      <c r="ERU32" s="2012"/>
      <c r="ERV32" s="2012"/>
      <c r="ERW32" s="2012"/>
      <c r="ERX32" s="2012"/>
      <c r="ERY32" s="2012"/>
      <c r="ERZ32" s="2012"/>
      <c r="ESA32" s="2012"/>
      <c r="ESB32" s="2013"/>
      <c r="ESC32" s="2009"/>
      <c r="ESD32" s="2010"/>
      <c r="ESE32" s="2011"/>
      <c r="ESF32" s="2012"/>
      <c r="ESG32" s="2012"/>
      <c r="ESH32" s="2012"/>
      <c r="ESI32" s="2012"/>
      <c r="ESJ32" s="2012"/>
      <c r="ESK32" s="2012"/>
      <c r="ESL32" s="2012"/>
      <c r="ESM32" s="2012"/>
      <c r="ESN32" s="2012"/>
      <c r="ESO32" s="2012"/>
      <c r="ESP32" s="2012"/>
      <c r="ESQ32" s="2012"/>
      <c r="ESR32" s="2012"/>
      <c r="ESS32" s="2013"/>
      <c r="EST32" s="2009"/>
      <c r="ESU32" s="2010"/>
      <c r="ESV32" s="2011"/>
      <c r="ESW32" s="2012"/>
      <c r="ESX32" s="2012"/>
      <c r="ESY32" s="2012"/>
      <c r="ESZ32" s="2012"/>
      <c r="ETA32" s="2012"/>
      <c r="ETB32" s="2012"/>
      <c r="ETC32" s="2012"/>
      <c r="ETD32" s="2012"/>
      <c r="ETE32" s="2012"/>
      <c r="ETF32" s="2012"/>
      <c r="ETG32" s="2012"/>
      <c r="ETH32" s="2012"/>
      <c r="ETI32" s="2012"/>
      <c r="ETJ32" s="2013"/>
      <c r="ETK32" s="2009"/>
      <c r="ETL32" s="2010"/>
      <c r="ETM32" s="2011"/>
      <c r="ETN32" s="2012"/>
      <c r="ETO32" s="2012"/>
      <c r="ETP32" s="2012"/>
      <c r="ETQ32" s="2012"/>
      <c r="ETR32" s="2012"/>
      <c r="ETS32" s="2012"/>
      <c r="ETT32" s="2012"/>
      <c r="ETU32" s="2012"/>
      <c r="ETV32" s="2012"/>
      <c r="ETW32" s="2012"/>
      <c r="ETX32" s="2012"/>
      <c r="ETY32" s="2012"/>
      <c r="ETZ32" s="2012"/>
      <c r="EUA32" s="2013"/>
      <c r="EUB32" s="2009"/>
      <c r="EUC32" s="2010"/>
      <c r="EUD32" s="2011"/>
      <c r="EUE32" s="2012"/>
      <c r="EUF32" s="2012"/>
      <c r="EUG32" s="2012"/>
      <c r="EUH32" s="2012"/>
      <c r="EUI32" s="2012"/>
      <c r="EUJ32" s="2012"/>
      <c r="EUK32" s="2012"/>
      <c r="EUL32" s="2012"/>
      <c r="EUM32" s="2012"/>
      <c r="EUN32" s="2012"/>
      <c r="EUO32" s="2012"/>
      <c r="EUP32" s="2012"/>
      <c r="EUQ32" s="2012"/>
      <c r="EUR32" s="2013"/>
      <c r="EUS32" s="2009"/>
      <c r="EUT32" s="2010"/>
      <c r="EUU32" s="2011"/>
      <c r="EUV32" s="2012"/>
      <c r="EUW32" s="2012"/>
      <c r="EUX32" s="2012"/>
      <c r="EUY32" s="2012"/>
      <c r="EUZ32" s="2012"/>
      <c r="EVA32" s="2012"/>
      <c r="EVB32" s="2012"/>
      <c r="EVC32" s="2012"/>
      <c r="EVD32" s="2012"/>
      <c r="EVE32" s="2012"/>
      <c r="EVF32" s="2012"/>
      <c r="EVG32" s="2012"/>
      <c r="EVH32" s="2012"/>
      <c r="EVI32" s="2013"/>
      <c r="EVJ32" s="2009"/>
      <c r="EVK32" s="2010"/>
      <c r="EVL32" s="2011"/>
      <c r="EVM32" s="2012"/>
      <c r="EVN32" s="2012"/>
      <c r="EVO32" s="2012"/>
      <c r="EVP32" s="2012"/>
      <c r="EVQ32" s="2012"/>
      <c r="EVR32" s="2012"/>
      <c r="EVS32" s="2012"/>
      <c r="EVT32" s="2012"/>
      <c r="EVU32" s="2012"/>
      <c r="EVV32" s="2012"/>
      <c r="EVW32" s="2012"/>
      <c r="EVX32" s="2012"/>
      <c r="EVY32" s="2012"/>
      <c r="EVZ32" s="2013"/>
      <c r="EWA32" s="2009"/>
      <c r="EWB32" s="2010"/>
      <c r="EWC32" s="2011"/>
      <c r="EWD32" s="2012"/>
      <c r="EWE32" s="2012"/>
      <c r="EWF32" s="2012"/>
      <c r="EWG32" s="2012"/>
      <c r="EWH32" s="2012"/>
      <c r="EWI32" s="2012"/>
      <c r="EWJ32" s="2012"/>
      <c r="EWK32" s="2012"/>
      <c r="EWL32" s="2012"/>
      <c r="EWM32" s="2012"/>
      <c r="EWN32" s="2012"/>
      <c r="EWO32" s="2012"/>
      <c r="EWP32" s="2012"/>
      <c r="EWQ32" s="2013"/>
      <c r="EWR32" s="2009"/>
      <c r="EWS32" s="2010"/>
      <c r="EWT32" s="2011"/>
      <c r="EWU32" s="2012"/>
      <c r="EWV32" s="2012"/>
      <c r="EWW32" s="2012"/>
      <c r="EWX32" s="2012"/>
      <c r="EWY32" s="2012"/>
      <c r="EWZ32" s="2012"/>
      <c r="EXA32" s="2012"/>
      <c r="EXB32" s="2012"/>
      <c r="EXC32" s="2012"/>
      <c r="EXD32" s="2012"/>
      <c r="EXE32" s="2012"/>
      <c r="EXF32" s="2012"/>
      <c r="EXG32" s="2012"/>
      <c r="EXH32" s="2013"/>
      <c r="EXI32" s="2009"/>
      <c r="EXJ32" s="2010"/>
      <c r="EXK32" s="2011"/>
      <c r="EXL32" s="2012"/>
      <c r="EXM32" s="2012"/>
      <c r="EXN32" s="2012"/>
      <c r="EXO32" s="2012"/>
      <c r="EXP32" s="2012"/>
      <c r="EXQ32" s="2012"/>
      <c r="EXR32" s="2012"/>
      <c r="EXS32" s="2012"/>
      <c r="EXT32" s="2012"/>
      <c r="EXU32" s="2012"/>
      <c r="EXV32" s="2012"/>
      <c r="EXW32" s="2012"/>
      <c r="EXX32" s="2012"/>
      <c r="EXY32" s="2013"/>
      <c r="EXZ32" s="2009"/>
      <c r="EYA32" s="2010"/>
      <c r="EYB32" s="2011"/>
      <c r="EYC32" s="2012"/>
      <c r="EYD32" s="2012"/>
      <c r="EYE32" s="2012"/>
      <c r="EYF32" s="2012"/>
      <c r="EYG32" s="2012"/>
      <c r="EYH32" s="2012"/>
      <c r="EYI32" s="2012"/>
      <c r="EYJ32" s="2012"/>
      <c r="EYK32" s="2012"/>
      <c r="EYL32" s="2012"/>
      <c r="EYM32" s="2012"/>
      <c r="EYN32" s="2012"/>
      <c r="EYO32" s="2012"/>
      <c r="EYP32" s="2013"/>
      <c r="EYQ32" s="2009"/>
      <c r="EYR32" s="2010"/>
      <c r="EYS32" s="2011"/>
      <c r="EYT32" s="2012"/>
      <c r="EYU32" s="2012"/>
      <c r="EYV32" s="2012"/>
      <c r="EYW32" s="2012"/>
      <c r="EYX32" s="2012"/>
      <c r="EYY32" s="2012"/>
      <c r="EYZ32" s="2012"/>
      <c r="EZA32" s="2012"/>
      <c r="EZB32" s="2012"/>
      <c r="EZC32" s="2012"/>
      <c r="EZD32" s="2012"/>
      <c r="EZE32" s="2012"/>
      <c r="EZF32" s="2012"/>
      <c r="EZG32" s="2013"/>
      <c r="EZH32" s="2009"/>
      <c r="EZI32" s="2010"/>
      <c r="EZJ32" s="2011"/>
      <c r="EZK32" s="2012"/>
      <c r="EZL32" s="2012"/>
      <c r="EZM32" s="2012"/>
      <c r="EZN32" s="2012"/>
      <c r="EZO32" s="2012"/>
      <c r="EZP32" s="2012"/>
      <c r="EZQ32" s="2012"/>
      <c r="EZR32" s="2012"/>
      <c r="EZS32" s="2012"/>
      <c r="EZT32" s="2012"/>
      <c r="EZU32" s="2012"/>
      <c r="EZV32" s="2012"/>
      <c r="EZW32" s="2012"/>
      <c r="EZX32" s="2013"/>
      <c r="EZY32" s="2009"/>
      <c r="EZZ32" s="2010"/>
      <c r="FAA32" s="2011"/>
      <c r="FAB32" s="2012"/>
      <c r="FAC32" s="2012"/>
      <c r="FAD32" s="2012"/>
      <c r="FAE32" s="2012"/>
      <c r="FAF32" s="2012"/>
      <c r="FAG32" s="2012"/>
      <c r="FAH32" s="2012"/>
      <c r="FAI32" s="2012"/>
      <c r="FAJ32" s="2012"/>
      <c r="FAK32" s="2012"/>
      <c r="FAL32" s="2012"/>
      <c r="FAM32" s="2012"/>
      <c r="FAN32" s="2012"/>
      <c r="FAO32" s="2013"/>
      <c r="FAP32" s="2009"/>
      <c r="FAQ32" s="2010"/>
      <c r="FAR32" s="2011"/>
      <c r="FAS32" s="2012"/>
      <c r="FAT32" s="2012"/>
      <c r="FAU32" s="2012"/>
      <c r="FAV32" s="2012"/>
      <c r="FAW32" s="2012"/>
      <c r="FAX32" s="2012"/>
      <c r="FAY32" s="2012"/>
      <c r="FAZ32" s="2012"/>
      <c r="FBA32" s="2012"/>
      <c r="FBB32" s="2012"/>
      <c r="FBC32" s="2012"/>
      <c r="FBD32" s="2012"/>
      <c r="FBE32" s="2012"/>
      <c r="FBF32" s="2013"/>
      <c r="FBG32" s="2009"/>
      <c r="FBH32" s="2010"/>
      <c r="FBI32" s="2011"/>
      <c r="FBJ32" s="2012"/>
      <c r="FBK32" s="2012"/>
      <c r="FBL32" s="2012"/>
      <c r="FBM32" s="2012"/>
      <c r="FBN32" s="2012"/>
      <c r="FBO32" s="2012"/>
      <c r="FBP32" s="2012"/>
      <c r="FBQ32" s="2012"/>
      <c r="FBR32" s="2012"/>
      <c r="FBS32" s="2012"/>
      <c r="FBT32" s="2012"/>
      <c r="FBU32" s="2012"/>
      <c r="FBV32" s="2012"/>
      <c r="FBW32" s="2013"/>
      <c r="FBX32" s="2009"/>
      <c r="FBY32" s="2010"/>
      <c r="FBZ32" s="2011"/>
      <c r="FCA32" s="2012"/>
      <c r="FCB32" s="2012"/>
      <c r="FCC32" s="2012"/>
      <c r="FCD32" s="2012"/>
      <c r="FCE32" s="2012"/>
      <c r="FCF32" s="2012"/>
      <c r="FCG32" s="2012"/>
      <c r="FCH32" s="2012"/>
      <c r="FCI32" s="2012"/>
      <c r="FCJ32" s="2012"/>
      <c r="FCK32" s="2012"/>
      <c r="FCL32" s="2012"/>
      <c r="FCM32" s="2012"/>
      <c r="FCN32" s="2013"/>
      <c r="FCO32" s="2009"/>
      <c r="FCP32" s="2010"/>
      <c r="FCQ32" s="2011"/>
      <c r="FCR32" s="2012"/>
      <c r="FCS32" s="2012"/>
      <c r="FCT32" s="2012"/>
      <c r="FCU32" s="2012"/>
      <c r="FCV32" s="2012"/>
      <c r="FCW32" s="2012"/>
      <c r="FCX32" s="2012"/>
      <c r="FCY32" s="2012"/>
      <c r="FCZ32" s="2012"/>
      <c r="FDA32" s="2012"/>
      <c r="FDB32" s="2012"/>
      <c r="FDC32" s="2012"/>
      <c r="FDD32" s="2012"/>
      <c r="FDE32" s="2013"/>
      <c r="FDF32" s="2009"/>
      <c r="FDG32" s="2010"/>
      <c r="FDH32" s="2011"/>
      <c r="FDI32" s="2012"/>
      <c r="FDJ32" s="2012"/>
      <c r="FDK32" s="2012"/>
      <c r="FDL32" s="2012"/>
      <c r="FDM32" s="2012"/>
      <c r="FDN32" s="2012"/>
      <c r="FDO32" s="2012"/>
      <c r="FDP32" s="2012"/>
      <c r="FDQ32" s="2012"/>
      <c r="FDR32" s="2012"/>
      <c r="FDS32" s="2012"/>
      <c r="FDT32" s="2012"/>
      <c r="FDU32" s="2012"/>
      <c r="FDV32" s="2013"/>
      <c r="FDW32" s="2009"/>
      <c r="FDX32" s="2010"/>
      <c r="FDY32" s="2011"/>
      <c r="FDZ32" s="2012"/>
      <c r="FEA32" s="2012"/>
      <c r="FEB32" s="2012"/>
      <c r="FEC32" s="2012"/>
      <c r="FED32" s="2012"/>
      <c r="FEE32" s="2012"/>
      <c r="FEF32" s="2012"/>
      <c r="FEG32" s="2012"/>
      <c r="FEH32" s="2012"/>
      <c r="FEI32" s="2012"/>
      <c r="FEJ32" s="2012"/>
      <c r="FEK32" s="2012"/>
      <c r="FEL32" s="2012"/>
      <c r="FEM32" s="2013"/>
      <c r="FEN32" s="2009"/>
      <c r="FEO32" s="2010"/>
      <c r="FEP32" s="2011"/>
      <c r="FEQ32" s="2012"/>
      <c r="FER32" s="2012"/>
      <c r="FES32" s="2012"/>
      <c r="FET32" s="2012"/>
      <c r="FEU32" s="2012"/>
      <c r="FEV32" s="2012"/>
      <c r="FEW32" s="2012"/>
      <c r="FEX32" s="2012"/>
      <c r="FEY32" s="2012"/>
      <c r="FEZ32" s="2012"/>
      <c r="FFA32" s="2012"/>
      <c r="FFB32" s="2012"/>
      <c r="FFC32" s="2012"/>
      <c r="FFD32" s="2013"/>
      <c r="FFE32" s="2009"/>
      <c r="FFF32" s="2010"/>
      <c r="FFG32" s="2011"/>
      <c r="FFH32" s="2012"/>
      <c r="FFI32" s="2012"/>
      <c r="FFJ32" s="2012"/>
      <c r="FFK32" s="2012"/>
      <c r="FFL32" s="2012"/>
      <c r="FFM32" s="2012"/>
      <c r="FFN32" s="2012"/>
      <c r="FFO32" s="2012"/>
      <c r="FFP32" s="2012"/>
      <c r="FFQ32" s="2012"/>
      <c r="FFR32" s="2012"/>
      <c r="FFS32" s="2012"/>
      <c r="FFT32" s="2012"/>
      <c r="FFU32" s="2013"/>
      <c r="FFV32" s="2009"/>
      <c r="FFW32" s="2010"/>
      <c r="FFX32" s="2011"/>
      <c r="FFY32" s="2012"/>
      <c r="FFZ32" s="2012"/>
      <c r="FGA32" s="2012"/>
      <c r="FGB32" s="2012"/>
      <c r="FGC32" s="2012"/>
      <c r="FGD32" s="2012"/>
      <c r="FGE32" s="2012"/>
      <c r="FGF32" s="2012"/>
      <c r="FGG32" s="2012"/>
      <c r="FGH32" s="2012"/>
      <c r="FGI32" s="2012"/>
      <c r="FGJ32" s="2012"/>
      <c r="FGK32" s="2012"/>
      <c r="FGL32" s="2013"/>
      <c r="FGM32" s="2009"/>
      <c r="FGN32" s="2010"/>
      <c r="FGO32" s="2011"/>
      <c r="FGP32" s="2012"/>
      <c r="FGQ32" s="2012"/>
      <c r="FGR32" s="2012"/>
      <c r="FGS32" s="2012"/>
      <c r="FGT32" s="2012"/>
      <c r="FGU32" s="2012"/>
      <c r="FGV32" s="2012"/>
      <c r="FGW32" s="2012"/>
      <c r="FGX32" s="2012"/>
      <c r="FGY32" s="2012"/>
      <c r="FGZ32" s="2012"/>
      <c r="FHA32" s="2012"/>
      <c r="FHB32" s="2012"/>
      <c r="FHC32" s="2013"/>
      <c r="FHD32" s="2009"/>
      <c r="FHE32" s="2010"/>
      <c r="FHF32" s="2011"/>
      <c r="FHG32" s="2012"/>
      <c r="FHH32" s="2012"/>
      <c r="FHI32" s="2012"/>
      <c r="FHJ32" s="2012"/>
      <c r="FHK32" s="2012"/>
      <c r="FHL32" s="2012"/>
      <c r="FHM32" s="2012"/>
      <c r="FHN32" s="2012"/>
      <c r="FHO32" s="2012"/>
      <c r="FHP32" s="2012"/>
      <c r="FHQ32" s="2012"/>
      <c r="FHR32" s="2012"/>
      <c r="FHS32" s="2012"/>
      <c r="FHT32" s="2013"/>
      <c r="FHU32" s="2009"/>
      <c r="FHV32" s="2010"/>
      <c r="FHW32" s="2011"/>
      <c r="FHX32" s="2012"/>
      <c r="FHY32" s="2012"/>
      <c r="FHZ32" s="2012"/>
      <c r="FIA32" s="2012"/>
      <c r="FIB32" s="2012"/>
      <c r="FIC32" s="2012"/>
      <c r="FID32" s="2012"/>
      <c r="FIE32" s="2012"/>
      <c r="FIF32" s="2012"/>
      <c r="FIG32" s="2012"/>
      <c r="FIH32" s="2012"/>
      <c r="FII32" s="2012"/>
      <c r="FIJ32" s="2012"/>
      <c r="FIK32" s="2013"/>
      <c r="FIL32" s="2009"/>
      <c r="FIM32" s="2010"/>
      <c r="FIN32" s="2011"/>
      <c r="FIO32" s="2012"/>
      <c r="FIP32" s="2012"/>
      <c r="FIQ32" s="2012"/>
      <c r="FIR32" s="2012"/>
      <c r="FIS32" s="2012"/>
      <c r="FIT32" s="2012"/>
      <c r="FIU32" s="2012"/>
      <c r="FIV32" s="2012"/>
      <c r="FIW32" s="2012"/>
      <c r="FIX32" s="2012"/>
      <c r="FIY32" s="2012"/>
      <c r="FIZ32" s="2012"/>
      <c r="FJA32" s="2012"/>
      <c r="FJB32" s="2013"/>
      <c r="FJC32" s="2009"/>
      <c r="FJD32" s="2010"/>
      <c r="FJE32" s="2011"/>
      <c r="FJF32" s="2012"/>
      <c r="FJG32" s="2012"/>
      <c r="FJH32" s="2012"/>
      <c r="FJI32" s="2012"/>
      <c r="FJJ32" s="2012"/>
      <c r="FJK32" s="2012"/>
      <c r="FJL32" s="2012"/>
      <c r="FJM32" s="2012"/>
      <c r="FJN32" s="2012"/>
      <c r="FJO32" s="2012"/>
      <c r="FJP32" s="2012"/>
      <c r="FJQ32" s="2012"/>
      <c r="FJR32" s="2012"/>
      <c r="FJS32" s="2013"/>
      <c r="FJT32" s="2009"/>
      <c r="FJU32" s="2010"/>
      <c r="FJV32" s="2011"/>
      <c r="FJW32" s="2012"/>
      <c r="FJX32" s="2012"/>
      <c r="FJY32" s="2012"/>
      <c r="FJZ32" s="2012"/>
      <c r="FKA32" s="2012"/>
      <c r="FKB32" s="2012"/>
      <c r="FKC32" s="2012"/>
      <c r="FKD32" s="2012"/>
      <c r="FKE32" s="2012"/>
      <c r="FKF32" s="2012"/>
      <c r="FKG32" s="2012"/>
      <c r="FKH32" s="2012"/>
      <c r="FKI32" s="2012"/>
      <c r="FKJ32" s="2013"/>
      <c r="FKK32" s="2009"/>
      <c r="FKL32" s="2010"/>
      <c r="FKM32" s="2011"/>
      <c r="FKN32" s="2012"/>
      <c r="FKO32" s="2012"/>
      <c r="FKP32" s="2012"/>
      <c r="FKQ32" s="2012"/>
      <c r="FKR32" s="2012"/>
      <c r="FKS32" s="2012"/>
      <c r="FKT32" s="2012"/>
      <c r="FKU32" s="2012"/>
      <c r="FKV32" s="2012"/>
      <c r="FKW32" s="2012"/>
      <c r="FKX32" s="2012"/>
      <c r="FKY32" s="2012"/>
      <c r="FKZ32" s="2012"/>
      <c r="FLA32" s="2013"/>
      <c r="FLB32" s="2009"/>
      <c r="FLC32" s="2010"/>
      <c r="FLD32" s="2011"/>
      <c r="FLE32" s="2012"/>
      <c r="FLF32" s="2012"/>
      <c r="FLG32" s="2012"/>
      <c r="FLH32" s="2012"/>
      <c r="FLI32" s="2012"/>
      <c r="FLJ32" s="2012"/>
      <c r="FLK32" s="2012"/>
      <c r="FLL32" s="2012"/>
      <c r="FLM32" s="2012"/>
      <c r="FLN32" s="2012"/>
      <c r="FLO32" s="2012"/>
      <c r="FLP32" s="2012"/>
      <c r="FLQ32" s="2012"/>
      <c r="FLR32" s="2013"/>
      <c r="FLS32" s="2009"/>
      <c r="FLT32" s="2010"/>
      <c r="FLU32" s="2011"/>
      <c r="FLV32" s="2012"/>
      <c r="FLW32" s="2012"/>
      <c r="FLX32" s="2012"/>
      <c r="FLY32" s="2012"/>
      <c r="FLZ32" s="2012"/>
      <c r="FMA32" s="2012"/>
      <c r="FMB32" s="2012"/>
      <c r="FMC32" s="2012"/>
      <c r="FMD32" s="2012"/>
      <c r="FME32" s="2012"/>
      <c r="FMF32" s="2012"/>
      <c r="FMG32" s="2012"/>
      <c r="FMH32" s="2012"/>
      <c r="FMI32" s="2013"/>
      <c r="FMJ32" s="2009"/>
      <c r="FMK32" s="2010"/>
      <c r="FML32" s="2011"/>
      <c r="FMM32" s="2012"/>
      <c r="FMN32" s="2012"/>
      <c r="FMO32" s="2012"/>
      <c r="FMP32" s="2012"/>
      <c r="FMQ32" s="2012"/>
      <c r="FMR32" s="2012"/>
      <c r="FMS32" s="2012"/>
      <c r="FMT32" s="2012"/>
      <c r="FMU32" s="2012"/>
      <c r="FMV32" s="2012"/>
      <c r="FMW32" s="2012"/>
      <c r="FMX32" s="2012"/>
      <c r="FMY32" s="2012"/>
      <c r="FMZ32" s="2013"/>
      <c r="FNA32" s="2009"/>
      <c r="FNB32" s="2010"/>
      <c r="FNC32" s="2011"/>
      <c r="FND32" s="2012"/>
      <c r="FNE32" s="2012"/>
      <c r="FNF32" s="2012"/>
      <c r="FNG32" s="2012"/>
      <c r="FNH32" s="2012"/>
      <c r="FNI32" s="2012"/>
      <c r="FNJ32" s="2012"/>
      <c r="FNK32" s="2012"/>
      <c r="FNL32" s="2012"/>
      <c r="FNM32" s="2012"/>
      <c r="FNN32" s="2012"/>
      <c r="FNO32" s="2012"/>
      <c r="FNP32" s="2012"/>
      <c r="FNQ32" s="2013"/>
      <c r="FNR32" s="2009"/>
      <c r="FNS32" s="2010"/>
      <c r="FNT32" s="2011"/>
      <c r="FNU32" s="2012"/>
      <c r="FNV32" s="2012"/>
      <c r="FNW32" s="2012"/>
      <c r="FNX32" s="2012"/>
      <c r="FNY32" s="2012"/>
      <c r="FNZ32" s="2012"/>
      <c r="FOA32" s="2012"/>
      <c r="FOB32" s="2012"/>
      <c r="FOC32" s="2012"/>
      <c r="FOD32" s="2012"/>
      <c r="FOE32" s="2012"/>
      <c r="FOF32" s="2012"/>
      <c r="FOG32" s="2012"/>
      <c r="FOH32" s="2013"/>
      <c r="FOI32" s="2009"/>
      <c r="FOJ32" s="2010"/>
      <c r="FOK32" s="2011"/>
      <c r="FOL32" s="2012"/>
      <c r="FOM32" s="2012"/>
      <c r="FON32" s="2012"/>
      <c r="FOO32" s="2012"/>
      <c r="FOP32" s="2012"/>
      <c r="FOQ32" s="2012"/>
      <c r="FOR32" s="2012"/>
      <c r="FOS32" s="2012"/>
      <c r="FOT32" s="2012"/>
      <c r="FOU32" s="2012"/>
      <c r="FOV32" s="2012"/>
      <c r="FOW32" s="2012"/>
      <c r="FOX32" s="2012"/>
      <c r="FOY32" s="2013"/>
      <c r="FOZ32" s="2009"/>
      <c r="FPA32" s="2010"/>
      <c r="FPB32" s="2011"/>
      <c r="FPC32" s="2012"/>
      <c r="FPD32" s="2012"/>
      <c r="FPE32" s="2012"/>
      <c r="FPF32" s="2012"/>
      <c r="FPG32" s="2012"/>
      <c r="FPH32" s="2012"/>
      <c r="FPI32" s="2012"/>
      <c r="FPJ32" s="2012"/>
      <c r="FPK32" s="2012"/>
      <c r="FPL32" s="2012"/>
      <c r="FPM32" s="2012"/>
      <c r="FPN32" s="2012"/>
      <c r="FPO32" s="2012"/>
      <c r="FPP32" s="2013"/>
      <c r="FPQ32" s="2009"/>
      <c r="FPR32" s="2010"/>
      <c r="FPS32" s="2011"/>
      <c r="FPT32" s="2012"/>
      <c r="FPU32" s="2012"/>
      <c r="FPV32" s="2012"/>
      <c r="FPW32" s="2012"/>
      <c r="FPX32" s="2012"/>
      <c r="FPY32" s="2012"/>
      <c r="FPZ32" s="2012"/>
      <c r="FQA32" s="2012"/>
      <c r="FQB32" s="2012"/>
      <c r="FQC32" s="2012"/>
      <c r="FQD32" s="2012"/>
      <c r="FQE32" s="2012"/>
      <c r="FQF32" s="2012"/>
      <c r="FQG32" s="2013"/>
      <c r="FQH32" s="2009"/>
      <c r="FQI32" s="2010"/>
      <c r="FQJ32" s="2011"/>
      <c r="FQK32" s="2012"/>
      <c r="FQL32" s="2012"/>
      <c r="FQM32" s="2012"/>
      <c r="FQN32" s="2012"/>
      <c r="FQO32" s="2012"/>
      <c r="FQP32" s="2012"/>
      <c r="FQQ32" s="2012"/>
      <c r="FQR32" s="2012"/>
      <c r="FQS32" s="2012"/>
      <c r="FQT32" s="2012"/>
      <c r="FQU32" s="2012"/>
      <c r="FQV32" s="2012"/>
      <c r="FQW32" s="2012"/>
      <c r="FQX32" s="2013"/>
      <c r="FQY32" s="2009"/>
      <c r="FQZ32" s="2010"/>
      <c r="FRA32" s="2011"/>
      <c r="FRB32" s="2012"/>
      <c r="FRC32" s="2012"/>
      <c r="FRD32" s="2012"/>
      <c r="FRE32" s="2012"/>
      <c r="FRF32" s="2012"/>
      <c r="FRG32" s="2012"/>
      <c r="FRH32" s="2012"/>
      <c r="FRI32" s="2012"/>
      <c r="FRJ32" s="2012"/>
      <c r="FRK32" s="2012"/>
      <c r="FRL32" s="2012"/>
      <c r="FRM32" s="2012"/>
      <c r="FRN32" s="2012"/>
      <c r="FRO32" s="2013"/>
      <c r="FRP32" s="2009"/>
      <c r="FRQ32" s="2010"/>
      <c r="FRR32" s="2011"/>
      <c r="FRS32" s="2012"/>
      <c r="FRT32" s="2012"/>
      <c r="FRU32" s="2012"/>
      <c r="FRV32" s="2012"/>
      <c r="FRW32" s="2012"/>
      <c r="FRX32" s="2012"/>
      <c r="FRY32" s="2012"/>
      <c r="FRZ32" s="2012"/>
      <c r="FSA32" s="2012"/>
      <c r="FSB32" s="2012"/>
      <c r="FSC32" s="2012"/>
      <c r="FSD32" s="2012"/>
      <c r="FSE32" s="2012"/>
      <c r="FSF32" s="2013"/>
      <c r="FSG32" s="2009"/>
      <c r="FSH32" s="2010"/>
      <c r="FSI32" s="2011"/>
      <c r="FSJ32" s="2012"/>
      <c r="FSK32" s="2012"/>
      <c r="FSL32" s="2012"/>
      <c r="FSM32" s="2012"/>
      <c r="FSN32" s="2012"/>
      <c r="FSO32" s="2012"/>
      <c r="FSP32" s="2012"/>
      <c r="FSQ32" s="2012"/>
      <c r="FSR32" s="2012"/>
      <c r="FSS32" s="2012"/>
      <c r="FST32" s="2012"/>
      <c r="FSU32" s="2012"/>
      <c r="FSV32" s="2012"/>
      <c r="FSW32" s="2013"/>
      <c r="FSX32" s="2009"/>
      <c r="FSY32" s="2010"/>
      <c r="FSZ32" s="2011"/>
      <c r="FTA32" s="2012"/>
      <c r="FTB32" s="2012"/>
      <c r="FTC32" s="2012"/>
      <c r="FTD32" s="2012"/>
      <c r="FTE32" s="2012"/>
      <c r="FTF32" s="2012"/>
      <c r="FTG32" s="2012"/>
      <c r="FTH32" s="2012"/>
      <c r="FTI32" s="2012"/>
      <c r="FTJ32" s="2012"/>
      <c r="FTK32" s="2012"/>
      <c r="FTL32" s="2012"/>
      <c r="FTM32" s="2012"/>
      <c r="FTN32" s="2013"/>
      <c r="FTO32" s="2009"/>
      <c r="FTP32" s="2010"/>
      <c r="FTQ32" s="2011"/>
      <c r="FTR32" s="2012"/>
      <c r="FTS32" s="2012"/>
      <c r="FTT32" s="2012"/>
      <c r="FTU32" s="2012"/>
      <c r="FTV32" s="2012"/>
      <c r="FTW32" s="2012"/>
      <c r="FTX32" s="2012"/>
      <c r="FTY32" s="2012"/>
      <c r="FTZ32" s="2012"/>
      <c r="FUA32" s="2012"/>
      <c r="FUB32" s="2012"/>
      <c r="FUC32" s="2012"/>
      <c r="FUD32" s="2012"/>
      <c r="FUE32" s="2013"/>
      <c r="FUF32" s="2009"/>
      <c r="FUG32" s="2010"/>
      <c r="FUH32" s="2011"/>
      <c r="FUI32" s="2012"/>
      <c r="FUJ32" s="2012"/>
      <c r="FUK32" s="2012"/>
      <c r="FUL32" s="2012"/>
      <c r="FUM32" s="2012"/>
      <c r="FUN32" s="2012"/>
      <c r="FUO32" s="2012"/>
      <c r="FUP32" s="2012"/>
      <c r="FUQ32" s="2012"/>
      <c r="FUR32" s="2012"/>
      <c r="FUS32" s="2012"/>
      <c r="FUT32" s="2012"/>
      <c r="FUU32" s="2012"/>
      <c r="FUV32" s="2013"/>
      <c r="FUW32" s="2009"/>
      <c r="FUX32" s="2010"/>
      <c r="FUY32" s="2011"/>
      <c r="FUZ32" s="2012"/>
      <c r="FVA32" s="2012"/>
      <c r="FVB32" s="2012"/>
      <c r="FVC32" s="2012"/>
      <c r="FVD32" s="2012"/>
      <c r="FVE32" s="2012"/>
      <c r="FVF32" s="2012"/>
      <c r="FVG32" s="2012"/>
      <c r="FVH32" s="2012"/>
      <c r="FVI32" s="2012"/>
      <c r="FVJ32" s="2012"/>
      <c r="FVK32" s="2012"/>
      <c r="FVL32" s="2012"/>
      <c r="FVM32" s="2013"/>
      <c r="FVN32" s="2009"/>
      <c r="FVO32" s="2010"/>
      <c r="FVP32" s="2011"/>
      <c r="FVQ32" s="2012"/>
      <c r="FVR32" s="2012"/>
      <c r="FVS32" s="2012"/>
      <c r="FVT32" s="2012"/>
      <c r="FVU32" s="2012"/>
      <c r="FVV32" s="2012"/>
      <c r="FVW32" s="2012"/>
      <c r="FVX32" s="2012"/>
      <c r="FVY32" s="2012"/>
      <c r="FVZ32" s="2012"/>
      <c r="FWA32" s="2012"/>
      <c r="FWB32" s="2012"/>
      <c r="FWC32" s="2012"/>
      <c r="FWD32" s="2013"/>
      <c r="FWE32" s="2009"/>
      <c r="FWF32" s="2010"/>
      <c r="FWG32" s="2011"/>
      <c r="FWH32" s="2012"/>
      <c r="FWI32" s="2012"/>
      <c r="FWJ32" s="2012"/>
      <c r="FWK32" s="2012"/>
      <c r="FWL32" s="2012"/>
      <c r="FWM32" s="2012"/>
      <c r="FWN32" s="2012"/>
      <c r="FWO32" s="2012"/>
      <c r="FWP32" s="2012"/>
      <c r="FWQ32" s="2012"/>
      <c r="FWR32" s="2012"/>
      <c r="FWS32" s="2012"/>
      <c r="FWT32" s="2012"/>
      <c r="FWU32" s="2013"/>
      <c r="FWV32" s="2009"/>
      <c r="FWW32" s="2010"/>
      <c r="FWX32" s="2011"/>
      <c r="FWY32" s="2012"/>
      <c r="FWZ32" s="2012"/>
      <c r="FXA32" s="2012"/>
      <c r="FXB32" s="2012"/>
      <c r="FXC32" s="2012"/>
      <c r="FXD32" s="2012"/>
      <c r="FXE32" s="2012"/>
      <c r="FXF32" s="2012"/>
      <c r="FXG32" s="2012"/>
      <c r="FXH32" s="2012"/>
      <c r="FXI32" s="2012"/>
      <c r="FXJ32" s="2012"/>
      <c r="FXK32" s="2012"/>
      <c r="FXL32" s="2013"/>
      <c r="FXM32" s="2009"/>
      <c r="FXN32" s="2010"/>
      <c r="FXO32" s="2011"/>
      <c r="FXP32" s="2012"/>
      <c r="FXQ32" s="2012"/>
      <c r="FXR32" s="2012"/>
      <c r="FXS32" s="2012"/>
      <c r="FXT32" s="2012"/>
      <c r="FXU32" s="2012"/>
      <c r="FXV32" s="2012"/>
      <c r="FXW32" s="2012"/>
      <c r="FXX32" s="2012"/>
      <c r="FXY32" s="2012"/>
      <c r="FXZ32" s="2012"/>
      <c r="FYA32" s="2012"/>
      <c r="FYB32" s="2012"/>
      <c r="FYC32" s="2013"/>
      <c r="FYD32" s="2009"/>
      <c r="FYE32" s="2010"/>
      <c r="FYF32" s="2011"/>
      <c r="FYG32" s="2012"/>
      <c r="FYH32" s="2012"/>
      <c r="FYI32" s="2012"/>
      <c r="FYJ32" s="2012"/>
      <c r="FYK32" s="2012"/>
      <c r="FYL32" s="2012"/>
      <c r="FYM32" s="2012"/>
      <c r="FYN32" s="2012"/>
      <c r="FYO32" s="2012"/>
      <c r="FYP32" s="2012"/>
      <c r="FYQ32" s="2012"/>
      <c r="FYR32" s="2012"/>
      <c r="FYS32" s="2012"/>
      <c r="FYT32" s="2013"/>
      <c r="FYU32" s="2009"/>
      <c r="FYV32" s="2010"/>
      <c r="FYW32" s="2011"/>
      <c r="FYX32" s="2012"/>
      <c r="FYY32" s="2012"/>
      <c r="FYZ32" s="2012"/>
      <c r="FZA32" s="2012"/>
      <c r="FZB32" s="2012"/>
      <c r="FZC32" s="2012"/>
      <c r="FZD32" s="2012"/>
      <c r="FZE32" s="2012"/>
      <c r="FZF32" s="2012"/>
      <c r="FZG32" s="2012"/>
      <c r="FZH32" s="2012"/>
      <c r="FZI32" s="2012"/>
      <c r="FZJ32" s="2012"/>
      <c r="FZK32" s="2013"/>
      <c r="FZL32" s="2009"/>
      <c r="FZM32" s="2010"/>
      <c r="FZN32" s="2011"/>
      <c r="FZO32" s="2012"/>
      <c r="FZP32" s="2012"/>
      <c r="FZQ32" s="2012"/>
      <c r="FZR32" s="2012"/>
      <c r="FZS32" s="2012"/>
      <c r="FZT32" s="2012"/>
      <c r="FZU32" s="2012"/>
      <c r="FZV32" s="2012"/>
      <c r="FZW32" s="2012"/>
      <c r="FZX32" s="2012"/>
      <c r="FZY32" s="2012"/>
      <c r="FZZ32" s="2012"/>
      <c r="GAA32" s="2012"/>
      <c r="GAB32" s="2013"/>
      <c r="GAC32" s="2009"/>
      <c r="GAD32" s="2010"/>
      <c r="GAE32" s="2011"/>
      <c r="GAF32" s="2012"/>
      <c r="GAG32" s="2012"/>
      <c r="GAH32" s="2012"/>
      <c r="GAI32" s="2012"/>
      <c r="GAJ32" s="2012"/>
      <c r="GAK32" s="2012"/>
      <c r="GAL32" s="2012"/>
      <c r="GAM32" s="2012"/>
      <c r="GAN32" s="2012"/>
      <c r="GAO32" s="2012"/>
      <c r="GAP32" s="2012"/>
      <c r="GAQ32" s="2012"/>
      <c r="GAR32" s="2012"/>
      <c r="GAS32" s="2013"/>
      <c r="GAT32" s="2009"/>
      <c r="GAU32" s="2010"/>
      <c r="GAV32" s="2011"/>
      <c r="GAW32" s="2012"/>
      <c r="GAX32" s="2012"/>
      <c r="GAY32" s="2012"/>
      <c r="GAZ32" s="2012"/>
      <c r="GBA32" s="2012"/>
      <c r="GBB32" s="2012"/>
      <c r="GBC32" s="2012"/>
      <c r="GBD32" s="2012"/>
      <c r="GBE32" s="2012"/>
      <c r="GBF32" s="2012"/>
      <c r="GBG32" s="2012"/>
      <c r="GBH32" s="2012"/>
      <c r="GBI32" s="2012"/>
      <c r="GBJ32" s="2013"/>
      <c r="GBK32" s="2009"/>
      <c r="GBL32" s="2010"/>
      <c r="GBM32" s="2011"/>
      <c r="GBN32" s="2012"/>
      <c r="GBO32" s="2012"/>
      <c r="GBP32" s="2012"/>
      <c r="GBQ32" s="2012"/>
      <c r="GBR32" s="2012"/>
      <c r="GBS32" s="2012"/>
      <c r="GBT32" s="2012"/>
      <c r="GBU32" s="2012"/>
      <c r="GBV32" s="2012"/>
      <c r="GBW32" s="2012"/>
      <c r="GBX32" s="2012"/>
      <c r="GBY32" s="2012"/>
      <c r="GBZ32" s="2012"/>
      <c r="GCA32" s="2013"/>
      <c r="GCB32" s="2009"/>
      <c r="GCC32" s="2010"/>
      <c r="GCD32" s="2011"/>
      <c r="GCE32" s="2012"/>
      <c r="GCF32" s="2012"/>
      <c r="GCG32" s="2012"/>
      <c r="GCH32" s="2012"/>
      <c r="GCI32" s="2012"/>
      <c r="GCJ32" s="2012"/>
      <c r="GCK32" s="2012"/>
      <c r="GCL32" s="2012"/>
      <c r="GCM32" s="2012"/>
      <c r="GCN32" s="2012"/>
      <c r="GCO32" s="2012"/>
      <c r="GCP32" s="2012"/>
      <c r="GCQ32" s="2012"/>
      <c r="GCR32" s="2013"/>
      <c r="GCS32" s="2009"/>
      <c r="GCT32" s="2010"/>
      <c r="GCU32" s="2011"/>
      <c r="GCV32" s="2012"/>
      <c r="GCW32" s="2012"/>
      <c r="GCX32" s="2012"/>
      <c r="GCY32" s="2012"/>
      <c r="GCZ32" s="2012"/>
      <c r="GDA32" s="2012"/>
      <c r="GDB32" s="2012"/>
      <c r="GDC32" s="2012"/>
      <c r="GDD32" s="2012"/>
      <c r="GDE32" s="2012"/>
      <c r="GDF32" s="2012"/>
      <c r="GDG32" s="2012"/>
      <c r="GDH32" s="2012"/>
      <c r="GDI32" s="2013"/>
      <c r="GDJ32" s="2009"/>
      <c r="GDK32" s="2010"/>
      <c r="GDL32" s="2011"/>
      <c r="GDM32" s="2012"/>
      <c r="GDN32" s="2012"/>
      <c r="GDO32" s="2012"/>
      <c r="GDP32" s="2012"/>
      <c r="GDQ32" s="2012"/>
      <c r="GDR32" s="2012"/>
      <c r="GDS32" s="2012"/>
      <c r="GDT32" s="2012"/>
      <c r="GDU32" s="2012"/>
      <c r="GDV32" s="2012"/>
      <c r="GDW32" s="2012"/>
      <c r="GDX32" s="2012"/>
      <c r="GDY32" s="2012"/>
      <c r="GDZ32" s="2013"/>
      <c r="GEA32" s="2009"/>
      <c r="GEB32" s="2010"/>
      <c r="GEC32" s="2011"/>
      <c r="GED32" s="2012"/>
      <c r="GEE32" s="2012"/>
      <c r="GEF32" s="2012"/>
      <c r="GEG32" s="2012"/>
      <c r="GEH32" s="2012"/>
      <c r="GEI32" s="2012"/>
      <c r="GEJ32" s="2012"/>
      <c r="GEK32" s="2012"/>
      <c r="GEL32" s="2012"/>
      <c r="GEM32" s="2012"/>
      <c r="GEN32" s="2012"/>
      <c r="GEO32" s="2012"/>
      <c r="GEP32" s="2012"/>
      <c r="GEQ32" s="2013"/>
      <c r="GER32" s="2009"/>
      <c r="GES32" s="2010"/>
      <c r="GET32" s="2011"/>
      <c r="GEU32" s="2012"/>
      <c r="GEV32" s="2012"/>
      <c r="GEW32" s="2012"/>
      <c r="GEX32" s="2012"/>
      <c r="GEY32" s="2012"/>
      <c r="GEZ32" s="2012"/>
      <c r="GFA32" s="2012"/>
      <c r="GFB32" s="2012"/>
      <c r="GFC32" s="2012"/>
      <c r="GFD32" s="2012"/>
      <c r="GFE32" s="2012"/>
      <c r="GFF32" s="2012"/>
      <c r="GFG32" s="2012"/>
      <c r="GFH32" s="2013"/>
      <c r="GFI32" s="2009"/>
      <c r="GFJ32" s="2010"/>
      <c r="GFK32" s="2011"/>
      <c r="GFL32" s="2012"/>
      <c r="GFM32" s="2012"/>
      <c r="GFN32" s="2012"/>
      <c r="GFO32" s="2012"/>
      <c r="GFP32" s="2012"/>
      <c r="GFQ32" s="2012"/>
      <c r="GFR32" s="2012"/>
      <c r="GFS32" s="2012"/>
      <c r="GFT32" s="2012"/>
      <c r="GFU32" s="2012"/>
      <c r="GFV32" s="2012"/>
      <c r="GFW32" s="2012"/>
      <c r="GFX32" s="2012"/>
      <c r="GFY32" s="2013"/>
      <c r="GFZ32" s="2009"/>
      <c r="GGA32" s="2010"/>
      <c r="GGB32" s="2011"/>
      <c r="GGC32" s="2012"/>
      <c r="GGD32" s="2012"/>
      <c r="GGE32" s="2012"/>
      <c r="GGF32" s="2012"/>
      <c r="GGG32" s="2012"/>
      <c r="GGH32" s="2012"/>
      <c r="GGI32" s="2012"/>
      <c r="GGJ32" s="2012"/>
      <c r="GGK32" s="2012"/>
      <c r="GGL32" s="2012"/>
      <c r="GGM32" s="2012"/>
      <c r="GGN32" s="2012"/>
      <c r="GGO32" s="2012"/>
      <c r="GGP32" s="2013"/>
      <c r="GGQ32" s="2009"/>
      <c r="GGR32" s="2010"/>
      <c r="GGS32" s="2011"/>
      <c r="GGT32" s="2012"/>
      <c r="GGU32" s="2012"/>
      <c r="GGV32" s="2012"/>
      <c r="GGW32" s="2012"/>
      <c r="GGX32" s="2012"/>
      <c r="GGY32" s="2012"/>
      <c r="GGZ32" s="2012"/>
      <c r="GHA32" s="2012"/>
      <c r="GHB32" s="2012"/>
      <c r="GHC32" s="2012"/>
      <c r="GHD32" s="2012"/>
      <c r="GHE32" s="2012"/>
      <c r="GHF32" s="2012"/>
      <c r="GHG32" s="2013"/>
      <c r="GHH32" s="2009"/>
      <c r="GHI32" s="2010"/>
      <c r="GHJ32" s="2011"/>
      <c r="GHK32" s="2012"/>
      <c r="GHL32" s="2012"/>
      <c r="GHM32" s="2012"/>
      <c r="GHN32" s="2012"/>
      <c r="GHO32" s="2012"/>
      <c r="GHP32" s="2012"/>
      <c r="GHQ32" s="2012"/>
      <c r="GHR32" s="2012"/>
      <c r="GHS32" s="2012"/>
      <c r="GHT32" s="2012"/>
      <c r="GHU32" s="2012"/>
      <c r="GHV32" s="2012"/>
      <c r="GHW32" s="2012"/>
      <c r="GHX32" s="2013"/>
      <c r="GHY32" s="2009"/>
      <c r="GHZ32" s="2010"/>
      <c r="GIA32" s="2011"/>
      <c r="GIB32" s="2012"/>
      <c r="GIC32" s="2012"/>
      <c r="GID32" s="2012"/>
      <c r="GIE32" s="2012"/>
      <c r="GIF32" s="2012"/>
      <c r="GIG32" s="2012"/>
      <c r="GIH32" s="2012"/>
      <c r="GII32" s="2012"/>
      <c r="GIJ32" s="2012"/>
      <c r="GIK32" s="2012"/>
      <c r="GIL32" s="2012"/>
      <c r="GIM32" s="2012"/>
      <c r="GIN32" s="2012"/>
      <c r="GIO32" s="2013"/>
      <c r="GIP32" s="2009"/>
      <c r="GIQ32" s="2010"/>
      <c r="GIR32" s="2011"/>
      <c r="GIS32" s="2012"/>
      <c r="GIT32" s="2012"/>
      <c r="GIU32" s="2012"/>
      <c r="GIV32" s="2012"/>
      <c r="GIW32" s="2012"/>
      <c r="GIX32" s="2012"/>
      <c r="GIY32" s="2012"/>
      <c r="GIZ32" s="2012"/>
      <c r="GJA32" s="2012"/>
      <c r="GJB32" s="2012"/>
      <c r="GJC32" s="2012"/>
      <c r="GJD32" s="2012"/>
      <c r="GJE32" s="2012"/>
      <c r="GJF32" s="2013"/>
      <c r="GJG32" s="2009"/>
      <c r="GJH32" s="2010"/>
      <c r="GJI32" s="2011"/>
      <c r="GJJ32" s="2012"/>
      <c r="GJK32" s="2012"/>
      <c r="GJL32" s="2012"/>
      <c r="GJM32" s="2012"/>
      <c r="GJN32" s="2012"/>
      <c r="GJO32" s="2012"/>
      <c r="GJP32" s="2012"/>
      <c r="GJQ32" s="2012"/>
      <c r="GJR32" s="2012"/>
      <c r="GJS32" s="2012"/>
      <c r="GJT32" s="2012"/>
      <c r="GJU32" s="2012"/>
      <c r="GJV32" s="2012"/>
      <c r="GJW32" s="2013"/>
      <c r="GJX32" s="2009"/>
      <c r="GJY32" s="2010"/>
      <c r="GJZ32" s="2011"/>
      <c r="GKA32" s="2012"/>
      <c r="GKB32" s="2012"/>
      <c r="GKC32" s="2012"/>
      <c r="GKD32" s="2012"/>
      <c r="GKE32" s="2012"/>
      <c r="GKF32" s="2012"/>
      <c r="GKG32" s="2012"/>
      <c r="GKH32" s="2012"/>
      <c r="GKI32" s="2012"/>
      <c r="GKJ32" s="2012"/>
      <c r="GKK32" s="2012"/>
      <c r="GKL32" s="2012"/>
      <c r="GKM32" s="2012"/>
      <c r="GKN32" s="2013"/>
      <c r="GKO32" s="2009"/>
      <c r="GKP32" s="2010"/>
      <c r="GKQ32" s="2011"/>
      <c r="GKR32" s="2012"/>
      <c r="GKS32" s="2012"/>
      <c r="GKT32" s="2012"/>
      <c r="GKU32" s="2012"/>
      <c r="GKV32" s="2012"/>
      <c r="GKW32" s="2012"/>
      <c r="GKX32" s="2012"/>
      <c r="GKY32" s="2012"/>
      <c r="GKZ32" s="2012"/>
      <c r="GLA32" s="2012"/>
      <c r="GLB32" s="2012"/>
      <c r="GLC32" s="2012"/>
      <c r="GLD32" s="2012"/>
      <c r="GLE32" s="2013"/>
      <c r="GLF32" s="2009"/>
      <c r="GLG32" s="2010"/>
      <c r="GLH32" s="2011"/>
      <c r="GLI32" s="2012"/>
      <c r="GLJ32" s="2012"/>
      <c r="GLK32" s="2012"/>
      <c r="GLL32" s="2012"/>
      <c r="GLM32" s="2012"/>
      <c r="GLN32" s="2012"/>
      <c r="GLO32" s="2012"/>
      <c r="GLP32" s="2012"/>
      <c r="GLQ32" s="2012"/>
      <c r="GLR32" s="2012"/>
      <c r="GLS32" s="2012"/>
      <c r="GLT32" s="2012"/>
      <c r="GLU32" s="2012"/>
      <c r="GLV32" s="2013"/>
      <c r="GLW32" s="2009"/>
      <c r="GLX32" s="2010"/>
      <c r="GLY32" s="2011"/>
      <c r="GLZ32" s="2012"/>
      <c r="GMA32" s="2012"/>
      <c r="GMB32" s="2012"/>
      <c r="GMC32" s="2012"/>
      <c r="GMD32" s="2012"/>
      <c r="GME32" s="2012"/>
      <c r="GMF32" s="2012"/>
      <c r="GMG32" s="2012"/>
      <c r="GMH32" s="2012"/>
      <c r="GMI32" s="2012"/>
      <c r="GMJ32" s="2012"/>
      <c r="GMK32" s="2012"/>
      <c r="GML32" s="2012"/>
      <c r="GMM32" s="2013"/>
      <c r="GMN32" s="2009"/>
      <c r="GMO32" s="2010"/>
      <c r="GMP32" s="2011"/>
      <c r="GMQ32" s="2012"/>
      <c r="GMR32" s="2012"/>
      <c r="GMS32" s="2012"/>
      <c r="GMT32" s="2012"/>
      <c r="GMU32" s="2012"/>
      <c r="GMV32" s="2012"/>
      <c r="GMW32" s="2012"/>
      <c r="GMX32" s="2012"/>
      <c r="GMY32" s="2012"/>
      <c r="GMZ32" s="2012"/>
      <c r="GNA32" s="2012"/>
      <c r="GNB32" s="2012"/>
      <c r="GNC32" s="2012"/>
      <c r="GND32" s="2013"/>
      <c r="GNE32" s="2009"/>
      <c r="GNF32" s="2010"/>
      <c r="GNG32" s="2011"/>
      <c r="GNH32" s="2012"/>
      <c r="GNI32" s="2012"/>
      <c r="GNJ32" s="2012"/>
      <c r="GNK32" s="2012"/>
      <c r="GNL32" s="2012"/>
      <c r="GNM32" s="2012"/>
      <c r="GNN32" s="2012"/>
      <c r="GNO32" s="2012"/>
      <c r="GNP32" s="2012"/>
      <c r="GNQ32" s="2012"/>
      <c r="GNR32" s="2012"/>
      <c r="GNS32" s="2012"/>
      <c r="GNT32" s="2012"/>
      <c r="GNU32" s="2013"/>
      <c r="GNV32" s="2009"/>
      <c r="GNW32" s="2010"/>
      <c r="GNX32" s="2011"/>
      <c r="GNY32" s="2012"/>
      <c r="GNZ32" s="2012"/>
      <c r="GOA32" s="2012"/>
      <c r="GOB32" s="2012"/>
      <c r="GOC32" s="2012"/>
      <c r="GOD32" s="2012"/>
      <c r="GOE32" s="2012"/>
      <c r="GOF32" s="2012"/>
      <c r="GOG32" s="2012"/>
      <c r="GOH32" s="2012"/>
      <c r="GOI32" s="2012"/>
      <c r="GOJ32" s="2012"/>
      <c r="GOK32" s="2012"/>
      <c r="GOL32" s="2013"/>
      <c r="GOM32" s="2009"/>
      <c r="GON32" s="2010"/>
      <c r="GOO32" s="2011"/>
      <c r="GOP32" s="2012"/>
      <c r="GOQ32" s="2012"/>
      <c r="GOR32" s="2012"/>
      <c r="GOS32" s="2012"/>
      <c r="GOT32" s="2012"/>
      <c r="GOU32" s="2012"/>
      <c r="GOV32" s="2012"/>
      <c r="GOW32" s="2012"/>
      <c r="GOX32" s="2012"/>
      <c r="GOY32" s="2012"/>
      <c r="GOZ32" s="2012"/>
      <c r="GPA32" s="2012"/>
      <c r="GPB32" s="2012"/>
      <c r="GPC32" s="2013"/>
      <c r="GPD32" s="2009"/>
      <c r="GPE32" s="2010"/>
      <c r="GPF32" s="2011"/>
      <c r="GPG32" s="2012"/>
      <c r="GPH32" s="2012"/>
      <c r="GPI32" s="2012"/>
      <c r="GPJ32" s="2012"/>
      <c r="GPK32" s="2012"/>
      <c r="GPL32" s="2012"/>
      <c r="GPM32" s="2012"/>
      <c r="GPN32" s="2012"/>
      <c r="GPO32" s="2012"/>
      <c r="GPP32" s="2012"/>
      <c r="GPQ32" s="2012"/>
      <c r="GPR32" s="2012"/>
      <c r="GPS32" s="2012"/>
      <c r="GPT32" s="2013"/>
      <c r="GPU32" s="2009"/>
      <c r="GPV32" s="2010"/>
      <c r="GPW32" s="2011"/>
      <c r="GPX32" s="2012"/>
      <c r="GPY32" s="2012"/>
      <c r="GPZ32" s="2012"/>
      <c r="GQA32" s="2012"/>
      <c r="GQB32" s="2012"/>
      <c r="GQC32" s="2012"/>
      <c r="GQD32" s="2012"/>
      <c r="GQE32" s="2012"/>
      <c r="GQF32" s="2012"/>
      <c r="GQG32" s="2012"/>
      <c r="GQH32" s="2012"/>
      <c r="GQI32" s="2012"/>
      <c r="GQJ32" s="2012"/>
      <c r="GQK32" s="2013"/>
      <c r="GQL32" s="2009"/>
      <c r="GQM32" s="2010"/>
      <c r="GQN32" s="2011"/>
      <c r="GQO32" s="2012"/>
      <c r="GQP32" s="2012"/>
      <c r="GQQ32" s="2012"/>
      <c r="GQR32" s="2012"/>
      <c r="GQS32" s="2012"/>
      <c r="GQT32" s="2012"/>
      <c r="GQU32" s="2012"/>
      <c r="GQV32" s="2012"/>
      <c r="GQW32" s="2012"/>
      <c r="GQX32" s="2012"/>
      <c r="GQY32" s="2012"/>
      <c r="GQZ32" s="2012"/>
      <c r="GRA32" s="2012"/>
      <c r="GRB32" s="2013"/>
      <c r="GRC32" s="2009"/>
      <c r="GRD32" s="2010"/>
      <c r="GRE32" s="2011"/>
      <c r="GRF32" s="2012"/>
      <c r="GRG32" s="2012"/>
      <c r="GRH32" s="2012"/>
      <c r="GRI32" s="2012"/>
      <c r="GRJ32" s="2012"/>
      <c r="GRK32" s="2012"/>
      <c r="GRL32" s="2012"/>
      <c r="GRM32" s="2012"/>
      <c r="GRN32" s="2012"/>
      <c r="GRO32" s="2012"/>
      <c r="GRP32" s="2012"/>
      <c r="GRQ32" s="2012"/>
      <c r="GRR32" s="2012"/>
      <c r="GRS32" s="2013"/>
      <c r="GRT32" s="2009"/>
      <c r="GRU32" s="2010"/>
      <c r="GRV32" s="2011"/>
      <c r="GRW32" s="2012"/>
      <c r="GRX32" s="2012"/>
      <c r="GRY32" s="2012"/>
      <c r="GRZ32" s="2012"/>
      <c r="GSA32" s="2012"/>
      <c r="GSB32" s="2012"/>
      <c r="GSC32" s="2012"/>
      <c r="GSD32" s="2012"/>
      <c r="GSE32" s="2012"/>
      <c r="GSF32" s="2012"/>
      <c r="GSG32" s="2012"/>
      <c r="GSH32" s="2012"/>
      <c r="GSI32" s="2012"/>
      <c r="GSJ32" s="2013"/>
      <c r="GSK32" s="2009"/>
      <c r="GSL32" s="2010"/>
      <c r="GSM32" s="2011"/>
      <c r="GSN32" s="2012"/>
      <c r="GSO32" s="2012"/>
      <c r="GSP32" s="2012"/>
      <c r="GSQ32" s="2012"/>
      <c r="GSR32" s="2012"/>
      <c r="GSS32" s="2012"/>
      <c r="GST32" s="2012"/>
      <c r="GSU32" s="2012"/>
      <c r="GSV32" s="2012"/>
      <c r="GSW32" s="2012"/>
      <c r="GSX32" s="2012"/>
      <c r="GSY32" s="2012"/>
      <c r="GSZ32" s="2012"/>
      <c r="GTA32" s="2013"/>
      <c r="GTB32" s="2009"/>
      <c r="GTC32" s="2010"/>
      <c r="GTD32" s="2011"/>
      <c r="GTE32" s="2012"/>
      <c r="GTF32" s="2012"/>
      <c r="GTG32" s="2012"/>
      <c r="GTH32" s="2012"/>
      <c r="GTI32" s="2012"/>
      <c r="GTJ32" s="2012"/>
      <c r="GTK32" s="2012"/>
      <c r="GTL32" s="2012"/>
      <c r="GTM32" s="2012"/>
      <c r="GTN32" s="2012"/>
      <c r="GTO32" s="2012"/>
      <c r="GTP32" s="2012"/>
      <c r="GTQ32" s="2012"/>
      <c r="GTR32" s="2013"/>
      <c r="GTS32" s="2009"/>
      <c r="GTT32" s="2010"/>
      <c r="GTU32" s="2011"/>
      <c r="GTV32" s="2012"/>
      <c r="GTW32" s="2012"/>
      <c r="GTX32" s="2012"/>
      <c r="GTY32" s="2012"/>
      <c r="GTZ32" s="2012"/>
      <c r="GUA32" s="2012"/>
      <c r="GUB32" s="2012"/>
      <c r="GUC32" s="2012"/>
      <c r="GUD32" s="2012"/>
      <c r="GUE32" s="2012"/>
      <c r="GUF32" s="2012"/>
      <c r="GUG32" s="2012"/>
      <c r="GUH32" s="2012"/>
      <c r="GUI32" s="2013"/>
      <c r="GUJ32" s="2009"/>
      <c r="GUK32" s="2010"/>
      <c r="GUL32" s="2011"/>
      <c r="GUM32" s="2012"/>
      <c r="GUN32" s="2012"/>
      <c r="GUO32" s="2012"/>
      <c r="GUP32" s="2012"/>
      <c r="GUQ32" s="2012"/>
      <c r="GUR32" s="2012"/>
      <c r="GUS32" s="2012"/>
      <c r="GUT32" s="2012"/>
      <c r="GUU32" s="2012"/>
      <c r="GUV32" s="2012"/>
      <c r="GUW32" s="2012"/>
      <c r="GUX32" s="2012"/>
      <c r="GUY32" s="2012"/>
      <c r="GUZ32" s="2013"/>
      <c r="GVA32" s="2009"/>
      <c r="GVB32" s="2010"/>
      <c r="GVC32" s="2011"/>
      <c r="GVD32" s="2012"/>
      <c r="GVE32" s="2012"/>
      <c r="GVF32" s="2012"/>
      <c r="GVG32" s="2012"/>
      <c r="GVH32" s="2012"/>
      <c r="GVI32" s="2012"/>
      <c r="GVJ32" s="2012"/>
      <c r="GVK32" s="2012"/>
      <c r="GVL32" s="2012"/>
      <c r="GVM32" s="2012"/>
      <c r="GVN32" s="2012"/>
      <c r="GVO32" s="2012"/>
      <c r="GVP32" s="2012"/>
      <c r="GVQ32" s="2013"/>
      <c r="GVR32" s="2009"/>
      <c r="GVS32" s="2010"/>
      <c r="GVT32" s="2011"/>
      <c r="GVU32" s="2012"/>
      <c r="GVV32" s="2012"/>
      <c r="GVW32" s="2012"/>
      <c r="GVX32" s="2012"/>
      <c r="GVY32" s="2012"/>
      <c r="GVZ32" s="2012"/>
      <c r="GWA32" s="2012"/>
      <c r="GWB32" s="2012"/>
      <c r="GWC32" s="2012"/>
      <c r="GWD32" s="2012"/>
      <c r="GWE32" s="2012"/>
      <c r="GWF32" s="2012"/>
      <c r="GWG32" s="2012"/>
      <c r="GWH32" s="2013"/>
      <c r="GWI32" s="2009"/>
      <c r="GWJ32" s="2010"/>
      <c r="GWK32" s="2011"/>
      <c r="GWL32" s="2012"/>
      <c r="GWM32" s="2012"/>
      <c r="GWN32" s="2012"/>
      <c r="GWO32" s="2012"/>
      <c r="GWP32" s="2012"/>
      <c r="GWQ32" s="2012"/>
      <c r="GWR32" s="2012"/>
      <c r="GWS32" s="2012"/>
      <c r="GWT32" s="2012"/>
      <c r="GWU32" s="2012"/>
      <c r="GWV32" s="2012"/>
      <c r="GWW32" s="2012"/>
      <c r="GWX32" s="2012"/>
      <c r="GWY32" s="2013"/>
      <c r="GWZ32" s="2009"/>
      <c r="GXA32" s="2010"/>
      <c r="GXB32" s="2011"/>
      <c r="GXC32" s="2012"/>
      <c r="GXD32" s="2012"/>
      <c r="GXE32" s="2012"/>
      <c r="GXF32" s="2012"/>
      <c r="GXG32" s="2012"/>
      <c r="GXH32" s="2012"/>
      <c r="GXI32" s="2012"/>
      <c r="GXJ32" s="2012"/>
      <c r="GXK32" s="2012"/>
      <c r="GXL32" s="2012"/>
      <c r="GXM32" s="2012"/>
      <c r="GXN32" s="2012"/>
      <c r="GXO32" s="2012"/>
      <c r="GXP32" s="2013"/>
      <c r="GXQ32" s="2009"/>
      <c r="GXR32" s="2010"/>
      <c r="GXS32" s="2011"/>
      <c r="GXT32" s="2012"/>
      <c r="GXU32" s="2012"/>
      <c r="GXV32" s="2012"/>
      <c r="GXW32" s="2012"/>
      <c r="GXX32" s="2012"/>
      <c r="GXY32" s="2012"/>
      <c r="GXZ32" s="2012"/>
      <c r="GYA32" s="2012"/>
      <c r="GYB32" s="2012"/>
      <c r="GYC32" s="2012"/>
      <c r="GYD32" s="2012"/>
      <c r="GYE32" s="2012"/>
      <c r="GYF32" s="2012"/>
      <c r="GYG32" s="2013"/>
      <c r="GYH32" s="2009"/>
      <c r="GYI32" s="2010"/>
      <c r="GYJ32" s="2011"/>
      <c r="GYK32" s="2012"/>
      <c r="GYL32" s="2012"/>
      <c r="GYM32" s="2012"/>
      <c r="GYN32" s="2012"/>
      <c r="GYO32" s="2012"/>
      <c r="GYP32" s="2012"/>
      <c r="GYQ32" s="2012"/>
      <c r="GYR32" s="2012"/>
      <c r="GYS32" s="2012"/>
      <c r="GYT32" s="2012"/>
      <c r="GYU32" s="2012"/>
      <c r="GYV32" s="2012"/>
      <c r="GYW32" s="2012"/>
      <c r="GYX32" s="2013"/>
      <c r="GYY32" s="2009"/>
      <c r="GYZ32" s="2010"/>
      <c r="GZA32" s="2011"/>
      <c r="GZB32" s="2012"/>
      <c r="GZC32" s="2012"/>
      <c r="GZD32" s="2012"/>
      <c r="GZE32" s="2012"/>
      <c r="GZF32" s="2012"/>
      <c r="GZG32" s="2012"/>
      <c r="GZH32" s="2012"/>
      <c r="GZI32" s="2012"/>
      <c r="GZJ32" s="2012"/>
      <c r="GZK32" s="2012"/>
      <c r="GZL32" s="2012"/>
      <c r="GZM32" s="2012"/>
      <c r="GZN32" s="2012"/>
      <c r="GZO32" s="2013"/>
      <c r="GZP32" s="2009"/>
      <c r="GZQ32" s="2010"/>
      <c r="GZR32" s="2011"/>
      <c r="GZS32" s="2012"/>
      <c r="GZT32" s="2012"/>
      <c r="GZU32" s="2012"/>
      <c r="GZV32" s="2012"/>
      <c r="GZW32" s="2012"/>
      <c r="GZX32" s="2012"/>
      <c r="GZY32" s="2012"/>
      <c r="GZZ32" s="2012"/>
      <c r="HAA32" s="2012"/>
      <c r="HAB32" s="2012"/>
      <c r="HAC32" s="2012"/>
      <c r="HAD32" s="2012"/>
      <c r="HAE32" s="2012"/>
      <c r="HAF32" s="2013"/>
      <c r="HAG32" s="2009"/>
      <c r="HAH32" s="2010"/>
      <c r="HAI32" s="2011"/>
      <c r="HAJ32" s="2012"/>
      <c r="HAK32" s="2012"/>
      <c r="HAL32" s="2012"/>
      <c r="HAM32" s="2012"/>
      <c r="HAN32" s="2012"/>
      <c r="HAO32" s="2012"/>
      <c r="HAP32" s="2012"/>
      <c r="HAQ32" s="2012"/>
      <c r="HAR32" s="2012"/>
      <c r="HAS32" s="2012"/>
      <c r="HAT32" s="2012"/>
      <c r="HAU32" s="2012"/>
      <c r="HAV32" s="2012"/>
      <c r="HAW32" s="2013"/>
      <c r="HAX32" s="2009"/>
      <c r="HAY32" s="2010"/>
      <c r="HAZ32" s="2011"/>
      <c r="HBA32" s="2012"/>
      <c r="HBB32" s="2012"/>
      <c r="HBC32" s="2012"/>
      <c r="HBD32" s="2012"/>
      <c r="HBE32" s="2012"/>
      <c r="HBF32" s="2012"/>
      <c r="HBG32" s="2012"/>
      <c r="HBH32" s="2012"/>
      <c r="HBI32" s="2012"/>
      <c r="HBJ32" s="2012"/>
      <c r="HBK32" s="2012"/>
      <c r="HBL32" s="2012"/>
      <c r="HBM32" s="2012"/>
      <c r="HBN32" s="2013"/>
      <c r="HBO32" s="2009"/>
      <c r="HBP32" s="2010"/>
      <c r="HBQ32" s="2011"/>
      <c r="HBR32" s="2012"/>
      <c r="HBS32" s="2012"/>
      <c r="HBT32" s="2012"/>
      <c r="HBU32" s="2012"/>
      <c r="HBV32" s="2012"/>
      <c r="HBW32" s="2012"/>
      <c r="HBX32" s="2012"/>
      <c r="HBY32" s="2012"/>
      <c r="HBZ32" s="2012"/>
      <c r="HCA32" s="2012"/>
      <c r="HCB32" s="2012"/>
      <c r="HCC32" s="2012"/>
      <c r="HCD32" s="2012"/>
      <c r="HCE32" s="2013"/>
      <c r="HCF32" s="2009"/>
      <c r="HCG32" s="2010"/>
      <c r="HCH32" s="2011"/>
      <c r="HCI32" s="2012"/>
      <c r="HCJ32" s="2012"/>
      <c r="HCK32" s="2012"/>
      <c r="HCL32" s="2012"/>
      <c r="HCM32" s="2012"/>
      <c r="HCN32" s="2012"/>
      <c r="HCO32" s="2012"/>
      <c r="HCP32" s="2012"/>
      <c r="HCQ32" s="2012"/>
      <c r="HCR32" s="2012"/>
      <c r="HCS32" s="2012"/>
      <c r="HCT32" s="2012"/>
      <c r="HCU32" s="2012"/>
      <c r="HCV32" s="2013"/>
      <c r="HCW32" s="2009"/>
      <c r="HCX32" s="2010"/>
      <c r="HCY32" s="2011"/>
      <c r="HCZ32" s="2012"/>
      <c r="HDA32" s="2012"/>
      <c r="HDB32" s="2012"/>
      <c r="HDC32" s="2012"/>
      <c r="HDD32" s="2012"/>
      <c r="HDE32" s="2012"/>
      <c r="HDF32" s="2012"/>
      <c r="HDG32" s="2012"/>
      <c r="HDH32" s="2012"/>
      <c r="HDI32" s="2012"/>
      <c r="HDJ32" s="2012"/>
      <c r="HDK32" s="2012"/>
      <c r="HDL32" s="2012"/>
      <c r="HDM32" s="2013"/>
      <c r="HDN32" s="2009"/>
      <c r="HDO32" s="2010"/>
      <c r="HDP32" s="2011"/>
      <c r="HDQ32" s="2012"/>
      <c r="HDR32" s="2012"/>
      <c r="HDS32" s="2012"/>
      <c r="HDT32" s="2012"/>
      <c r="HDU32" s="2012"/>
      <c r="HDV32" s="2012"/>
      <c r="HDW32" s="2012"/>
      <c r="HDX32" s="2012"/>
      <c r="HDY32" s="2012"/>
      <c r="HDZ32" s="2012"/>
      <c r="HEA32" s="2012"/>
      <c r="HEB32" s="2012"/>
      <c r="HEC32" s="2012"/>
      <c r="HED32" s="2013"/>
      <c r="HEE32" s="2009"/>
      <c r="HEF32" s="2010"/>
      <c r="HEG32" s="2011"/>
      <c r="HEH32" s="2012"/>
      <c r="HEI32" s="2012"/>
      <c r="HEJ32" s="2012"/>
      <c r="HEK32" s="2012"/>
      <c r="HEL32" s="2012"/>
      <c r="HEM32" s="2012"/>
      <c r="HEN32" s="2012"/>
      <c r="HEO32" s="2012"/>
      <c r="HEP32" s="2012"/>
      <c r="HEQ32" s="2012"/>
      <c r="HER32" s="2012"/>
      <c r="HES32" s="2012"/>
      <c r="HET32" s="2012"/>
      <c r="HEU32" s="2013"/>
      <c r="HEV32" s="2009"/>
      <c r="HEW32" s="2010"/>
      <c r="HEX32" s="2011"/>
      <c r="HEY32" s="2012"/>
      <c r="HEZ32" s="2012"/>
      <c r="HFA32" s="2012"/>
      <c r="HFB32" s="2012"/>
      <c r="HFC32" s="2012"/>
      <c r="HFD32" s="2012"/>
      <c r="HFE32" s="2012"/>
      <c r="HFF32" s="2012"/>
      <c r="HFG32" s="2012"/>
      <c r="HFH32" s="2012"/>
      <c r="HFI32" s="2012"/>
      <c r="HFJ32" s="2012"/>
      <c r="HFK32" s="2012"/>
      <c r="HFL32" s="2013"/>
      <c r="HFM32" s="2009"/>
      <c r="HFN32" s="2010"/>
      <c r="HFO32" s="2011"/>
      <c r="HFP32" s="2012"/>
      <c r="HFQ32" s="2012"/>
      <c r="HFR32" s="2012"/>
      <c r="HFS32" s="2012"/>
      <c r="HFT32" s="2012"/>
      <c r="HFU32" s="2012"/>
      <c r="HFV32" s="2012"/>
      <c r="HFW32" s="2012"/>
      <c r="HFX32" s="2012"/>
      <c r="HFY32" s="2012"/>
      <c r="HFZ32" s="2012"/>
      <c r="HGA32" s="2012"/>
      <c r="HGB32" s="2012"/>
      <c r="HGC32" s="2013"/>
      <c r="HGD32" s="2009"/>
      <c r="HGE32" s="2010"/>
      <c r="HGF32" s="2011"/>
      <c r="HGG32" s="2012"/>
      <c r="HGH32" s="2012"/>
      <c r="HGI32" s="2012"/>
      <c r="HGJ32" s="2012"/>
      <c r="HGK32" s="2012"/>
      <c r="HGL32" s="2012"/>
      <c r="HGM32" s="2012"/>
      <c r="HGN32" s="2012"/>
      <c r="HGO32" s="2012"/>
      <c r="HGP32" s="2012"/>
      <c r="HGQ32" s="2012"/>
      <c r="HGR32" s="2012"/>
      <c r="HGS32" s="2012"/>
      <c r="HGT32" s="2013"/>
      <c r="HGU32" s="2009"/>
      <c r="HGV32" s="2010"/>
      <c r="HGW32" s="2011"/>
      <c r="HGX32" s="2012"/>
      <c r="HGY32" s="2012"/>
      <c r="HGZ32" s="2012"/>
      <c r="HHA32" s="2012"/>
      <c r="HHB32" s="2012"/>
      <c r="HHC32" s="2012"/>
      <c r="HHD32" s="2012"/>
      <c r="HHE32" s="2012"/>
      <c r="HHF32" s="2012"/>
      <c r="HHG32" s="2012"/>
      <c r="HHH32" s="2012"/>
      <c r="HHI32" s="2012"/>
      <c r="HHJ32" s="2012"/>
      <c r="HHK32" s="2013"/>
      <c r="HHL32" s="2009"/>
      <c r="HHM32" s="2010"/>
      <c r="HHN32" s="2011"/>
      <c r="HHO32" s="2012"/>
      <c r="HHP32" s="2012"/>
      <c r="HHQ32" s="2012"/>
      <c r="HHR32" s="2012"/>
      <c r="HHS32" s="2012"/>
      <c r="HHT32" s="2012"/>
      <c r="HHU32" s="2012"/>
      <c r="HHV32" s="2012"/>
      <c r="HHW32" s="2012"/>
      <c r="HHX32" s="2012"/>
      <c r="HHY32" s="2012"/>
      <c r="HHZ32" s="2012"/>
      <c r="HIA32" s="2012"/>
      <c r="HIB32" s="2013"/>
      <c r="HIC32" s="2009"/>
      <c r="HID32" s="2010"/>
      <c r="HIE32" s="2011"/>
      <c r="HIF32" s="2012"/>
      <c r="HIG32" s="2012"/>
      <c r="HIH32" s="2012"/>
      <c r="HII32" s="2012"/>
      <c r="HIJ32" s="2012"/>
      <c r="HIK32" s="2012"/>
      <c r="HIL32" s="2012"/>
      <c r="HIM32" s="2012"/>
      <c r="HIN32" s="2012"/>
      <c r="HIO32" s="2012"/>
      <c r="HIP32" s="2012"/>
      <c r="HIQ32" s="2012"/>
      <c r="HIR32" s="2012"/>
      <c r="HIS32" s="2013"/>
      <c r="HIT32" s="2009"/>
      <c r="HIU32" s="2010"/>
      <c r="HIV32" s="2011"/>
      <c r="HIW32" s="2012"/>
      <c r="HIX32" s="2012"/>
      <c r="HIY32" s="2012"/>
      <c r="HIZ32" s="2012"/>
      <c r="HJA32" s="2012"/>
      <c r="HJB32" s="2012"/>
      <c r="HJC32" s="2012"/>
      <c r="HJD32" s="2012"/>
      <c r="HJE32" s="2012"/>
      <c r="HJF32" s="2012"/>
      <c r="HJG32" s="2012"/>
      <c r="HJH32" s="2012"/>
      <c r="HJI32" s="2012"/>
      <c r="HJJ32" s="2013"/>
      <c r="HJK32" s="2009"/>
      <c r="HJL32" s="2010"/>
      <c r="HJM32" s="2011"/>
      <c r="HJN32" s="2012"/>
      <c r="HJO32" s="2012"/>
      <c r="HJP32" s="2012"/>
      <c r="HJQ32" s="2012"/>
      <c r="HJR32" s="2012"/>
      <c r="HJS32" s="2012"/>
      <c r="HJT32" s="2012"/>
      <c r="HJU32" s="2012"/>
      <c r="HJV32" s="2012"/>
      <c r="HJW32" s="2012"/>
      <c r="HJX32" s="2012"/>
      <c r="HJY32" s="2012"/>
      <c r="HJZ32" s="2012"/>
      <c r="HKA32" s="2013"/>
      <c r="HKB32" s="2009"/>
      <c r="HKC32" s="2010"/>
      <c r="HKD32" s="2011"/>
      <c r="HKE32" s="2012"/>
      <c r="HKF32" s="2012"/>
      <c r="HKG32" s="2012"/>
      <c r="HKH32" s="2012"/>
      <c r="HKI32" s="2012"/>
      <c r="HKJ32" s="2012"/>
      <c r="HKK32" s="2012"/>
      <c r="HKL32" s="2012"/>
      <c r="HKM32" s="2012"/>
      <c r="HKN32" s="2012"/>
      <c r="HKO32" s="2012"/>
      <c r="HKP32" s="2012"/>
      <c r="HKQ32" s="2012"/>
      <c r="HKR32" s="2013"/>
      <c r="HKS32" s="2009"/>
      <c r="HKT32" s="2010"/>
      <c r="HKU32" s="2011"/>
      <c r="HKV32" s="2012"/>
      <c r="HKW32" s="2012"/>
      <c r="HKX32" s="2012"/>
      <c r="HKY32" s="2012"/>
      <c r="HKZ32" s="2012"/>
      <c r="HLA32" s="2012"/>
      <c r="HLB32" s="2012"/>
      <c r="HLC32" s="2012"/>
      <c r="HLD32" s="2012"/>
      <c r="HLE32" s="2012"/>
      <c r="HLF32" s="2012"/>
      <c r="HLG32" s="2012"/>
      <c r="HLH32" s="2012"/>
      <c r="HLI32" s="2013"/>
      <c r="HLJ32" s="2009"/>
      <c r="HLK32" s="2010"/>
      <c r="HLL32" s="2011"/>
      <c r="HLM32" s="2012"/>
      <c r="HLN32" s="2012"/>
      <c r="HLO32" s="2012"/>
      <c r="HLP32" s="2012"/>
      <c r="HLQ32" s="2012"/>
      <c r="HLR32" s="2012"/>
      <c r="HLS32" s="2012"/>
      <c r="HLT32" s="2012"/>
      <c r="HLU32" s="2012"/>
      <c r="HLV32" s="2012"/>
      <c r="HLW32" s="2012"/>
      <c r="HLX32" s="2012"/>
      <c r="HLY32" s="2012"/>
      <c r="HLZ32" s="2013"/>
      <c r="HMA32" s="2009"/>
      <c r="HMB32" s="2010"/>
      <c r="HMC32" s="2011"/>
      <c r="HMD32" s="2012"/>
      <c r="HME32" s="2012"/>
      <c r="HMF32" s="2012"/>
      <c r="HMG32" s="2012"/>
      <c r="HMH32" s="2012"/>
      <c r="HMI32" s="2012"/>
      <c r="HMJ32" s="2012"/>
      <c r="HMK32" s="2012"/>
      <c r="HML32" s="2012"/>
      <c r="HMM32" s="2012"/>
      <c r="HMN32" s="2012"/>
      <c r="HMO32" s="2012"/>
      <c r="HMP32" s="2012"/>
      <c r="HMQ32" s="2013"/>
      <c r="HMR32" s="2009"/>
      <c r="HMS32" s="2010"/>
      <c r="HMT32" s="2011"/>
      <c r="HMU32" s="2012"/>
      <c r="HMV32" s="2012"/>
      <c r="HMW32" s="2012"/>
      <c r="HMX32" s="2012"/>
      <c r="HMY32" s="2012"/>
      <c r="HMZ32" s="2012"/>
      <c r="HNA32" s="2012"/>
      <c r="HNB32" s="2012"/>
      <c r="HNC32" s="2012"/>
      <c r="HND32" s="2012"/>
      <c r="HNE32" s="2012"/>
      <c r="HNF32" s="2012"/>
      <c r="HNG32" s="2012"/>
      <c r="HNH32" s="2013"/>
      <c r="HNI32" s="2009"/>
      <c r="HNJ32" s="2010"/>
      <c r="HNK32" s="2011"/>
      <c r="HNL32" s="2012"/>
      <c r="HNM32" s="2012"/>
      <c r="HNN32" s="2012"/>
      <c r="HNO32" s="2012"/>
      <c r="HNP32" s="2012"/>
      <c r="HNQ32" s="2012"/>
      <c r="HNR32" s="2012"/>
      <c r="HNS32" s="2012"/>
      <c r="HNT32" s="2012"/>
      <c r="HNU32" s="2012"/>
      <c r="HNV32" s="2012"/>
      <c r="HNW32" s="2012"/>
      <c r="HNX32" s="2012"/>
      <c r="HNY32" s="2013"/>
      <c r="HNZ32" s="2009"/>
      <c r="HOA32" s="2010"/>
      <c r="HOB32" s="2011"/>
      <c r="HOC32" s="2012"/>
      <c r="HOD32" s="2012"/>
      <c r="HOE32" s="2012"/>
      <c r="HOF32" s="2012"/>
      <c r="HOG32" s="2012"/>
      <c r="HOH32" s="2012"/>
      <c r="HOI32" s="2012"/>
      <c r="HOJ32" s="2012"/>
      <c r="HOK32" s="2012"/>
      <c r="HOL32" s="2012"/>
      <c r="HOM32" s="2012"/>
      <c r="HON32" s="2012"/>
      <c r="HOO32" s="2012"/>
      <c r="HOP32" s="2013"/>
      <c r="HOQ32" s="2009"/>
      <c r="HOR32" s="2010"/>
      <c r="HOS32" s="2011"/>
      <c r="HOT32" s="2012"/>
      <c r="HOU32" s="2012"/>
      <c r="HOV32" s="2012"/>
      <c r="HOW32" s="2012"/>
      <c r="HOX32" s="2012"/>
      <c r="HOY32" s="2012"/>
      <c r="HOZ32" s="2012"/>
      <c r="HPA32" s="2012"/>
      <c r="HPB32" s="2012"/>
      <c r="HPC32" s="2012"/>
      <c r="HPD32" s="2012"/>
      <c r="HPE32" s="2012"/>
      <c r="HPF32" s="2012"/>
      <c r="HPG32" s="2013"/>
      <c r="HPH32" s="2009"/>
      <c r="HPI32" s="2010"/>
      <c r="HPJ32" s="2011"/>
      <c r="HPK32" s="2012"/>
      <c r="HPL32" s="2012"/>
      <c r="HPM32" s="2012"/>
      <c r="HPN32" s="2012"/>
      <c r="HPO32" s="2012"/>
      <c r="HPP32" s="2012"/>
      <c r="HPQ32" s="2012"/>
      <c r="HPR32" s="2012"/>
      <c r="HPS32" s="2012"/>
      <c r="HPT32" s="2012"/>
      <c r="HPU32" s="2012"/>
      <c r="HPV32" s="2012"/>
      <c r="HPW32" s="2012"/>
      <c r="HPX32" s="2013"/>
      <c r="HPY32" s="2009"/>
      <c r="HPZ32" s="2010"/>
      <c r="HQA32" s="2011"/>
      <c r="HQB32" s="2012"/>
      <c r="HQC32" s="2012"/>
      <c r="HQD32" s="2012"/>
      <c r="HQE32" s="2012"/>
      <c r="HQF32" s="2012"/>
      <c r="HQG32" s="2012"/>
      <c r="HQH32" s="2012"/>
      <c r="HQI32" s="2012"/>
      <c r="HQJ32" s="2012"/>
      <c r="HQK32" s="2012"/>
      <c r="HQL32" s="2012"/>
      <c r="HQM32" s="2012"/>
      <c r="HQN32" s="2012"/>
      <c r="HQO32" s="2013"/>
      <c r="HQP32" s="2009"/>
      <c r="HQQ32" s="2010"/>
      <c r="HQR32" s="2011"/>
      <c r="HQS32" s="2012"/>
      <c r="HQT32" s="2012"/>
      <c r="HQU32" s="2012"/>
      <c r="HQV32" s="2012"/>
      <c r="HQW32" s="2012"/>
      <c r="HQX32" s="2012"/>
      <c r="HQY32" s="2012"/>
      <c r="HQZ32" s="2012"/>
      <c r="HRA32" s="2012"/>
      <c r="HRB32" s="2012"/>
      <c r="HRC32" s="2012"/>
      <c r="HRD32" s="2012"/>
      <c r="HRE32" s="2012"/>
      <c r="HRF32" s="2013"/>
      <c r="HRG32" s="2009"/>
      <c r="HRH32" s="2010"/>
      <c r="HRI32" s="2011"/>
      <c r="HRJ32" s="2012"/>
      <c r="HRK32" s="2012"/>
      <c r="HRL32" s="2012"/>
      <c r="HRM32" s="2012"/>
      <c r="HRN32" s="2012"/>
      <c r="HRO32" s="2012"/>
      <c r="HRP32" s="2012"/>
      <c r="HRQ32" s="2012"/>
      <c r="HRR32" s="2012"/>
      <c r="HRS32" s="2012"/>
      <c r="HRT32" s="2012"/>
      <c r="HRU32" s="2012"/>
      <c r="HRV32" s="2012"/>
      <c r="HRW32" s="2013"/>
      <c r="HRX32" s="2009"/>
      <c r="HRY32" s="2010"/>
      <c r="HRZ32" s="2011"/>
      <c r="HSA32" s="2012"/>
      <c r="HSB32" s="2012"/>
      <c r="HSC32" s="2012"/>
      <c r="HSD32" s="2012"/>
      <c r="HSE32" s="2012"/>
      <c r="HSF32" s="2012"/>
      <c r="HSG32" s="2012"/>
      <c r="HSH32" s="2012"/>
      <c r="HSI32" s="2012"/>
      <c r="HSJ32" s="2012"/>
      <c r="HSK32" s="2012"/>
      <c r="HSL32" s="2012"/>
      <c r="HSM32" s="2012"/>
      <c r="HSN32" s="2013"/>
      <c r="HSO32" s="2009"/>
      <c r="HSP32" s="2010"/>
      <c r="HSQ32" s="2011"/>
      <c r="HSR32" s="2012"/>
      <c r="HSS32" s="2012"/>
      <c r="HST32" s="2012"/>
      <c r="HSU32" s="2012"/>
      <c r="HSV32" s="2012"/>
      <c r="HSW32" s="2012"/>
      <c r="HSX32" s="2012"/>
      <c r="HSY32" s="2012"/>
      <c r="HSZ32" s="2012"/>
      <c r="HTA32" s="2012"/>
      <c r="HTB32" s="2012"/>
      <c r="HTC32" s="2012"/>
      <c r="HTD32" s="2012"/>
      <c r="HTE32" s="2013"/>
      <c r="HTF32" s="2009"/>
      <c r="HTG32" s="2010"/>
      <c r="HTH32" s="2011"/>
      <c r="HTI32" s="2012"/>
      <c r="HTJ32" s="2012"/>
      <c r="HTK32" s="2012"/>
      <c r="HTL32" s="2012"/>
      <c r="HTM32" s="2012"/>
      <c r="HTN32" s="2012"/>
      <c r="HTO32" s="2012"/>
      <c r="HTP32" s="2012"/>
      <c r="HTQ32" s="2012"/>
      <c r="HTR32" s="2012"/>
      <c r="HTS32" s="2012"/>
      <c r="HTT32" s="2012"/>
      <c r="HTU32" s="2012"/>
      <c r="HTV32" s="2013"/>
      <c r="HTW32" s="2009"/>
      <c r="HTX32" s="2010"/>
      <c r="HTY32" s="2011"/>
      <c r="HTZ32" s="2012"/>
      <c r="HUA32" s="2012"/>
      <c r="HUB32" s="2012"/>
      <c r="HUC32" s="2012"/>
      <c r="HUD32" s="2012"/>
      <c r="HUE32" s="2012"/>
      <c r="HUF32" s="2012"/>
      <c r="HUG32" s="2012"/>
      <c r="HUH32" s="2012"/>
      <c r="HUI32" s="2012"/>
      <c r="HUJ32" s="2012"/>
      <c r="HUK32" s="2012"/>
      <c r="HUL32" s="2012"/>
      <c r="HUM32" s="2013"/>
      <c r="HUN32" s="2009"/>
      <c r="HUO32" s="2010"/>
      <c r="HUP32" s="2011"/>
      <c r="HUQ32" s="2012"/>
      <c r="HUR32" s="2012"/>
      <c r="HUS32" s="2012"/>
      <c r="HUT32" s="2012"/>
      <c r="HUU32" s="2012"/>
      <c r="HUV32" s="2012"/>
      <c r="HUW32" s="2012"/>
      <c r="HUX32" s="2012"/>
      <c r="HUY32" s="2012"/>
      <c r="HUZ32" s="2012"/>
      <c r="HVA32" s="2012"/>
      <c r="HVB32" s="2012"/>
      <c r="HVC32" s="2012"/>
      <c r="HVD32" s="2013"/>
      <c r="HVE32" s="2009"/>
      <c r="HVF32" s="2010"/>
      <c r="HVG32" s="2011"/>
      <c r="HVH32" s="2012"/>
      <c r="HVI32" s="2012"/>
      <c r="HVJ32" s="2012"/>
      <c r="HVK32" s="2012"/>
      <c r="HVL32" s="2012"/>
      <c r="HVM32" s="2012"/>
      <c r="HVN32" s="2012"/>
      <c r="HVO32" s="2012"/>
      <c r="HVP32" s="2012"/>
      <c r="HVQ32" s="2012"/>
      <c r="HVR32" s="2012"/>
      <c r="HVS32" s="2012"/>
      <c r="HVT32" s="2012"/>
      <c r="HVU32" s="2013"/>
      <c r="HVV32" s="2009"/>
      <c r="HVW32" s="2010"/>
      <c r="HVX32" s="2011"/>
      <c r="HVY32" s="2012"/>
      <c r="HVZ32" s="2012"/>
      <c r="HWA32" s="2012"/>
      <c r="HWB32" s="2012"/>
      <c r="HWC32" s="2012"/>
      <c r="HWD32" s="2012"/>
      <c r="HWE32" s="2012"/>
      <c r="HWF32" s="2012"/>
      <c r="HWG32" s="2012"/>
      <c r="HWH32" s="2012"/>
      <c r="HWI32" s="2012"/>
      <c r="HWJ32" s="2012"/>
      <c r="HWK32" s="2012"/>
      <c r="HWL32" s="2013"/>
      <c r="HWM32" s="2009"/>
      <c r="HWN32" s="2010"/>
      <c r="HWO32" s="2011"/>
      <c r="HWP32" s="2012"/>
      <c r="HWQ32" s="2012"/>
      <c r="HWR32" s="2012"/>
      <c r="HWS32" s="2012"/>
      <c r="HWT32" s="2012"/>
      <c r="HWU32" s="2012"/>
      <c r="HWV32" s="2012"/>
      <c r="HWW32" s="2012"/>
      <c r="HWX32" s="2012"/>
      <c r="HWY32" s="2012"/>
      <c r="HWZ32" s="2012"/>
      <c r="HXA32" s="2012"/>
      <c r="HXB32" s="2012"/>
      <c r="HXC32" s="2013"/>
      <c r="HXD32" s="2009"/>
      <c r="HXE32" s="2010"/>
      <c r="HXF32" s="2011"/>
      <c r="HXG32" s="2012"/>
      <c r="HXH32" s="2012"/>
      <c r="HXI32" s="2012"/>
      <c r="HXJ32" s="2012"/>
      <c r="HXK32" s="2012"/>
      <c r="HXL32" s="2012"/>
      <c r="HXM32" s="2012"/>
      <c r="HXN32" s="2012"/>
      <c r="HXO32" s="2012"/>
      <c r="HXP32" s="2012"/>
      <c r="HXQ32" s="2012"/>
      <c r="HXR32" s="2012"/>
      <c r="HXS32" s="2012"/>
      <c r="HXT32" s="2013"/>
      <c r="HXU32" s="2009"/>
      <c r="HXV32" s="2010"/>
      <c r="HXW32" s="2011"/>
      <c r="HXX32" s="2012"/>
      <c r="HXY32" s="2012"/>
      <c r="HXZ32" s="2012"/>
      <c r="HYA32" s="2012"/>
      <c r="HYB32" s="2012"/>
      <c r="HYC32" s="2012"/>
      <c r="HYD32" s="2012"/>
      <c r="HYE32" s="2012"/>
      <c r="HYF32" s="2012"/>
      <c r="HYG32" s="2012"/>
      <c r="HYH32" s="2012"/>
      <c r="HYI32" s="2012"/>
      <c r="HYJ32" s="2012"/>
      <c r="HYK32" s="2013"/>
      <c r="HYL32" s="2009"/>
      <c r="HYM32" s="2010"/>
      <c r="HYN32" s="2011"/>
      <c r="HYO32" s="2012"/>
      <c r="HYP32" s="2012"/>
      <c r="HYQ32" s="2012"/>
      <c r="HYR32" s="2012"/>
      <c r="HYS32" s="2012"/>
      <c r="HYT32" s="2012"/>
      <c r="HYU32" s="2012"/>
      <c r="HYV32" s="2012"/>
      <c r="HYW32" s="2012"/>
      <c r="HYX32" s="2012"/>
      <c r="HYY32" s="2012"/>
      <c r="HYZ32" s="2012"/>
      <c r="HZA32" s="2012"/>
      <c r="HZB32" s="2013"/>
      <c r="HZC32" s="2009"/>
      <c r="HZD32" s="2010"/>
      <c r="HZE32" s="2011"/>
      <c r="HZF32" s="2012"/>
      <c r="HZG32" s="2012"/>
      <c r="HZH32" s="2012"/>
      <c r="HZI32" s="2012"/>
      <c r="HZJ32" s="2012"/>
      <c r="HZK32" s="2012"/>
      <c r="HZL32" s="2012"/>
      <c r="HZM32" s="2012"/>
      <c r="HZN32" s="2012"/>
      <c r="HZO32" s="2012"/>
      <c r="HZP32" s="2012"/>
      <c r="HZQ32" s="2012"/>
      <c r="HZR32" s="2012"/>
      <c r="HZS32" s="2013"/>
      <c r="HZT32" s="2009"/>
      <c r="HZU32" s="2010"/>
      <c r="HZV32" s="2011"/>
      <c r="HZW32" s="2012"/>
      <c r="HZX32" s="2012"/>
      <c r="HZY32" s="2012"/>
      <c r="HZZ32" s="2012"/>
      <c r="IAA32" s="2012"/>
      <c r="IAB32" s="2012"/>
      <c r="IAC32" s="2012"/>
      <c r="IAD32" s="2012"/>
      <c r="IAE32" s="2012"/>
      <c r="IAF32" s="2012"/>
      <c r="IAG32" s="2012"/>
      <c r="IAH32" s="2012"/>
      <c r="IAI32" s="2012"/>
      <c r="IAJ32" s="2013"/>
      <c r="IAK32" s="2009"/>
      <c r="IAL32" s="2010"/>
      <c r="IAM32" s="2011"/>
      <c r="IAN32" s="2012"/>
      <c r="IAO32" s="2012"/>
      <c r="IAP32" s="2012"/>
      <c r="IAQ32" s="2012"/>
      <c r="IAR32" s="2012"/>
      <c r="IAS32" s="2012"/>
      <c r="IAT32" s="2012"/>
      <c r="IAU32" s="2012"/>
      <c r="IAV32" s="2012"/>
      <c r="IAW32" s="2012"/>
      <c r="IAX32" s="2012"/>
      <c r="IAY32" s="2012"/>
      <c r="IAZ32" s="2012"/>
      <c r="IBA32" s="2013"/>
      <c r="IBB32" s="2009"/>
      <c r="IBC32" s="2010"/>
      <c r="IBD32" s="2011"/>
      <c r="IBE32" s="2012"/>
      <c r="IBF32" s="2012"/>
      <c r="IBG32" s="2012"/>
      <c r="IBH32" s="2012"/>
      <c r="IBI32" s="2012"/>
      <c r="IBJ32" s="2012"/>
      <c r="IBK32" s="2012"/>
      <c r="IBL32" s="2012"/>
      <c r="IBM32" s="2012"/>
      <c r="IBN32" s="2012"/>
      <c r="IBO32" s="2012"/>
      <c r="IBP32" s="2012"/>
      <c r="IBQ32" s="2012"/>
      <c r="IBR32" s="2013"/>
      <c r="IBS32" s="2009"/>
      <c r="IBT32" s="2010"/>
      <c r="IBU32" s="2011"/>
      <c r="IBV32" s="2012"/>
      <c r="IBW32" s="2012"/>
      <c r="IBX32" s="2012"/>
      <c r="IBY32" s="2012"/>
      <c r="IBZ32" s="2012"/>
      <c r="ICA32" s="2012"/>
      <c r="ICB32" s="2012"/>
      <c r="ICC32" s="2012"/>
      <c r="ICD32" s="2012"/>
      <c r="ICE32" s="2012"/>
      <c r="ICF32" s="2012"/>
      <c r="ICG32" s="2012"/>
      <c r="ICH32" s="2012"/>
      <c r="ICI32" s="2013"/>
      <c r="ICJ32" s="2009"/>
      <c r="ICK32" s="2010"/>
      <c r="ICL32" s="2011"/>
      <c r="ICM32" s="2012"/>
      <c r="ICN32" s="2012"/>
      <c r="ICO32" s="2012"/>
      <c r="ICP32" s="2012"/>
      <c r="ICQ32" s="2012"/>
      <c r="ICR32" s="2012"/>
      <c r="ICS32" s="2012"/>
      <c r="ICT32" s="2012"/>
      <c r="ICU32" s="2012"/>
      <c r="ICV32" s="2012"/>
      <c r="ICW32" s="2012"/>
      <c r="ICX32" s="2012"/>
      <c r="ICY32" s="2012"/>
      <c r="ICZ32" s="2013"/>
      <c r="IDA32" s="2009"/>
      <c r="IDB32" s="2010"/>
      <c r="IDC32" s="2011"/>
      <c r="IDD32" s="2012"/>
      <c r="IDE32" s="2012"/>
      <c r="IDF32" s="2012"/>
      <c r="IDG32" s="2012"/>
      <c r="IDH32" s="2012"/>
      <c r="IDI32" s="2012"/>
      <c r="IDJ32" s="2012"/>
      <c r="IDK32" s="2012"/>
      <c r="IDL32" s="2012"/>
      <c r="IDM32" s="2012"/>
      <c r="IDN32" s="2012"/>
      <c r="IDO32" s="2012"/>
      <c r="IDP32" s="2012"/>
      <c r="IDQ32" s="2013"/>
      <c r="IDR32" s="2009"/>
      <c r="IDS32" s="2010"/>
      <c r="IDT32" s="2011"/>
      <c r="IDU32" s="2012"/>
      <c r="IDV32" s="2012"/>
      <c r="IDW32" s="2012"/>
      <c r="IDX32" s="2012"/>
      <c r="IDY32" s="2012"/>
      <c r="IDZ32" s="2012"/>
      <c r="IEA32" s="2012"/>
      <c r="IEB32" s="2012"/>
      <c r="IEC32" s="2012"/>
      <c r="IED32" s="2012"/>
      <c r="IEE32" s="2012"/>
      <c r="IEF32" s="2012"/>
      <c r="IEG32" s="2012"/>
      <c r="IEH32" s="2013"/>
      <c r="IEI32" s="2009"/>
      <c r="IEJ32" s="2010"/>
      <c r="IEK32" s="2011"/>
      <c r="IEL32" s="2012"/>
      <c r="IEM32" s="2012"/>
      <c r="IEN32" s="2012"/>
      <c r="IEO32" s="2012"/>
      <c r="IEP32" s="2012"/>
      <c r="IEQ32" s="2012"/>
      <c r="IER32" s="2012"/>
      <c r="IES32" s="2012"/>
      <c r="IET32" s="2012"/>
      <c r="IEU32" s="2012"/>
      <c r="IEV32" s="2012"/>
      <c r="IEW32" s="2012"/>
      <c r="IEX32" s="2012"/>
      <c r="IEY32" s="2013"/>
      <c r="IEZ32" s="2009"/>
      <c r="IFA32" s="2010"/>
      <c r="IFB32" s="2011"/>
      <c r="IFC32" s="2012"/>
      <c r="IFD32" s="2012"/>
      <c r="IFE32" s="2012"/>
      <c r="IFF32" s="2012"/>
      <c r="IFG32" s="2012"/>
      <c r="IFH32" s="2012"/>
      <c r="IFI32" s="2012"/>
      <c r="IFJ32" s="2012"/>
      <c r="IFK32" s="2012"/>
      <c r="IFL32" s="2012"/>
      <c r="IFM32" s="2012"/>
      <c r="IFN32" s="2012"/>
      <c r="IFO32" s="2012"/>
      <c r="IFP32" s="2013"/>
      <c r="IFQ32" s="2009"/>
      <c r="IFR32" s="2010"/>
      <c r="IFS32" s="2011"/>
      <c r="IFT32" s="2012"/>
      <c r="IFU32" s="2012"/>
      <c r="IFV32" s="2012"/>
      <c r="IFW32" s="2012"/>
      <c r="IFX32" s="2012"/>
      <c r="IFY32" s="2012"/>
      <c r="IFZ32" s="2012"/>
      <c r="IGA32" s="2012"/>
      <c r="IGB32" s="2012"/>
      <c r="IGC32" s="2012"/>
      <c r="IGD32" s="2012"/>
      <c r="IGE32" s="2012"/>
      <c r="IGF32" s="2012"/>
      <c r="IGG32" s="2013"/>
      <c r="IGH32" s="2009"/>
      <c r="IGI32" s="2010"/>
      <c r="IGJ32" s="2011"/>
      <c r="IGK32" s="2012"/>
      <c r="IGL32" s="2012"/>
      <c r="IGM32" s="2012"/>
      <c r="IGN32" s="2012"/>
      <c r="IGO32" s="2012"/>
      <c r="IGP32" s="2012"/>
      <c r="IGQ32" s="2012"/>
      <c r="IGR32" s="2012"/>
      <c r="IGS32" s="2012"/>
      <c r="IGT32" s="2012"/>
      <c r="IGU32" s="2012"/>
      <c r="IGV32" s="2012"/>
      <c r="IGW32" s="2012"/>
      <c r="IGX32" s="2013"/>
      <c r="IGY32" s="2009"/>
      <c r="IGZ32" s="2010"/>
      <c r="IHA32" s="2011"/>
      <c r="IHB32" s="2012"/>
      <c r="IHC32" s="2012"/>
      <c r="IHD32" s="2012"/>
      <c r="IHE32" s="2012"/>
      <c r="IHF32" s="2012"/>
      <c r="IHG32" s="2012"/>
      <c r="IHH32" s="2012"/>
      <c r="IHI32" s="2012"/>
      <c r="IHJ32" s="2012"/>
      <c r="IHK32" s="2012"/>
      <c r="IHL32" s="2012"/>
      <c r="IHM32" s="2012"/>
      <c r="IHN32" s="2012"/>
      <c r="IHO32" s="2013"/>
      <c r="IHP32" s="2009"/>
      <c r="IHQ32" s="2010"/>
      <c r="IHR32" s="2011"/>
      <c r="IHS32" s="2012"/>
      <c r="IHT32" s="2012"/>
      <c r="IHU32" s="2012"/>
      <c r="IHV32" s="2012"/>
      <c r="IHW32" s="2012"/>
      <c r="IHX32" s="2012"/>
      <c r="IHY32" s="2012"/>
      <c r="IHZ32" s="2012"/>
      <c r="IIA32" s="2012"/>
      <c r="IIB32" s="2012"/>
      <c r="IIC32" s="2012"/>
      <c r="IID32" s="2012"/>
      <c r="IIE32" s="2012"/>
      <c r="IIF32" s="2013"/>
      <c r="IIG32" s="2009"/>
      <c r="IIH32" s="2010"/>
      <c r="III32" s="2011"/>
      <c r="IIJ32" s="2012"/>
      <c r="IIK32" s="2012"/>
      <c r="IIL32" s="2012"/>
      <c r="IIM32" s="2012"/>
      <c r="IIN32" s="2012"/>
      <c r="IIO32" s="2012"/>
      <c r="IIP32" s="2012"/>
      <c r="IIQ32" s="2012"/>
      <c r="IIR32" s="2012"/>
      <c r="IIS32" s="2012"/>
      <c r="IIT32" s="2012"/>
      <c r="IIU32" s="2012"/>
      <c r="IIV32" s="2012"/>
      <c r="IIW32" s="2013"/>
      <c r="IIX32" s="2009"/>
      <c r="IIY32" s="2010"/>
      <c r="IIZ32" s="2011"/>
      <c r="IJA32" s="2012"/>
      <c r="IJB32" s="2012"/>
      <c r="IJC32" s="2012"/>
      <c r="IJD32" s="2012"/>
      <c r="IJE32" s="2012"/>
      <c r="IJF32" s="2012"/>
      <c r="IJG32" s="2012"/>
      <c r="IJH32" s="2012"/>
      <c r="IJI32" s="2012"/>
      <c r="IJJ32" s="2012"/>
      <c r="IJK32" s="2012"/>
      <c r="IJL32" s="2012"/>
      <c r="IJM32" s="2012"/>
      <c r="IJN32" s="2013"/>
      <c r="IJO32" s="2009"/>
      <c r="IJP32" s="2010"/>
      <c r="IJQ32" s="2011"/>
      <c r="IJR32" s="2012"/>
      <c r="IJS32" s="2012"/>
      <c r="IJT32" s="2012"/>
      <c r="IJU32" s="2012"/>
      <c r="IJV32" s="2012"/>
      <c r="IJW32" s="2012"/>
      <c r="IJX32" s="2012"/>
      <c r="IJY32" s="2012"/>
      <c r="IJZ32" s="2012"/>
      <c r="IKA32" s="2012"/>
      <c r="IKB32" s="2012"/>
      <c r="IKC32" s="2012"/>
      <c r="IKD32" s="2012"/>
      <c r="IKE32" s="2013"/>
      <c r="IKF32" s="2009"/>
      <c r="IKG32" s="2010"/>
      <c r="IKH32" s="2011"/>
      <c r="IKI32" s="2012"/>
      <c r="IKJ32" s="2012"/>
      <c r="IKK32" s="2012"/>
      <c r="IKL32" s="2012"/>
      <c r="IKM32" s="2012"/>
      <c r="IKN32" s="2012"/>
      <c r="IKO32" s="2012"/>
      <c r="IKP32" s="2012"/>
      <c r="IKQ32" s="2012"/>
      <c r="IKR32" s="2012"/>
      <c r="IKS32" s="2012"/>
      <c r="IKT32" s="2012"/>
      <c r="IKU32" s="2012"/>
      <c r="IKV32" s="2013"/>
      <c r="IKW32" s="2009"/>
      <c r="IKX32" s="2010"/>
      <c r="IKY32" s="2011"/>
      <c r="IKZ32" s="2012"/>
      <c r="ILA32" s="2012"/>
      <c r="ILB32" s="2012"/>
      <c r="ILC32" s="2012"/>
      <c r="ILD32" s="2012"/>
      <c r="ILE32" s="2012"/>
      <c r="ILF32" s="2012"/>
      <c r="ILG32" s="2012"/>
      <c r="ILH32" s="2012"/>
      <c r="ILI32" s="2012"/>
      <c r="ILJ32" s="2012"/>
      <c r="ILK32" s="2012"/>
      <c r="ILL32" s="2012"/>
      <c r="ILM32" s="2013"/>
      <c r="ILN32" s="2009"/>
      <c r="ILO32" s="2010"/>
      <c r="ILP32" s="2011"/>
      <c r="ILQ32" s="2012"/>
      <c r="ILR32" s="2012"/>
      <c r="ILS32" s="2012"/>
      <c r="ILT32" s="2012"/>
      <c r="ILU32" s="2012"/>
      <c r="ILV32" s="2012"/>
      <c r="ILW32" s="2012"/>
      <c r="ILX32" s="2012"/>
      <c r="ILY32" s="2012"/>
      <c r="ILZ32" s="2012"/>
      <c r="IMA32" s="2012"/>
      <c r="IMB32" s="2012"/>
      <c r="IMC32" s="2012"/>
      <c r="IMD32" s="2013"/>
      <c r="IME32" s="2009"/>
      <c r="IMF32" s="2010"/>
      <c r="IMG32" s="2011"/>
      <c r="IMH32" s="2012"/>
      <c r="IMI32" s="2012"/>
      <c r="IMJ32" s="2012"/>
      <c r="IMK32" s="2012"/>
      <c r="IML32" s="2012"/>
      <c r="IMM32" s="2012"/>
      <c r="IMN32" s="2012"/>
      <c r="IMO32" s="2012"/>
      <c r="IMP32" s="2012"/>
      <c r="IMQ32" s="2012"/>
      <c r="IMR32" s="2012"/>
      <c r="IMS32" s="2012"/>
      <c r="IMT32" s="2012"/>
      <c r="IMU32" s="2013"/>
      <c r="IMV32" s="2009"/>
      <c r="IMW32" s="2010"/>
      <c r="IMX32" s="2011"/>
      <c r="IMY32" s="2012"/>
      <c r="IMZ32" s="2012"/>
      <c r="INA32" s="2012"/>
      <c r="INB32" s="2012"/>
      <c r="INC32" s="2012"/>
      <c r="IND32" s="2012"/>
      <c r="INE32" s="2012"/>
      <c r="INF32" s="2012"/>
      <c r="ING32" s="2012"/>
      <c r="INH32" s="2012"/>
      <c r="INI32" s="2012"/>
      <c r="INJ32" s="2012"/>
      <c r="INK32" s="2012"/>
      <c r="INL32" s="2013"/>
      <c r="INM32" s="2009"/>
      <c r="INN32" s="2010"/>
      <c r="INO32" s="2011"/>
      <c r="INP32" s="2012"/>
      <c r="INQ32" s="2012"/>
      <c r="INR32" s="2012"/>
      <c r="INS32" s="2012"/>
      <c r="INT32" s="2012"/>
      <c r="INU32" s="2012"/>
      <c r="INV32" s="2012"/>
      <c r="INW32" s="2012"/>
      <c r="INX32" s="2012"/>
      <c r="INY32" s="2012"/>
      <c r="INZ32" s="2012"/>
      <c r="IOA32" s="2012"/>
      <c r="IOB32" s="2012"/>
      <c r="IOC32" s="2013"/>
      <c r="IOD32" s="2009"/>
      <c r="IOE32" s="2010"/>
      <c r="IOF32" s="2011"/>
      <c r="IOG32" s="2012"/>
      <c r="IOH32" s="2012"/>
      <c r="IOI32" s="2012"/>
      <c r="IOJ32" s="2012"/>
      <c r="IOK32" s="2012"/>
      <c r="IOL32" s="2012"/>
      <c r="IOM32" s="2012"/>
      <c r="ION32" s="2012"/>
      <c r="IOO32" s="2012"/>
      <c r="IOP32" s="2012"/>
      <c r="IOQ32" s="2012"/>
      <c r="IOR32" s="2012"/>
      <c r="IOS32" s="2012"/>
      <c r="IOT32" s="2013"/>
      <c r="IOU32" s="2009"/>
      <c r="IOV32" s="2010"/>
      <c r="IOW32" s="2011"/>
      <c r="IOX32" s="2012"/>
      <c r="IOY32" s="2012"/>
      <c r="IOZ32" s="2012"/>
      <c r="IPA32" s="2012"/>
      <c r="IPB32" s="2012"/>
      <c r="IPC32" s="2012"/>
      <c r="IPD32" s="2012"/>
      <c r="IPE32" s="2012"/>
      <c r="IPF32" s="2012"/>
      <c r="IPG32" s="2012"/>
      <c r="IPH32" s="2012"/>
      <c r="IPI32" s="2012"/>
      <c r="IPJ32" s="2012"/>
      <c r="IPK32" s="2013"/>
      <c r="IPL32" s="2009"/>
      <c r="IPM32" s="2010"/>
      <c r="IPN32" s="2011"/>
      <c r="IPO32" s="2012"/>
      <c r="IPP32" s="2012"/>
      <c r="IPQ32" s="2012"/>
      <c r="IPR32" s="2012"/>
      <c r="IPS32" s="2012"/>
      <c r="IPT32" s="2012"/>
      <c r="IPU32" s="2012"/>
      <c r="IPV32" s="2012"/>
      <c r="IPW32" s="2012"/>
      <c r="IPX32" s="2012"/>
      <c r="IPY32" s="2012"/>
      <c r="IPZ32" s="2012"/>
      <c r="IQA32" s="2012"/>
      <c r="IQB32" s="2013"/>
      <c r="IQC32" s="2009"/>
      <c r="IQD32" s="2010"/>
      <c r="IQE32" s="2011"/>
      <c r="IQF32" s="2012"/>
      <c r="IQG32" s="2012"/>
      <c r="IQH32" s="2012"/>
      <c r="IQI32" s="2012"/>
      <c r="IQJ32" s="2012"/>
      <c r="IQK32" s="2012"/>
      <c r="IQL32" s="2012"/>
      <c r="IQM32" s="2012"/>
      <c r="IQN32" s="2012"/>
      <c r="IQO32" s="2012"/>
      <c r="IQP32" s="2012"/>
      <c r="IQQ32" s="2012"/>
      <c r="IQR32" s="2012"/>
      <c r="IQS32" s="2013"/>
      <c r="IQT32" s="2009"/>
      <c r="IQU32" s="2010"/>
      <c r="IQV32" s="2011"/>
      <c r="IQW32" s="2012"/>
      <c r="IQX32" s="2012"/>
      <c r="IQY32" s="2012"/>
      <c r="IQZ32" s="2012"/>
      <c r="IRA32" s="2012"/>
      <c r="IRB32" s="2012"/>
      <c r="IRC32" s="2012"/>
      <c r="IRD32" s="2012"/>
      <c r="IRE32" s="2012"/>
      <c r="IRF32" s="2012"/>
      <c r="IRG32" s="2012"/>
      <c r="IRH32" s="2012"/>
      <c r="IRI32" s="2012"/>
      <c r="IRJ32" s="2013"/>
      <c r="IRK32" s="2009"/>
      <c r="IRL32" s="2010"/>
      <c r="IRM32" s="2011"/>
      <c r="IRN32" s="2012"/>
      <c r="IRO32" s="2012"/>
      <c r="IRP32" s="2012"/>
      <c r="IRQ32" s="2012"/>
      <c r="IRR32" s="2012"/>
      <c r="IRS32" s="2012"/>
      <c r="IRT32" s="2012"/>
      <c r="IRU32" s="2012"/>
      <c r="IRV32" s="2012"/>
      <c r="IRW32" s="2012"/>
      <c r="IRX32" s="2012"/>
      <c r="IRY32" s="2012"/>
      <c r="IRZ32" s="2012"/>
      <c r="ISA32" s="2013"/>
      <c r="ISB32" s="2009"/>
      <c r="ISC32" s="2010"/>
      <c r="ISD32" s="2011"/>
      <c r="ISE32" s="2012"/>
      <c r="ISF32" s="2012"/>
      <c r="ISG32" s="2012"/>
      <c r="ISH32" s="2012"/>
      <c r="ISI32" s="2012"/>
      <c r="ISJ32" s="2012"/>
      <c r="ISK32" s="2012"/>
      <c r="ISL32" s="2012"/>
      <c r="ISM32" s="2012"/>
      <c r="ISN32" s="2012"/>
      <c r="ISO32" s="2012"/>
      <c r="ISP32" s="2012"/>
      <c r="ISQ32" s="2012"/>
      <c r="ISR32" s="2013"/>
      <c r="ISS32" s="2009"/>
      <c r="IST32" s="2010"/>
      <c r="ISU32" s="2011"/>
      <c r="ISV32" s="2012"/>
      <c r="ISW32" s="2012"/>
      <c r="ISX32" s="2012"/>
      <c r="ISY32" s="2012"/>
      <c r="ISZ32" s="2012"/>
      <c r="ITA32" s="2012"/>
      <c r="ITB32" s="2012"/>
      <c r="ITC32" s="2012"/>
      <c r="ITD32" s="2012"/>
      <c r="ITE32" s="2012"/>
      <c r="ITF32" s="2012"/>
      <c r="ITG32" s="2012"/>
      <c r="ITH32" s="2012"/>
      <c r="ITI32" s="2013"/>
      <c r="ITJ32" s="2009"/>
      <c r="ITK32" s="2010"/>
      <c r="ITL32" s="2011"/>
      <c r="ITM32" s="2012"/>
      <c r="ITN32" s="2012"/>
      <c r="ITO32" s="2012"/>
      <c r="ITP32" s="2012"/>
      <c r="ITQ32" s="2012"/>
      <c r="ITR32" s="2012"/>
      <c r="ITS32" s="2012"/>
      <c r="ITT32" s="2012"/>
      <c r="ITU32" s="2012"/>
      <c r="ITV32" s="2012"/>
      <c r="ITW32" s="2012"/>
      <c r="ITX32" s="2012"/>
      <c r="ITY32" s="2012"/>
      <c r="ITZ32" s="2013"/>
      <c r="IUA32" s="2009"/>
      <c r="IUB32" s="2010"/>
      <c r="IUC32" s="2011"/>
      <c r="IUD32" s="2012"/>
      <c r="IUE32" s="2012"/>
      <c r="IUF32" s="2012"/>
      <c r="IUG32" s="2012"/>
      <c r="IUH32" s="2012"/>
      <c r="IUI32" s="2012"/>
      <c r="IUJ32" s="2012"/>
      <c r="IUK32" s="2012"/>
      <c r="IUL32" s="2012"/>
      <c r="IUM32" s="2012"/>
      <c r="IUN32" s="2012"/>
      <c r="IUO32" s="2012"/>
      <c r="IUP32" s="2012"/>
      <c r="IUQ32" s="2013"/>
      <c r="IUR32" s="2009"/>
      <c r="IUS32" s="2010"/>
      <c r="IUT32" s="2011"/>
      <c r="IUU32" s="2012"/>
      <c r="IUV32" s="2012"/>
      <c r="IUW32" s="2012"/>
      <c r="IUX32" s="2012"/>
      <c r="IUY32" s="2012"/>
      <c r="IUZ32" s="2012"/>
      <c r="IVA32" s="2012"/>
      <c r="IVB32" s="2012"/>
      <c r="IVC32" s="2012"/>
      <c r="IVD32" s="2012"/>
      <c r="IVE32" s="2012"/>
      <c r="IVF32" s="2012"/>
      <c r="IVG32" s="2012"/>
      <c r="IVH32" s="2013"/>
      <c r="IVI32" s="2009"/>
      <c r="IVJ32" s="2010"/>
      <c r="IVK32" s="2011"/>
      <c r="IVL32" s="2012"/>
      <c r="IVM32" s="2012"/>
      <c r="IVN32" s="2012"/>
      <c r="IVO32" s="2012"/>
      <c r="IVP32" s="2012"/>
      <c r="IVQ32" s="2012"/>
      <c r="IVR32" s="2012"/>
      <c r="IVS32" s="2012"/>
      <c r="IVT32" s="2012"/>
      <c r="IVU32" s="2012"/>
      <c r="IVV32" s="2012"/>
      <c r="IVW32" s="2012"/>
      <c r="IVX32" s="2012"/>
      <c r="IVY32" s="2013"/>
      <c r="IVZ32" s="2009"/>
      <c r="IWA32" s="2010"/>
      <c r="IWB32" s="2011"/>
      <c r="IWC32" s="2012"/>
      <c r="IWD32" s="2012"/>
      <c r="IWE32" s="2012"/>
      <c r="IWF32" s="2012"/>
      <c r="IWG32" s="2012"/>
      <c r="IWH32" s="2012"/>
      <c r="IWI32" s="2012"/>
      <c r="IWJ32" s="2012"/>
      <c r="IWK32" s="2012"/>
      <c r="IWL32" s="2012"/>
      <c r="IWM32" s="2012"/>
      <c r="IWN32" s="2012"/>
      <c r="IWO32" s="2012"/>
      <c r="IWP32" s="2013"/>
      <c r="IWQ32" s="2009"/>
      <c r="IWR32" s="2010"/>
      <c r="IWS32" s="2011"/>
      <c r="IWT32" s="2012"/>
      <c r="IWU32" s="2012"/>
      <c r="IWV32" s="2012"/>
      <c r="IWW32" s="2012"/>
      <c r="IWX32" s="2012"/>
      <c r="IWY32" s="2012"/>
      <c r="IWZ32" s="2012"/>
      <c r="IXA32" s="2012"/>
      <c r="IXB32" s="2012"/>
      <c r="IXC32" s="2012"/>
      <c r="IXD32" s="2012"/>
      <c r="IXE32" s="2012"/>
      <c r="IXF32" s="2012"/>
      <c r="IXG32" s="2013"/>
      <c r="IXH32" s="2009"/>
      <c r="IXI32" s="2010"/>
      <c r="IXJ32" s="2011"/>
      <c r="IXK32" s="2012"/>
      <c r="IXL32" s="2012"/>
      <c r="IXM32" s="2012"/>
      <c r="IXN32" s="2012"/>
      <c r="IXO32" s="2012"/>
      <c r="IXP32" s="2012"/>
      <c r="IXQ32" s="2012"/>
      <c r="IXR32" s="2012"/>
      <c r="IXS32" s="2012"/>
      <c r="IXT32" s="2012"/>
      <c r="IXU32" s="2012"/>
      <c r="IXV32" s="2012"/>
      <c r="IXW32" s="2012"/>
      <c r="IXX32" s="2013"/>
      <c r="IXY32" s="2009"/>
      <c r="IXZ32" s="2010"/>
      <c r="IYA32" s="2011"/>
      <c r="IYB32" s="2012"/>
      <c r="IYC32" s="2012"/>
      <c r="IYD32" s="2012"/>
      <c r="IYE32" s="2012"/>
      <c r="IYF32" s="2012"/>
      <c r="IYG32" s="2012"/>
      <c r="IYH32" s="2012"/>
      <c r="IYI32" s="2012"/>
      <c r="IYJ32" s="2012"/>
      <c r="IYK32" s="2012"/>
      <c r="IYL32" s="2012"/>
      <c r="IYM32" s="2012"/>
      <c r="IYN32" s="2012"/>
      <c r="IYO32" s="2013"/>
      <c r="IYP32" s="2009"/>
      <c r="IYQ32" s="2010"/>
      <c r="IYR32" s="2011"/>
      <c r="IYS32" s="2012"/>
      <c r="IYT32" s="2012"/>
      <c r="IYU32" s="2012"/>
      <c r="IYV32" s="2012"/>
      <c r="IYW32" s="2012"/>
      <c r="IYX32" s="2012"/>
      <c r="IYY32" s="2012"/>
      <c r="IYZ32" s="2012"/>
      <c r="IZA32" s="2012"/>
      <c r="IZB32" s="2012"/>
      <c r="IZC32" s="2012"/>
      <c r="IZD32" s="2012"/>
      <c r="IZE32" s="2012"/>
      <c r="IZF32" s="2013"/>
      <c r="IZG32" s="2009"/>
      <c r="IZH32" s="2010"/>
      <c r="IZI32" s="2011"/>
      <c r="IZJ32" s="2012"/>
      <c r="IZK32" s="2012"/>
      <c r="IZL32" s="2012"/>
      <c r="IZM32" s="2012"/>
      <c r="IZN32" s="2012"/>
      <c r="IZO32" s="2012"/>
      <c r="IZP32" s="2012"/>
      <c r="IZQ32" s="2012"/>
      <c r="IZR32" s="2012"/>
      <c r="IZS32" s="2012"/>
      <c r="IZT32" s="2012"/>
      <c r="IZU32" s="2012"/>
      <c r="IZV32" s="2012"/>
      <c r="IZW32" s="2013"/>
      <c r="IZX32" s="2009"/>
      <c r="IZY32" s="2010"/>
      <c r="IZZ32" s="2011"/>
      <c r="JAA32" s="2012"/>
      <c r="JAB32" s="2012"/>
      <c r="JAC32" s="2012"/>
      <c r="JAD32" s="2012"/>
      <c r="JAE32" s="2012"/>
      <c r="JAF32" s="2012"/>
      <c r="JAG32" s="2012"/>
      <c r="JAH32" s="2012"/>
      <c r="JAI32" s="2012"/>
      <c r="JAJ32" s="2012"/>
      <c r="JAK32" s="2012"/>
      <c r="JAL32" s="2012"/>
      <c r="JAM32" s="2012"/>
      <c r="JAN32" s="2013"/>
      <c r="JAO32" s="2009"/>
      <c r="JAP32" s="2010"/>
      <c r="JAQ32" s="2011"/>
      <c r="JAR32" s="2012"/>
      <c r="JAS32" s="2012"/>
      <c r="JAT32" s="2012"/>
      <c r="JAU32" s="2012"/>
      <c r="JAV32" s="2012"/>
      <c r="JAW32" s="2012"/>
      <c r="JAX32" s="2012"/>
      <c r="JAY32" s="2012"/>
      <c r="JAZ32" s="2012"/>
      <c r="JBA32" s="2012"/>
      <c r="JBB32" s="2012"/>
      <c r="JBC32" s="2012"/>
      <c r="JBD32" s="2012"/>
      <c r="JBE32" s="2013"/>
      <c r="JBF32" s="2009"/>
      <c r="JBG32" s="2010"/>
      <c r="JBH32" s="2011"/>
      <c r="JBI32" s="2012"/>
      <c r="JBJ32" s="2012"/>
      <c r="JBK32" s="2012"/>
      <c r="JBL32" s="2012"/>
      <c r="JBM32" s="2012"/>
      <c r="JBN32" s="2012"/>
      <c r="JBO32" s="2012"/>
      <c r="JBP32" s="2012"/>
      <c r="JBQ32" s="2012"/>
      <c r="JBR32" s="2012"/>
      <c r="JBS32" s="2012"/>
      <c r="JBT32" s="2012"/>
      <c r="JBU32" s="2012"/>
      <c r="JBV32" s="2013"/>
      <c r="JBW32" s="2009"/>
      <c r="JBX32" s="2010"/>
      <c r="JBY32" s="2011"/>
      <c r="JBZ32" s="2012"/>
      <c r="JCA32" s="2012"/>
      <c r="JCB32" s="2012"/>
      <c r="JCC32" s="2012"/>
      <c r="JCD32" s="2012"/>
      <c r="JCE32" s="2012"/>
      <c r="JCF32" s="2012"/>
      <c r="JCG32" s="2012"/>
      <c r="JCH32" s="2012"/>
      <c r="JCI32" s="2012"/>
      <c r="JCJ32" s="2012"/>
      <c r="JCK32" s="2012"/>
      <c r="JCL32" s="2012"/>
      <c r="JCM32" s="2013"/>
      <c r="JCN32" s="2009"/>
      <c r="JCO32" s="2010"/>
      <c r="JCP32" s="2011"/>
      <c r="JCQ32" s="2012"/>
      <c r="JCR32" s="2012"/>
      <c r="JCS32" s="2012"/>
      <c r="JCT32" s="2012"/>
      <c r="JCU32" s="2012"/>
      <c r="JCV32" s="2012"/>
      <c r="JCW32" s="2012"/>
      <c r="JCX32" s="2012"/>
      <c r="JCY32" s="2012"/>
      <c r="JCZ32" s="2012"/>
      <c r="JDA32" s="2012"/>
      <c r="JDB32" s="2012"/>
      <c r="JDC32" s="2012"/>
      <c r="JDD32" s="2013"/>
      <c r="JDE32" s="2009"/>
      <c r="JDF32" s="2010"/>
      <c r="JDG32" s="2011"/>
      <c r="JDH32" s="2012"/>
      <c r="JDI32" s="2012"/>
      <c r="JDJ32" s="2012"/>
      <c r="JDK32" s="2012"/>
      <c r="JDL32" s="2012"/>
      <c r="JDM32" s="2012"/>
      <c r="JDN32" s="2012"/>
      <c r="JDO32" s="2012"/>
      <c r="JDP32" s="2012"/>
      <c r="JDQ32" s="2012"/>
      <c r="JDR32" s="2012"/>
      <c r="JDS32" s="2012"/>
      <c r="JDT32" s="2012"/>
      <c r="JDU32" s="2013"/>
      <c r="JDV32" s="2009"/>
      <c r="JDW32" s="2010"/>
      <c r="JDX32" s="2011"/>
      <c r="JDY32" s="2012"/>
      <c r="JDZ32" s="2012"/>
      <c r="JEA32" s="2012"/>
      <c r="JEB32" s="2012"/>
      <c r="JEC32" s="2012"/>
      <c r="JED32" s="2012"/>
      <c r="JEE32" s="2012"/>
      <c r="JEF32" s="2012"/>
      <c r="JEG32" s="2012"/>
      <c r="JEH32" s="2012"/>
      <c r="JEI32" s="2012"/>
      <c r="JEJ32" s="2012"/>
      <c r="JEK32" s="2012"/>
      <c r="JEL32" s="2013"/>
      <c r="JEM32" s="2009"/>
      <c r="JEN32" s="2010"/>
      <c r="JEO32" s="2011"/>
      <c r="JEP32" s="2012"/>
      <c r="JEQ32" s="2012"/>
      <c r="JER32" s="2012"/>
      <c r="JES32" s="2012"/>
      <c r="JET32" s="2012"/>
      <c r="JEU32" s="2012"/>
      <c r="JEV32" s="2012"/>
      <c r="JEW32" s="2012"/>
      <c r="JEX32" s="2012"/>
      <c r="JEY32" s="2012"/>
      <c r="JEZ32" s="2012"/>
      <c r="JFA32" s="2012"/>
      <c r="JFB32" s="2012"/>
      <c r="JFC32" s="2013"/>
      <c r="JFD32" s="2009"/>
      <c r="JFE32" s="2010"/>
      <c r="JFF32" s="2011"/>
      <c r="JFG32" s="2012"/>
      <c r="JFH32" s="2012"/>
      <c r="JFI32" s="2012"/>
      <c r="JFJ32" s="2012"/>
      <c r="JFK32" s="2012"/>
      <c r="JFL32" s="2012"/>
      <c r="JFM32" s="2012"/>
      <c r="JFN32" s="2012"/>
      <c r="JFO32" s="2012"/>
      <c r="JFP32" s="2012"/>
      <c r="JFQ32" s="2012"/>
      <c r="JFR32" s="2012"/>
      <c r="JFS32" s="2012"/>
      <c r="JFT32" s="2013"/>
      <c r="JFU32" s="2009"/>
      <c r="JFV32" s="2010"/>
      <c r="JFW32" s="2011"/>
      <c r="JFX32" s="2012"/>
      <c r="JFY32" s="2012"/>
      <c r="JFZ32" s="2012"/>
      <c r="JGA32" s="2012"/>
      <c r="JGB32" s="2012"/>
      <c r="JGC32" s="2012"/>
      <c r="JGD32" s="2012"/>
      <c r="JGE32" s="2012"/>
      <c r="JGF32" s="2012"/>
      <c r="JGG32" s="2012"/>
      <c r="JGH32" s="2012"/>
      <c r="JGI32" s="2012"/>
      <c r="JGJ32" s="2012"/>
      <c r="JGK32" s="2013"/>
      <c r="JGL32" s="2009"/>
      <c r="JGM32" s="2010"/>
      <c r="JGN32" s="2011"/>
      <c r="JGO32" s="2012"/>
      <c r="JGP32" s="2012"/>
      <c r="JGQ32" s="2012"/>
      <c r="JGR32" s="2012"/>
      <c r="JGS32" s="2012"/>
      <c r="JGT32" s="2012"/>
      <c r="JGU32" s="2012"/>
      <c r="JGV32" s="2012"/>
      <c r="JGW32" s="2012"/>
      <c r="JGX32" s="2012"/>
      <c r="JGY32" s="2012"/>
      <c r="JGZ32" s="2012"/>
      <c r="JHA32" s="2012"/>
      <c r="JHB32" s="2013"/>
      <c r="JHC32" s="2009"/>
      <c r="JHD32" s="2010"/>
      <c r="JHE32" s="2011"/>
      <c r="JHF32" s="2012"/>
      <c r="JHG32" s="2012"/>
      <c r="JHH32" s="2012"/>
      <c r="JHI32" s="2012"/>
      <c r="JHJ32" s="2012"/>
      <c r="JHK32" s="2012"/>
      <c r="JHL32" s="2012"/>
      <c r="JHM32" s="2012"/>
      <c r="JHN32" s="2012"/>
      <c r="JHO32" s="2012"/>
      <c r="JHP32" s="2012"/>
      <c r="JHQ32" s="2012"/>
      <c r="JHR32" s="2012"/>
      <c r="JHS32" s="2013"/>
      <c r="JHT32" s="2009"/>
      <c r="JHU32" s="2010"/>
      <c r="JHV32" s="2011"/>
      <c r="JHW32" s="2012"/>
      <c r="JHX32" s="2012"/>
      <c r="JHY32" s="2012"/>
      <c r="JHZ32" s="2012"/>
      <c r="JIA32" s="2012"/>
      <c r="JIB32" s="2012"/>
      <c r="JIC32" s="2012"/>
      <c r="JID32" s="2012"/>
      <c r="JIE32" s="2012"/>
      <c r="JIF32" s="2012"/>
      <c r="JIG32" s="2012"/>
      <c r="JIH32" s="2012"/>
      <c r="JII32" s="2012"/>
      <c r="JIJ32" s="2013"/>
      <c r="JIK32" s="2009"/>
      <c r="JIL32" s="2010"/>
      <c r="JIM32" s="2011"/>
      <c r="JIN32" s="2012"/>
      <c r="JIO32" s="2012"/>
      <c r="JIP32" s="2012"/>
      <c r="JIQ32" s="2012"/>
      <c r="JIR32" s="2012"/>
      <c r="JIS32" s="2012"/>
      <c r="JIT32" s="2012"/>
      <c r="JIU32" s="2012"/>
      <c r="JIV32" s="2012"/>
      <c r="JIW32" s="2012"/>
      <c r="JIX32" s="2012"/>
      <c r="JIY32" s="2012"/>
      <c r="JIZ32" s="2012"/>
      <c r="JJA32" s="2013"/>
      <c r="JJB32" s="2009"/>
      <c r="JJC32" s="2010"/>
      <c r="JJD32" s="2011"/>
      <c r="JJE32" s="2012"/>
      <c r="JJF32" s="2012"/>
      <c r="JJG32" s="2012"/>
      <c r="JJH32" s="2012"/>
      <c r="JJI32" s="2012"/>
      <c r="JJJ32" s="2012"/>
      <c r="JJK32" s="2012"/>
      <c r="JJL32" s="2012"/>
      <c r="JJM32" s="2012"/>
      <c r="JJN32" s="2012"/>
      <c r="JJO32" s="2012"/>
      <c r="JJP32" s="2012"/>
      <c r="JJQ32" s="2012"/>
      <c r="JJR32" s="2013"/>
      <c r="JJS32" s="2009"/>
      <c r="JJT32" s="2010"/>
      <c r="JJU32" s="2011"/>
      <c r="JJV32" s="2012"/>
      <c r="JJW32" s="2012"/>
      <c r="JJX32" s="2012"/>
      <c r="JJY32" s="2012"/>
      <c r="JJZ32" s="2012"/>
      <c r="JKA32" s="2012"/>
      <c r="JKB32" s="2012"/>
      <c r="JKC32" s="2012"/>
      <c r="JKD32" s="2012"/>
      <c r="JKE32" s="2012"/>
      <c r="JKF32" s="2012"/>
      <c r="JKG32" s="2012"/>
      <c r="JKH32" s="2012"/>
      <c r="JKI32" s="2013"/>
      <c r="JKJ32" s="2009"/>
      <c r="JKK32" s="2010"/>
      <c r="JKL32" s="2011"/>
      <c r="JKM32" s="2012"/>
      <c r="JKN32" s="2012"/>
      <c r="JKO32" s="2012"/>
      <c r="JKP32" s="2012"/>
      <c r="JKQ32" s="2012"/>
      <c r="JKR32" s="2012"/>
      <c r="JKS32" s="2012"/>
      <c r="JKT32" s="2012"/>
      <c r="JKU32" s="2012"/>
      <c r="JKV32" s="2012"/>
      <c r="JKW32" s="2012"/>
      <c r="JKX32" s="2012"/>
      <c r="JKY32" s="2012"/>
      <c r="JKZ32" s="2013"/>
      <c r="JLA32" s="2009"/>
      <c r="JLB32" s="2010"/>
      <c r="JLC32" s="2011"/>
      <c r="JLD32" s="2012"/>
      <c r="JLE32" s="2012"/>
      <c r="JLF32" s="2012"/>
      <c r="JLG32" s="2012"/>
      <c r="JLH32" s="2012"/>
      <c r="JLI32" s="2012"/>
      <c r="JLJ32" s="2012"/>
      <c r="JLK32" s="2012"/>
      <c r="JLL32" s="2012"/>
      <c r="JLM32" s="2012"/>
      <c r="JLN32" s="2012"/>
      <c r="JLO32" s="2012"/>
      <c r="JLP32" s="2012"/>
      <c r="JLQ32" s="2013"/>
      <c r="JLR32" s="2009"/>
      <c r="JLS32" s="2010"/>
      <c r="JLT32" s="2011"/>
      <c r="JLU32" s="2012"/>
      <c r="JLV32" s="2012"/>
      <c r="JLW32" s="2012"/>
      <c r="JLX32" s="2012"/>
      <c r="JLY32" s="2012"/>
      <c r="JLZ32" s="2012"/>
      <c r="JMA32" s="2012"/>
      <c r="JMB32" s="2012"/>
      <c r="JMC32" s="2012"/>
      <c r="JMD32" s="2012"/>
      <c r="JME32" s="2012"/>
      <c r="JMF32" s="2012"/>
      <c r="JMG32" s="2012"/>
      <c r="JMH32" s="2013"/>
      <c r="JMI32" s="2009"/>
      <c r="JMJ32" s="2010"/>
      <c r="JMK32" s="2011"/>
      <c r="JML32" s="2012"/>
      <c r="JMM32" s="2012"/>
      <c r="JMN32" s="2012"/>
      <c r="JMO32" s="2012"/>
      <c r="JMP32" s="2012"/>
      <c r="JMQ32" s="2012"/>
      <c r="JMR32" s="2012"/>
      <c r="JMS32" s="2012"/>
      <c r="JMT32" s="2012"/>
      <c r="JMU32" s="2012"/>
      <c r="JMV32" s="2012"/>
      <c r="JMW32" s="2012"/>
      <c r="JMX32" s="2012"/>
      <c r="JMY32" s="2013"/>
      <c r="JMZ32" s="2009"/>
      <c r="JNA32" s="2010"/>
      <c r="JNB32" s="2011"/>
      <c r="JNC32" s="2012"/>
      <c r="JND32" s="2012"/>
      <c r="JNE32" s="2012"/>
      <c r="JNF32" s="2012"/>
      <c r="JNG32" s="2012"/>
      <c r="JNH32" s="2012"/>
      <c r="JNI32" s="2012"/>
      <c r="JNJ32" s="2012"/>
      <c r="JNK32" s="2012"/>
      <c r="JNL32" s="2012"/>
      <c r="JNM32" s="2012"/>
      <c r="JNN32" s="2012"/>
      <c r="JNO32" s="2012"/>
      <c r="JNP32" s="2013"/>
      <c r="JNQ32" s="2009"/>
      <c r="JNR32" s="2010"/>
      <c r="JNS32" s="2011"/>
      <c r="JNT32" s="2012"/>
      <c r="JNU32" s="2012"/>
      <c r="JNV32" s="2012"/>
      <c r="JNW32" s="2012"/>
      <c r="JNX32" s="2012"/>
      <c r="JNY32" s="2012"/>
      <c r="JNZ32" s="2012"/>
      <c r="JOA32" s="2012"/>
      <c r="JOB32" s="2012"/>
      <c r="JOC32" s="2012"/>
      <c r="JOD32" s="2012"/>
      <c r="JOE32" s="2012"/>
      <c r="JOF32" s="2012"/>
      <c r="JOG32" s="2013"/>
      <c r="JOH32" s="2009"/>
      <c r="JOI32" s="2010"/>
      <c r="JOJ32" s="2011"/>
      <c r="JOK32" s="2012"/>
      <c r="JOL32" s="2012"/>
      <c r="JOM32" s="2012"/>
      <c r="JON32" s="2012"/>
      <c r="JOO32" s="2012"/>
      <c r="JOP32" s="2012"/>
      <c r="JOQ32" s="2012"/>
      <c r="JOR32" s="2012"/>
      <c r="JOS32" s="2012"/>
      <c r="JOT32" s="2012"/>
      <c r="JOU32" s="2012"/>
      <c r="JOV32" s="2012"/>
      <c r="JOW32" s="2012"/>
      <c r="JOX32" s="2013"/>
      <c r="JOY32" s="2009"/>
      <c r="JOZ32" s="2010"/>
      <c r="JPA32" s="2011"/>
      <c r="JPB32" s="2012"/>
      <c r="JPC32" s="2012"/>
      <c r="JPD32" s="2012"/>
      <c r="JPE32" s="2012"/>
      <c r="JPF32" s="2012"/>
      <c r="JPG32" s="2012"/>
      <c r="JPH32" s="2012"/>
      <c r="JPI32" s="2012"/>
      <c r="JPJ32" s="2012"/>
      <c r="JPK32" s="2012"/>
      <c r="JPL32" s="2012"/>
      <c r="JPM32" s="2012"/>
      <c r="JPN32" s="2012"/>
      <c r="JPO32" s="2013"/>
      <c r="JPP32" s="2009"/>
      <c r="JPQ32" s="2010"/>
      <c r="JPR32" s="2011"/>
      <c r="JPS32" s="2012"/>
      <c r="JPT32" s="2012"/>
      <c r="JPU32" s="2012"/>
      <c r="JPV32" s="2012"/>
      <c r="JPW32" s="2012"/>
      <c r="JPX32" s="2012"/>
      <c r="JPY32" s="2012"/>
      <c r="JPZ32" s="2012"/>
      <c r="JQA32" s="2012"/>
      <c r="JQB32" s="2012"/>
      <c r="JQC32" s="2012"/>
      <c r="JQD32" s="2012"/>
      <c r="JQE32" s="2012"/>
      <c r="JQF32" s="2013"/>
      <c r="JQG32" s="2009"/>
      <c r="JQH32" s="2010"/>
      <c r="JQI32" s="2011"/>
      <c r="JQJ32" s="2012"/>
      <c r="JQK32" s="2012"/>
      <c r="JQL32" s="2012"/>
      <c r="JQM32" s="2012"/>
      <c r="JQN32" s="2012"/>
      <c r="JQO32" s="2012"/>
      <c r="JQP32" s="2012"/>
      <c r="JQQ32" s="2012"/>
      <c r="JQR32" s="2012"/>
      <c r="JQS32" s="2012"/>
      <c r="JQT32" s="2012"/>
      <c r="JQU32" s="2012"/>
      <c r="JQV32" s="2012"/>
      <c r="JQW32" s="2013"/>
      <c r="JQX32" s="2009"/>
      <c r="JQY32" s="2010"/>
      <c r="JQZ32" s="2011"/>
      <c r="JRA32" s="2012"/>
      <c r="JRB32" s="2012"/>
      <c r="JRC32" s="2012"/>
      <c r="JRD32" s="2012"/>
      <c r="JRE32" s="2012"/>
      <c r="JRF32" s="2012"/>
      <c r="JRG32" s="2012"/>
      <c r="JRH32" s="2012"/>
      <c r="JRI32" s="2012"/>
      <c r="JRJ32" s="2012"/>
      <c r="JRK32" s="2012"/>
      <c r="JRL32" s="2012"/>
      <c r="JRM32" s="2012"/>
      <c r="JRN32" s="2013"/>
      <c r="JRO32" s="2009"/>
      <c r="JRP32" s="2010"/>
      <c r="JRQ32" s="2011"/>
      <c r="JRR32" s="2012"/>
      <c r="JRS32" s="2012"/>
      <c r="JRT32" s="2012"/>
      <c r="JRU32" s="2012"/>
      <c r="JRV32" s="2012"/>
      <c r="JRW32" s="2012"/>
      <c r="JRX32" s="2012"/>
      <c r="JRY32" s="2012"/>
      <c r="JRZ32" s="2012"/>
      <c r="JSA32" s="2012"/>
      <c r="JSB32" s="2012"/>
      <c r="JSC32" s="2012"/>
      <c r="JSD32" s="2012"/>
      <c r="JSE32" s="2013"/>
      <c r="JSF32" s="2009"/>
      <c r="JSG32" s="2010"/>
      <c r="JSH32" s="2011"/>
      <c r="JSI32" s="2012"/>
      <c r="JSJ32" s="2012"/>
      <c r="JSK32" s="2012"/>
      <c r="JSL32" s="2012"/>
      <c r="JSM32" s="2012"/>
      <c r="JSN32" s="2012"/>
      <c r="JSO32" s="2012"/>
      <c r="JSP32" s="2012"/>
      <c r="JSQ32" s="2012"/>
      <c r="JSR32" s="2012"/>
      <c r="JSS32" s="2012"/>
      <c r="JST32" s="2012"/>
      <c r="JSU32" s="2012"/>
      <c r="JSV32" s="2013"/>
      <c r="JSW32" s="2009"/>
      <c r="JSX32" s="2010"/>
      <c r="JSY32" s="2011"/>
      <c r="JSZ32" s="2012"/>
      <c r="JTA32" s="2012"/>
      <c r="JTB32" s="2012"/>
      <c r="JTC32" s="2012"/>
      <c r="JTD32" s="2012"/>
      <c r="JTE32" s="2012"/>
      <c r="JTF32" s="2012"/>
      <c r="JTG32" s="2012"/>
      <c r="JTH32" s="2012"/>
      <c r="JTI32" s="2012"/>
      <c r="JTJ32" s="2012"/>
      <c r="JTK32" s="2012"/>
      <c r="JTL32" s="2012"/>
      <c r="JTM32" s="2013"/>
      <c r="JTN32" s="2009"/>
      <c r="JTO32" s="2010"/>
      <c r="JTP32" s="2011"/>
      <c r="JTQ32" s="2012"/>
      <c r="JTR32" s="2012"/>
      <c r="JTS32" s="2012"/>
      <c r="JTT32" s="2012"/>
      <c r="JTU32" s="2012"/>
      <c r="JTV32" s="2012"/>
      <c r="JTW32" s="2012"/>
      <c r="JTX32" s="2012"/>
      <c r="JTY32" s="2012"/>
      <c r="JTZ32" s="2012"/>
      <c r="JUA32" s="2012"/>
      <c r="JUB32" s="2012"/>
      <c r="JUC32" s="2012"/>
      <c r="JUD32" s="2013"/>
      <c r="JUE32" s="2009"/>
      <c r="JUF32" s="2010"/>
      <c r="JUG32" s="2011"/>
      <c r="JUH32" s="2012"/>
      <c r="JUI32" s="2012"/>
      <c r="JUJ32" s="2012"/>
      <c r="JUK32" s="2012"/>
      <c r="JUL32" s="2012"/>
      <c r="JUM32" s="2012"/>
      <c r="JUN32" s="2012"/>
      <c r="JUO32" s="2012"/>
      <c r="JUP32" s="2012"/>
      <c r="JUQ32" s="2012"/>
      <c r="JUR32" s="2012"/>
      <c r="JUS32" s="2012"/>
      <c r="JUT32" s="2012"/>
      <c r="JUU32" s="2013"/>
      <c r="JUV32" s="2009"/>
      <c r="JUW32" s="2010"/>
      <c r="JUX32" s="2011"/>
      <c r="JUY32" s="2012"/>
      <c r="JUZ32" s="2012"/>
      <c r="JVA32" s="2012"/>
      <c r="JVB32" s="2012"/>
      <c r="JVC32" s="2012"/>
      <c r="JVD32" s="2012"/>
      <c r="JVE32" s="2012"/>
      <c r="JVF32" s="2012"/>
      <c r="JVG32" s="2012"/>
      <c r="JVH32" s="2012"/>
      <c r="JVI32" s="2012"/>
      <c r="JVJ32" s="2012"/>
      <c r="JVK32" s="2012"/>
      <c r="JVL32" s="2013"/>
      <c r="JVM32" s="2009"/>
      <c r="JVN32" s="2010"/>
      <c r="JVO32" s="2011"/>
      <c r="JVP32" s="2012"/>
      <c r="JVQ32" s="2012"/>
      <c r="JVR32" s="2012"/>
      <c r="JVS32" s="2012"/>
      <c r="JVT32" s="2012"/>
      <c r="JVU32" s="2012"/>
      <c r="JVV32" s="2012"/>
      <c r="JVW32" s="2012"/>
      <c r="JVX32" s="2012"/>
      <c r="JVY32" s="2012"/>
      <c r="JVZ32" s="2012"/>
      <c r="JWA32" s="2012"/>
      <c r="JWB32" s="2012"/>
      <c r="JWC32" s="2013"/>
      <c r="JWD32" s="2009"/>
      <c r="JWE32" s="2010"/>
      <c r="JWF32" s="2011"/>
      <c r="JWG32" s="2012"/>
      <c r="JWH32" s="2012"/>
      <c r="JWI32" s="2012"/>
      <c r="JWJ32" s="2012"/>
      <c r="JWK32" s="2012"/>
      <c r="JWL32" s="2012"/>
      <c r="JWM32" s="2012"/>
      <c r="JWN32" s="2012"/>
      <c r="JWO32" s="2012"/>
      <c r="JWP32" s="2012"/>
      <c r="JWQ32" s="2012"/>
      <c r="JWR32" s="2012"/>
      <c r="JWS32" s="2012"/>
      <c r="JWT32" s="2013"/>
      <c r="JWU32" s="2009"/>
      <c r="JWV32" s="2010"/>
      <c r="JWW32" s="2011"/>
      <c r="JWX32" s="2012"/>
      <c r="JWY32" s="2012"/>
      <c r="JWZ32" s="2012"/>
      <c r="JXA32" s="2012"/>
      <c r="JXB32" s="2012"/>
      <c r="JXC32" s="2012"/>
      <c r="JXD32" s="2012"/>
      <c r="JXE32" s="2012"/>
      <c r="JXF32" s="2012"/>
      <c r="JXG32" s="2012"/>
      <c r="JXH32" s="2012"/>
      <c r="JXI32" s="2012"/>
      <c r="JXJ32" s="2012"/>
      <c r="JXK32" s="2013"/>
      <c r="JXL32" s="2009"/>
      <c r="JXM32" s="2010"/>
      <c r="JXN32" s="2011"/>
      <c r="JXO32" s="2012"/>
      <c r="JXP32" s="2012"/>
      <c r="JXQ32" s="2012"/>
      <c r="JXR32" s="2012"/>
      <c r="JXS32" s="2012"/>
      <c r="JXT32" s="2012"/>
      <c r="JXU32" s="2012"/>
      <c r="JXV32" s="2012"/>
      <c r="JXW32" s="2012"/>
      <c r="JXX32" s="2012"/>
      <c r="JXY32" s="2012"/>
      <c r="JXZ32" s="2012"/>
      <c r="JYA32" s="2012"/>
      <c r="JYB32" s="2013"/>
      <c r="JYC32" s="2009"/>
      <c r="JYD32" s="2010"/>
      <c r="JYE32" s="2011"/>
      <c r="JYF32" s="2012"/>
      <c r="JYG32" s="2012"/>
      <c r="JYH32" s="2012"/>
      <c r="JYI32" s="2012"/>
      <c r="JYJ32" s="2012"/>
      <c r="JYK32" s="2012"/>
      <c r="JYL32" s="2012"/>
      <c r="JYM32" s="2012"/>
      <c r="JYN32" s="2012"/>
      <c r="JYO32" s="2012"/>
      <c r="JYP32" s="2012"/>
      <c r="JYQ32" s="2012"/>
      <c r="JYR32" s="2012"/>
      <c r="JYS32" s="2013"/>
      <c r="JYT32" s="2009"/>
      <c r="JYU32" s="2010"/>
      <c r="JYV32" s="2011"/>
      <c r="JYW32" s="2012"/>
      <c r="JYX32" s="2012"/>
      <c r="JYY32" s="2012"/>
      <c r="JYZ32" s="2012"/>
      <c r="JZA32" s="2012"/>
      <c r="JZB32" s="2012"/>
      <c r="JZC32" s="2012"/>
      <c r="JZD32" s="2012"/>
      <c r="JZE32" s="2012"/>
      <c r="JZF32" s="2012"/>
      <c r="JZG32" s="2012"/>
      <c r="JZH32" s="2012"/>
      <c r="JZI32" s="2012"/>
      <c r="JZJ32" s="2013"/>
      <c r="JZK32" s="2009"/>
      <c r="JZL32" s="2010"/>
      <c r="JZM32" s="2011"/>
      <c r="JZN32" s="2012"/>
      <c r="JZO32" s="2012"/>
      <c r="JZP32" s="2012"/>
      <c r="JZQ32" s="2012"/>
      <c r="JZR32" s="2012"/>
      <c r="JZS32" s="2012"/>
      <c r="JZT32" s="2012"/>
      <c r="JZU32" s="2012"/>
      <c r="JZV32" s="2012"/>
      <c r="JZW32" s="2012"/>
      <c r="JZX32" s="2012"/>
      <c r="JZY32" s="2012"/>
      <c r="JZZ32" s="2012"/>
      <c r="KAA32" s="2013"/>
      <c r="KAB32" s="2009"/>
      <c r="KAC32" s="2010"/>
      <c r="KAD32" s="2011"/>
      <c r="KAE32" s="2012"/>
      <c r="KAF32" s="2012"/>
      <c r="KAG32" s="2012"/>
      <c r="KAH32" s="2012"/>
      <c r="KAI32" s="2012"/>
      <c r="KAJ32" s="2012"/>
      <c r="KAK32" s="2012"/>
      <c r="KAL32" s="2012"/>
      <c r="KAM32" s="2012"/>
      <c r="KAN32" s="2012"/>
      <c r="KAO32" s="2012"/>
      <c r="KAP32" s="2012"/>
      <c r="KAQ32" s="2012"/>
      <c r="KAR32" s="2013"/>
      <c r="KAS32" s="2009"/>
      <c r="KAT32" s="2010"/>
      <c r="KAU32" s="2011"/>
      <c r="KAV32" s="2012"/>
      <c r="KAW32" s="2012"/>
      <c r="KAX32" s="2012"/>
      <c r="KAY32" s="2012"/>
      <c r="KAZ32" s="2012"/>
      <c r="KBA32" s="2012"/>
      <c r="KBB32" s="2012"/>
      <c r="KBC32" s="2012"/>
      <c r="KBD32" s="2012"/>
      <c r="KBE32" s="2012"/>
      <c r="KBF32" s="2012"/>
      <c r="KBG32" s="2012"/>
      <c r="KBH32" s="2012"/>
      <c r="KBI32" s="2013"/>
      <c r="KBJ32" s="2009"/>
      <c r="KBK32" s="2010"/>
      <c r="KBL32" s="2011"/>
      <c r="KBM32" s="2012"/>
      <c r="KBN32" s="2012"/>
      <c r="KBO32" s="2012"/>
      <c r="KBP32" s="2012"/>
      <c r="KBQ32" s="2012"/>
      <c r="KBR32" s="2012"/>
      <c r="KBS32" s="2012"/>
      <c r="KBT32" s="2012"/>
      <c r="KBU32" s="2012"/>
      <c r="KBV32" s="2012"/>
      <c r="KBW32" s="2012"/>
      <c r="KBX32" s="2012"/>
      <c r="KBY32" s="2012"/>
      <c r="KBZ32" s="2013"/>
      <c r="KCA32" s="2009"/>
      <c r="KCB32" s="2010"/>
      <c r="KCC32" s="2011"/>
      <c r="KCD32" s="2012"/>
      <c r="KCE32" s="2012"/>
      <c r="KCF32" s="2012"/>
      <c r="KCG32" s="2012"/>
      <c r="KCH32" s="2012"/>
      <c r="KCI32" s="2012"/>
      <c r="KCJ32" s="2012"/>
      <c r="KCK32" s="2012"/>
      <c r="KCL32" s="2012"/>
      <c r="KCM32" s="2012"/>
      <c r="KCN32" s="2012"/>
      <c r="KCO32" s="2012"/>
      <c r="KCP32" s="2012"/>
      <c r="KCQ32" s="2013"/>
      <c r="KCR32" s="2009"/>
      <c r="KCS32" s="2010"/>
      <c r="KCT32" s="2011"/>
      <c r="KCU32" s="2012"/>
      <c r="KCV32" s="2012"/>
      <c r="KCW32" s="2012"/>
      <c r="KCX32" s="2012"/>
      <c r="KCY32" s="2012"/>
      <c r="KCZ32" s="2012"/>
      <c r="KDA32" s="2012"/>
      <c r="KDB32" s="2012"/>
      <c r="KDC32" s="2012"/>
      <c r="KDD32" s="2012"/>
      <c r="KDE32" s="2012"/>
      <c r="KDF32" s="2012"/>
      <c r="KDG32" s="2012"/>
      <c r="KDH32" s="2013"/>
      <c r="KDI32" s="2009"/>
      <c r="KDJ32" s="2010"/>
      <c r="KDK32" s="2011"/>
      <c r="KDL32" s="2012"/>
      <c r="KDM32" s="2012"/>
      <c r="KDN32" s="2012"/>
      <c r="KDO32" s="2012"/>
      <c r="KDP32" s="2012"/>
      <c r="KDQ32" s="2012"/>
      <c r="KDR32" s="2012"/>
      <c r="KDS32" s="2012"/>
      <c r="KDT32" s="2012"/>
      <c r="KDU32" s="2012"/>
      <c r="KDV32" s="2012"/>
      <c r="KDW32" s="2012"/>
      <c r="KDX32" s="2012"/>
      <c r="KDY32" s="2013"/>
      <c r="KDZ32" s="2009"/>
      <c r="KEA32" s="2010"/>
      <c r="KEB32" s="2011"/>
      <c r="KEC32" s="2012"/>
      <c r="KED32" s="2012"/>
      <c r="KEE32" s="2012"/>
      <c r="KEF32" s="2012"/>
      <c r="KEG32" s="2012"/>
      <c r="KEH32" s="2012"/>
      <c r="KEI32" s="2012"/>
      <c r="KEJ32" s="2012"/>
      <c r="KEK32" s="2012"/>
      <c r="KEL32" s="2012"/>
      <c r="KEM32" s="2012"/>
      <c r="KEN32" s="2012"/>
      <c r="KEO32" s="2012"/>
      <c r="KEP32" s="2013"/>
      <c r="KEQ32" s="2009"/>
      <c r="KER32" s="2010"/>
      <c r="KES32" s="2011"/>
      <c r="KET32" s="2012"/>
      <c r="KEU32" s="2012"/>
      <c r="KEV32" s="2012"/>
      <c r="KEW32" s="2012"/>
      <c r="KEX32" s="2012"/>
      <c r="KEY32" s="2012"/>
      <c r="KEZ32" s="2012"/>
      <c r="KFA32" s="2012"/>
      <c r="KFB32" s="2012"/>
      <c r="KFC32" s="2012"/>
      <c r="KFD32" s="2012"/>
      <c r="KFE32" s="2012"/>
      <c r="KFF32" s="2012"/>
      <c r="KFG32" s="2013"/>
      <c r="KFH32" s="2009"/>
      <c r="KFI32" s="2010"/>
      <c r="KFJ32" s="2011"/>
      <c r="KFK32" s="2012"/>
      <c r="KFL32" s="2012"/>
      <c r="KFM32" s="2012"/>
      <c r="KFN32" s="2012"/>
      <c r="KFO32" s="2012"/>
      <c r="KFP32" s="2012"/>
      <c r="KFQ32" s="2012"/>
      <c r="KFR32" s="2012"/>
      <c r="KFS32" s="2012"/>
      <c r="KFT32" s="2012"/>
      <c r="KFU32" s="2012"/>
      <c r="KFV32" s="2012"/>
      <c r="KFW32" s="2012"/>
      <c r="KFX32" s="2013"/>
      <c r="KFY32" s="2009"/>
      <c r="KFZ32" s="2010"/>
      <c r="KGA32" s="2011"/>
      <c r="KGB32" s="2012"/>
      <c r="KGC32" s="2012"/>
      <c r="KGD32" s="2012"/>
      <c r="KGE32" s="2012"/>
      <c r="KGF32" s="2012"/>
      <c r="KGG32" s="2012"/>
      <c r="KGH32" s="2012"/>
      <c r="KGI32" s="2012"/>
      <c r="KGJ32" s="2012"/>
      <c r="KGK32" s="2012"/>
      <c r="KGL32" s="2012"/>
      <c r="KGM32" s="2012"/>
      <c r="KGN32" s="2012"/>
      <c r="KGO32" s="2013"/>
      <c r="KGP32" s="2009"/>
      <c r="KGQ32" s="2010"/>
      <c r="KGR32" s="2011"/>
      <c r="KGS32" s="2012"/>
      <c r="KGT32" s="2012"/>
      <c r="KGU32" s="2012"/>
      <c r="KGV32" s="2012"/>
      <c r="KGW32" s="2012"/>
      <c r="KGX32" s="2012"/>
      <c r="KGY32" s="2012"/>
      <c r="KGZ32" s="2012"/>
      <c r="KHA32" s="2012"/>
      <c r="KHB32" s="2012"/>
      <c r="KHC32" s="2012"/>
      <c r="KHD32" s="2012"/>
      <c r="KHE32" s="2012"/>
      <c r="KHF32" s="2013"/>
      <c r="KHG32" s="2009"/>
      <c r="KHH32" s="2010"/>
      <c r="KHI32" s="2011"/>
      <c r="KHJ32" s="2012"/>
      <c r="KHK32" s="2012"/>
      <c r="KHL32" s="2012"/>
      <c r="KHM32" s="2012"/>
      <c r="KHN32" s="2012"/>
      <c r="KHO32" s="2012"/>
      <c r="KHP32" s="2012"/>
      <c r="KHQ32" s="2012"/>
      <c r="KHR32" s="2012"/>
      <c r="KHS32" s="2012"/>
      <c r="KHT32" s="2012"/>
      <c r="KHU32" s="2012"/>
      <c r="KHV32" s="2012"/>
      <c r="KHW32" s="2013"/>
      <c r="KHX32" s="2009"/>
      <c r="KHY32" s="2010"/>
      <c r="KHZ32" s="2011"/>
      <c r="KIA32" s="2012"/>
      <c r="KIB32" s="2012"/>
      <c r="KIC32" s="2012"/>
      <c r="KID32" s="2012"/>
      <c r="KIE32" s="2012"/>
      <c r="KIF32" s="2012"/>
      <c r="KIG32" s="2012"/>
      <c r="KIH32" s="2012"/>
      <c r="KII32" s="2012"/>
      <c r="KIJ32" s="2012"/>
      <c r="KIK32" s="2012"/>
      <c r="KIL32" s="2012"/>
      <c r="KIM32" s="2012"/>
      <c r="KIN32" s="2013"/>
      <c r="KIO32" s="2009"/>
      <c r="KIP32" s="2010"/>
      <c r="KIQ32" s="2011"/>
      <c r="KIR32" s="2012"/>
      <c r="KIS32" s="2012"/>
      <c r="KIT32" s="2012"/>
      <c r="KIU32" s="2012"/>
      <c r="KIV32" s="2012"/>
      <c r="KIW32" s="2012"/>
      <c r="KIX32" s="2012"/>
      <c r="KIY32" s="2012"/>
      <c r="KIZ32" s="2012"/>
      <c r="KJA32" s="2012"/>
      <c r="KJB32" s="2012"/>
      <c r="KJC32" s="2012"/>
      <c r="KJD32" s="2012"/>
      <c r="KJE32" s="2013"/>
      <c r="KJF32" s="2009"/>
      <c r="KJG32" s="2010"/>
      <c r="KJH32" s="2011"/>
      <c r="KJI32" s="2012"/>
      <c r="KJJ32" s="2012"/>
      <c r="KJK32" s="2012"/>
      <c r="KJL32" s="2012"/>
      <c r="KJM32" s="2012"/>
      <c r="KJN32" s="2012"/>
      <c r="KJO32" s="2012"/>
      <c r="KJP32" s="2012"/>
      <c r="KJQ32" s="2012"/>
      <c r="KJR32" s="2012"/>
      <c r="KJS32" s="2012"/>
      <c r="KJT32" s="2012"/>
      <c r="KJU32" s="2012"/>
      <c r="KJV32" s="2013"/>
      <c r="KJW32" s="2009"/>
      <c r="KJX32" s="2010"/>
      <c r="KJY32" s="2011"/>
      <c r="KJZ32" s="2012"/>
      <c r="KKA32" s="2012"/>
      <c r="KKB32" s="2012"/>
      <c r="KKC32" s="2012"/>
      <c r="KKD32" s="2012"/>
      <c r="KKE32" s="2012"/>
      <c r="KKF32" s="2012"/>
      <c r="KKG32" s="2012"/>
      <c r="KKH32" s="2012"/>
      <c r="KKI32" s="2012"/>
      <c r="KKJ32" s="2012"/>
      <c r="KKK32" s="2012"/>
      <c r="KKL32" s="2012"/>
      <c r="KKM32" s="2013"/>
      <c r="KKN32" s="2009"/>
      <c r="KKO32" s="2010"/>
      <c r="KKP32" s="2011"/>
      <c r="KKQ32" s="2012"/>
      <c r="KKR32" s="2012"/>
      <c r="KKS32" s="2012"/>
      <c r="KKT32" s="2012"/>
      <c r="KKU32" s="2012"/>
      <c r="KKV32" s="2012"/>
      <c r="KKW32" s="2012"/>
      <c r="KKX32" s="2012"/>
      <c r="KKY32" s="2012"/>
      <c r="KKZ32" s="2012"/>
      <c r="KLA32" s="2012"/>
      <c r="KLB32" s="2012"/>
      <c r="KLC32" s="2012"/>
      <c r="KLD32" s="2013"/>
      <c r="KLE32" s="2009"/>
      <c r="KLF32" s="2010"/>
      <c r="KLG32" s="2011"/>
      <c r="KLH32" s="2012"/>
      <c r="KLI32" s="2012"/>
      <c r="KLJ32" s="2012"/>
      <c r="KLK32" s="2012"/>
      <c r="KLL32" s="2012"/>
      <c r="KLM32" s="2012"/>
      <c r="KLN32" s="2012"/>
      <c r="KLO32" s="2012"/>
      <c r="KLP32" s="2012"/>
      <c r="KLQ32" s="2012"/>
      <c r="KLR32" s="2012"/>
      <c r="KLS32" s="2012"/>
      <c r="KLT32" s="2012"/>
      <c r="KLU32" s="2013"/>
      <c r="KLV32" s="2009"/>
      <c r="KLW32" s="2010"/>
      <c r="KLX32" s="2011"/>
      <c r="KLY32" s="2012"/>
      <c r="KLZ32" s="2012"/>
      <c r="KMA32" s="2012"/>
      <c r="KMB32" s="2012"/>
      <c r="KMC32" s="2012"/>
      <c r="KMD32" s="2012"/>
      <c r="KME32" s="2012"/>
      <c r="KMF32" s="2012"/>
      <c r="KMG32" s="2012"/>
      <c r="KMH32" s="2012"/>
      <c r="KMI32" s="2012"/>
      <c r="KMJ32" s="2012"/>
      <c r="KMK32" s="2012"/>
      <c r="KML32" s="2013"/>
      <c r="KMM32" s="2009"/>
      <c r="KMN32" s="2010"/>
      <c r="KMO32" s="2011"/>
      <c r="KMP32" s="2012"/>
      <c r="KMQ32" s="2012"/>
      <c r="KMR32" s="2012"/>
      <c r="KMS32" s="2012"/>
      <c r="KMT32" s="2012"/>
      <c r="KMU32" s="2012"/>
      <c r="KMV32" s="2012"/>
      <c r="KMW32" s="2012"/>
      <c r="KMX32" s="2012"/>
      <c r="KMY32" s="2012"/>
      <c r="KMZ32" s="2012"/>
      <c r="KNA32" s="2012"/>
      <c r="KNB32" s="2012"/>
      <c r="KNC32" s="2013"/>
      <c r="KND32" s="2009"/>
      <c r="KNE32" s="2010"/>
      <c r="KNF32" s="2011"/>
      <c r="KNG32" s="2012"/>
      <c r="KNH32" s="2012"/>
      <c r="KNI32" s="2012"/>
      <c r="KNJ32" s="2012"/>
      <c r="KNK32" s="2012"/>
      <c r="KNL32" s="2012"/>
      <c r="KNM32" s="2012"/>
      <c r="KNN32" s="2012"/>
      <c r="KNO32" s="2012"/>
      <c r="KNP32" s="2012"/>
      <c r="KNQ32" s="2012"/>
      <c r="KNR32" s="2012"/>
      <c r="KNS32" s="2012"/>
      <c r="KNT32" s="2013"/>
      <c r="KNU32" s="2009"/>
      <c r="KNV32" s="2010"/>
      <c r="KNW32" s="2011"/>
      <c r="KNX32" s="2012"/>
      <c r="KNY32" s="2012"/>
      <c r="KNZ32" s="2012"/>
      <c r="KOA32" s="2012"/>
      <c r="KOB32" s="2012"/>
      <c r="KOC32" s="2012"/>
      <c r="KOD32" s="2012"/>
      <c r="KOE32" s="2012"/>
      <c r="KOF32" s="2012"/>
      <c r="KOG32" s="2012"/>
      <c r="KOH32" s="2012"/>
      <c r="KOI32" s="2012"/>
      <c r="KOJ32" s="2012"/>
      <c r="KOK32" s="2013"/>
      <c r="KOL32" s="2009"/>
      <c r="KOM32" s="2010"/>
      <c r="KON32" s="2011"/>
      <c r="KOO32" s="2012"/>
      <c r="KOP32" s="2012"/>
      <c r="KOQ32" s="2012"/>
      <c r="KOR32" s="2012"/>
      <c r="KOS32" s="2012"/>
      <c r="KOT32" s="2012"/>
      <c r="KOU32" s="2012"/>
      <c r="KOV32" s="2012"/>
      <c r="KOW32" s="2012"/>
      <c r="KOX32" s="2012"/>
      <c r="KOY32" s="2012"/>
      <c r="KOZ32" s="2012"/>
      <c r="KPA32" s="2012"/>
      <c r="KPB32" s="2013"/>
      <c r="KPC32" s="2009"/>
      <c r="KPD32" s="2010"/>
      <c r="KPE32" s="2011"/>
      <c r="KPF32" s="2012"/>
      <c r="KPG32" s="2012"/>
      <c r="KPH32" s="2012"/>
      <c r="KPI32" s="2012"/>
      <c r="KPJ32" s="2012"/>
      <c r="KPK32" s="2012"/>
      <c r="KPL32" s="2012"/>
      <c r="KPM32" s="2012"/>
      <c r="KPN32" s="2012"/>
      <c r="KPO32" s="2012"/>
      <c r="KPP32" s="2012"/>
      <c r="KPQ32" s="2012"/>
      <c r="KPR32" s="2012"/>
      <c r="KPS32" s="2013"/>
      <c r="KPT32" s="2009"/>
      <c r="KPU32" s="2010"/>
      <c r="KPV32" s="2011"/>
      <c r="KPW32" s="2012"/>
      <c r="KPX32" s="2012"/>
      <c r="KPY32" s="2012"/>
      <c r="KPZ32" s="2012"/>
      <c r="KQA32" s="2012"/>
      <c r="KQB32" s="2012"/>
      <c r="KQC32" s="2012"/>
      <c r="KQD32" s="2012"/>
      <c r="KQE32" s="2012"/>
      <c r="KQF32" s="2012"/>
      <c r="KQG32" s="2012"/>
      <c r="KQH32" s="2012"/>
      <c r="KQI32" s="2012"/>
      <c r="KQJ32" s="2013"/>
      <c r="KQK32" s="2009"/>
      <c r="KQL32" s="2010"/>
      <c r="KQM32" s="2011"/>
      <c r="KQN32" s="2012"/>
      <c r="KQO32" s="2012"/>
      <c r="KQP32" s="2012"/>
      <c r="KQQ32" s="2012"/>
      <c r="KQR32" s="2012"/>
      <c r="KQS32" s="2012"/>
      <c r="KQT32" s="2012"/>
      <c r="KQU32" s="2012"/>
      <c r="KQV32" s="2012"/>
      <c r="KQW32" s="2012"/>
      <c r="KQX32" s="2012"/>
      <c r="KQY32" s="2012"/>
      <c r="KQZ32" s="2012"/>
      <c r="KRA32" s="2013"/>
      <c r="KRB32" s="2009"/>
      <c r="KRC32" s="2010"/>
      <c r="KRD32" s="2011"/>
      <c r="KRE32" s="2012"/>
      <c r="KRF32" s="2012"/>
      <c r="KRG32" s="2012"/>
      <c r="KRH32" s="2012"/>
      <c r="KRI32" s="2012"/>
      <c r="KRJ32" s="2012"/>
      <c r="KRK32" s="2012"/>
      <c r="KRL32" s="2012"/>
      <c r="KRM32" s="2012"/>
      <c r="KRN32" s="2012"/>
      <c r="KRO32" s="2012"/>
      <c r="KRP32" s="2012"/>
      <c r="KRQ32" s="2012"/>
      <c r="KRR32" s="2013"/>
      <c r="KRS32" s="2009"/>
      <c r="KRT32" s="2010"/>
      <c r="KRU32" s="2011"/>
      <c r="KRV32" s="2012"/>
      <c r="KRW32" s="2012"/>
      <c r="KRX32" s="2012"/>
      <c r="KRY32" s="2012"/>
      <c r="KRZ32" s="2012"/>
      <c r="KSA32" s="2012"/>
      <c r="KSB32" s="2012"/>
      <c r="KSC32" s="2012"/>
      <c r="KSD32" s="2012"/>
      <c r="KSE32" s="2012"/>
      <c r="KSF32" s="2012"/>
      <c r="KSG32" s="2012"/>
      <c r="KSH32" s="2012"/>
      <c r="KSI32" s="2013"/>
      <c r="KSJ32" s="2009"/>
      <c r="KSK32" s="2010"/>
      <c r="KSL32" s="2011"/>
      <c r="KSM32" s="2012"/>
      <c r="KSN32" s="2012"/>
      <c r="KSO32" s="2012"/>
      <c r="KSP32" s="2012"/>
      <c r="KSQ32" s="2012"/>
      <c r="KSR32" s="2012"/>
      <c r="KSS32" s="2012"/>
      <c r="KST32" s="2012"/>
      <c r="KSU32" s="2012"/>
      <c r="KSV32" s="2012"/>
      <c r="KSW32" s="2012"/>
      <c r="KSX32" s="2012"/>
      <c r="KSY32" s="2012"/>
      <c r="KSZ32" s="2013"/>
      <c r="KTA32" s="2009"/>
      <c r="KTB32" s="2010"/>
      <c r="KTC32" s="2011"/>
      <c r="KTD32" s="2012"/>
      <c r="KTE32" s="2012"/>
      <c r="KTF32" s="2012"/>
      <c r="KTG32" s="2012"/>
      <c r="KTH32" s="2012"/>
      <c r="KTI32" s="2012"/>
      <c r="KTJ32" s="2012"/>
      <c r="KTK32" s="2012"/>
      <c r="KTL32" s="2012"/>
      <c r="KTM32" s="2012"/>
      <c r="KTN32" s="2012"/>
      <c r="KTO32" s="2012"/>
      <c r="KTP32" s="2012"/>
      <c r="KTQ32" s="2013"/>
      <c r="KTR32" s="2009"/>
      <c r="KTS32" s="2010"/>
      <c r="KTT32" s="2011"/>
      <c r="KTU32" s="2012"/>
      <c r="KTV32" s="2012"/>
      <c r="KTW32" s="2012"/>
      <c r="KTX32" s="2012"/>
      <c r="KTY32" s="2012"/>
      <c r="KTZ32" s="2012"/>
      <c r="KUA32" s="2012"/>
      <c r="KUB32" s="2012"/>
      <c r="KUC32" s="2012"/>
      <c r="KUD32" s="2012"/>
      <c r="KUE32" s="2012"/>
      <c r="KUF32" s="2012"/>
      <c r="KUG32" s="2012"/>
      <c r="KUH32" s="2013"/>
      <c r="KUI32" s="2009"/>
      <c r="KUJ32" s="2010"/>
      <c r="KUK32" s="2011"/>
      <c r="KUL32" s="2012"/>
      <c r="KUM32" s="2012"/>
      <c r="KUN32" s="2012"/>
      <c r="KUO32" s="2012"/>
      <c r="KUP32" s="2012"/>
      <c r="KUQ32" s="2012"/>
      <c r="KUR32" s="2012"/>
      <c r="KUS32" s="2012"/>
      <c r="KUT32" s="2012"/>
      <c r="KUU32" s="2012"/>
      <c r="KUV32" s="2012"/>
      <c r="KUW32" s="2012"/>
      <c r="KUX32" s="2012"/>
      <c r="KUY32" s="2013"/>
      <c r="KUZ32" s="2009"/>
      <c r="KVA32" s="2010"/>
      <c r="KVB32" s="2011"/>
      <c r="KVC32" s="2012"/>
      <c r="KVD32" s="2012"/>
      <c r="KVE32" s="2012"/>
      <c r="KVF32" s="2012"/>
      <c r="KVG32" s="2012"/>
      <c r="KVH32" s="2012"/>
      <c r="KVI32" s="2012"/>
      <c r="KVJ32" s="2012"/>
      <c r="KVK32" s="2012"/>
      <c r="KVL32" s="2012"/>
      <c r="KVM32" s="2012"/>
      <c r="KVN32" s="2012"/>
      <c r="KVO32" s="2012"/>
      <c r="KVP32" s="2013"/>
      <c r="KVQ32" s="2009"/>
      <c r="KVR32" s="2010"/>
      <c r="KVS32" s="2011"/>
      <c r="KVT32" s="2012"/>
      <c r="KVU32" s="2012"/>
      <c r="KVV32" s="2012"/>
      <c r="KVW32" s="2012"/>
      <c r="KVX32" s="2012"/>
      <c r="KVY32" s="2012"/>
      <c r="KVZ32" s="2012"/>
      <c r="KWA32" s="2012"/>
      <c r="KWB32" s="2012"/>
      <c r="KWC32" s="2012"/>
      <c r="KWD32" s="2012"/>
      <c r="KWE32" s="2012"/>
      <c r="KWF32" s="2012"/>
      <c r="KWG32" s="2013"/>
      <c r="KWH32" s="2009"/>
      <c r="KWI32" s="2010"/>
      <c r="KWJ32" s="2011"/>
      <c r="KWK32" s="2012"/>
      <c r="KWL32" s="2012"/>
      <c r="KWM32" s="2012"/>
      <c r="KWN32" s="2012"/>
      <c r="KWO32" s="2012"/>
      <c r="KWP32" s="2012"/>
      <c r="KWQ32" s="2012"/>
      <c r="KWR32" s="2012"/>
      <c r="KWS32" s="2012"/>
      <c r="KWT32" s="2012"/>
      <c r="KWU32" s="2012"/>
      <c r="KWV32" s="2012"/>
      <c r="KWW32" s="2012"/>
      <c r="KWX32" s="2013"/>
      <c r="KWY32" s="2009"/>
      <c r="KWZ32" s="2010"/>
      <c r="KXA32" s="2011"/>
      <c r="KXB32" s="2012"/>
      <c r="KXC32" s="2012"/>
      <c r="KXD32" s="2012"/>
      <c r="KXE32" s="2012"/>
      <c r="KXF32" s="2012"/>
      <c r="KXG32" s="2012"/>
      <c r="KXH32" s="2012"/>
      <c r="KXI32" s="2012"/>
      <c r="KXJ32" s="2012"/>
      <c r="KXK32" s="2012"/>
      <c r="KXL32" s="2012"/>
      <c r="KXM32" s="2012"/>
      <c r="KXN32" s="2012"/>
      <c r="KXO32" s="2013"/>
      <c r="KXP32" s="2009"/>
      <c r="KXQ32" s="2010"/>
      <c r="KXR32" s="2011"/>
      <c r="KXS32" s="2012"/>
      <c r="KXT32" s="2012"/>
      <c r="KXU32" s="2012"/>
      <c r="KXV32" s="2012"/>
      <c r="KXW32" s="2012"/>
      <c r="KXX32" s="2012"/>
      <c r="KXY32" s="2012"/>
      <c r="KXZ32" s="2012"/>
      <c r="KYA32" s="2012"/>
      <c r="KYB32" s="2012"/>
      <c r="KYC32" s="2012"/>
      <c r="KYD32" s="2012"/>
      <c r="KYE32" s="2012"/>
      <c r="KYF32" s="2013"/>
      <c r="KYG32" s="2009"/>
      <c r="KYH32" s="2010"/>
      <c r="KYI32" s="2011"/>
      <c r="KYJ32" s="2012"/>
      <c r="KYK32" s="2012"/>
      <c r="KYL32" s="2012"/>
      <c r="KYM32" s="2012"/>
      <c r="KYN32" s="2012"/>
      <c r="KYO32" s="2012"/>
      <c r="KYP32" s="2012"/>
      <c r="KYQ32" s="2012"/>
      <c r="KYR32" s="2012"/>
      <c r="KYS32" s="2012"/>
      <c r="KYT32" s="2012"/>
      <c r="KYU32" s="2012"/>
      <c r="KYV32" s="2012"/>
      <c r="KYW32" s="2013"/>
      <c r="KYX32" s="2009"/>
      <c r="KYY32" s="2010"/>
      <c r="KYZ32" s="2011"/>
      <c r="KZA32" s="2012"/>
      <c r="KZB32" s="2012"/>
      <c r="KZC32" s="2012"/>
      <c r="KZD32" s="2012"/>
      <c r="KZE32" s="2012"/>
      <c r="KZF32" s="2012"/>
      <c r="KZG32" s="2012"/>
      <c r="KZH32" s="2012"/>
      <c r="KZI32" s="2012"/>
      <c r="KZJ32" s="2012"/>
      <c r="KZK32" s="2012"/>
      <c r="KZL32" s="2012"/>
      <c r="KZM32" s="2012"/>
      <c r="KZN32" s="2013"/>
      <c r="KZO32" s="2009"/>
      <c r="KZP32" s="2010"/>
      <c r="KZQ32" s="2011"/>
      <c r="KZR32" s="2012"/>
      <c r="KZS32" s="2012"/>
      <c r="KZT32" s="2012"/>
      <c r="KZU32" s="2012"/>
      <c r="KZV32" s="2012"/>
      <c r="KZW32" s="2012"/>
      <c r="KZX32" s="2012"/>
      <c r="KZY32" s="2012"/>
      <c r="KZZ32" s="2012"/>
      <c r="LAA32" s="2012"/>
      <c r="LAB32" s="2012"/>
      <c r="LAC32" s="2012"/>
      <c r="LAD32" s="2012"/>
      <c r="LAE32" s="2013"/>
      <c r="LAF32" s="2009"/>
      <c r="LAG32" s="2010"/>
      <c r="LAH32" s="2011"/>
      <c r="LAI32" s="2012"/>
      <c r="LAJ32" s="2012"/>
      <c r="LAK32" s="2012"/>
      <c r="LAL32" s="2012"/>
      <c r="LAM32" s="2012"/>
      <c r="LAN32" s="2012"/>
      <c r="LAO32" s="2012"/>
      <c r="LAP32" s="2012"/>
      <c r="LAQ32" s="2012"/>
      <c r="LAR32" s="2012"/>
      <c r="LAS32" s="2012"/>
      <c r="LAT32" s="2012"/>
      <c r="LAU32" s="2012"/>
      <c r="LAV32" s="2013"/>
      <c r="LAW32" s="2009"/>
      <c r="LAX32" s="2010"/>
      <c r="LAY32" s="2011"/>
      <c r="LAZ32" s="2012"/>
      <c r="LBA32" s="2012"/>
      <c r="LBB32" s="2012"/>
      <c r="LBC32" s="2012"/>
      <c r="LBD32" s="2012"/>
      <c r="LBE32" s="2012"/>
      <c r="LBF32" s="2012"/>
      <c r="LBG32" s="2012"/>
      <c r="LBH32" s="2012"/>
      <c r="LBI32" s="2012"/>
      <c r="LBJ32" s="2012"/>
      <c r="LBK32" s="2012"/>
      <c r="LBL32" s="2012"/>
      <c r="LBM32" s="2013"/>
      <c r="LBN32" s="2009"/>
      <c r="LBO32" s="2010"/>
      <c r="LBP32" s="2011"/>
      <c r="LBQ32" s="2012"/>
      <c r="LBR32" s="2012"/>
      <c r="LBS32" s="2012"/>
      <c r="LBT32" s="2012"/>
      <c r="LBU32" s="2012"/>
      <c r="LBV32" s="2012"/>
      <c r="LBW32" s="2012"/>
      <c r="LBX32" s="2012"/>
      <c r="LBY32" s="2012"/>
      <c r="LBZ32" s="2012"/>
      <c r="LCA32" s="2012"/>
      <c r="LCB32" s="2012"/>
      <c r="LCC32" s="2012"/>
      <c r="LCD32" s="2013"/>
      <c r="LCE32" s="2009"/>
      <c r="LCF32" s="2010"/>
      <c r="LCG32" s="2011"/>
      <c r="LCH32" s="2012"/>
      <c r="LCI32" s="2012"/>
      <c r="LCJ32" s="2012"/>
      <c r="LCK32" s="2012"/>
      <c r="LCL32" s="2012"/>
      <c r="LCM32" s="2012"/>
      <c r="LCN32" s="2012"/>
      <c r="LCO32" s="2012"/>
      <c r="LCP32" s="2012"/>
      <c r="LCQ32" s="2012"/>
      <c r="LCR32" s="2012"/>
      <c r="LCS32" s="2012"/>
      <c r="LCT32" s="2012"/>
      <c r="LCU32" s="2013"/>
      <c r="LCV32" s="2009"/>
      <c r="LCW32" s="2010"/>
      <c r="LCX32" s="2011"/>
      <c r="LCY32" s="2012"/>
      <c r="LCZ32" s="2012"/>
      <c r="LDA32" s="2012"/>
      <c r="LDB32" s="2012"/>
      <c r="LDC32" s="2012"/>
      <c r="LDD32" s="2012"/>
      <c r="LDE32" s="2012"/>
      <c r="LDF32" s="2012"/>
      <c r="LDG32" s="2012"/>
      <c r="LDH32" s="2012"/>
      <c r="LDI32" s="2012"/>
      <c r="LDJ32" s="2012"/>
      <c r="LDK32" s="2012"/>
      <c r="LDL32" s="2013"/>
      <c r="LDM32" s="2009"/>
      <c r="LDN32" s="2010"/>
      <c r="LDO32" s="2011"/>
      <c r="LDP32" s="2012"/>
      <c r="LDQ32" s="2012"/>
      <c r="LDR32" s="2012"/>
      <c r="LDS32" s="2012"/>
      <c r="LDT32" s="2012"/>
      <c r="LDU32" s="2012"/>
      <c r="LDV32" s="2012"/>
      <c r="LDW32" s="2012"/>
      <c r="LDX32" s="2012"/>
      <c r="LDY32" s="2012"/>
      <c r="LDZ32" s="2012"/>
      <c r="LEA32" s="2012"/>
      <c r="LEB32" s="2012"/>
      <c r="LEC32" s="2013"/>
      <c r="LED32" s="2009"/>
      <c r="LEE32" s="2010"/>
      <c r="LEF32" s="2011"/>
      <c r="LEG32" s="2012"/>
      <c r="LEH32" s="2012"/>
      <c r="LEI32" s="2012"/>
      <c r="LEJ32" s="2012"/>
      <c r="LEK32" s="2012"/>
      <c r="LEL32" s="2012"/>
      <c r="LEM32" s="2012"/>
      <c r="LEN32" s="2012"/>
      <c r="LEO32" s="2012"/>
      <c r="LEP32" s="2012"/>
      <c r="LEQ32" s="2012"/>
      <c r="LER32" s="2012"/>
      <c r="LES32" s="2012"/>
      <c r="LET32" s="2013"/>
      <c r="LEU32" s="2009"/>
      <c r="LEV32" s="2010"/>
      <c r="LEW32" s="2011"/>
      <c r="LEX32" s="2012"/>
      <c r="LEY32" s="2012"/>
      <c r="LEZ32" s="2012"/>
      <c r="LFA32" s="2012"/>
      <c r="LFB32" s="2012"/>
      <c r="LFC32" s="2012"/>
      <c r="LFD32" s="2012"/>
      <c r="LFE32" s="2012"/>
      <c r="LFF32" s="2012"/>
      <c r="LFG32" s="2012"/>
      <c r="LFH32" s="2012"/>
      <c r="LFI32" s="2012"/>
      <c r="LFJ32" s="2012"/>
      <c r="LFK32" s="2013"/>
      <c r="LFL32" s="2009"/>
      <c r="LFM32" s="2010"/>
      <c r="LFN32" s="2011"/>
      <c r="LFO32" s="2012"/>
      <c r="LFP32" s="2012"/>
      <c r="LFQ32" s="2012"/>
      <c r="LFR32" s="2012"/>
      <c r="LFS32" s="2012"/>
      <c r="LFT32" s="2012"/>
      <c r="LFU32" s="2012"/>
      <c r="LFV32" s="2012"/>
      <c r="LFW32" s="2012"/>
      <c r="LFX32" s="2012"/>
      <c r="LFY32" s="2012"/>
      <c r="LFZ32" s="2012"/>
      <c r="LGA32" s="2012"/>
      <c r="LGB32" s="2013"/>
      <c r="LGC32" s="2009"/>
      <c r="LGD32" s="2010"/>
      <c r="LGE32" s="2011"/>
      <c r="LGF32" s="2012"/>
      <c r="LGG32" s="2012"/>
      <c r="LGH32" s="2012"/>
      <c r="LGI32" s="2012"/>
      <c r="LGJ32" s="2012"/>
      <c r="LGK32" s="2012"/>
      <c r="LGL32" s="2012"/>
      <c r="LGM32" s="2012"/>
      <c r="LGN32" s="2012"/>
      <c r="LGO32" s="2012"/>
      <c r="LGP32" s="2012"/>
      <c r="LGQ32" s="2012"/>
      <c r="LGR32" s="2012"/>
      <c r="LGS32" s="2013"/>
      <c r="LGT32" s="2009"/>
      <c r="LGU32" s="2010"/>
      <c r="LGV32" s="2011"/>
      <c r="LGW32" s="2012"/>
      <c r="LGX32" s="2012"/>
      <c r="LGY32" s="2012"/>
      <c r="LGZ32" s="2012"/>
      <c r="LHA32" s="2012"/>
      <c r="LHB32" s="2012"/>
      <c r="LHC32" s="2012"/>
      <c r="LHD32" s="2012"/>
      <c r="LHE32" s="2012"/>
      <c r="LHF32" s="2012"/>
      <c r="LHG32" s="2012"/>
      <c r="LHH32" s="2012"/>
      <c r="LHI32" s="2012"/>
      <c r="LHJ32" s="2013"/>
      <c r="LHK32" s="2009"/>
      <c r="LHL32" s="2010"/>
      <c r="LHM32" s="2011"/>
      <c r="LHN32" s="2012"/>
      <c r="LHO32" s="2012"/>
      <c r="LHP32" s="2012"/>
      <c r="LHQ32" s="2012"/>
      <c r="LHR32" s="2012"/>
      <c r="LHS32" s="2012"/>
      <c r="LHT32" s="2012"/>
      <c r="LHU32" s="2012"/>
      <c r="LHV32" s="2012"/>
      <c r="LHW32" s="2012"/>
      <c r="LHX32" s="2012"/>
      <c r="LHY32" s="2012"/>
      <c r="LHZ32" s="2012"/>
      <c r="LIA32" s="2013"/>
      <c r="LIB32" s="2009"/>
      <c r="LIC32" s="2010"/>
      <c r="LID32" s="2011"/>
      <c r="LIE32" s="2012"/>
      <c r="LIF32" s="2012"/>
      <c r="LIG32" s="2012"/>
      <c r="LIH32" s="2012"/>
      <c r="LII32" s="2012"/>
      <c r="LIJ32" s="2012"/>
      <c r="LIK32" s="2012"/>
      <c r="LIL32" s="2012"/>
      <c r="LIM32" s="2012"/>
      <c r="LIN32" s="2012"/>
      <c r="LIO32" s="2012"/>
      <c r="LIP32" s="2012"/>
      <c r="LIQ32" s="2012"/>
      <c r="LIR32" s="2013"/>
      <c r="LIS32" s="2009"/>
      <c r="LIT32" s="2010"/>
      <c r="LIU32" s="2011"/>
      <c r="LIV32" s="2012"/>
      <c r="LIW32" s="2012"/>
      <c r="LIX32" s="2012"/>
      <c r="LIY32" s="2012"/>
      <c r="LIZ32" s="2012"/>
      <c r="LJA32" s="2012"/>
      <c r="LJB32" s="2012"/>
      <c r="LJC32" s="2012"/>
      <c r="LJD32" s="2012"/>
      <c r="LJE32" s="2012"/>
      <c r="LJF32" s="2012"/>
      <c r="LJG32" s="2012"/>
      <c r="LJH32" s="2012"/>
      <c r="LJI32" s="2013"/>
      <c r="LJJ32" s="2009"/>
      <c r="LJK32" s="2010"/>
      <c r="LJL32" s="2011"/>
      <c r="LJM32" s="2012"/>
      <c r="LJN32" s="2012"/>
      <c r="LJO32" s="2012"/>
      <c r="LJP32" s="2012"/>
      <c r="LJQ32" s="2012"/>
      <c r="LJR32" s="2012"/>
      <c r="LJS32" s="2012"/>
      <c r="LJT32" s="2012"/>
      <c r="LJU32" s="2012"/>
      <c r="LJV32" s="2012"/>
      <c r="LJW32" s="2012"/>
      <c r="LJX32" s="2012"/>
      <c r="LJY32" s="2012"/>
      <c r="LJZ32" s="2013"/>
      <c r="LKA32" s="2009"/>
      <c r="LKB32" s="2010"/>
      <c r="LKC32" s="2011"/>
      <c r="LKD32" s="2012"/>
      <c r="LKE32" s="2012"/>
      <c r="LKF32" s="2012"/>
      <c r="LKG32" s="2012"/>
      <c r="LKH32" s="2012"/>
      <c r="LKI32" s="2012"/>
      <c r="LKJ32" s="2012"/>
      <c r="LKK32" s="2012"/>
      <c r="LKL32" s="2012"/>
      <c r="LKM32" s="2012"/>
      <c r="LKN32" s="2012"/>
      <c r="LKO32" s="2012"/>
      <c r="LKP32" s="2012"/>
      <c r="LKQ32" s="2013"/>
      <c r="LKR32" s="2009"/>
      <c r="LKS32" s="2010"/>
      <c r="LKT32" s="2011"/>
      <c r="LKU32" s="2012"/>
      <c r="LKV32" s="2012"/>
      <c r="LKW32" s="2012"/>
      <c r="LKX32" s="2012"/>
      <c r="LKY32" s="2012"/>
      <c r="LKZ32" s="2012"/>
      <c r="LLA32" s="2012"/>
      <c r="LLB32" s="2012"/>
      <c r="LLC32" s="2012"/>
      <c r="LLD32" s="2012"/>
      <c r="LLE32" s="2012"/>
      <c r="LLF32" s="2012"/>
      <c r="LLG32" s="2012"/>
      <c r="LLH32" s="2013"/>
      <c r="LLI32" s="2009"/>
      <c r="LLJ32" s="2010"/>
      <c r="LLK32" s="2011"/>
      <c r="LLL32" s="2012"/>
      <c r="LLM32" s="2012"/>
      <c r="LLN32" s="2012"/>
      <c r="LLO32" s="2012"/>
      <c r="LLP32" s="2012"/>
      <c r="LLQ32" s="2012"/>
      <c r="LLR32" s="2012"/>
      <c r="LLS32" s="2012"/>
      <c r="LLT32" s="2012"/>
      <c r="LLU32" s="2012"/>
      <c r="LLV32" s="2012"/>
      <c r="LLW32" s="2012"/>
      <c r="LLX32" s="2012"/>
      <c r="LLY32" s="2013"/>
      <c r="LLZ32" s="2009"/>
      <c r="LMA32" s="2010"/>
      <c r="LMB32" s="2011"/>
      <c r="LMC32" s="2012"/>
      <c r="LMD32" s="2012"/>
      <c r="LME32" s="2012"/>
      <c r="LMF32" s="2012"/>
      <c r="LMG32" s="2012"/>
      <c r="LMH32" s="2012"/>
      <c r="LMI32" s="2012"/>
      <c r="LMJ32" s="2012"/>
      <c r="LMK32" s="2012"/>
      <c r="LML32" s="2012"/>
      <c r="LMM32" s="2012"/>
      <c r="LMN32" s="2012"/>
      <c r="LMO32" s="2012"/>
      <c r="LMP32" s="2013"/>
      <c r="LMQ32" s="2009"/>
      <c r="LMR32" s="2010"/>
      <c r="LMS32" s="2011"/>
      <c r="LMT32" s="2012"/>
      <c r="LMU32" s="2012"/>
      <c r="LMV32" s="2012"/>
      <c r="LMW32" s="2012"/>
      <c r="LMX32" s="2012"/>
      <c r="LMY32" s="2012"/>
      <c r="LMZ32" s="2012"/>
      <c r="LNA32" s="2012"/>
      <c r="LNB32" s="2012"/>
      <c r="LNC32" s="2012"/>
      <c r="LND32" s="2012"/>
      <c r="LNE32" s="2012"/>
      <c r="LNF32" s="2012"/>
      <c r="LNG32" s="2013"/>
      <c r="LNH32" s="2009"/>
      <c r="LNI32" s="2010"/>
      <c r="LNJ32" s="2011"/>
      <c r="LNK32" s="2012"/>
      <c r="LNL32" s="2012"/>
      <c r="LNM32" s="2012"/>
      <c r="LNN32" s="2012"/>
      <c r="LNO32" s="2012"/>
      <c r="LNP32" s="2012"/>
      <c r="LNQ32" s="2012"/>
      <c r="LNR32" s="2012"/>
      <c r="LNS32" s="2012"/>
      <c r="LNT32" s="2012"/>
      <c r="LNU32" s="2012"/>
      <c r="LNV32" s="2012"/>
      <c r="LNW32" s="2012"/>
      <c r="LNX32" s="2013"/>
      <c r="LNY32" s="2009"/>
      <c r="LNZ32" s="2010"/>
      <c r="LOA32" s="2011"/>
      <c r="LOB32" s="2012"/>
      <c r="LOC32" s="2012"/>
      <c r="LOD32" s="2012"/>
      <c r="LOE32" s="2012"/>
      <c r="LOF32" s="2012"/>
      <c r="LOG32" s="2012"/>
      <c r="LOH32" s="2012"/>
      <c r="LOI32" s="2012"/>
      <c r="LOJ32" s="2012"/>
      <c r="LOK32" s="2012"/>
      <c r="LOL32" s="2012"/>
      <c r="LOM32" s="2012"/>
      <c r="LON32" s="2012"/>
      <c r="LOO32" s="2013"/>
      <c r="LOP32" s="2009"/>
      <c r="LOQ32" s="2010"/>
      <c r="LOR32" s="2011"/>
      <c r="LOS32" s="2012"/>
      <c r="LOT32" s="2012"/>
      <c r="LOU32" s="2012"/>
      <c r="LOV32" s="2012"/>
      <c r="LOW32" s="2012"/>
      <c r="LOX32" s="2012"/>
      <c r="LOY32" s="2012"/>
      <c r="LOZ32" s="2012"/>
      <c r="LPA32" s="2012"/>
      <c r="LPB32" s="2012"/>
      <c r="LPC32" s="2012"/>
      <c r="LPD32" s="2012"/>
      <c r="LPE32" s="2012"/>
      <c r="LPF32" s="2013"/>
      <c r="LPG32" s="2009"/>
      <c r="LPH32" s="2010"/>
      <c r="LPI32" s="2011"/>
      <c r="LPJ32" s="2012"/>
      <c r="LPK32" s="2012"/>
      <c r="LPL32" s="2012"/>
      <c r="LPM32" s="2012"/>
      <c r="LPN32" s="2012"/>
      <c r="LPO32" s="2012"/>
      <c r="LPP32" s="2012"/>
      <c r="LPQ32" s="2012"/>
      <c r="LPR32" s="2012"/>
      <c r="LPS32" s="2012"/>
      <c r="LPT32" s="2012"/>
      <c r="LPU32" s="2012"/>
      <c r="LPV32" s="2012"/>
      <c r="LPW32" s="2013"/>
      <c r="LPX32" s="2009"/>
      <c r="LPY32" s="2010"/>
      <c r="LPZ32" s="2011"/>
      <c r="LQA32" s="2012"/>
      <c r="LQB32" s="2012"/>
      <c r="LQC32" s="2012"/>
      <c r="LQD32" s="2012"/>
      <c r="LQE32" s="2012"/>
      <c r="LQF32" s="2012"/>
      <c r="LQG32" s="2012"/>
      <c r="LQH32" s="2012"/>
      <c r="LQI32" s="2012"/>
      <c r="LQJ32" s="2012"/>
      <c r="LQK32" s="2012"/>
      <c r="LQL32" s="2012"/>
      <c r="LQM32" s="2012"/>
      <c r="LQN32" s="2013"/>
      <c r="LQO32" s="2009"/>
      <c r="LQP32" s="2010"/>
      <c r="LQQ32" s="2011"/>
      <c r="LQR32" s="2012"/>
      <c r="LQS32" s="2012"/>
      <c r="LQT32" s="2012"/>
      <c r="LQU32" s="2012"/>
      <c r="LQV32" s="2012"/>
      <c r="LQW32" s="2012"/>
      <c r="LQX32" s="2012"/>
      <c r="LQY32" s="2012"/>
      <c r="LQZ32" s="2012"/>
      <c r="LRA32" s="2012"/>
      <c r="LRB32" s="2012"/>
      <c r="LRC32" s="2012"/>
      <c r="LRD32" s="2012"/>
      <c r="LRE32" s="2013"/>
      <c r="LRF32" s="2009"/>
      <c r="LRG32" s="2010"/>
      <c r="LRH32" s="2011"/>
      <c r="LRI32" s="2012"/>
      <c r="LRJ32" s="2012"/>
      <c r="LRK32" s="2012"/>
      <c r="LRL32" s="2012"/>
      <c r="LRM32" s="2012"/>
      <c r="LRN32" s="2012"/>
      <c r="LRO32" s="2012"/>
      <c r="LRP32" s="2012"/>
      <c r="LRQ32" s="2012"/>
      <c r="LRR32" s="2012"/>
      <c r="LRS32" s="2012"/>
      <c r="LRT32" s="2012"/>
      <c r="LRU32" s="2012"/>
      <c r="LRV32" s="2013"/>
      <c r="LRW32" s="2009"/>
      <c r="LRX32" s="2010"/>
      <c r="LRY32" s="2011"/>
      <c r="LRZ32" s="2012"/>
      <c r="LSA32" s="2012"/>
      <c r="LSB32" s="2012"/>
      <c r="LSC32" s="2012"/>
      <c r="LSD32" s="2012"/>
      <c r="LSE32" s="2012"/>
      <c r="LSF32" s="2012"/>
      <c r="LSG32" s="2012"/>
      <c r="LSH32" s="2012"/>
      <c r="LSI32" s="2012"/>
      <c r="LSJ32" s="2012"/>
      <c r="LSK32" s="2012"/>
      <c r="LSL32" s="2012"/>
      <c r="LSM32" s="2013"/>
      <c r="LSN32" s="2009"/>
      <c r="LSO32" s="2010"/>
      <c r="LSP32" s="2011"/>
      <c r="LSQ32" s="2012"/>
      <c r="LSR32" s="2012"/>
      <c r="LSS32" s="2012"/>
      <c r="LST32" s="2012"/>
      <c r="LSU32" s="2012"/>
      <c r="LSV32" s="2012"/>
      <c r="LSW32" s="2012"/>
      <c r="LSX32" s="2012"/>
      <c r="LSY32" s="2012"/>
      <c r="LSZ32" s="2012"/>
      <c r="LTA32" s="2012"/>
      <c r="LTB32" s="2012"/>
      <c r="LTC32" s="2012"/>
      <c r="LTD32" s="2013"/>
      <c r="LTE32" s="2009"/>
      <c r="LTF32" s="2010"/>
      <c r="LTG32" s="2011"/>
      <c r="LTH32" s="2012"/>
      <c r="LTI32" s="2012"/>
      <c r="LTJ32" s="2012"/>
      <c r="LTK32" s="2012"/>
      <c r="LTL32" s="2012"/>
      <c r="LTM32" s="2012"/>
      <c r="LTN32" s="2012"/>
      <c r="LTO32" s="2012"/>
      <c r="LTP32" s="2012"/>
      <c r="LTQ32" s="2012"/>
      <c r="LTR32" s="2012"/>
      <c r="LTS32" s="2012"/>
      <c r="LTT32" s="2012"/>
      <c r="LTU32" s="2013"/>
      <c r="LTV32" s="2009"/>
      <c r="LTW32" s="2010"/>
      <c r="LTX32" s="2011"/>
      <c r="LTY32" s="2012"/>
      <c r="LTZ32" s="2012"/>
      <c r="LUA32" s="2012"/>
      <c r="LUB32" s="2012"/>
      <c r="LUC32" s="2012"/>
      <c r="LUD32" s="2012"/>
      <c r="LUE32" s="2012"/>
      <c r="LUF32" s="2012"/>
      <c r="LUG32" s="2012"/>
      <c r="LUH32" s="2012"/>
      <c r="LUI32" s="2012"/>
      <c r="LUJ32" s="2012"/>
      <c r="LUK32" s="2012"/>
      <c r="LUL32" s="2013"/>
      <c r="LUM32" s="2009"/>
      <c r="LUN32" s="2010"/>
      <c r="LUO32" s="2011"/>
      <c r="LUP32" s="2012"/>
      <c r="LUQ32" s="2012"/>
      <c r="LUR32" s="2012"/>
      <c r="LUS32" s="2012"/>
      <c r="LUT32" s="2012"/>
      <c r="LUU32" s="2012"/>
      <c r="LUV32" s="2012"/>
      <c r="LUW32" s="2012"/>
      <c r="LUX32" s="2012"/>
      <c r="LUY32" s="2012"/>
      <c r="LUZ32" s="2012"/>
      <c r="LVA32" s="2012"/>
      <c r="LVB32" s="2012"/>
      <c r="LVC32" s="2013"/>
      <c r="LVD32" s="2009"/>
      <c r="LVE32" s="2010"/>
      <c r="LVF32" s="2011"/>
      <c r="LVG32" s="2012"/>
      <c r="LVH32" s="2012"/>
      <c r="LVI32" s="2012"/>
      <c r="LVJ32" s="2012"/>
      <c r="LVK32" s="2012"/>
      <c r="LVL32" s="2012"/>
      <c r="LVM32" s="2012"/>
      <c r="LVN32" s="2012"/>
      <c r="LVO32" s="2012"/>
      <c r="LVP32" s="2012"/>
      <c r="LVQ32" s="2012"/>
      <c r="LVR32" s="2012"/>
      <c r="LVS32" s="2012"/>
      <c r="LVT32" s="2013"/>
      <c r="LVU32" s="2009"/>
      <c r="LVV32" s="2010"/>
      <c r="LVW32" s="2011"/>
      <c r="LVX32" s="2012"/>
      <c r="LVY32" s="2012"/>
      <c r="LVZ32" s="2012"/>
      <c r="LWA32" s="2012"/>
      <c r="LWB32" s="2012"/>
      <c r="LWC32" s="2012"/>
      <c r="LWD32" s="2012"/>
      <c r="LWE32" s="2012"/>
      <c r="LWF32" s="2012"/>
      <c r="LWG32" s="2012"/>
      <c r="LWH32" s="2012"/>
      <c r="LWI32" s="2012"/>
      <c r="LWJ32" s="2012"/>
      <c r="LWK32" s="2013"/>
      <c r="LWL32" s="2009"/>
      <c r="LWM32" s="2010"/>
      <c r="LWN32" s="2011"/>
      <c r="LWO32" s="2012"/>
      <c r="LWP32" s="2012"/>
      <c r="LWQ32" s="2012"/>
      <c r="LWR32" s="2012"/>
      <c r="LWS32" s="2012"/>
      <c r="LWT32" s="2012"/>
      <c r="LWU32" s="2012"/>
      <c r="LWV32" s="2012"/>
      <c r="LWW32" s="2012"/>
      <c r="LWX32" s="2012"/>
      <c r="LWY32" s="2012"/>
      <c r="LWZ32" s="2012"/>
      <c r="LXA32" s="2012"/>
      <c r="LXB32" s="2013"/>
      <c r="LXC32" s="2009"/>
      <c r="LXD32" s="2010"/>
      <c r="LXE32" s="2011"/>
      <c r="LXF32" s="2012"/>
      <c r="LXG32" s="2012"/>
      <c r="LXH32" s="2012"/>
      <c r="LXI32" s="2012"/>
      <c r="LXJ32" s="2012"/>
      <c r="LXK32" s="2012"/>
      <c r="LXL32" s="2012"/>
      <c r="LXM32" s="2012"/>
      <c r="LXN32" s="2012"/>
      <c r="LXO32" s="2012"/>
      <c r="LXP32" s="2012"/>
      <c r="LXQ32" s="2012"/>
      <c r="LXR32" s="2012"/>
      <c r="LXS32" s="2013"/>
      <c r="LXT32" s="2009"/>
      <c r="LXU32" s="2010"/>
      <c r="LXV32" s="2011"/>
      <c r="LXW32" s="2012"/>
      <c r="LXX32" s="2012"/>
      <c r="LXY32" s="2012"/>
      <c r="LXZ32" s="2012"/>
      <c r="LYA32" s="2012"/>
      <c r="LYB32" s="2012"/>
      <c r="LYC32" s="2012"/>
      <c r="LYD32" s="2012"/>
      <c r="LYE32" s="2012"/>
      <c r="LYF32" s="2012"/>
      <c r="LYG32" s="2012"/>
      <c r="LYH32" s="2012"/>
      <c r="LYI32" s="2012"/>
      <c r="LYJ32" s="2013"/>
      <c r="LYK32" s="2009"/>
      <c r="LYL32" s="2010"/>
      <c r="LYM32" s="2011"/>
      <c r="LYN32" s="2012"/>
      <c r="LYO32" s="2012"/>
      <c r="LYP32" s="2012"/>
      <c r="LYQ32" s="2012"/>
      <c r="LYR32" s="2012"/>
      <c r="LYS32" s="2012"/>
      <c r="LYT32" s="2012"/>
      <c r="LYU32" s="2012"/>
      <c r="LYV32" s="2012"/>
      <c r="LYW32" s="2012"/>
      <c r="LYX32" s="2012"/>
      <c r="LYY32" s="2012"/>
      <c r="LYZ32" s="2012"/>
      <c r="LZA32" s="2013"/>
      <c r="LZB32" s="2009"/>
      <c r="LZC32" s="2010"/>
      <c r="LZD32" s="2011"/>
      <c r="LZE32" s="2012"/>
      <c r="LZF32" s="2012"/>
      <c r="LZG32" s="2012"/>
      <c r="LZH32" s="2012"/>
      <c r="LZI32" s="2012"/>
      <c r="LZJ32" s="2012"/>
      <c r="LZK32" s="2012"/>
      <c r="LZL32" s="2012"/>
      <c r="LZM32" s="2012"/>
      <c r="LZN32" s="2012"/>
      <c r="LZO32" s="2012"/>
      <c r="LZP32" s="2012"/>
      <c r="LZQ32" s="2012"/>
      <c r="LZR32" s="2013"/>
      <c r="LZS32" s="2009"/>
      <c r="LZT32" s="2010"/>
      <c r="LZU32" s="2011"/>
      <c r="LZV32" s="2012"/>
      <c r="LZW32" s="2012"/>
      <c r="LZX32" s="2012"/>
      <c r="LZY32" s="2012"/>
      <c r="LZZ32" s="2012"/>
      <c r="MAA32" s="2012"/>
      <c r="MAB32" s="2012"/>
      <c r="MAC32" s="2012"/>
      <c r="MAD32" s="2012"/>
      <c r="MAE32" s="2012"/>
      <c r="MAF32" s="2012"/>
      <c r="MAG32" s="2012"/>
      <c r="MAH32" s="2012"/>
      <c r="MAI32" s="2013"/>
      <c r="MAJ32" s="2009"/>
      <c r="MAK32" s="2010"/>
      <c r="MAL32" s="2011"/>
      <c r="MAM32" s="2012"/>
      <c r="MAN32" s="2012"/>
      <c r="MAO32" s="2012"/>
      <c r="MAP32" s="2012"/>
      <c r="MAQ32" s="2012"/>
      <c r="MAR32" s="2012"/>
      <c r="MAS32" s="2012"/>
      <c r="MAT32" s="2012"/>
      <c r="MAU32" s="2012"/>
      <c r="MAV32" s="2012"/>
      <c r="MAW32" s="2012"/>
      <c r="MAX32" s="2012"/>
      <c r="MAY32" s="2012"/>
      <c r="MAZ32" s="2013"/>
      <c r="MBA32" s="2009"/>
      <c r="MBB32" s="2010"/>
      <c r="MBC32" s="2011"/>
      <c r="MBD32" s="2012"/>
      <c r="MBE32" s="2012"/>
      <c r="MBF32" s="2012"/>
      <c r="MBG32" s="2012"/>
      <c r="MBH32" s="2012"/>
      <c r="MBI32" s="2012"/>
      <c r="MBJ32" s="2012"/>
      <c r="MBK32" s="2012"/>
      <c r="MBL32" s="2012"/>
      <c r="MBM32" s="2012"/>
      <c r="MBN32" s="2012"/>
      <c r="MBO32" s="2012"/>
      <c r="MBP32" s="2012"/>
      <c r="MBQ32" s="2013"/>
      <c r="MBR32" s="2009"/>
      <c r="MBS32" s="2010"/>
      <c r="MBT32" s="2011"/>
      <c r="MBU32" s="2012"/>
      <c r="MBV32" s="2012"/>
      <c r="MBW32" s="2012"/>
      <c r="MBX32" s="2012"/>
      <c r="MBY32" s="2012"/>
      <c r="MBZ32" s="2012"/>
      <c r="MCA32" s="2012"/>
      <c r="MCB32" s="2012"/>
      <c r="MCC32" s="2012"/>
      <c r="MCD32" s="2012"/>
      <c r="MCE32" s="2012"/>
      <c r="MCF32" s="2012"/>
      <c r="MCG32" s="2012"/>
      <c r="MCH32" s="2013"/>
      <c r="MCI32" s="2009"/>
      <c r="MCJ32" s="2010"/>
      <c r="MCK32" s="2011"/>
      <c r="MCL32" s="2012"/>
      <c r="MCM32" s="2012"/>
      <c r="MCN32" s="2012"/>
      <c r="MCO32" s="2012"/>
      <c r="MCP32" s="2012"/>
      <c r="MCQ32" s="2012"/>
      <c r="MCR32" s="2012"/>
      <c r="MCS32" s="2012"/>
      <c r="MCT32" s="2012"/>
      <c r="MCU32" s="2012"/>
      <c r="MCV32" s="2012"/>
      <c r="MCW32" s="2012"/>
      <c r="MCX32" s="2012"/>
      <c r="MCY32" s="2013"/>
      <c r="MCZ32" s="2009"/>
      <c r="MDA32" s="2010"/>
      <c r="MDB32" s="2011"/>
      <c r="MDC32" s="2012"/>
      <c r="MDD32" s="2012"/>
      <c r="MDE32" s="2012"/>
      <c r="MDF32" s="2012"/>
      <c r="MDG32" s="2012"/>
      <c r="MDH32" s="2012"/>
      <c r="MDI32" s="2012"/>
      <c r="MDJ32" s="2012"/>
      <c r="MDK32" s="2012"/>
      <c r="MDL32" s="2012"/>
      <c r="MDM32" s="2012"/>
      <c r="MDN32" s="2012"/>
      <c r="MDO32" s="2012"/>
      <c r="MDP32" s="2013"/>
      <c r="MDQ32" s="2009"/>
      <c r="MDR32" s="2010"/>
      <c r="MDS32" s="2011"/>
      <c r="MDT32" s="2012"/>
      <c r="MDU32" s="2012"/>
      <c r="MDV32" s="2012"/>
      <c r="MDW32" s="2012"/>
      <c r="MDX32" s="2012"/>
      <c r="MDY32" s="2012"/>
      <c r="MDZ32" s="2012"/>
      <c r="MEA32" s="2012"/>
      <c r="MEB32" s="2012"/>
      <c r="MEC32" s="2012"/>
      <c r="MED32" s="2012"/>
      <c r="MEE32" s="2012"/>
      <c r="MEF32" s="2012"/>
      <c r="MEG32" s="2013"/>
      <c r="MEH32" s="2009"/>
      <c r="MEI32" s="2010"/>
      <c r="MEJ32" s="2011"/>
      <c r="MEK32" s="2012"/>
      <c r="MEL32" s="2012"/>
      <c r="MEM32" s="2012"/>
      <c r="MEN32" s="2012"/>
      <c r="MEO32" s="2012"/>
      <c r="MEP32" s="2012"/>
      <c r="MEQ32" s="2012"/>
      <c r="MER32" s="2012"/>
      <c r="MES32" s="2012"/>
      <c r="MET32" s="2012"/>
      <c r="MEU32" s="2012"/>
      <c r="MEV32" s="2012"/>
      <c r="MEW32" s="2012"/>
      <c r="MEX32" s="2013"/>
      <c r="MEY32" s="2009"/>
      <c r="MEZ32" s="2010"/>
      <c r="MFA32" s="2011"/>
      <c r="MFB32" s="2012"/>
      <c r="MFC32" s="2012"/>
      <c r="MFD32" s="2012"/>
      <c r="MFE32" s="2012"/>
      <c r="MFF32" s="2012"/>
      <c r="MFG32" s="2012"/>
      <c r="MFH32" s="2012"/>
      <c r="MFI32" s="2012"/>
      <c r="MFJ32" s="2012"/>
      <c r="MFK32" s="2012"/>
      <c r="MFL32" s="2012"/>
      <c r="MFM32" s="2012"/>
      <c r="MFN32" s="2012"/>
      <c r="MFO32" s="2013"/>
      <c r="MFP32" s="2009"/>
      <c r="MFQ32" s="2010"/>
      <c r="MFR32" s="2011"/>
      <c r="MFS32" s="2012"/>
      <c r="MFT32" s="2012"/>
      <c r="MFU32" s="2012"/>
      <c r="MFV32" s="2012"/>
      <c r="MFW32" s="2012"/>
      <c r="MFX32" s="2012"/>
      <c r="MFY32" s="2012"/>
      <c r="MFZ32" s="2012"/>
      <c r="MGA32" s="2012"/>
      <c r="MGB32" s="2012"/>
      <c r="MGC32" s="2012"/>
      <c r="MGD32" s="2012"/>
      <c r="MGE32" s="2012"/>
      <c r="MGF32" s="2013"/>
      <c r="MGG32" s="2009"/>
      <c r="MGH32" s="2010"/>
      <c r="MGI32" s="2011"/>
      <c r="MGJ32" s="2012"/>
      <c r="MGK32" s="2012"/>
      <c r="MGL32" s="2012"/>
      <c r="MGM32" s="2012"/>
      <c r="MGN32" s="2012"/>
      <c r="MGO32" s="2012"/>
      <c r="MGP32" s="2012"/>
      <c r="MGQ32" s="2012"/>
      <c r="MGR32" s="2012"/>
      <c r="MGS32" s="2012"/>
      <c r="MGT32" s="2012"/>
      <c r="MGU32" s="2012"/>
      <c r="MGV32" s="2012"/>
      <c r="MGW32" s="2013"/>
      <c r="MGX32" s="2009"/>
      <c r="MGY32" s="2010"/>
      <c r="MGZ32" s="2011"/>
      <c r="MHA32" s="2012"/>
      <c r="MHB32" s="2012"/>
      <c r="MHC32" s="2012"/>
      <c r="MHD32" s="2012"/>
      <c r="MHE32" s="2012"/>
      <c r="MHF32" s="2012"/>
      <c r="MHG32" s="2012"/>
      <c r="MHH32" s="2012"/>
      <c r="MHI32" s="2012"/>
      <c r="MHJ32" s="2012"/>
      <c r="MHK32" s="2012"/>
      <c r="MHL32" s="2012"/>
      <c r="MHM32" s="2012"/>
      <c r="MHN32" s="2013"/>
      <c r="MHO32" s="2009"/>
      <c r="MHP32" s="2010"/>
      <c r="MHQ32" s="2011"/>
      <c r="MHR32" s="2012"/>
      <c r="MHS32" s="2012"/>
      <c r="MHT32" s="2012"/>
      <c r="MHU32" s="2012"/>
      <c r="MHV32" s="2012"/>
      <c r="MHW32" s="2012"/>
      <c r="MHX32" s="2012"/>
      <c r="MHY32" s="2012"/>
      <c r="MHZ32" s="2012"/>
      <c r="MIA32" s="2012"/>
      <c r="MIB32" s="2012"/>
      <c r="MIC32" s="2012"/>
      <c r="MID32" s="2012"/>
      <c r="MIE32" s="2013"/>
      <c r="MIF32" s="2009"/>
      <c r="MIG32" s="2010"/>
      <c r="MIH32" s="2011"/>
      <c r="MII32" s="2012"/>
      <c r="MIJ32" s="2012"/>
      <c r="MIK32" s="2012"/>
      <c r="MIL32" s="2012"/>
      <c r="MIM32" s="2012"/>
      <c r="MIN32" s="2012"/>
      <c r="MIO32" s="2012"/>
      <c r="MIP32" s="2012"/>
      <c r="MIQ32" s="2012"/>
      <c r="MIR32" s="2012"/>
      <c r="MIS32" s="2012"/>
      <c r="MIT32" s="2012"/>
      <c r="MIU32" s="2012"/>
      <c r="MIV32" s="2013"/>
      <c r="MIW32" s="2009"/>
      <c r="MIX32" s="2010"/>
      <c r="MIY32" s="2011"/>
      <c r="MIZ32" s="2012"/>
      <c r="MJA32" s="2012"/>
      <c r="MJB32" s="2012"/>
      <c r="MJC32" s="2012"/>
      <c r="MJD32" s="2012"/>
      <c r="MJE32" s="2012"/>
      <c r="MJF32" s="2012"/>
      <c r="MJG32" s="2012"/>
      <c r="MJH32" s="2012"/>
      <c r="MJI32" s="2012"/>
      <c r="MJJ32" s="2012"/>
      <c r="MJK32" s="2012"/>
      <c r="MJL32" s="2012"/>
      <c r="MJM32" s="2013"/>
      <c r="MJN32" s="2009"/>
      <c r="MJO32" s="2010"/>
      <c r="MJP32" s="2011"/>
      <c r="MJQ32" s="2012"/>
      <c r="MJR32" s="2012"/>
      <c r="MJS32" s="2012"/>
      <c r="MJT32" s="2012"/>
      <c r="MJU32" s="2012"/>
      <c r="MJV32" s="2012"/>
      <c r="MJW32" s="2012"/>
      <c r="MJX32" s="2012"/>
      <c r="MJY32" s="2012"/>
      <c r="MJZ32" s="2012"/>
      <c r="MKA32" s="2012"/>
      <c r="MKB32" s="2012"/>
      <c r="MKC32" s="2012"/>
      <c r="MKD32" s="2013"/>
      <c r="MKE32" s="2009"/>
      <c r="MKF32" s="2010"/>
      <c r="MKG32" s="2011"/>
      <c r="MKH32" s="2012"/>
      <c r="MKI32" s="2012"/>
      <c r="MKJ32" s="2012"/>
      <c r="MKK32" s="2012"/>
      <c r="MKL32" s="2012"/>
      <c r="MKM32" s="2012"/>
      <c r="MKN32" s="2012"/>
      <c r="MKO32" s="2012"/>
      <c r="MKP32" s="2012"/>
      <c r="MKQ32" s="2012"/>
      <c r="MKR32" s="2012"/>
      <c r="MKS32" s="2012"/>
      <c r="MKT32" s="2012"/>
      <c r="MKU32" s="2013"/>
      <c r="MKV32" s="2009"/>
      <c r="MKW32" s="2010"/>
      <c r="MKX32" s="2011"/>
      <c r="MKY32" s="2012"/>
      <c r="MKZ32" s="2012"/>
      <c r="MLA32" s="2012"/>
      <c r="MLB32" s="2012"/>
      <c r="MLC32" s="2012"/>
      <c r="MLD32" s="2012"/>
      <c r="MLE32" s="2012"/>
      <c r="MLF32" s="2012"/>
      <c r="MLG32" s="2012"/>
      <c r="MLH32" s="2012"/>
      <c r="MLI32" s="2012"/>
      <c r="MLJ32" s="2012"/>
      <c r="MLK32" s="2012"/>
      <c r="MLL32" s="2013"/>
      <c r="MLM32" s="2009"/>
      <c r="MLN32" s="2010"/>
      <c r="MLO32" s="2011"/>
      <c r="MLP32" s="2012"/>
      <c r="MLQ32" s="2012"/>
      <c r="MLR32" s="2012"/>
      <c r="MLS32" s="2012"/>
      <c r="MLT32" s="2012"/>
      <c r="MLU32" s="2012"/>
      <c r="MLV32" s="2012"/>
      <c r="MLW32" s="2012"/>
      <c r="MLX32" s="2012"/>
      <c r="MLY32" s="2012"/>
      <c r="MLZ32" s="2012"/>
      <c r="MMA32" s="2012"/>
      <c r="MMB32" s="2012"/>
      <c r="MMC32" s="2013"/>
      <c r="MMD32" s="2009"/>
      <c r="MME32" s="2010"/>
      <c r="MMF32" s="2011"/>
      <c r="MMG32" s="2012"/>
      <c r="MMH32" s="2012"/>
      <c r="MMI32" s="2012"/>
      <c r="MMJ32" s="2012"/>
      <c r="MMK32" s="2012"/>
      <c r="MML32" s="2012"/>
      <c r="MMM32" s="2012"/>
      <c r="MMN32" s="2012"/>
      <c r="MMO32" s="2012"/>
      <c r="MMP32" s="2012"/>
      <c r="MMQ32" s="2012"/>
      <c r="MMR32" s="2012"/>
      <c r="MMS32" s="2012"/>
      <c r="MMT32" s="2013"/>
      <c r="MMU32" s="2009"/>
      <c r="MMV32" s="2010"/>
      <c r="MMW32" s="2011"/>
      <c r="MMX32" s="2012"/>
      <c r="MMY32" s="2012"/>
      <c r="MMZ32" s="2012"/>
      <c r="MNA32" s="2012"/>
      <c r="MNB32" s="2012"/>
      <c r="MNC32" s="2012"/>
      <c r="MND32" s="2012"/>
      <c r="MNE32" s="2012"/>
      <c r="MNF32" s="2012"/>
      <c r="MNG32" s="2012"/>
      <c r="MNH32" s="2012"/>
      <c r="MNI32" s="2012"/>
      <c r="MNJ32" s="2012"/>
      <c r="MNK32" s="2013"/>
      <c r="MNL32" s="2009"/>
      <c r="MNM32" s="2010"/>
      <c r="MNN32" s="2011"/>
      <c r="MNO32" s="2012"/>
      <c r="MNP32" s="2012"/>
      <c r="MNQ32" s="2012"/>
      <c r="MNR32" s="2012"/>
      <c r="MNS32" s="2012"/>
      <c r="MNT32" s="2012"/>
      <c r="MNU32" s="2012"/>
      <c r="MNV32" s="2012"/>
      <c r="MNW32" s="2012"/>
      <c r="MNX32" s="2012"/>
      <c r="MNY32" s="2012"/>
      <c r="MNZ32" s="2012"/>
      <c r="MOA32" s="2012"/>
      <c r="MOB32" s="2013"/>
      <c r="MOC32" s="2009"/>
      <c r="MOD32" s="2010"/>
      <c r="MOE32" s="2011"/>
      <c r="MOF32" s="2012"/>
      <c r="MOG32" s="2012"/>
      <c r="MOH32" s="2012"/>
      <c r="MOI32" s="2012"/>
      <c r="MOJ32" s="2012"/>
      <c r="MOK32" s="2012"/>
      <c r="MOL32" s="2012"/>
      <c r="MOM32" s="2012"/>
      <c r="MON32" s="2012"/>
      <c r="MOO32" s="2012"/>
      <c r="MOP32" s="2012"/>
      <c r="MOQ32" s="2012"/>
      <c r="MOR32" s="2012"/>
      <c r="MOS32" s="2013"/>
      <c r="MOT32" s="2009"/>
      <c r="MOU32" s="2010"/>
      <c r="MOV32" s="2011"/>
      <c r="MOW32" s="2012"/>
      <c r="MOX32" s="2012"/>
      <c r="MOY32" s="2012"/>
      <c r="MOZ32" s="2012"/>
      <c r="MPA32" s="2012"/>
      <c r="MPB32" s="2012"/>
      <c r="MPC32" s="2012"/>
      <c r="MPD32" s="2012"/>
      <c r="MPE32" s="2012"/>
      <c r="MPF32" s="2012"/>
      <c r="MPG32" s="2012"/>
      <c r="MPH32" s="2012"/>
      <c r="MPI32" s="2012"/>
      <c r="MPJ32" s="2013"/>
      <c r="MPK32" s="2009"/>
      <c r="MPL32" s="2010"/>
      <c r="MPM32" s="2011"/>
      <c r="MPN32" s="2012"/>
      <c r="MPO32" s="2012"/>
      <c r="MPP32" s="2012"/>
      <c r="MPQ32" s="2012"/>
      <c r="MPR32" s="2012"/>
      <c r="MPS32" s="2012"/>
      <c r="MPT32" s="2012"/>
      <c r="MPU32" s="2012"/>
      <c r="MPV32" s="2012"/>
      <c r="MPW32" s="2012"/>
      <c r="MPX32" s="2012"/>
      <c r="MPY32" s="2012"/>
      <c r="MPZ32" s="2012"/>
      <c r="MQA32" s="2013"/>
      <c r="MQB32" s="2009"/>
      <c r="MQC32" s="2010"/>
      <c r="MQD32" s="2011"/>
      <c r="MQE32" s="2012"/>
      <c r="MQF32" s="2012"/>
      <c r="MQG32" s="2012"/>
      <c r="MQH32" s="2012"/>
      <c r="MQI32" s="2012"/>
      <c r="MQJ32" s="2012"/>
      <c r="MQK32" s="2012"/>
      <c r="MQL32" s="2012"/>
      <c r="MQM32" s="2012"/>
      <c r="MQN32" s="2012"/>
      <c r="MQO32" s="2012"/>
      <c r="MQP32" s="2012"/>
      <c r="MQQ32" s="2012"/>
      <c r="MQR32" s="2013"/>
      <c r="MQS32" s="2009"/>
      <c r="MQT32" s="2010"/>
      <c r="MQU32" s="2011"/>
      <c r="MQV32" s="2012"/>
      <c r="MQW32" s="2012"/>
      <c r="MQX32" s="2012"/>
      <c r="MQY32" s="2012"/>
      <c r="MQZ32" s="2012"/>
      <c r="MRA32" s="2012"/>
      <c r="MRB32" s="2012"/>
      <c r="MRC32" s="2012"/>
      <c r="MRD32" s="2012"/>
      <c r="MRE32" s="2012"/>
      <c r="MRF32" s="2012"/>
      <c r="MRG32" s="2012"/>
      <c r="MRH32" s="2012"/>
      <c r="MRI32" s="2013"/>
      <c r="MRJ32" s="2009"/>
      <c r="MRK32" s="2010"/>
      <c r="MRL32" s="2011"/>
      <c r="MRM32" s="2012"/>
      <c r="MRN32" s="2012"/>
      <c r="MRO32" s="2012"/>
      <c r="MRP32" s="2012"/>
      <c r="MRQ32" s="2012"/>
      <c r="MRR32" s="2012"/>
      <c r="MRS32" s="2012"/>
      <c r="MRT32" s="2012"/>
      <c r="MRU32" s="2012"/>
      <c r="MRV32" s="2012"/>
      <c r="MRW32" s="2012"/>
      <c r="MRX32" s="2012"/>
      <c r="MRY32" s="2012"/>
      <c r="MRZ32" s="2013"/>
      <c r="MSA32" s="2009"/>
      <c r="MSB32" s="2010"/>
      <c r="MSC32" s="2011"/>
      <c r="MSD32" s="2012"/>
      <c r="MSE32" s="2012"/>
      <c r="MSF32" s="2012"/>
      <c r="MSG32" s="2012"/>
      <c r="MSH32" s="2012"/>
      <c r="MSI32" s="2012"/>
      <c r="MSJ32" s="2012"/>
      <c r="MSK32" s="2012"/>
      <c r="MSL32" s="2012"/>
      <c r="MSM32" s="2012"/>
      <c r="MSN32" s="2012"/>
      <c r="MSO32" s="2012"/>
      <c r="MSP32" s="2012"/>
      <c r="MSQ32" s="2013"/>
      <c r="MSR32" s="2009"/>
      <c r="MSS32" s="2010"/>
      <c r="MST32" s="2011"/>
      <c r="MSU32" s="2012"/>
      <c r="MSV32" s="2012"/>
      <c r="MSW32" s="2012"/>
      <c r="MSX32" s="2012"/>
      <c r="MSY32" s="2012"/>
      <c r="MSZ32" s="2012"/>
      <c r="MTA32" s="2012"/>
      <c r="MTB32" s="2012"/>
      <c r="MTC32" s="2012"/>
      <c r="MTD32" s="2012"/>
      <c r="MTE32" s="2012"/>
      <c r="MTF32" s="2012"/>
      <c r="MTG32" s="2012"/>
      <c r="MTH32" s="2013"/>
      <c r="MTI32" s="2009"/>
      <c r="MTJ32" s="2010"/>
      <c r="MTK32" s="2011"/>
      <c r="MTL32" s="2012"/>
      <c r="MTM32" s="2012"/>
      <c r="MTN32" s="2012"/>
      <c r="MTO32" s="2012"/>
      <c r="MTP32" s="2012"/>
      <c r="MTQ32" s="2012"/>
      <c r="MTR32" s="2012"/>
      <c r="MTS32" s="2012"/>
      <c r="MTT32" s="2012"/>
      <c r="MTU32" s="2012"/>
      <c r="MTV32" s="2012"/>
      <c r="MTW32" s="2012"/>
      <c r="MTX32" s="2012"/>
      <c r="MTY32" s="2013"/>
      <c r="MTZ32" s="2009"/>
      <c r="MUA32" s="2010"/>
      <c r="MUB32" s="2011"/>
      <c r="MUC32" s="2012"/>
      <c r="MUD32" s="2012"/>
      <c r="MUE32" s="2012"/>
      <c r="MUF32" s="2012"/>
      <c r="MUG32" s="2012"/>
      <c r="MUH32" s="2012"/>
      <c r="MUI32" s="2012"/>
      <c r="MUJ32" s="2012"/>
      <c r="MUK32" s="2012"/>
      <c r="MUL32" s="2012"/>
      <c r="MUM32" s="2012"/>
      <c r="MUN32" s="2012"/>
      <c r="MUO32" s="2012"/>
      <c r="MUP32" s="2013"/>
      <c r="MUQ32" s="2009"/>
      <c r="MUR32" s="2010"/>
      <c r="MUS32" s="2011"/>
      <c r="MUT32" s="2012"/>
      <c r="MUU32" s="2012"/>
      <c r="MUV32" s="2012"/>
      <c r="MUW32" s="2012"/>
      <c r="MUX32" s="2012"/>
      <c r="MUY32" s="2012"/>
      <c r="MUZ32" s="2012"/>
      <c r="MVA32" s="2012"/>
      <c r="MVB32" s="2012"/>
      <c r="MVC32" s="2012"/>
      <c r="MVD32" s="2012"/>
      <c r="MVE32" s="2012"/>
      <c r="MVF32" s="2012"/>
      <c r="MVG32" s="2013"/>
      <c r="MVH32" s="2009"/>
      <c r="MVI32" s="2010"/>
      <c r="MVJ32" s="2011"/>
      <c r="MVK32" s="2012"/>
      <c r="MVL32" s="2012"/>
      <c r="MVM32" s="2012"/>
      <c r="MVN32" s="2012"/>
      <c r="MVO32" s="2012"/>
      <c r="MVP32" s="2012"/>
      <c r="MVQ32" s="2012"/>
      <c r="MVR32" s="2012"/>
      <c r="MVS32" s="2012"/>
      <c r="MVT32" s="2012"/>
      <c r="MVU32" s="2012"/>
      <c r="MVV32" s="2012"/>
      <c r="MVW32" s="2012"/>
      <c r="MVX32" s="2013"/>
      <c r="MVY32" s="2009"/>
      <c r="MVZ32" s="2010"/>
      <c r="MWA32" s="2011"/>
      <c r="MWB32" s="2012"/>
      <c r="MWC32" s="2012"/>
      <c r="MWD32" s="2012"/>
      <c r="MWE32" s="2012"/>
      <c r="MWF32" s="2012"/>
      <c r="MWG32" s="2012"/>
      <c r="MWH32" s="2012"/>
      <c r="MWI32" s="2012"/>
      <c r="MWJ32" s="2012"/>
      <c r="MWK32" s="2012"/>
      <c r="MWL32" s="2012"/>
      <c r="MWM32" s="2012"/>
      <c r="MWN32" s="2012"/>
      <c r="MWO32" s="2013"/>
      <c r="MWP32" s="2009"/>
      <c r="MWQ32" s="2010"/>
      <c r="MWR32" s="2011"/>
      <c r="MWS32" s="2012"/>
      <c r="MWT32" s="2012"/>
      <c r="MWU32" s="2012"/>
      <c r="MWV32" s="2012"/>
      <c r="MWW32" s="2012"/>
      <c r="MWX32" s="2012"/>
      <c r="MWY32" s="2012"/>
      <c r="MWZ32" s="2012"/>
      <c r="MXA32" s="2012"/>
      <c r="MXB32" s="2012"/>
      <c r="MXC32" s="2012"/>
      <c r="MXD32" s="2012"/>
      <c r="MXE32" s="2012"/>
      <c r="MXF32" s="2013"/>
      <c r="MXG32" s="2009"/>
      <c r="MXH32" s="2010"/>
      <c r="MXI32" s="2011"/>
      <c r="MXJ32" s="2012"/>
      <c r="MXK32" s="2012"/>
      <c r="MXL32" s="2012"/>
      <c r="MXM32" s="2012"/>
      <c r="MXN32" s="2012"/>
      <c r="MXO32" s="2012"/>
      <c r="MXP32" s="2012"/>
      <c r="MXQ32" s="2012"/>
      <c r="MXR32" s="2012"/>
      <c r="MXS32" s="2012"/>
      <c r="MXT32" s="2012"/>
      <c r="MXU32" s="2012"/>
      <c r="MXV32" s="2012"/>
      <c r="MXW32" s="2013"/>
      <c r="MXX32" s="2009"/>
      <c r="MXY32" s="2010"/>
      <c r="MXZ32" s="2011"/>
      <c r="MYA32" s="2012"/>
      <c r="MYB32" s="2012"/>
      <c r="MYC32" s="2012"/>
      <c r="MYD32" s="2012"/>
      <c r="MYE32" s="2012"/>
      <c r="MYF32" s="2012"/>
      <c r="MYG32" s="2012"/>
      <c r="MYH32" s="2012"/>
      <c r="MYI32" s="2012"/>
      <c r="MYJ32" s="2012"/>
      <c r="MYK32" s="2012"/>
      <c r="MYL32" s="2012"/>
      <c r="MYM32" s="2012"/>
      <c r="MYN32" s="2013"/>
      <c r="MYO32" s="2009"/>
      <c r="MYP32" s="2010"/>
      <c r="MYQ32" s="2011"/>
      <c r="MYR32" s="2012"/>
      <c r="MYS32" s="2012"/>
      <c r="MYT32" s="2012"/>
      <c r="MYU32" s="2012"/>
      <c r="MYV32" s="2012"/>
      <c r="MYW32" s="2012"/>
      <c r="MYX32" s="2012"/>
      <c r="MYY32" s="2012"/>
      <c r="MYZ32" s="2012"/>
      <c r="MZA32" s="2012"/>
      <c r="MZB32" s="2012"/>
      <c r="MZC32" s="2012"/>
      <c r="MZD32" s="2012"/>
      <c r="MZE32" s="2013"/>
      <c r="MZF32" s="2009"/>
      <c r="MZG32" s="2010"/>
      <c r="MZH32" s="2011"/>
      <c r="MZI32" s="2012"/>
      <c r="MZJ32" s="2012"/>
      <c r="MZK32" s="2012"/>
      <c r="MZL32" s="2012"/>
      <c r="MZM32" s="2012"/>
      <c r="MZN32" s="2012"/>
      <c r="MZO32" s="2012"/>
      <c r="MZP32" s="2012"/>
      <c r="MZQ32" s="2012"/>
      <c r="MZR32" s="2012"/>
      <c r="MZS32" s="2012"/>
      <c r="MZT32" s="2012"/>
      <c r="MZU32" s="2012"/>
      <c r="MZV32" s="2013"/>
      <c r="MZW32" s="2009"/>
      <c r="MZX32" s="2010"/>
      <c r="MZY32" s="2011"/>
      <c r="MZZ32" s="2012"/>
      <c r="NAA32" s="2012"/>
      <c r="NAB32" s="2012"/>
      <c r="NAC32" s="2012"/>
      <c r="NAD32" s="2012"/>
      <c r="NAE32" s="2012"/>
      <c r="NAF32" s="2012"/>
      <c r="NAG32" s="2012"/>
      <c r="NAH32" s="2012"/>
      <c r="NAI32" s="2012"/>
      <c r="NAJ32" s="2012"/>
      <c r="NAK32" s="2012"/>
      <c r="NAL32" s="2012"/>
      <c r="NAM32" s="2013"/>
      <c r="NAN32" s="2009"/>
      <c r="NAO32" s="2010"/>
      <c r="NAP32" s="2011"/>
      <c r="NAQ32" s="2012"/>
      <c r="NAR32" s="2012"/>
      <c r="NAS32" s="2012"/>
      <c r="NAT32" s="2012"/>
      <c r="NAU32" s="2012"/>
      <c r="NAV32" s="2012"/>
      <c r="NAW32" s="2012"/>
      <c r="NAX32" s="2012"/>
      <c r="NAY32" s="2012"/>
      <c r="NAZ32" s="2012"/>
      <c r="NBA32" s="2012"/>
      <c r="NBB32" s="2012"/>
      <c r="NBC32" s="2012"/>
      <c r="NBD32" s="2013"/>
      <c r="NBE32" s="2009"/>
      <c r="NBF32" s="2010"/>
      <c r="NBG32" s="2011"/>
      <c r="NBH32" s="2012"/>
      <c r="NBI32" s="2012"/>
      <c r="NBJ32" s="2012"/>
      <c r="NBK32" s="2012"/>
      <c r="NBL32" s="2012"/>
      <c r="NBM32" s="2012"/>
      <c r="NBN32" s="2012"/>
      <c r="NBO32" s="2012"/>
      <c r="NBP32" s="2012"/>
      <c r="NBQ32" s="2012"/>
      <c r="NBR32" s="2012"/>
      <c r="NBS32" s="2012"/>
      <c r="NBT32" s="2012"/>
      <c r="NBU32" s="2013"/>
      <c r="NBV32" s="2009"/>
      <c r="NBW32" s="2010"/>
      <c r="NBX32" s="2011"/>
      <c r="NBY32" s="2012"/>
      <c r="NBZ32" s="2012"/>
      <c r="NCA32" s="2012"/>
      <c r="NCB32" s="2012"/>
      <c r="NCC32" s="2012"/>
      <c r="NCD32" s="2012"/>
      <c r="NCE32" s="2012"/>
      <c r="NCF32" s="2012"/>
      <c r="NCG32" s="2012"/>
      <c r="NCH32" s="2012"/>
      <c r="NCI32" s="2012"/>
      <c r="NCJ32" s="2012"/>
      <c r="NCK32" s="2012"/>
      <c r="NCL32" s="2013"/>
      <c r="NCM32" s="2009"/>
      <c r="NCN32" s="2010"/>
      <c r="NCO32" s="2011"/>
      <c r="NCP32" s="2012"/>
      <c r="NCQ32" s="2012"/>
      <c r="NCR32" s="2012"/>
      <c r="NCS32" s="2012"/>
      <c r="NCT32" s="2012"/>
      <c r="NCU32" s="2012"/>
      <c r="NCV32" s="2012"/>
      <c r="NCW32" s="2012"/>
      <c r="NCX32" s="2012"/>
      <c r="NCY32" s="2012"/>
      <c r="NCZ32" s="2012"/>
      <c r="NDA32" s="2012"/>
      <c r="NDB32" s="2012"/>
      <c r="NDC32" s="2013"/>
      <c r="NDD32" s="2009"/>
      <c r="NDE32" s="2010"/>
      <c r="NDF32" s="2011"/>
      <c r="NDG32" s="2012"/>
      <c r="NDH32" s="2012"/>
      <c r="NDI32" s="2012"/>
      <c r="NDJ32" s="2012"/>
      <c r="NDK32" s="2012"/>
      <c r="NDL32" s="2012"/>
      <c r="NDM32" s="2012"/>
      <c r="NDN32" s="2012"/>
      <c r="NDO32" s="2012"/>
      <c r="NDP32" s="2012"/>
      <c r="NDQ32" s="2012"/>
      <c r="NDR32" s="2012"/>
      <c r="NDS32" s="2012"/>
      <c r="NDT32" s="2013"/>
      <c r="NDU32" s="2009"/>
      <c r="NDV32" s="2010"/>
      <c r="NDW32" s="2011"/>
      <c r="NDX32" s="2012"/>
      <c r="NDY32" s="2012"/>
      <c r="NDZ32" s="2012"/>
      <c r="NEA32" s="2012"/>
      <c r="NEB32" s="2012"/>
      <c r="NEC32" s="2012"/>
      <c r="NED32" s="2012"/>
      <c r="NEE32" s="2012"/>
      <c r="NEF32" s="2012"/>
      <c r="NEG32" s="2012"/>
      <c r="NEH32" s="2012"/>
      <c r="NEI32" s="2012"/>
      <c r="NEJ32" s="2012"/>
      <c r="NEK32" s="2013"/>
      <c r="NEL32" s="2009"/>
      <c r="NEM32" s="2010"/>
      <c r="NEN32" s="2011"/>
      <c r="NEO32" s="2012"/>
      <c r="NEP32" s="2012"/>
      <c r="NEQ32" s="2012"/>
      <c r="NER32" s="2012"/>
      <c r="NES32" s="2012"/>
      <c r="NET32" s="2012"/>
      <c r="NEU32" s="2012"/>
      <c r="NEV32" s="2012"/>
      <c r="NEW32" s="2012"/>
      <c r="NEX32" s="2012"/>
      <c r="NEY32" s="2012"/>
      <c r="NEZ32" s="2012"/>
      <c r="NFA32" s="2012"/>
      <c r="NFB32" s="2013"/>
      <c r="NFC32" s="2009"/>
      <c r="NFD32" s="2010"/>
      <c r="NFE32" s="2011"/>
      <c r="NFF32" s="2012"/>
      <c r="NFG32" s="2012"/>
      <c r="NFH32" s="2012"/>
      <c r="NFI32" s="2012"/>
      <c r="NFJ32" s="2012"/>
      <c r="NFK32" s="2012"/>
      <c r="NFL32" s="2012"/>
      <c r="NFM32" s="2012"/>
      <c r="NFN32" s="2012"/>
      <c r="NFO32" s="2012"/>
      <c r="NFP32" s="2012"/>
      <c r="NFQ32" s="2012"/>
      <c r="NFR32" s="2012"/>
      <c r="NFS32" s="2013"/>
      <c r="NFT32" s="2009"/>
      <c r="NFU32" s="2010"/>
      <c r="NFV32" s="2011"/>
      <c r="NFW32" s="2012"/>
      <c r="NFX32" s="2012"/>
      <c r="NFY32" s="2012"/>
      <c r="NFZ32" s="2012"/>
      <c r="NGA32" s="2012"/>
      <c r="NGB32" s="2012"/>
      <c r="NGC32" s="2012"/>
      <c r="NGD32" s="2012"/>
      <c r="NGE32" s="2012"/>
      <c r="NGF32" s="2012"/>
      <c r="NGG32" s="2012"/>
      <c r="NGH32" s="2012"/>
      <c r="NGI32" s="2012"/>
      <c r="NGJ32" s="2013"/>
      <c r="NGK32" s="2009"/>
      <c r="NGL32" s="2010"/>
      <c r="NGM32" s="2011"/>
      <c r="NGN32" s="2012"/>
      <c r="NGO32" s="2012"/>
      <c r="NGP32" s="2012"/>
      <c r="NGQ32" s="2012"/>
      <c r="NGR32" s="2012"/>
      <c r="NGS32" s="2012"/>
      <c r="NGT32" s="2012"/>
      <c r="NGU32" s="2012"/>
      <c r="NGV32" s="2012"/>
      <c r="NGW32" s="2012"/>
      <c r="NGX32" s="2012"/>
      <c r="NGY32" s="2012"/>
      <c r="NGZ32" s="2012"/>
      <c r="NHA32" s="2013"/>
      <c r="NHB32" s="2009"/>
      <c r="NHC32" s="2010"/>
      <c r="NHD32" s="2011"/>
      <c r="NHE32" s="2012"/>
      <c r="NHF32" s="2012"/>
      <c r="NHG32" s="2012"/>
      <c r="NHH32" s="2012"/>
      <c r="NHI32" s="2012"/>
      <c r="NHJ32" s="2012"/>
      <c r="NHK32" s="2012"/>
      <c r="NHL32" s="2012"/>
      <c r="NHM32" s="2012"/>
      <c r="NHN32" s="2012"/>
      <c r="NHO32" s="2012"/>
      <c r="NHP32" s="2012"/>
      <c r="NHQ32" s="2012"/>
      <c r="NHR32" s="2013"/>
      <c r="NHS32" s="2009"/>
      <c r="NHT32" s="2010"/>
      <c r="NHU32" s="2011"/>
      <c r="NHV32" s="2012"/>
      <c r="NHW32" s="2012"/>
      <c r="NHX32" s="2012"/>
      <c r="NHY32" s="2012"/>
      <c r="NHZ32" s="2012"/>
      <c r="NIA32" s="2012"/>
      <c r="NIB32" s="2012"/>
      <c r="NIC32" s="2012"/>
      <c r="NID32" s="2012"/>
      <c r="NIE32" s="2012"/>
      <c r="NIF32" s="2012"/>
      <c r="NIG32" s="2012"/>
      <c r="NIH32" s="2012"/>
      <c r="NII32" s="2013"/>
      <c r="NIJ32" s="2009"/>
      <c r="NIK32" s="2010"/>
      <c r="NIL32" s="2011"/>
      <c r="NIM32" s="2012"/>
      <c r="NIN32" s="2012"/>
      <c r="NIO32" s="2012"/>
      <c r="NIP32" s="2012"/>
      <c r="NIQ32" s="2012"/>
      <c r="NIR32" s="2012"/>
      <c r="NIS32" s="2012"/>
      <c r="NIT32" s="2012"/>
      <c r="NIU32" s="2012"/>
      <c r="NIV32" s="2012"/>
      <c r="NIW32" s="2012"/>
      <c r="NIX32" s="2012"/>
      <c r="NIY32" s="2012"/>
      <c r="NIZ32" s="2013"/>
      <c r="NJA32" s="2009"/>
      <c r="NJB32" s="2010"/>
      <c r="NJC32" s="2011"/>
      <c r="NJD32" s="2012"/>
      <c r="NJE32" s="2012"/>
      <c r="NJF32" s="2012"/>
      <c r="NJG32" s="2012"/>
      <c r="NJH32" s="2012"/>
      <c r="NJI32" s="2012"/>
      <c r="NJJ32" s="2012"/>
      <c r="NJK32" s="2012"/>
      <c r="NJL32" s="2012"/>
      <c r="NJM32" s="2012"/>
      <c r="NJN32" s="2012"/>
      <c r="NJO32" s="2012"/>
      <c r="NJP32" s="2012"/>
      <c r="NJQ32" s="2013"/>
      <c r="NJR32" s="2009"/>
      <c r="NJS32" s="2010"/>
      <c r="NJT32" s="2011"/>
      <c r="NJU32" s="2012"/>
      <c r="NJV32" s="2012"/>
      <c r="NJW32" s="2012"/>
      <c r="NJX32" s="2012"/>
      <c r="NJY32" s="2012"/>
      <c r="NJZ32" s="2012"/>
      <c r="NKA32" s="2012"/>
      <c r="NKB32" s="2012"/>
      <c r="NKC32" s="2012"/>
      <c r="NKD32" s="2012"/>
      <c r="NKE32" s="2012"/>
      <c r="NKF32" s="2012"/>
      <c r="NKG32" s="2012"/>
      <c r="NKH32" s="2013"/>
      <c r="NKI32" s="2009"/>
      <c r="NKJ32" s="2010"/>
      <c r="NKK32" s="2011"/>
      <c r="NKL32" s="2012"/>
      <c r="NKM32" s="2012"/>
      <c r="NKN32" s="2012"/>
      <c r="NKO32" s="2012"/>
      <c r="NKP32" s="2012"/>
      <c r="NKQ32" s="2012"/>
      <c r="NKR32" s="2012"/>
      <c r="NKS32" s="2012"/>
      <c r="NKT32" s="2012"/>
      <c r="NKU32" s="2012"/>
      <c r="NKV32" s="2012"/>
      <c r="NKW32" s="2012"/>
      <c r="NKX32" s="2012"/>
      <c r="NKY32" s="2013"/>
      <c r="NKZ32" s="2009"/>
      <c r="NLA32" s="2010"/>
      <c r="NLB32" s="2011"/>
      <c r="NLC32" s="2012"/>
      <c r="NLD32" s="2012"/>
      <c r="NLE32" s="2012"/>
      <c r="NLF32" s="2012"/>
      <c r="NLG32" s="2012"/>
      <c r="NLH32" s="2012"/>
      <c r="NLI32" s="2012"/>
      <c r="NLJ32" s="2012"/>
      <c r="NLK32" s="2012"/>
      <c r="NLL32" s="2012"/>
      <c r="NLM32" s="2012"/>
      <c r="NLN32" s="2012"/>
      <c r="NLO32" s="2012"/>
      <c r="NLP32" s="2013"/>
      <c r="NLQ32" s="2009"/>
      <c r="NLR32" s="2010"/>
      <c r="NLS32" s="2011"/>
      <c r="NLT32" s="2012"/>
      <c r="NLU32" s="2012"/>
      <c r="NLV32" s="2012"/>
      <c r="NLW32" s="2012"/>
      <c r="NLX32" s="2012"/>
      <c r="NLY32" s="2012"/>
      <c r="NLZ32" s="2012"/>
      <c r="NMA32" s="2012"/>
      <c r="NMB32" s="2012"/>
      <c r="NMC32" s="2012"/>
      <c r="NMD32" s="2012"/>
      <c r="NME32" s="2012"/>
      <c r="NMF32" s="2012"/>
      <c r="NMG32" s="2013"/>
      <c r="NMH32" s="2009"/>
      <c r="NMI32" s="2010"/>
      <c r="NMJ32" s="2011"/>
      <c r="NMK32" s="2012"/>
      <c r="NML32" s="2012"/>
      <c r="NMM32" s="2012"/>
      <c r="NMN32" s="2012"/>
      <c r="NMO32" s="2012"/>
      <c r="NMP32" s="2012"/>
      <c r="NMQ32" s="2012"/>
      <c r="NMR32" s="2012"/>
      <c r="NMS32" s="2012"/>
      <c r="NMT32" s="2012"/>
      <c r="NMU32" s="2012"/>
      <c r="NMV32" s="2012"/>
      <c r="NMW32" s="2012"/>
      <c r="NMX32" s="2013"/>
      <c r="NMY32" s="2009"/>
      <c r="NMZ32" s="2010"/>
      <c r="NNA32" s="2011"/>
      <c r="NNB32" s="2012"/>
      <c r="NNC32" s="2012"/>
      <c r="NND32" s="2012"/>
      <c r="NNE32" s="2012"/>
      <c r="NNF32" s="2012"/>
      <c r="NNG32" s="2012"/>
      <c r="NNH32" s="2012"/>
      <c r="NNI32" s="2012"/>
      <c r="NNJ32" s="2012"/>
      <c r="NNK32" s="2012"/>
      <c r="NNL32" s="2012"/>
      <c r="NNM32" s="2012"/>
      <c r="NNN32" s="2012"/>
      <c r="NNO32" s="2013"/>
      <c r="NNP32" s="2009"/>
      <c r="NNQ32" s="2010"/>
      <c r="NNR32" s="2011"/>
      <c r="NNS32" s="2012"/>
      <c r="NNT32" s="2012"/>
      <c r="NNU32" s="2012"/>
      <c r="NNV32" s="2012"/>
      <c r="NNW32" s="2012"/>
      <c r="NNX32" s="2012"/>
      <c r="NNY32" s="2012"/>
      <c r="NNZ32" s="2012"/>
      <c r="NOA32" s="2012"/>
      <c r="NOB32" s="2012"/>
      <c r="NOC32" s="2012"/>
      <c r="NOD32" s="2012"/>
      <c r="NOE32" s="2012"/>
      <c r="NOF32" s="2013"/>
      <c r="NOG32" s="2009"/>
      <c r="NOH32" s="2010"/>
      <c r="NOI32" s="2011"/>
      <c r="NOJ32" s="2012"/>
      <c r="NOK32" s="2012"/>
      <c r="NOL32" s="2012"/>
      <c r="NOM32" s="2012"/>
      <c r="NON32" s="2012"/>
      <c r="NOO32" s="2012"/>
      <c r="NOP32" s="2012"/>
      <c r="NOQ32" s="2012"/>
      <c r="NOR32" s="2012"/>
      <c r="NOS32" s="2012"/>
      <c r="NOT32" s="2012"/>
      <c r="NOU32" s="2012"/>
      <c r="NOV32" s="2012"/>
      <c r="NOW32" s="2013"/>
      <c r="NOX32" s="2009"/>
      <c r="NOY32" s="2010"/>
      <c r="NOZ32" s="2011"/>
      <c r="NPA32" s="2012"/>
      <c r="NPB32" s="2012"/>
      <c r="NPC32" s="2012"/>
      <c r="NPD32" s="2012"/>
      <c r="NPE32" s="2012"/>
      <c r="NPF32" s="2012"/>
      <c r="NPG32" s="2012"/>
      <c r="NPH32" s="2012"/>
      <c r="NPI32" s="2012"/>
      <c r="NPJ32" s="2012"/>
      <c r="NPK32" s="2012"/>
      <c r="NPL32" s="2012"/>
      <c r="NPM32" s="2012"/>
      <c r="NPN32" s="2013"/>
      <c r="NPO32" s="2009"/>
      <c r="NPP32" s="2010"/>
      <c r="NPQ32" s="2011"/>
      <c r="NPR32" s="2012"/>
      <c r="NPS32" s="2012"/>
      <c r="NPT32" s="2012"/>
      <c r="NPU32" s="2012"/>
      <c r="NPV32" s="2012"/>
      <c r="NPW32" s="2012"/>
      <c r="NPX32" s="2012"/>
      <c r="NPY32" s="2012"/>
      <c r="NPZ32" s="2012"/>
      <c r="NQA32" s="2012"/>
      <c r="NQB32" s="2012"/>
      <c r="NQC32" s="2012"/>
      <c r="NQD32" s="2012"/>
      <c r="NQE32" s="2013"/>
      <c r="NQF32" s="2009"/>
      <c r="NQG32" s="2010"/>
      <c r="NQH32" s="2011"/>
      <c r="NQI32" s="2012"/>
      <c r="NQJ32" s="2012"/>
      <c r="NQK32" s="2012"/>
      <c r="NQL32" s="2012"/>
      <c r="NQM32" s="2012"/>
      <c r="NQN32" s="2012"/>
      <c r="NQO32" s="2012"/>
      <c r="NQP32" s="2012"/>
      <c r="NQQ32" s="2012"/>
      <c r="NQR32" s="2012"/>
      <c r="NQS32" s="2012"/>
      <c r="NQT32" s="2012"/>
      <c r="NQU32" s="2012"/>
      <c r="NQV32" s="2013"/>
      <c r="NQW32" s="2009"/>
      <c r="NQX32" s="2010"/>
      <c r="NQY32" s="2011"/>
      <c r="NQZ32" s="2012"/>
      <c r="NRA32" s="2012"/>
      <c r="NRB32" s="2012"/>
      <c r="NRC32" s="2012"/>
      <c r="NRD32" s="2012"/>
      <c r="NRE32" s="2012"/>
      <c r="NRF32" s="2012"/>
      <c r="NRG32" s="2012"/>
      <c r="NRH32" s="2012"/>
      <c r="NRI32" s="2012"/>
      <c r="NRJ32" s="2012"/>
      <c r="NRK32" s="2012"/>
      <c r="NRL32" s="2012"/>
      <c r="NRM32" s="2013"/>
      <c r="NRN32" s="2009"/>
      <c r="NRO32" s="2010"/>
      <c r="NRP32" s="2011"/>
      <c r="NRQ32" s="2012"/>
      <c r="NRR32" s="2012"/>
      <c r="NRS32" s="2012"/>
      <c r="NRT32" s="2012"/>
      <c r="NRU32" s="2012"/>
      <c r="NRV32" s="2012"/>
      <c r="NRW32" s="2012"/>
      <c r="NRX32" s="2012"/>
      <c r="NRY32" s="2012"/>
      <c r="NRZ32" s="2012"/>
      <c r="NSA32" s="2012"/>
      <c r="NSB32" s="2012"/>
      <c r="NSC32" s="2012"/>
      <c r="NSD32" s="2013"/>
      <c r="NSE32" s="2009"/>
      <c r="NSF32" s="2010"/>
      <c r="NSG32" s="2011"/>
      <c r="NSH32" s="2012"/>
      <c r="NSI32" s="2012"/>
      <c r="NSJ32" s="2012"/>
      <c r="NSK32" s="2012"/>
      <c r="NSL32" s="2012"/>
      <c r="NSM32" s="2012"/>
      <c r="NSN32" s="2012"/>
      <c r="NSO32" s="2012"/>
      <c r="NSP32" s="2012"/>
      <c r="NSQ32" s="2012"/>
      <c r="NSR32" s="2012"/>
      <c r="NSS32" s="2012"/>
      <c r="NST32" s="2012"/>
      <c r="NSU32" s="2013"/>
      <c r="NSV32" s="2009"/>
      <c r="NSW32" s="2010"/>
      <c r="NSX32" s="2011"/>
      <c r="NSY32" s="2012"/>
      <c r="NSZ32" s="2012"/>
      <c r="NTA32" s="2012"/>
      <c r="NTB32" s="2012"/>
      <c r="NTC32" s="2012"/>
      <c r="NTD32" s="2012"/>
      <c r="NTE32" s="2012"/>
      <c r="NTF32" s="2012"/>
      <c r="NTG32" s="2012"/>
      <c r="NTH32" s="2012"/>
      <c r="NTI32" s="2012"/>
      <c r="NTJ32" s="2012"/>
      <c r="NTK32" s="2012"/>
      <c r="NTL32" s="2013"/>
      <c r="NTM32" s="2009"/>
      <c r="NTN32" s="2010"/>
      <c r="NTO32" s="2011"/>
      <c r="NTP32" s="2012"/>
      <c r="NTQ32" s="2012"/>
      <c r="NTR32" s="2012"/>
      <c r="NTS32" s="2012"/>
      <c r="NTT32" s="2012"/>
      <c r="NTU32" s="2012"/>
      <c r="NTV32" s="2012"/>
      <c r="NTW32" s="2012"/>
      <c r="NTX32" s="2012"/>
      <c r="NTY32" s="2012"/>
      <c r="NTZ32" s="2012"/>
      <c r="NUA32" s="2012"/>
      <c r="NUB32" s="2012"/>
      <c r="NUC32" s="2013"/>
      <c r="NUD32" s="2009"/>
      <c r="NUE32" s="2010"/>
      <c r="NUF32" s="2011"/>
      <c r="NUG32" s="2012"/>
      <c r="NUH32" s="2012"/>
      <c r="NUI32" s="2012"/>
      <c r="NUJ32" s="2012"/>
      <c r="NUK32" s="2012"/>
      <c r="NUL32" s="2012"/>
      <c r="NUM32" s="2012"/>
      <c r="NUN32" s="2012"/>
      <c r="NUO32" s="2012"/>
      <c r="NUP32" s="2012"/>
      <c r="NUQ32" s="2012"/>
      <c r="NUR32" s="2012"/>
      <c r="NUS32" s="2012"/>
      <c r="NUT32" s="2013"/>
      <c r="NUU32" s="2009"/>
      <c r="NUV32" s="2010"/>
      <c r="NUW32" s="2011"/>
      <c r="NUX32" s="2012"/>
      <c r="NUY32" s="2012"/>
      <c r="NUZ32" s="2012"/>
      <c r="NVA32" s="2012"/>
      <c r="NVB32" s="2012"/>
      <c r="NVC32" s="2012"/>
      <c r="NVD32" s="2012"/>
      <c r="NVE32" s="2012"/>
      <c r="NVF32" s="2012"/>
      <c r="NVG32" s="2012"/>
      <c r="NVH32" s="2012"/>
      <c r="NVI32" s="2012"/>
      <c r="NVJ32" s="2012"/>
      <c r="NVK32" s="2013"/>
      <c r="NVL32" s="2009"/>
      <c r="NVM32" s="2010"/>
      <c r="NVN32" s="2011"/>
      <c r="NVO32" s="2012"/>
      <c r="NVP32" s="2012"/>
      <c r="NVQ32" s="2012"/>
      <c r="NVR32" s="2012"/>
      <c r="NVS32" s="2012"/>
      <c r="NVT32" s="2012"/>
      <c r="NVU32" s="2012"/>
      <c r="NVV32" s="2012"/>
      <c r="NVW32" s="2012"/>
      <c r="NVX32" s="2012"/>
      <c r="NVY32" s="2012"/>
      <c r="NVZ32" s="2012"/>
      <c r="NWA32" s="2012"/>
      <c r="NWB32" s="2013"/>
      <c r="NWC32" s="2009"/>
      <c r="NWD32" s="2010"/>
      <c r="NWE32" s="2011"/>
      <c r="NWF32" s="2012"/>
      <c r="NWG32" s="2012"/>
      <c r="NWH32" s="2012"/>
      <c r="NWI32" s="2012"/>
      <c r="NWJ32" s="2012"/>
      <c r="NWK32" s="2012"/>
      <c r="NWL32" s="2012"/>
      <c r="NWM32" s="2012"/>
      <c r="NWN32" s="2012"/>
      <c r="NWO32" s="2012"/>
      <c r="NWP32" s="2012"/>
      <c r="NWQ32" s="2012"/>
      <c r="NWR32" s="2012"/>
      <c r="NWS32" s="2013"/>
      <c r="NWT32" s="2009"/>
      <c r="NWU32" s="2010"/>
      <c r="NWV32" s="2011"/>
      <c r="NWW32" s="2012"/>
      <c r="NWX32" s="2012"/>
      <c r="NWY32" s="2012"/>
      <c r="NWZ32" s="2012"/>
      <c r="NXA32" s="2012"/>
      <c r="NXB32" s="2012"/>
      <c r="NXC32" s="2012"/>
      <c r="NXD32" s="2012"/>
      <c r="NXE32" s="2012"/>
      <c r="NXF32" s="2012"/>
      <c r="NXG32" s="2012"/>
      <c r="NXH32" s="2012"/>
      <c r="NXI32" s="2012"/>
      <c r="NXJ32" s="2013"/>
      <c r="NXK32" s="2009"/>
      <c r="NXL32" s="2010"/>
      <c r="NXM32" s="2011"/>
      <c r="NXN32" s="2012"/>
      <c r="NXO32" s="2012"/>
      <c r="NXP32" s="2012"/>
      <c r="NXQ32" s="2012"/>
      <c r="NXR32" s="2012"/>
      <c r="NXS32" s="2012"/>
      <c r="NXT32" s="2012"/>
      <c r="NXU32" s="2012"/>
      <c r="NXV32" s="2012"/>
      <c r="NXW32" s="2012"/>
      <c r="NXX32" s="2012"/>
      <c r="NXY32" s="2012"/>
      <c r="NXZ32" s="2012"/>
      <c r="NYA32" s="2013"/>
      <c r="NYB32" s="2009"/>
      <c r="NYC32" s="2010"/>
      <c r="NYD32" s="2011"/>
      <c r="NYE32" s="2012"/>
      <c r="NYF32" s="2012"/>
      <c r="NYG32" s="2012"/>
      <c r="NYH32" s="2012"/>
      <c r="NYI32" s="2012"/>
      <c r="NYJ32" s="2012"/>
      <c r="NYK32" s="2012"/>
      <c r="NYL32" s="2012"/>
      <c r="NYM32" s="2012"/>
      <c r="NYN32" s="2012"/>
      <c r="NYO32" s="2012"/>
      <c r="NYP32" s="2012"/>
      <c r="NYQ32" s="2012"/>
      <c r="NYR32" s="2013"/>
      <c r="NYS32" s="2009"/>
      <c r="NYT32" s="2010"/>
      <c r="NYU32" s="2011"/>
      <c r="NYV32" s="2012"/>
      <c r="NYW32" s="2012"/>
      <c r="NYX32" s="2012"/>
      <c r="NYY32" s="2012"/>
      <c r="NYZ32" s="2012"/>
      <c r="NZA32" s="2012"/>
      <c r="NZB32" s="2012"/>
      <c r="NZC32" s="2012"/>
      <c r="NZD32" s="2012"/>
      <c r="NZE32" s="2012"/>
      <c r="NZF32" s="2012"/>
      <c r="NZG32" s="2012"/>
      <c r="NZH32" s="2012"/>
      <c r="NZI32" s="2013"/>
      <c r="NZJ32" s="2009"/>
      <c r="NZK32" s="2010"/>
      <c r="NZL32" s="2011"/>
      <c r="NZM32" s="2012"/>
      <c r="NZN32" s="2012"/>
      <c r="NZO32" s="2012"/>
      <c r="NZP32" s="2012"/>
      <c r="NZQ32" s="2012"/>
      <c r="NZR32" s="2012"/>
      <c r="NZS32" s="2012"/>
      <c r="NZT32" s="2012"/>
      <c r="NZU32" s="2012"/>
      <c r="NZV32" s="2012"/>
      <c r="NZW32" s="2012"/>
      <c r="NZX32" s="2012"/>
      <c r="NZY32" s="2012"/>
      <c r="NZZ32" s="2013"/>
      <c r="OAA32" s="2009"/>
      <c r="OAB32" s="2010"/>
      <c r="OAC32" s="2011"/>
      <c r="OAD32" s="2012"/>
      <c r="OAE32" s="2012"/>
      <c r="OAF32" s="2012"/>
      <c r="OAG32" s="2012"/>
      <c r="OAH32" s="2012"/>
      <c r="OAI32" s="2012"/>
      <c r="OAJ32" s="2012"/>
      <c r="OAK32" s="2012"/>
      <c r="OAL32" s="2012"/>
      <c r="OAM32" s="2012"/>
      <c r="OAN32" s="2012"/>
      <c r="OAO32" s="2012"/>
      <c r="OAP32" s="2012"/>
      <c r="OAQ32" s="2013"/>
      <c r="OAR32" s="2009"/>
      <c r="OAS32" s="2010"/>
      <c r="OAT32" s="2011"/>
      <c r="OAU32" s="2012"/>
      <c r="OAV32" s="2012"/>
      <c r="OAW32" s="2012"/>
      <c r="OAX32" s="2012"/>
      <c r="OAY32" s="2012"/>
      <c r="OAZ32" s="2012"/>
      <c r="OBA32" s="2012"/>
      <c r="OBB32" s="2012"/>
      <c r="OBC32" s="2012"/>
      <c r="OBD32" s="2012"/>
      <c r="OBE32" s="2012"/>
      <c r="OBF32" s="2012"/>
      <c r="OBG32" s="2012"/>
      <c r="OBH32" s="2013"/>
      <c r="OBI32" s="2009"/>
      <c r="OBJ32" s="2010"/>
      <c r="OBK32" s="2011"/>
      <c r="OBL32" s="2012"/>
      <c r="OBM32" s="2012"/>
      <c r="OBN32" s="2012"/>
      <c r="OBO32" s="2012"/>
      <c r="OBP32" s="2012"/>
      <c r="OBQ32" s="2012"/>
      <c r="OBR32" s="2012"/>
      <c r="OBS32" s="2012"/>
      <c r="OBT32" s="2012"/>
      <c r="OBU32" s="2012"/>
      <c r="OBV32" s="2012"/>
      <c r="OBW32" s="2012"/>
      <c r="OBX32" s="2012"/>
      <c r="OBY32" s="2013"/>
      <c r="OBZ32" s="2009"/>
      <c r="OCA32" s="2010"/>
      <c r="OCB32" s="2011"/>
      <c r="OCC32" s="2012"/>
      <c r="OCD32" s="2012"/>
      <c r="OCE32" s="2012"/>
      <c r="OCF32" s="2012"/>
      <c r="OCG32" s="2012"/>
      <c r="OCH32" s="2012"/>
      <c r="OCI32" s="2012"/>
      <c r="OCJ32" s="2012"/>
      <c r="OCK32" s="2012"/>
      <c r="OCL32" s="2012"/>
      <c r="OCM32" s="2012"/>
      <c r="OCN32" s="2012"/>
      <c r="OCO32" s="2012"/>
      <c r="OCP32" s="2013"/>
      <c r="OCQ32" s="2009"/>
      <c r="OCR32" s="2010"/>
      <c r="OCS32" s="2011"/>
      <c r="OCT32" s="2012"/>
      <c r="OCU32" s="2012"/>
      <c r="OCV32" s="2012"/>
      <c r="OCW32" s="2012"/>
      <c r="OCX32" s="2012"/>
      <c r="OCY32" s="2012"/>
      <c r="OCZ32" s="2012"/>
      <c r="ODA32" s="2012"/>
      <c r="ODB32" s="2012"/>
      <c r="ODC32" s="2012"/>
      <c r="ODD32" s="2012"/>
      <c r="ODE32" s="2012"/>
      <c r="ODF32" s="2012"/>
      <c r="ODG32" s="2013"/>
      <c r="ODH32" s="2009"/>
      <c r="ODI32" s="2010"/>
      <c r="ODJ32" s="2011"/>
      <c r="ODK32" s="2012"/>
      <c r="ODL32" s="2012"/>
      <c r="ODM32" s="2012"/>
      <c r="ODN32" s="2012"/>
      <c r="ODO32" s="2012"/>
      <c r="ODP32" s="2012"/>
      <c r="ODQ32" s="2012"/>
      <c r="ODR32" s="2012"/>
      <c r="ODS32" s="2012"/>
      <c r="ODT32" s="2012"/>
      <c r="ODU32" s="2012"/>
      <c r="ODV32" s="2012"/>
      <c r="ODW32" s="2012"/>
      <c r="ODX32" s="2013"/>
      <c r="ODY32" s="2009"/>
      <c r="ODZ32" s="2010"/>
      <c r="OEA32" s="2011"/>
      <c r="OEB32" s="2012"/>
      <c r="OEC32" s="2012"/>
      <c r="OED32" s="2012"/>
      <c r="OEE32" s="2012"/>
      <c r="OEF32" s="2012"/>
      <c r="OEG32" s="2012"/>
      <c r="OEH32" s="2012"/>
      <c r="OEI32" s="2012"/>
      <c r="OEJ32" s="2012"/>
      <c r="OEK32" s="2012"/>
      <c r="OEL32" s="2012"/>
      <c r="OEM32" s="2012"/>
      <c r="OEN32" s="2012"/>
      <c r="OEO32" s="2013"/>
      <c r="OEP32" s="2009"/>
      <c r="OEQ32" s="2010"/>
      <c r="OER32" s="2011"/>
      <c r="OES32" s="2012"/>
      <c r="OET32" s="2012"/>
      <c r="OEU32" s="2012"/>
      <c r="OEV32" s="2012"/>
      <c r="OEW32" s="2012"/>
      <c r="OEX32" s="2012"/>
      <c r="OEY32" s="2012"/>
      <c r="OEZ32" s="2012"/>
      <c r="OFA32" s="2012"/>
      <c r="OFB32" s="2012"/>
      <c r="OFC32" s="2012"/>
      <c r="OFD32" s="2012"/>
      <c r="OFE32" s="2012"/>
      <c r="OFF32" s="2013"/>
      <c r="OFG32" s="2009"/>
      <c r="OFH32" s="2010"/>
      <c r="OFI32" s="2011"/>
      <c r="OFJ32" s="2012"/>
      <c r="OFK32" s="2012"/>
      <c r="OFL32" s="2012"/>
      <c r="OFM32" s="2012"/>
      <c r="OFN32" s="2012"/>
      <c r="OFO32" s="2012"/>
      <c r="OFP32" s="2012"/>
      <c r="OFQ32" s="2012"/>
      <c r="OFR32" s="2012"/>
      <c r="OFS32" s="2012"/>
      <c r="OFT32" s="2012"/>
      <c r="OFU32" s="2012"/>
      <c r="OFV32" s="2012"/>
      <c r="OFW32" s="2013"/>
      <c r="OFX32" s="2009"/>
      <c r="OFY32" s="2010"/>
      <c r="OFZ32" s="2011"/>
      <c r="OGA32" s="2012"/>
      <c r="OGB32" s="2012"/>
      <c r="OGC32" s="2012"/>
      <c r="OGD32" s="2012"/>
      <c r="OGE32" s="2012"/>
      <c r="OGF32" s="2012"/>
      <c r="OGG32" s="2012"/>
      <c r="OGH32" s="2012"/>
      <c r="OGI32" s="2012"/>
      <c r="OGJ32" s="2012"/>
      <c r="OGK32" s="2012"/>
      <c r="OGL32" s="2012"/>
      <c r="OGM32" s="2012"/>
      <c r="OGN32" s="2013"/>
      <c r="OGO32" s="2009"/>
      <c r="OGP32" s="2010"/>
      <c r="OGQ32" s="2011"/>
      <c r="OGR32" s="2012"/>
      <c r="OGS32" s="2012"/>
      <c r="OGT32" s="2012"/>
      <c r="OGU32" s="2012"/>
      <c r="OGV32" s="2012"/>
      <c r="OGW32" s="2012"/>
      <c r="OGX32" s="2012"/>
      <c r="OGY32" s="2012"/>
      <c r="OGZ32" s="2012"/>
      <c r="OHA32" s="2012"/>
      <c r="OHB32" s="2012"/>
      <c r="OHC32" s="2012"/>
      <c r="OHD32" s="2012"/>
      <c r="OHE32" s="2013"/>
      <c r="OHF32" s="2009"/>
      <c r="OHG32" s="2010"/>
      <c r="OHH32" s="2011"/>
      <c r="OHI32" s="2012"/>
      <c r="OHJ32" s="2012"/>
      <c r="OHK32" s="2012"/>
      <c r="OHL32" s="2012"/>
      <c r="OHM32" s="2012"/>
      <c r="OHN32" s="2012"/>
      <c r="OHO32" s="2012"/>
      <c r="OHP32" s="2012"/>
      <c r="OHQ32" s="2012"/>
      <c r="OHR32" s="2012"/>
      <c r="OHS32" s="2012"/>
      <c r="OHT32" s="2012"/>
      <c r="OHU32" s="2012"/>
      <c r="OHV32" s="2013"/>
      <c r="OHW32" s="2009"/>
      <c r="OHX32" s="2010"/>
      <c r="OHY32" s="2011"/>
      <c r="OHZ32" s="2012"/>
      <c r="OIA32" s="2012"/>
      <c r="OIB32" s="2012"/>
      <c r="OIC32" s="2012"/>
      <c r="OID32" s="2012"/>
      <c r="OIE32" s="2012"/>
      <c r="OIF32" s="2012"/>
      <c r="OIG32" s="2012"/>
      <c r="OIH32" s="2012"/>
      <c r="OII32" s="2012"/>
      <c r="OIJ32" s="2012"/>
      <c r="OIK32" s="2012"/>
      <c r="OIL32" s="2012"/>
      <c r="OIM32" s="2013"/>
      <c r="OIN32" s="2009"/>
      <c r="OIO32" s="2010"/>
      <c r="OIP32" s="2011"/>
      <c r="OIQ32" s="2012"/>
      <c r="OIR32" s="2012"/>
      <c r="OIS32" s="2012"/>
      <c r="OIT32" s="2012"/>
      <c r="OIU32" s="2012"/>
      <c r="OIV32" s="2012"/>
      <c r="OIW32" s="2012"/>
      <c r="OIX32" s="2012"/>
      <c r="OIY32" s="2012"/>
      <c r="OIZ32" s="2012"/>
      <c r="OJA32" s="2012"/>
      <c r="OJB32" s="2012"/>
      <c r="OJC32" s="2012"/>
      <c r="OJD32" s="2013"/>
      <c r="OJE32" s="2009"/>
      <c r="OJF32" s="2010"/>
      <c r="OJG32" s="2011"/>
      <c r="OJH32" s="2012"/>
      <c r="OJI32" s="2012"/>
      <c r="OJJ32" s="2012"/>
      <c r="OJK32" s="2012"/>
      <c r="OJL32" s="2012"/>
      <c r="OJM32" s="2012"/>
      <c r="OJN32" s="2012"/>
      <c r="OJO32" s="2012"/>
      <c r="OJP32" s="2012"/>
      <c r="OJQ32" s="2012"/>
      <c r="OJR32" s="2012"/>
      <c r="OJS32" s="2012"/>
      <c r="OJT32" s="2012"/>
      <c r="OJU32" s="2013"/>
      <c r="OJV32" s="2009"/>
      <c r="OJW32" s="2010"/>
      <c r="OJX32" s="2011"/>
      <c r="OJY32" s="2012"/>
      <c r="OJZ32" s="2012"/>
      <c r="OKA32" s="2012"/>
      <c r="OKB32" s="2012"/>
      <c r="OKC32" s="2012"/>
      <c r="OKD32" s="2012"/>
      <c r="OKE32" s="2012"/>
      <c r="OKF32" s="2012"/>
      <c r="OKG32" s="2012"/>
      <c r="OKH32" s="2012"/>
      <c r="OKI32" s="2012"/>
      <c r="OKJ32" s="2012"/>
      <c r="OKK32" s="2012"/>
      <c r="OKL32" s="2013"/>
      <c r="OKM32" s="2009"/>
      <c r="OKN32" s="2010"/>
      <c r="OKO32" s="2011"/>
      <c r="OKP32" s="2012"/>
      <c r="OKQ32" s="2012"/>
      <c r="OKR32" s="2012"/>
      <c r="OKS32" s="2012"/>
      <c r="OKT32" s="2012"/>
      <c r="OKU32" s="2012"/>
      <c r="OKV32" s="2012"/>
      <c r="OKW32" s="2012"/>
      <c r="OKX32" s="2012"/>
      <c r="OKY32" s="2012"/>
      <c r="OKZ32" s="2012"/>
      <c r="OLA32" s="2012"/>
      <c r="OLB32" s="2012"/>
      <c r="OLC32" s="2013"/>
      <c r="OLD32" s="2009"/>
      <c r="OLE32" s="2010"/>
      <c r="OLF32" s="2011"/>
      <c r="OLG32" s="2012"/>
      <c r="OLH32" s="2012"/>
      <c r="OLI32" s="2012"/>
      <c r="OLJ32" s="2012"/>
      <c r="OLK32" s="2012"/>
      <c r="OLL32" s="2012"/>
      <c r="OLM32" s="2012"/>
      <c r="OLN32" s="2012"/>
      <c r="OLO32" s="2012"/>
      <c r="OLP32" s="2012"/>
      <c r="OLQ32" s="2012"/>
      <c r="OLR32" s="2012"/>
      <c r="OLS32" s="2012"/>
      <c r="OLT32" s="2013"/>
      <c r="OLU32" s="2009"/>
      <c r="OLV32" s="2010"/>
      <c r="OLW32" s="2011"/>
      <c r="OLX32" s="2012"/>
      <c r="OLY32" s="2012"/>
      <c r="OLZ32" s="2012"/>
      <c r="OMA32" s="2012"/>
      <c r="OMB32" s="2012"/>
      <c r="OMC32" s="2012"/>
      <c r="OMD32" s="2012"/>
      <c r="OME32" s="2012"/>
      <c r="OMF32" s="2012"/>
      <c r="OMG32" s="2012"/>
      <c r="OMH32" s="2012"/>
      <c r="OMI32" s="2012"/>
      <c r="OMJ32" s="2012"/>
      <c r="OMK32" s="2013"/>
      <c r="OML32" s="2009"/>
      <c r="OMM32" s="2010"/>
      <c r="OMN32" s="2011"/>
      <c r="OMO32" s="2012"/>
      <c r="OMP32" s="2012"/>
      <c r="OMQ32" s="2012"/>
      <c r="OMR32" s="2012"/>
      <c r="OMS32" s="2012"/>
      <c r="OMT32" s="2012"/>
      <c r="OMU32" s="2012"/>
      <c r="OMV32" s="2012"/>
      <c r="OMW32" s="2012"/>
      <c r="OMX32" s="2012"/>
      <c r="OMY32" s="2012"/>
      <c r="OMZ32" s="2012"/>
      <c r="ONA32" s="2012"/>
      <c r="ONB32" s="2013"/>
      <c r="ONC32" s="2009"/>
      <c r="OND32" s="2010"/>
      <c r="ONE32" s="2011"/>
      <c r="ONF32" s="2012"/>
      <c r="ONG32" s="2012"/>
      <c r="ONH32" s="2012"/>
      <c r="ONI32" s="2012"/>
      <c r="ONJ32" s="2012"/>
      <c r="ONK32" s="2012"/>
      <c r="ONL32" s="2012"/>
      <c r="ONM32" s="2012"/>
      <c r="ONN32" s="2012"/>
      <c r="ONO32" s="2012"/>
      <c r="ONP32" s="2012"/>
      <c r="ONQ32" s="2012"/>
      <c r="ONR32" s="2012"/>
      <c r="ONS32" s="2013"/>
      <c r="ONT32" s="2009"/>
      <c r="ONU32" s="2010"/>
      <c r="ONV32" s="2011"/>
      <c r="ONW32" s="2012"/>
      <c r="ONX32" s="2012"/>
      <c r="ONY32" s="2012"/>
      <c r="ONZ32" s="2012"/>
      <c r="OOA32" s="2012"/>
      <c r="OOB32" s="2012"/>
      <c r="OOC32" s="2012"/>
      <c r="OOD32" s="2012"/>
      <c r="OOE32" s="2012"/>
      <c r="OOF32" s="2012"/>
      <c r="OOG32" s="2012"/>
      <c r="OOH32" s="2012"/>
      <c r="OOI32" s="2012"/>
      <c r="OOJ32" s="2013"/>
      <c r="OOK32" s="2009"/>
      <c r="OOL32" s="2010"/>
      <c r="OOM32" s="2011"/>
      <c r="OON32" s="2012"/>
      <c r="OOO32" s="2012"/>
      <c r="OOP32" s="2012"/>
      <c r="OOQ32" s="2012"/>
      <c r="OOR32" s="2012"/>
      <c r="OOS32" s="2012"/>
      <c r="OOT32" s="2012"/>
      <c r="OOU32" s="2012"/>
      <c r="OOV32" s="2012"/>
      <c r="OOW32" s="2012"/>
      <c r="OOX32" s="2012"/>
      <c r="OOY32" s="2012"/>
      <c r="OOZ32" s="2012"/>
      <c r="OPA32" s="2013"/>
      <c r="OPB32" s="2009"/>
      <c r="OPC32" s="2010"/>
      <c r="OPD32" s="2011"/>
      <c r="OPE32" s="2012"/>
      <c r="OPF32" s="2012"/>
      <c r="OPG32" s="2012"/>
      <c r="OPH32" s="2012"/>
      <c r="OPI32" s="2012"/>
      <c r="OPJ32" s="2012"/>
      <c r="OPK32" s="2012"/>
      <c r="OPL32" s="2012"/>
      <c r="OPM32" s="2012"/>
      <c r="OPN32" s="2012"/>
      <c r="OPO32" s="2012"/>
      <c r="OPP32" s="2012"/>
      <c r="OPQ32" s="2012"/>
      <c r="OPR32" s="2013"/>
      <c r="OPS32" s="2009"/>
      <c r="OPT32" s="2010"/>
      <c r="OPU32" s="2011"/>
      <c r="OPV32" s="2012"/>
      <c r="OPW32" s="2012"/>
      <c r="OPX32" s="2012"/>
      <c r="OPY32" s="2012"/>
      <c r="OPZ32" s="2012"/>
      <c r="OQA32" s="2012"/>
      <c r="OQB32" s="2012"/>
      <c r="OQC32" s="2012"/>
      <c r="OQD32" s="2012"/>
      <c r="OQE32" s="2012"/>
      <c r="OQF32" s="2012"/>
      <c r="OQG32" s="2012"/>
      <c r="OQH32" s="2012"/>
      <c r="OQI32" s="2013"/>
      <c r="OQJ32" s="2009"/>
      <c r="OQK32" s="2010"/>
      <c r="OQL32" s="2011"/>
      <c r="OQM32" s="2012"/>
      <c r="OQN32" s="2012"/>
      <c r="OQO32" s="2012"/>
      <c r="OQP32" s="2012"/>
      <c r="OQQ32" s="2012"/>
      <c r="OQR32" s="2012"/>
      <c r="OQS32" s="2012"/>
      <c r="OQT32" s="2012"/>
      <c r="OQU32" s="2012"/>
      <c r="OQV32" s="2012"/>
      <c r="OQW32" s="2012"/>
      <c r="OQX32" s="2012"/>
      <c r="OQY32" s="2012"/>
      <c r="OQZ32" s="2013"/>
      <c r="ORA32" s="2009"/>
      <c r="ORB32" s="2010"/>
      <c r="ORC32" s="2011"/>
      <c r="ORD32" s="2012"/>
      <c r="ORE32" s="2012"/>
      <c r="ORF32" s="2012"/>
      <c r="ORG32" s="2012"/>
      <c r="ORH32" s="2012"/>
      <c r="ORI32" s="2012"/>
      <c r="ORJ32" s="2012"/>
      <c r="ORK32" s="2012"/>
      <c r="ORL32" s="2012"/>
      <c r="ORM32" s="2012"/>
      <c r="ORN32" s="2012"/>
      <c r="ORO32" s="2012"/>
      <c r="ORP32" s="2012"/>
      <c r="ORQ32" s="2013"/>
      <c r="ORR32" s="2009"/>
      <c r="ORS32" s="2010"/>
      <c r="ORT32" s="2011"/>
      <c r="ORU32" s="2012"/>
      <c r="ORV32" s="2012"/>
      <c r="ORW32" s="2012"/>
      <c r="ORX32" s="2012"/>
      <c r="ORY32" s="2012"/>
      <c r="ORZ32" s="2012"/>
      <c r="OSA32" s="2012"/>
      <c r="OSB32" s="2012"/>
      <c r="OSC32" s="2012"/>
      <c r="OSD32" s="2012"/>
      <c r="OSE32" s="2012"/>
      <c r="OSF32" s="2012"/>
      <c r="OSG32" s="2012"/>
      <c r="OSH32" s="2013"/>
      <c r="OSI32" s="2009"/>
      <c r="OSJ32" s="2010"/>
      <c r="OSK32" s="2011"/>
      <c r="OSL32" s="2012"/>
      <c r="OSM32" s="2012"/>
      <c r="OSN32" s="2012"/>
      <c r="OSO32" s="2012"/>
      <c r="OSP32" s="2012"/>
      <c r="OSQ32" s="2012"/>
      <c r="OSR32" s="2012"/>
      <c r="OSS32" s="2012"/>
      <c r="OST32" s="2012"/>
      <c r="OSU32" s="2012"/>
      <c r="OSV32" s="2012"/>
      <c r="OSW32" s="2012"/>
      <c r="OSX32" s="2012"/>
      <c r="OSY32" s="2013"/>
      <c r="OSZ32" s="2009"/>
      <c r="OTA32" s="2010"/>
      <c r="OTB32" s="2011"/>
      <c r="OTC32" s="2012"/>
      <c r="OTD32" s="2012"/>
      <c r="OTE32" s="2012"/>
      <c r="OTF32" s="2012"/>
      <c r="OTG32" s="2012"/>
      <c r="OTH32" s="2012"/>
      <c r="OTI32" s="2012"/>
      <c r="OTJ32" s="2012"/>
      <c r="OTK32" s="2012"/>
      <c r="OTL32" s="2012"/>
      <c r="OTM32" s="2012"/>
      <c r="OTN32" s="2012"/>
      <c r="OTO32" s="2012"/>
      <c r="OTP32" s="2013"/>
      <c r="OTQ32" s="2009"/>
      <c r="OTR32" s="2010"/>
      <c r="OTS32" s="2011"/>
      <c r="OTT32" s="2012"/>
      <c r="OTU32" s="2012"/>
      <c r="OTV32" s="2012"/>
      <c r="OTW32" s="2012"/>
      <c r="OTX32" s="2012"/>
      <c r="OTY32" s="2012"/>
      <c r="OTZ32" s="2012"/>
      <c r="OUA32" s="2012"/>
      <c r="OUB32" s="2012"/>
      <c r="OUC32" s="2012"/>
      <c r="OUD32" s="2012"/>
      <c r="OUE32" s="2012"/>
      <c r="OUF32" s="2012"/>
      <c r="OUG32" s="2013"/>
      <c r="OUH32" s="2009"/>
      <c r="OUI32" s="2010"/>
      <c r="OUJ32" s="2011"/>
      <c r="OUK32" s="2012"/>
      <c r="OUL32" s="2012"/>
      <c r="OUM32" s="2012"/>
      <c r="OUN32" s="2012"/>
      <c r="OUO32" s="2012"/>
      <c r="OUP32" s="2012"/>
      <c r="OUQ32" s="2012"/>
      <c r="OUR32" s="2012"/>
      <c r="OUS32" s="2012"/>
      <c r="OUT32" s="2012"/>
      <c r="OUU32" s="2012"/>
      <c r="OUV32" s="2012"/>
      <c r="OUW32" s="2012"/>
      <c r="OUX32" s="2013"/>
      <c r="OUY32" s="2009"/>
      <c r="OUZ32" s="2010"/>
      <c r="OVA32" s="2011"/>
      <c r="OVB32" s="2012"/>
      <c r="OVC32" s="2012"/>
      <c r="OVD32" s="2012"/>
      <c r="OVE32" s="2012"/>
      <c r="OVF32" s="2012"/>
      <c r="OVG32" s="2012"/>
      <c r="OVH32" s="2012"/>
      <c r="OVI32" s="2012"/>
      <c r="OVJ32" s="2012"/>
      <c r="OVK32" s="2012"/>
      <c r="OVL32" s="2012"/>
      <c r="OVM32" s="2012"/>
      <c r="OVN32" s="2012"/>
      <c r="OVO32" s="2013"/>
      <c r="OVP32" s="2009"/>
      <c r="OVQ32" s="2010"/>
      <c r="OVR32" s="2011"/>
      <c r="OVS32" s="2012"/>
      <c r="OVT32" s="2012"/>
      <c r="OVU32" s="2012"/>
      <c r="OVV32" s="2012"/>
      <c r="OVW32" s="2012"/>
      <c r="OVX32" s="2012"/>
      <c r="OVY32" s="2012"/>
      <c r="OVZ32" s="2012"/>
      <c r="OWA32" s="2012"/>
      <c r="OWB32" s="2012"/>
      <c r="OWC32" s="2012"/>
      <c r="OWD32" s="2012"/>
      <c r="OWE32" s="2012"/>
      <c r="OWF32" s="2013"/>
      <c r="OWG32" s="2009"/>
      <c r="OWH32" s="2010"/>
      <c r="OWI32" s="2011"/>
      <c r="OWJ32" s="2012"/>
      <c r="OWK32" s="2012"/>
      <c r="OWL32" s="2012"/>
      <c r="OWM32" s="2012"/>
      <c r="OWN32" s="2012"/>
      <c r="OWO32" s="2012"/>
      <c r="OWP32" s="2012"/>
      <c r="OWQ32" s="2012"/>
      <c r="OWR32" s="2012"/>
      <c r="OWS32" s="2012"/>
      <c r="OWT32" s="2012"/>
      <c r="OWU32" s="2012"/>
      <c r="OWV32" s="2012"/>
      <c r="OWW32" s="2013"/>
      <c r="OWX32" s="2009"/>
      <c r="OWY32" s="2010"/>
      <c r="OWZ32" s="2011"/>
      <c r="OXA32" s="2012"/>
      <c r="OXB32" s="2012"/>
      <c r="OXC32" s="2012"/>
      <c r="OXD32" s="2012"/>
      <c r="OXE32" s="2012"/>
      <c r="OXF32" s="2012"/>
      <c r="OXG32" s="2012"/>
      <c r="OXH32" s="2012"/>
      <c r="OXI32" s="2012"/>
      <c r="OXJ32" s="2012"/>
      <c r="OXK32" s="2012"/>
      <c r="OXL32" s="2012"/>
      <c r="OXM32" s="2012"/>
      <c r="OXN32" s="2013"/>
      <c r="OXO32" s="2009"/>
      <c r="OXP32" s="2010"/>
      <c r="OXQ32" s="2011"/>
      <c r="OXR32" s="2012"/>
      <c r="OXS32" s="2012"/>
      <c r="OXT32" s="2012"/>
      <c r="OXU32" s="2012"/>
      <c r="OXV32" s="2012"/>
      <c r="OXW32" s="2012"/>
      <c r="OXX32" s="2012"/>
      <c r="OXY32" s="2012"/>
      <c r="OXZ32" s="2012"/>
      <c r="OYA32" s="2012"/>
      <c r="OYB32" s="2012"/>
      <c r="OYC32" s="2012"/>
      <c r="OYD32" s="2012"/>
      <c r="OYE32" s="2013"/>
      <c r="OYF32" s="2009"/>
      <c r="OYG32" s="2010"/>
      <c r="OYH32" s="2011"/>
      <c r="OYI32" s="2012"/>
      <c r="OYJ32" s="2012"/>
      <c r="OYK32" s="2012"/>
      <c r="OYL32" s="2012"/>
      <c r="OYM32" s="2012"/>
      <c r="OYN32" s="2012"/>
      <c r="OYO32" s="2012"/>
      <c r="OYP32" s="2012"/>
      <c r="OYQ32" s="2012"/>
      <c r="OYR32" s="2012"/>
      <c r="OYS32" s="2012"/>
      <c r="OYT32" s="2012"/>
      <c r="OYU32" s="2012"/>
      <c r="OYV32" s="2013"/>
      <c r="OYW32" s="2009"/>
      <c r="OYX32" s="2010"/>
      <c r="OYY32" s="2011"/>
      <c r="OYZ32" s="2012"/>
      <c r="OZA32" s="2012"/>
      <c r="OZB32" s="2012"/>
      <c r="OZC32" s="2012"/>
      <c r="OZD32" s="2012"/>
      <c r="OZE32" s="2012"/>
      <c r="OZF32" s="2012"/>
      <c r="OZG32" s="2012"/>
      <c r="OZH32" s="2012"/>
      <c r="OZI32" s="2012"/>
      <c r="OZJ32" s="2012"/>
      <c r="OZK32" s="2012"/>
      <c r="OZL32" s="2012"/>
      <c r="OZM32" s="2013"/>
      <c r="OZN32" s="2009"/>
      <c r="OZO32" s="2010"/>
      <c r="OZP32" s="2011"/>
      <c r="OZQ32" s="2012"/>
      <c r="OZR32" s="2012"/>
      <c r="OZS32" s="2012"/>
      <c r="OZT32" s="2012"/>
      <c r="OZU32" s="2012"/>
      <c r="OZV32" s="2012"/>
      <c r="OZW32" s="2012"/>
      <c r="OZX32" s="2012"/>
      <c r="OZY32" s="2012"/>
      <c r="OZZ32" s="2012"/>
      <c r="PAA32" s="2012"/>
      <c r="PAB32" s="2012"/>
      <c r="PAC32" s="2012"/>
      <c r="PAD32" s="2013"/>
      <c r="PAE32" s="2009"/>
      <c r="PAF32" s="2010"/>
      <c r="PAG32" s="2011"/>
      <c r="PAH32" s="2012"/>
      <c r="PAI32" s="2012"/>
      <c r="PAJ32" s="2012"/>
      <c r="PAK32" s="2012"/>
      <c r="PAL32" s="2012"/>
      <c r="PAM32" s="2012"/>
      <c r="PAN32" s="2012"/>
      <c r="PAO32" s="2012"/>
      <c r="PAP32" s="2012"/>
      <c r="PAQ32" s="2012"/>
      <c r="PAR32" s="2012"/>
      <c r="PAS32" s="2012"/>
      <c r="PAT32" s="2012"/>
      <c r="PAU32" s="2013"/>
      <c r="PAV32" s="2009"/>
      <c r="PAW32" s="2010"/>
      <c r="PAX32" s="2011"/>
      <c r="PAY32" s="2012"/>
      <c r="PAZ32" s="2012"/>
      <c r="PBA32" s="2012"/>
      <c r="PBB32" s="2012"/>
      <c r="PBC32" s="2012"/>
      <c r="PBD32" s="2012"/>
      <c r="PBE32" s="2012"/>
      <c r="PBF32" s="2012"/>
      <c r="PBG32" s="2012"/>
      <c r="PBH32" s="2012"/>
      <c r="PBI32" s="2012"/>
      <c r="PBJ32" s="2012"/>
      <c r="PBK32" s="2012"/>
      <c r="PBL32" s="2013"/>
      <c r="PBM32" s="2009"/>
      <c r="PBN32" s="2010"/>
      <c r="PBO32" s="2011"/>
      <c r="PBP32" s="2012"/>
      <c r="PBQ32" s="2012"/>
      <c r="PBR32" s="2012"/>
      <c r="PBS32" s="2012"/>
      <c r="PBT32" s="2012"/>
      <c r="PBU32" s="2012"/>
      <c r="PBV32" s="2012"/>
      <c r="PBW32" s="2012"/>
      <c r="PBX32" s="2012"/>
      <c r="PBY32" s="2012"/>
      <c r="PBZ32" s="2012"/>
      <c r="PCA32" s="2012"/>
      <c r="PCB32" s="2012"/>
      <c r="PCC32" s="2013"/>
      <c r="PCD32" s="2009"/>
      <c r="PCE32" s="2010"/>
      <c r="PCF32" s="2011"/>
      <c r="PCG32" s="2012"/>
      <c r="PCH32" s="2012"/>
      <c r="PCI32" s="2012"/>
      <c r="PCJ32" s="2012"/>
      <c r="PCK32" s="2012"/>
      <c r="PCL32" s="2012"/>
      <c r="PCM32" s="2012"/>
      <c r="PCN32" s="2012"/>
      <c r="PCO32" s="2012"/>
      <c r="PCP32" s="2012"/>
      <c r="PCQ32" s="2012"/>
      <c r="PCR32" s="2012"/>
      <c r="PCS32" s="2012"/>
      <c r="PCT32" s="2013"/>
      <c r="PCU32" s="2009"/>
      <c r="PCV32" s="2010"/>
      <c r="PCW32" s="2011"/>
      <c r="PCX32" s="2012"/>
      <c r="PCY32" s="2012"/>
      <c r="PCZ32" s="2012"/>
      <c r="PDA32" s="2012"/>
      <c r="PDB32" s="2012"/>
      <c r="PDC32" s="2012"/>
      <c r="PDD32" s="2012"/>
      <c r="PDE32" s="2012"/>
      <c r="PDF32" s="2012"/>
      <c r="PDG32" s="2012"/>
      <c r="PDH32" s="2012"/>
      <c r="PDI32" s="2012"/>
      <c r="PDJ32" s="2012"/>
      <c r="PDK32" s="2013"/>
      <c r="PDL32" s="2009"/>
      <c r="PDM32" s="2010"/>
      <c r="PDN32" s="2011"/>
      <c r="PDO32" s="2012"/>
      <c r="PDP32" s="2012"/>
      <c r="PDQ32" s="2012"/>
      <c r="PDR32" s="2012"/>
      <c r="PDS32" s="2012"/>
      <c r="PDT32" s="2012"/>
      <c r="PDU32" s="2012"/>
      <c r="PDV32" s="2012"/>
      <c r="PDW32" s="2012"/>
      <c r="PDX32" s="2012"/>
      <c r="PDY32" s="2012"/>
      <c r="PDZ32" s="2012"/>
      <c r="PEA32" s="2012"/>
      <c r="PEB32" s="2013"/>
      <c r="PEC32" s="2009"/>
      <c r="PED32" s="2010"/>
      <c r="PEE32" s="2011"/>
      <c r="PEF32" s="2012"/>
      <c r="PEG32" s="2012"/>
      <c r="PEH32" s="2012"/>
      <c r="PEI32" s="2012"/>
      <c r="PEJ32" s="2012"/>
      <c r="PEK32" s="2012"/>
      <c r="PEL32" s="2012"/>
      <c r="PEM32" s="2012"/>
      <c r="PEN32" s="2012"/>
      <c r="PEO32" s="2012"/>
      <c r="PEP32" s="2012"/>
      <c r="PEQ32" s="2012"/>
      <c r="PER32" s="2012"/>
      <c r="PES32" s="2013"/>
      <c r="PET32" s="2009"/>
      <c r="PEU32" s="2010"/>
      <c r="PEV32" s="2011"/>
      <c r="PEW32" s="2012"/>
      <c r="PEX32" s="2012"/>
      <c r="PEY32" s="2012"/>
      <c r="PEZ32" s="2012"/>
      <c r="PFA32" s="2012"/>
      <c r="PFB32" s="2012"/>
      <c r="PFC32" s="2012"/>
      <c r="PFD32" s="2012"/>
      <c r="PFE32" s="2012"/>
      <c r="PFF32" s="2012"/>
      <c r="PFG32" s="2012"/>
      <c r="PFH32" s="2012"/>
      <c r="PFI32" s="2012"/>
      <c r="PFJ32" s="2013"/>
      <c r="PFK32" s="2009"/>
      <c r="PFL32" s="2010"/>
      <c r="PFM32" s="2011"/>
      <c r="PFN32" s="2012"/>
      <c r="PFO32" s="2012"/>
      <c r="PFP32" s="2012"/>
      <c r="PFQ32" s="2012"/>
      <c r="PFR32" s="2012"/>
      <c r="PFS32" s="2012"/>
      <c r="PFT32" s="2012"/>
      <c r="PFU32" s="2012"/>
      <c r="PFV32" s="2012"/>
      <c r="PFW32" s="2012"/>
      <c r="PFX32" s="2012"/>
      <c r="PFY32" s="2012"/>
      <c r="PFZ32" s="2012"/>
      <c r="PGA32" s="2013"/>
      <c r="PGB32" s="2009"/>
      <c r="PGC32" s="2010"/>
      <c r="PGD32" s="2011"/>
      <c r="PGE32" s="2012"/>
      <c r="PGF32" s="2012"/>
      <c r="PGG32" s="2012"/>
      <c r="PGH32" s="2012"/>
      <c r="PGI32" s="2012"/>
      <c r="PGJ32" s="2012"/>
      <c r="PGK32" s="2012"/>
      <c r="PGL32" s="2012"/>
      <c r="PGM32" s="2012"/>
      <c r="PGN32" s="2012"/>
      <c r="PGO32" s="2012"/>
      <c r="PGP32" s="2012"/>
      <c r="PGQ32" s="2012"/>
      <c r="PGR32" s="2013"/>
      <c r="PGS32" s="2009"/>
      <c r="PGT32" s="2010"/>
      <c r="PGU32" s="2011"/>
      <c r="PGV32" s="2012"/>
      <c r="PGW32" s="2012"/>
      <c r="PGX32" s="2012"/>
      <c r="PGY32" s="2012"/>
      <c r="PGZ32" s="2012"/>
      <c r="PHA32" s="2012"/>
      <c r="PHB32" s="2012"/>
      <c r="PHC32" s="2012"/>
      <c r="PHD32" s="2012"/>
      <c r="PHE32" s="2012"/>
      <c r="PHF32" s="2012"/>
      <c r="PHG32" s="2012"/>
      <c r="PHH32" s="2012"/>
      <c r="PHI32" s="2013"/>
      <c r="PHJ32" s="2009"/>
      <c r="PHK32" s="2010"/>
      <c r="PHL32" s="2011"/>
      <c r="PHM32" s="2012"/>
      <c r="PHN32" s="2012"/>
      <c r="PHO32" s="2012"/>
      <c r="PHP32" s="2012"/>
      <c r="PHQ32" s="2012"/>
      <c r="PHR32" s="2012"/>
      <c r="PHS32" s="2012"/>
      <c r="PHT32" s="2012"/>
      <c r="PHU32" s="2012"/>
      <c r="PHV32" s="2012"/>
      <c r="PHW32" s="2012"/>
      <c r="PHX32" s="2012"/>
      <c r="PHY32" s="2012"/>
      <c r="PHZ32" s="2013"/>
      <c r="PIA32" s="2009"/>
      <c r="PIB32" s="2010"/>
      <c r="PIC32" s="2011"/>
      <c r="PID32" s="2012"/>
      <c r="PIE32" s="2012"/>
      <c r="PIF32" s="2012"/>
      <c r="PIG32" s="2012"/>
      <c r="PIH32" s="2012"/>
      <c r="PII32" s="2012"/>
      <c r="PIJ32" s="2012"/>
      <c r="PIK32" s="2012"/>
      <c r="PIL32" s="2012"/>
      <c r="PIM32" s="2012"/>
      <c r="PIN32" s="2012"/>
      <c r="PIO32" s="2012"/>
      <c r="PIP32" s="2012"/>
      <c r="PIQ32" s="2013"/>
      <c r="PIR32" s="2009"/>
      <c r="PIS32" s="2010"/>
      <c r="PIT32" s="2011"/>
      <c r="PIU32" s="2012"/>
      <c r="PIV32" s="2012"/>
      <c r="PIW32" s="2012"/>
      <c r="PIX32" s="2012"/>
      <c r="PIY32" s="2012"/>
      <c r="PIZ32" s="2012"/>
      <c r="PJA32" s="2012"/>
      <c r="PJB32" s="2012"/>
      <c r="PJC32" s="2012"/>
      <c r="PJD32" s="2012"/>
      <c r="PJE32" s="2012"/>
      <c r="PJF32" s="2012"/>
      <c r="PJG32" s="2012"/>
      <c r="PJH32" s="2013"/>
      <c r="PJI32" s="2009"/>
      <c r="PJJ32" s="2010"/>
      <c r="PJK32" s="2011"/>
      <c r="PJL32" s="2012"/>
      <c r="PJM32" s="2012"/>
      <c r="PJN32" s="2012"/>
      <c r="PJO32" s="2012"/>
      <c r="PJP32" s="2012"/>
      <c r="PJQ32" s="2012"/>
      <c r="PJR32" s="2012"/>
      <c r="PJS32" s="2012"/>
      <c r="PJT32" s="2012"/>
      <c r="PJU32" s="2012"/>
      <c r="PJV32" s="2012"/>
      <c r="PJW32" s="2012"/>
      <c r="PJX32" s="2012"/>
      <c r="PJY32" s="2013"/>
      <c r="PJZ32" s="2009"/>
      <c r="PKA32" s="2010"/>
      <c r="PKB32" s="2011"/>
      <c r="PKC32" s="2012"/>
      <c r="PKD32" s="2012"/>
      <c r="PKE32" s="2012"/>
      <c r="PKF32" s="2012"/>
      <c r="PKG32" s="2012"/>
      <c r="PKH32" s="2012"/>
      <c r="PKI32" s="2012"/>
      <c r="PKJ32" s="2012"/>
      <c r="PKK32" s="2012"/>
      <c r="PKL32" s="2012"/>
      <c r="PKM32" s="2012"/>
      <c r="PKN32" s="2012"/>
      <c r="PKO32" s="2012"/>
      <c r="PKP32" s="2013"/>
      <c r="PKQ32" s="2009"/>
      <c r="PKR32" s="2010"/>
      <c r="PKS32" s="2011"/>
      <c r="PKT32" s="2012"/>
      <c r="PKU32" s="2012"/>
      <c r="PKV32" s="2012"/>
      <c r="PKW32" s="2012"/>
      <c r="PKX32" s="2012"/>
      <c r="PKY32" s="2012"/>
      <c r="PKZ32" s="2012"/>
      <c r="PLA32" s="2012"/>
      <c r="PLB32" s="2012"/>
      <c r="PLC32" s="2012"/>
      <c r="PLD32" s="2012"/>
      <c r="PLE32" s="2012"/>
      <c r="PLF32" s="2012"/>
      <c r="PLG32" s="2013"/>
      <c r="PLH32" s="2009"/>
      <c r="PLI32" s="2010"/>
      <c r="PLJ32" s="2011"/>
      <c r="PLK32" s="2012"/>
      <c r="PLL32" s="2012"/>
      <c r="PLM32" s="2012"/>
      <c r="PLN32" s="2012"/>
      <c r="PLO32" s="2012"/>
      <c r="PLP32" s="2012"/>
      <c r="PLQ32" s="2012"/>
      <c r="PLR32" s="2012"/>
      <c r="PLS32" s="2012"/>
      <c r="PLT32" s="2012"/>
      <c r="PLU32" s="2012"/>
      <c r="PLV32" s="2012"/>
      <c r="PLW32" s="2012"/>
      <c r="PLX32" s="2013"/>
      <c r="PLY32" s="2009"/>
      <c r="PLZ32" s="2010"/>
      <c r="PMA32" s="2011"/>
      <c r="PMB32" s="2012"/>
      <c r="PMC32" s="2012"/>
      <c r="PMD32" s="2012"/>
      <c r="PME32" s="2012"/>
      <c r="PMF32" s="2012"/>
      <c r="PMG32" s="2012"/>
      <c r="PMH32" s="2012"/>
      <c r="PMI32" s="2012"/>
      <c r="PMJ32" s="2012"/>
      <c r="PMK32" s="2012"/>
      <c r="PML32" s="2012"/>
      <c r="PMM32" s="2012"/>
      <c r="PMN32" s="2012"/>
      <c r="PMO32" s="2013"/>
      <c r="PMP32" s="2009"/>
      <c r="PMQ32" s="2010"/>
      <c r="PMR32" s="2011"/>
      <c r="PMS32" s="2012"/>
      <c r="PMT32" s="2012"/>
      <c r="PMU32" s="2012"/>
      <c r="PMV32" s="2012"/>
      <c r="PMW32" s="2012"/>
      <c r="PMX32" s="2012"/>
      <c r="PMY32" s="2012"/>
      <c r="PMZ32" s="2012"/>
      <c r="PNA32" s="2012"/>
      <c r="PNB32" s="2012"/>
      <c r="PNC32" s="2012"/>
      <c r="PND32" s="2012"/>
      <c r="PNE32" s="2012"/>
      <c r="PNF32" s="2013"/>
      <c r="PNG32" s="2009"/>
      <c r="PNH32" s="2010"/>
      <c r="PNI32" s="2011"/>
      <c r="PNJ32" s="2012"/>
      <c r="PNK32" s="2012"/>
      <c r="PNL32" s="2012"/>
      <c r="PNM32" s="2012"/>
      <c r="PNN32" s="2012"/>
      <c r="PNO32" s="2012"/>
      <c r="PNP32" s="2012"/>
      <c r="PNQ32" s="2012"/>
      <c r="PNR32" s="2012"/>
      <c r="PNS32" s="2012"/>
      <c r="PNT32" s="2012"/>
      <c r="PNU32" s="2012"/>
      <c r="PNV32" s="2012"/>
      <c r="PNW32" s="2013"/>
      <c r="PNX32" s="2009"/>
      <c r="PNY32" s="2010"/>
      <c r="PNZ32" s="2011"/>
      <c r="POA32" s="2012"/>
      <c r="POB32" s="2012"/>
      <c r="POC32" s="2012"/>
      <c r="POD32" s="2012"/>
      <c r="POE32" s="2012"/>
      <c r="POF32" s="2012"/>
      <c r="POG32" s="2012"/>
      <c r="POH32" s="2012"/>
      <c r="POI32" s="2012"/>
      <c r="POJ32" s="2012"/>
      <c r="POK32" s="2012"/>
      <c r="POL32" s="2012"/>
      <c r="POM32" s="2012"/>
      <c r="PON32" s="2013"/>
      <c r="POO32" s="2009"/>
      <c r="POP32" s="2010"/>
      <c r="POQ32" s="2011"/>
      <c r="POR32" s="2012"/>
      <c r="POS32" s="2012"/>
      <c r="POT32" s="2012"/>
      <c r="POU32" s="2012"/>
      <c r="POV32" s="2012"/>
      <c r="POW32" s="2012"/>
      <c r="POX32" s="2012"/>
      <c r="POY32" s="2012"/>
      <c r="POZ32" s="2012"/>
      <c r="PPA32" s="2012"/>
      <c r="PPB32" s="2012"/>
      <c r="PPC32" s="2012"/>
      <c r="PPD32" s="2012"/>
      <c r="PPE32" s="2013"/>
      <c r="PPF32" s="2009"/>
      <c r="PPG32" s="2010"/>
      <c r="PPH32" s="2011"/>
      <c r="PPI32" s="2012"/>
      <c r="PPJ32" s="2012"/>
      <c r="PPK32" s="2012"/>
      <c r="PPL32" s="2012"/>
      <c r="PPM32" s="2012"/>
      <c r="PPN32" s="2012"/>
      <c r="PPO32" s="2012"/>
      <c r="PPP32" s="2012"/>
      <c r="PPQ32" s="2012"/>
      <c r="PPR32" s="2012"/>
      <c r="PPS32" s="2012"/>
      <c r="PPT32" s="2012"/>
      <c r="PPU32" s="2012"/>
      <c r="PPV32" s="2013"/>
      <c r="PPW32" s="2009"/>
      <c r="PPX32" s="2010"/>
      <c r="PPY32" s="2011"/>
      <c r="PPZ32" s="2012"/>
      <c r="PQA32" s="2012"/>
      <c r="PQB32" s="2012"/>
      <c r="PQC32" s="2012"/>
      <c r="PQD32" s="2012"/>
      <c r="PQE32" s="2012"/>
      <c r="PQF32" s="2012"/>
      <c r="PQG32" s="2012"/>
      <c r="PQH32" s="2012"/>
      <c r="PQI32" s="2012"/>
      <c r="PQJ32" s="2012"/>
      <c r="PQK32" s="2012"/>
      <c r="PQL32" s="2012"/>
      <c r="PQM32" s="2013"/>
      <c r="PQN32" s="2009"/>
      <c r="PQO32" s="2010"/>
      <c r="PQP32" s="2011"/>
      <c r="PQQ32" s="2012"/>
      <c r="PQR32" s="2012"/>
      <c r="PQS32" s="2012"/>
      <c r="PQT32" s="2012"/>
      <c r="PQU32" s="2012"/>
      <c r="PQV32" s="2012"/>
      <c r="PQW32" s="2012"/>
      <c r="PQX32" s="2012"/>
      <c r="PQY32" s="2012"/>
      <c r="PQZ32" s="2012"/>
      <c r="PRA32" s="2012"/>
      <c r="PRB32" s="2012"/>
      <c r="PRC32" s="2012"/>
      <c r="PRD32" s="2013"/>
      <c r="PRE32" s="2009"/>
      <c r="PRF32" s="2010"/>
      <c r="PRG32" s="2011"/>
      <c r="PRH32" s="2012"/>
      <c r="PRI32" s="2012"/>
      <c r="PRJ32" s="2012"/>
      <c r="PRK32" s="2012"/>
      <c r="PRL32" s="2012"/>
      <c r="PRM32" s="2012"/>
      <c r="PRN32" s="2012"/>
      <c r="PRO32" s="2012"/>
      <c r="PRP32" s="2012"/>
      <c r="PRQ32" s="2012"/>
      <c r="PRR32" s="2012"/>
      <c r="PRS32" s="2012"/>
      <c r="PRT32" s="2012"/>
      <c r="PRU32" s="2013"/>
      <c r="PRV32" s="2009"/>
      <c r="PRW32" s="2010"/>
      <c r="PRX32" s="2011"/>
      <c r="PRY32" s="2012"/>
      <c r="PRZ32" s="2012"/>
      <c r="PSA32" s="2012"/>
      <c r="PSB32" s="2012"/>
      <c r="PSC32" s="2012"/>
      <c r="PSD32" s="2012"/>
      <c r="PSE32" s="2012"/>
      <c r="PSF32" s="2012"/>
      <c r="PSG32" s="2012"/>
      <c r="PSH32" s="2012"/>
      <c r="PSI32" s="2012"/>
      <c r="PSJ32" s="2012"/>
      <c r="PSK32" s="2012"/>
      <c r="PSL32" s="2013"/>
      <c r="PSM32" s="2009"/>
      <c r="PSN32" s="2010"/>
      <c r="PSO32" s="2011"/>
      <c r="PSP32" s="2012"/>
      <c r="PSQ32" s="2012"/>
      <c r="PSR32" s="2012"/>
      <c r="PSS32" s="2012"/>
      <c r="PST32" s="2012"/>
      <c r="PSU32" s="2012"/>
      <c r="PSV32" s="2012"/>
      <c r="PSW32" s="2012"/>
      <c r="PSX32" s="2012"/>
      <c r="PSY32" s="2012"/>
      <c r="PSZ32" s="2012"/>
      <c r="PTA32" s="2012"/>
      <c r="PTB32" s="2012"/>
      <c r="PTC32" s="2013"/>
      <c r="PTD32" s="2009"/>
      <c r="PTE32" s="2010"/>
      <c r="PTF32" s="2011"/>
      <c r="PTG32" s="2012"/>
      <c r="PTH32" s="2012"/>
      <c r="PTI32" s="2012"/>
      <c r="PTJ32" s="2012"/>
      <c r="PTK32" s="2012"/>
      <c r="PTL32" s="2012"/>
      <c r="PTM32" s="2012"/>
      <c r="PTN32" s="2012"/>
      <c r="PTO32" s="2012"/>
      <c r="PTP32" s="2012"/>
      <c r="PTQ32" s="2012"/>
      <c r="PTR32" s="2012"/>
      <c r="PTS32" s="2012"/>
      <c r="PTT32" s="2013"/>
      <c r="PTU32" s="2009"/>
      <c r="PTV32" s="2010"/>
      <c r="PTW32" s="2011"/>
      <c r="PTX32" s="2012"/>
      <c r="PTY32" s="2012"/>
      <c r="PTZ32" s="2012"/>
      <c r="PUA32" s="2012"/>
      <c r="PUB32" s="2012"/>
      <c r="PUC32" s="2012"/>
      <c r="PUD32" s="2012"/>
      <c r="PUE32" s="2012"/>
      <c r="PUF32" s="2012"/>
      <c r="PUG32" s="2012"/>
      <c r="PUH32" s="2012"/>
      <c r="PUI32" s="2012"/>
      <c r="PUJ32" s="2012"/>
      <c r="PUK32" s="2013"/>
      <c r="PUL32" s="2009"/>
      <c r="PUM32" s="2010"/>
      <c r="PUN32" s="2011"/>
      <c r="PUO32" s="2012"/>
      <c r="PUP32" s="2012"/>
      <c r="PUQ32" s="2012"/>
      <c r="PUR32" s="2012"/>
      <c r="PUS32" s="2012"/>
      <c r="PUT32" s="2012"/>
      <c r="PUU32" s="2012"/>
      <c r="PUV32" s="2012"/>
      <c r="PUW32" s="2012"/>
      <c r="PUX32" s="2012"/>
      <c r="PUY32" s="2012"/>
      <c r="PUZ32" s="2012"/>
      <c r="PVA32" s="2012"/>
      <c r="PVB32" s="2013"/>
      <c r="PVC32" s="2009"/>
      <c r="PVD32" s="2010"/>
      <c r="PVE32" s="2011"/>
      <c r="PVF32" s="2012"/>
      <c r="PVG32" s="2012"/>
      <c r="PVH32" s="2012"/>
      <c r="PVI32" s="2012"/>
      <c r="PVJ32" s="2012"/>
      <c r="PVK32" s="2012"/>
      <c r="PVL32" s="2012"/>
      <c r="PVM32" s="2012"/>
      <c r="PVN32" s="2012"/>
      <c r="PVO32" s="2012"/>
      <c r="PVP32" s="2012"/>
      <c r="PVQ32" s="2012"/>
      <c r="PVR32" s="2012"/>
      <c r="PVS32" s="2013"/>
      <c r="PVT32" s="2009"/>
      <c r="PVU32" s="2010"/>
      <c r="PVV32" s="2011"/>
      <c r="PVW32" s="2012"/>
      <c r="PVX32" s="2012"/>
      <c r="PVY32" s="2012"/>
      <c r="PVZ32" s="2012"/>
      <c r="PWA32" s="2012"/>
      <c r="PWB32" s="2012"/>
      <c r="PWC32" s="2012"/>
      <c r="PWD32" s="2012"/>
      <c r="PWE32" s="2012"/>
      <c r="PWF32" s="2012"/>
      <c r="PWG32" s="2012"/>
      <c r="PWH32" s="2012"/>
      <c r="PWI32" s="2012"/>
      <c r="PWJ32" s="2013"/>
      <c r="PWK32" s="2009"/>
      <c r="PWL32" s="2010"/>
      <c r="PWM32" s="2011"/>
      <c r="PWN32" s="2012"/>
      <c r="PWO32" s="2012"/>
      <c r="PWP32" s="2012"/>
      <c r="PWQ32" s="2012"/>
      <c r="PWR32" s="2012"/>
      <c r="PWS32" s="2012"/>
      <c r="PWT32" s="2012"/>
      <c r="PWU32" s="2012"/>
      <c r="PWV32" s="2012"/>
      <c r="PWW32" s="2012"/>
      <c r="PWX32" s="2012"/>
      <c r="PWY32" s="2012"/>
      <c r="PWZ32" s="2012"/>
      <c r="PXA32" s="2013"/>
      <c r="PXB32" s="2009"/>
      <c r="PXC32" s="2010"/>
      <c r="PXD32" s="2011"/>
      <c r="PXE32" s="2012"/>
      <c r="PXF32" s="2012"/>
      <c r="PXG32" s="2012"/>
      <c r="PXH32" s="2012"/>
      <c r="PXI32" s="2012"/>
      <c r="PXJ32" s="2012"/>
      <c r="PXK32" s="2012"/>
      <c r="PXL32" s="2012"/>
      <c r="PXM32" s="2012"/>
      <c r="PXN32" s="2012"/>
      <c r="PXO32" s="2012"/>
      <c r="PXP32" s="2012"/>
      <c r="PXQ32" s="2012"/>
      <c r="PXR32" s="2013"/>
      <c r="PXS32" s="2009"/>
      <c r="PXT32" s="2010"/>
      <c r="PXU32" s="2011"/>
      <c r="PXV32" s="2012"/>
      <c r="PXW32" s="2012"/>
      <c r="PXX32" s="2012"/>
      <c r="PXY32" s="2012"/>
      <c r="PXZ32" s="2012"/>
      <c r="PYA32" s="2012"/>
      <c r="PYB32" s="2012"/>
      <c r="PYC32" s="2012"/>
      <c r="PYD32" s="2012"/>
      <c r="PYE32" s="2012"/>
      <c r="PYF32" s="2012"/>
      <c r="PYG32" s="2012"/>
      <c r="PYH32" s="2012"/>
      <c r="PYI32" s="2013"/>
      <c r="PYJ32" s="2009"/>
      <c r="PYK32" s="2010"/>
      <c r="PYL32" s="2011"/>
      <c r="PYM32" s="2012"/>
      <c r="PYN32" s="2012"/>
      <c r="PYO32" s="2012"/>
      <c r="PYP32" s="2012"/>
      <c r="PYQ32" s="2012"/>
      <c r="PYR32" s="2012"/>
      <c r="PYS32" s="2012"/>
      <c r="PYT32" s="2012"/>
      <c r="PYU32" s="2012"/>
      <c r="PYV32" s="2012"/>
      <c r="PYW32" s="2012"/>
      <c r="PYX32" s="2012"/>
      <c r="PYY32" s="2012"/>
      <c r="PYZ32" s="2013"/>
      <c r="PZA32" s="2009"/>
      <c r="PZB32" s="2010"/>
      <c r="PZC32" s="2011"/>
      <c r="PZD32" s="2012"/>
      <c r="PZE32" s="2012"/>
      <c r="PZF32" s="2012"/>
      <c r="PZG32" s="2012"/>
      <c r="PZH32" s="2012"/>
      <c r="PZI32" s="2012"/>
      <c r="PZJ32" s="2012"/>
      <c r="PZK32" s="2012"/>
      <c r="PZL32" s="2012"/>
      <c r="PZM32" s="2012"/>
      <c r="PZN32" s="2012"/>
      <c r="PZO32" s="2012"/>
      <c r="PZP32" s="2012"/>
      <c r="PZQ32" s="2013"/>
      <c r="PZR32" s="2009"/>
      <c r="PZS32" s="2010"/>
      <c r="PZT32" s="2011"/>
      <c r="PZU32" s="2012"/>
      <c r="PZV32" s="2012"/>
      <c r="PZW32" s="2012"/>
      <c r="PZX32" s="2012"/>
      <c r="PZY32" s="2012"/>
      <c r="PZZ32" s="2012"/>
      <c r="QAA32" s="2012"/>
      <c r="QAB32" s="2012"/>
      <c r="QAC32" s="2012"/>
      <c r="QAD32" s="2012"/>
      <c r="QAE32" s="2012"/>
      <c r="QAF32" s="2012"/>
      <c r="QAG32" s="2012"/>
      <c r="QAH32" s="2013"/>
      <c r="QAI32" s="2009"/>
      <c r="QAJ32" s="2010"/>
      <c r="QAK32" s="2011"/>
      <c r="QAL32" s="2012"/>
      <c r="QAM32" s="2012"/>
      <c r="QAN32" s="2012"/>
      <c r="QAO32" s="2012"/>
      <c r="QAP32" s="2012"/>
      <c r="QAQ32" s="2012"/>
      <c r="QAR32" s="2012"/>
      <c r="QAS32" s="2012"/>
      <c r="QAT32" s="2012"/>
      <c r="QAU32" s="2012"/>
      <c r="QAV32" s="2012"/>
      <c r="QAW32" s="2012"/>
      <c r="QAX32" s="2012"/>
      <c r="QAY32" s="2013"/>
      <c r="QAZ32" s="2009"/>
      <c r="QBA32" s="2010"/>
      <c r="QBB32" s="2011"/>
      <c r="QBC32" s="2012"/>
      <c r="QBD32" s="2012"/>
      <c r="QBE32" s="2012"/>
      <c r="QBF32" s="2012"/>
      <c r="QBG32" s="2012"/>
      <c r="QBH32" s="2012"/>
      <c r="QBI32" s="2012"/>
      <c r="QBJ32" s="2012"/>
      <c r="QBK32" s="2012"/>
      <c r="QBL32" s="2012"/>
      <c r="QBM32" s="2012"/>
      <c r="QBN32" s="2012"/>
      <c r="QBO32" s="2012"/>
      <c r="QBP32" s="2013"/>
      <c r="QBQ32" s="2009"/>
      <c r="QBR32" s="2010"/>
      <c r="QBS32" s="2011"/>
      <c r="QBT32" s="2012"/>
      <c r="QBU32" s="2012"/>
      <c r="QBV32" s="2012"/>
      <c r="QBW32" s="2012"/>
      <c r="QBX32" s="2012"/>
      <c r="QBY32" s="2012"/>
      <c r="QBZ32" s="2012"/>
      <c r="QCA32" s="2012"/>
      <c r="QCB32" s="2012"/>
      <c r="QCC32" s="2012"/>
      <c r="QCD32" s="2012"/>
      <c r="QCE32" s="2012"/>
      <c r="QCF32" s="2012"/>
      <c r="QCG32" s="2013"/>
      <c r="QCH32" s="2009"/>
      <c r="QCI32" s="2010"/>
      <c r="QCJ32" s="2011"/>
      <c r="QCK32" s="2012"/>
      <c r="QCL32" s="2012"/>
      <c r="QCM32" s="2012"/>
      <c r="QCN32" s="2012"/>
      <c r="QCO32" s="2012"/>
      <c r="QCP32" s="2012"/>
      <c r="QCQ32" s="2012"/>
      <c r="QCR32" s="2012"/>
      <c r="QCS32" s="2012"/>
      <c r="QCT32" s="2012"/>
      <c r="QCU32" s="2012"/>
      <c r="QCV32" s="2012"/>
      <c r="QCW32" s="2012"/>
      <c r="QCX32" s="2013"/>
      <c r="QCY32" s="2009"/>
      <c r="QCZ32" s="2010"/>
      <c r="QDA32" s="2011"/>
      <c r="QDB32" s="2012"/>
      <c r="QDC32" s="2012"/>
      <c r="QDD32" s="2012"/>
      <c r="QDE32" s="2012"/>
      <c r="QDF32" s="2012"/>
      <c r="QDG32" s="2012"/>
      <c r="QDH32" s="2012"/>
      <c r="QDI32" s="2012"/>
      <c r="QDJ32" s="2012"/>
      <c r="QDK32" s="2012"/>
      <c r="QDL32" s="2012"/>
      <c r="QDM32" s="2012"/>
      <c r="QDN32" s="2012"/>
      <c r="QDO32" s="2013"/>
      <c r="QDP32" s="2009"/>
      <c r="QDQ32" s="2010"/>
      <c r="QDR32" s="2011"/>
      <c r="QDS32" s="2012"/>
      <c r="QDT32" s="2012"/>
      <c r="QDU32" s="2012"/>
      <c r="QDV32" s="2012"/>
      <c r="QDW32" s="2012"/>
      <c r="QDX32" s="2012"/>
      <c r="QDY32" s="2012"/>
      <c r="QDZ32" s="2012"/>
      <c r="QEA32" s="2012"/>
      <c r="QEB32" s="2012"/>
      <c r="QEC32" s="2012"/>
      <c r="QED32" s="2012"/>
      <c r="QEE32" s="2012"/>
      <c r="QEF32" s="2013"/>
      <c r="QEG32" s="2009"/>
      <c r="QEH32" s="2010"/>
      <c r="QEI32" s="2011"/>
      <c r="QEJ32" s="2012"/>
      <c r="QEK32" s="2012"/>
      <c r="QEL32" s="2012"/>
      <c r="QEM32" s="2012"/>
      <c r="QEN32" s="2012"/>
      <c r="QEO32" s="2012"/>
      <c r="QEP32" s="2012"/>
      <c r="QEQ32" s="2012"/>
      <c r="QER32" s="2012"/>
      <c r="QES32" s="2012"/>
      <c r="QET32" s="2012"/>
      <c r="QEU32" s="2012"/>
      <c r="QEV32" s="2012"/>
      <c r="QEW32" s="2013"/>
      <c r="QEX32" s="2009"/>
      <c r="QEY32" s="2010"/>
      <c r="QEZ32" s="2011"/>
      <c r="QFA32" s="2012"/>
      <c r="QFB32" s="2012"/>
      <c r="QFC32" s="2012"/>
      <c r="QFD32" s="2012"/>
      <c r="QFE32" s="2012"/>
      <c r="QFF32" s="2012"/>
      <c r="QFG32" s="2012"/>
      <c r="QFH32" s="2012"/>
      <c r="QFI32" s="2012"/>
      <c r="QFJ32" s="2012"/>
      <c r="QFK32" s="2012"/>
      <c r="QFL32" s="2012"/>
      <c r="QFM32" s="2012"/>
      <c r="QFN32" s="2013"/>
      <c r="QFO32" s="2009"/>
      <c r="QFP32" s="2010"/>
      <c r="QFQ32" s="2011"/>
      <c r="QFR32" s="2012"/>
      <c r="QFS32" s="2012"/>
      <c r="QFT32" s="2012"/>
      <c r="QFU32" s="2012"/>
      <c r="QFV32" s="2012"/>
      <c r="QFW32" s="2012"/>
      <c r="QFX32" s="2012"/>
      <c r="QFY32" s="2012"/>
      <c r="QFZ32" s="2012"/>
      <c r="QGA32" s="2012"/>
      <c r="QGB32" s="2012"/>
      <c r="QGC32" s="2012"/>
      <c r="QGD32" s="2012"/>
      <c r="QGE32" s="2013"/>
      <c r="QGF32" s="2009"/>
      <c r="QGG32" s="2010"/>
      <c r="QGH32" s="2011"/>
      <c r="QGI32" s="2012"/>
      <c r="QGJ32" s="2012"/>
      <c r="QGK32" s="2012"/>
      <c r="QGL32" s="2012"/>
      <c r="QGM32" s="2012"/>
      <c r="QGN32" s="2012"/>
      <c r="QGO32" s="2012"/>
      <c r="QGP32" s="2012"/>
      <c r="QGQ32" s="2012"/>
      <c r="QGR32" s="2012"/>
      <c r="QGS32" s="2012"/>
      <c r="QGT32" s="2012"/>
      <c r="QGU32" s="2012"/>
      <c r="QGV32" s="2013"/>
      <c r="QGW32" s="2009"/>
      <c r="QGX32" s="2010"/>
      <c r="QGY32" s="2011"/>
      <c r="QGZ32" s="2012"/>
      <c r="QHA32" s="2012"/>
      <c r="QHB32" s="2012"/>
      <c r="QHC32" s="2012"/>
      <c r="QHD32" s="2012"/>
      <c r="QHE32" s="2012"/>
      <c r="QHF32" s="2012"/>
      <c r="QHG32" s="2012"/>
      <c r="QHH32" s="2012"/>
      <c r="QHI32" s="2012"/>
      <c r="QHJ32" s="2012"/>
      <c r="QHK32" s="2012"/>
      <c r="QHL32" s="2012"/>
      <c r="QHM32" s="2013"/>
      <c r="QHN32" s="2009"/>
      <c r="QHO32" s="2010"/>
      <c r="QHP32" s="2011"/>
      <c r="QHQ32" s="2012"/>
      <c r="QHR32" s="2012"/>
      <c r="QHS32" s="2012"/>
      <c r="QHT32" s="2012"/>
      <c r="QHU32" s="2012"/>
      <c r="QHV32" s="2012"/>
      <c r="QHW32" s="2012"/>
      <c r="QHX32" s="2012"/>
      <c r="QHY32" s="2012"/>
      <c r="QHZ32" s="2012"/>
      <c r="QIA32" s="2012"/>
      <c r="QIB32" s="2012"/>
      <c r="QIC32" s="2012"/>
      <c r="QID32" s="2013"/>
      <c r="QIE32" s="2009"/>
      <c r="QIF32" s="2010"/>
      <c r="QIG32" s="2011"/>
      <c r="QIH32" s="2012"/>
      <c r="QII32" s="2012"/>
      <c r="QIJ32" s="2012"/>
      <c r="QIK32" s="2012"/>
      <c r="QIL32" s="2012"/>
      <c r="QIM32" s="2012"/>
      <c r="QIN32" s="2012"/>
      <c r="QIO32" s="2012"/>
      <c r="QIP32" s="2012"/>
      <c r="QIQ32" s="2012"/>
      <c r="QIR32" s="2012"/>
      <c r="QIS32" s="2012"/>
      <c r="QIT32" s="2012"/>
      <c r="QIU32" s="2013"/>
      <c r="QIV32" s="2009"/>
      <c r="QIW32" s="2010"/>
      <c r="QIX32" s="2011"/>
      <c r="QIY32" s="2012"/>
      <c r="QIZ32" s="2012"/>
      <c r="QJA32" s="2012"/>
      <c r="QJB32" s="2012"/>
      <c r="QJC32" s="2012"/>
      <c r="QJD32" s="2012"/>
      <c r="QJE32" s="2012"/>
      <c r="QJF32" s="2012"/>
      <c r="QJG32" s="2012"/>
      <c r="QJH32" s="2012"/>
      <c r="QJI32" s="2012"/>
      <c r="QJJ32" s="2012"/>
      <c r="QJK32" s="2012"/>
      <c r="QJL32" s="2013"/>
      <c r="QJM32" s="2009"/>
      <c r="QJN32" s="2010"/>
      <c r="QJO32" s="2011"/>
      <c r="QJP32" s="2012"/>
      <c r="QJQ32" s="2012"/>
      <c r="QJR32" s="2012"/>
      <c r="QJS32" s="2012"/>
      <c r="QJT32" s="2012"/>
      <c r="QJU32" s="2012"/>
      <c r="QJV32" s="2012"/>
      <c r="QJW32" s="2012"/>
      <c r="QJX32" s="2012"/>
      <c r="QJY32" s="2012"/>
      <c r="QJZ32" s="2012"/>
      <c r="QKA32" s="2012"/>
      <c r="QKB32" s="2012"/>
      <c r="QKC32" s="2013"/>
      <c r="QKD32" s="2009"/>
      <c r="QKE32" s="2010"/>
      <c r="QKF32" s="2011"/>
      <c r="QKG32" s="2012"/>
      <c r="QKH32" s="2012"/>
      <c r="QKI32" s="2012"/>
      <c r="QKJ32" s="2012"/>
      <c r="QKK32" s="2012"/>
      <c r="QKL32" s="2012"/>
      <c r="QKM32" s="2012"/>
      <c r="QKN32" s="2012"/>
      <c r="QKO32" s="2012"/>
      <c r="QKP32" s="2012"/>
      <c r="QKQ32" s="2012"/>
      <c r="QKR32" s="2012"/>
      <c r="QKS32" s="2012"/>
      <c r="QKT32" s="2013"/>
      <c r="QKU32" s="2009"/>
      <c r="QKV32" s="2010"/>
      <c r="QKW32" s="2011"/>
      <c r="QKX32" s="2012"/>
      <c r="QKY32" s="2012"/>
      <c r="QKZ32" s="2012"/>
      <c r="QLA32" s="2012"/>
      <c r="QLB32" s="2012"/>
      <c r="QLC32" s="2012"/>
      <c r="QLD32" s="2012"/>
      <c r="QLE32" s="2012"/>
      <c r="QLF32" s="2012"/>
      <c r="QLG32" s="2012"/>
      <c r="QLH32" s="2012"/>
      <c r="QLI32" s="2012"/>
      <c r="QLJ32" s="2012"/>
      <c r="QLK32" s="2013"/>
      <c r="QLL32" s="2009"/>
      <c r="QLM32" s="2010"/>
      <c r="QLN32" s="2011"/>
      <c r="QLO32" s="2012"/>
      <c r="QLP32" s="2012"/>
      <c r="QLQ32" s="2012"/>
      <c r="QLR32" s="2012"/>
      <c r="QLS32" s="2012"/>
      <c r="QLT32" s="2012"/>
      <c r="QLU32" s="2012"/>
      <c r="QLV32" s="2012"/>
      <c r="QLW32" s="2012"/>
      <c r="QLX32" s="2012"/>
      <c r="QLY32" s="2012"/>
      <c r="QLZ32" s="2012"/>
      <c r="QMA32" s="2012"/>
      <c r="QMB32" s="2013"/>
      <c r="QMC32" s="2009"/>
      <c r="QMD32" s="2010"/>
      <c r="QME32" s="2011"/>
      <c r="QMF32" s="2012"/>
      <c r="QMG32" s="2012"/>
      <c r="QMH32" s="2012"/>
      <c r="QMI32" s="2012"/>
      <c r="QMJ32" s="2012"/>
      <c r="QMK32" s="2012"/>
      <c r="QML32" s="2012"/>
      <c r="QMM32" s="2012"/>
      <c r="QMN32" s="2012"/>
      <c r="QMO32" s="2012"/>
      <c r="QMP32" s="2012"/>
      <c r="QMQ32" s="2012"/>
      <c r="QMR32" s="2012"/>
      <c r="QMS32" s="2013"/>
      <c r="QMT32" s="2009"/>
      <c r="QMU32" s="2010"/>
      <c r="QMV32" s="2011"/>
      <c r="QMW32" s="2012"/>
      <c r="QMX32" s="2012"/>
      <c r="QMY32" s="2012"/>
      <c r="QMZ32" s="2012"/>
      <c r="QNA32" s="2012"/>
      <c r="QNB32" s="2012"/>
      <c r="QNC32" s="2012"/>
      <c r="QND32" s="2012"/>
      <c r="QNE32" s="2012"/>
      <c r="QNF32" s="2012"/>
      <c r="QNG32" s="2012"/>
      <c r="QNH32" s="2012"/>
      <c r="QNI32" s="2012"/>
      <c r="QNJ32" s="2013"/>
      <c r="QNK32" s="2009"/>
      <c r="QNL32" s="2010"/>
      <c r="QNM32" s="2011"/>
      <c r="QNN32" s="2012"/>
      <c r="QNO32" s="2012"/>
      <c r="QNP32" s="2012"/>
      <c r="QNQ32" s="2012"/>
      <c r="QNR32" s="2012"/>
      <c r="QNS32" s="2012"/>
      <c r="QNT32" s="2012"/>
      <c r="QNU32" s="2012"/>
      <c r="QNV32" s="2012"/>
      <c r="QNW32" s="2012"/>
      <c r="QNX32" s="2012"/>
      <c r="QNY32" s="2012"/>
      <c r="QNZ32" s="2012"/>
      <c r="QOA32" s="2013"/>
      <c r="QOB32" s="2009"/>
      <c r="QOC32" s="2010"/>
      <c r="QOD32" s="2011"/>
      <c r="QOE32" s="2012"/>
      <c r="QOF32" s="2012"/>
      <c r="QOG32" s="2012"/>
      <c r="QOH32" s="2012"/>
      <c r="QOI32" s="2012"/>
      <c r="QOJ32" s="2012"/>
      <c r="QOK32" s="2012"/>
      <c r="QOL32" s="2012"/>
      <c r="QOM32" s="2012"/>
      <c r="QON32" s="2012"/>
      <c r="QOO32" s="2012"/>
      <c r="QOP32" s="2012"/>
      <c r="QOQ32" s="2012"/>
      <c r="QOR32" s="2013"/>
      <c r="QOS32" s="2009"/>
      <c r="QOT32" s="2010"/>
      <c r="QOU32" s="2011"/>
      <c r="QOV32" s="2012"/>
      <c r="QOW32" s="2012"/>
      <c r="QOX32" s="2012"/>
      <c r="QOY32" s="2012"/>
      <c r="QOZ32" s="2012"/>
      <c r="QPA32" s="2012"/>
      <c r="QPB32" s="2012"/>
      <c r="QPC32" s="2012"/>
      <c r="QPD32" s="2012"/>
      <c r="QPE32" s="2012"/>
      <c r="QPF32" s="2012"/>
      <c r="QPG32" s="2012"/>
      <c r="QPH32" s="2012"/>
      <c r="QPI32" s="2013"/>
      <c r="QPJ32" s="2009"/>
      <c r="QPK32" s="2010"/>
      <c r="QPL32" s="2011"/>
      <c r="QPM32" s="2012"/>
      <c r="QPN32" s="2012"/>
      <c r="QPO32" s="2012"/>
      <c r="QPP32" s="2012"/>
      <c r="QPQ32" s="2012"/>
      <c r="QPR32" s="2012"/>
      <c r="QPS32" s="2012"/>
      <c r="QPT32" s="2012"/>
      <c r="QPU32" s="2012"/>
      <c r="QPV32" s="2012"/>
      <c r="QPW32" s="2012"/>
      <c r="QPX32" s="2012"/>
      <c r="QPY32" s="2012"/>
      <c r="QPZ32" s="2013"/>
      <c r="QQA32" s="2009"/>
      <c r="QQB32" s="2010"/>
      <c r="QQC32" s="2011"/>
      <c r="QQD32" s="2012"/>
      <c r="QQE32" s="2012"/>
      <c r="QQF32" s="2012"/>
      <c r="QQG32" s="2012"/>
      <c r="QQH32" s="2012"/>
      <c r="QQI32" s="2012"/>
      <c r="QQJ32" s="2012"/>
      <c r="QQK32" s="2012"/>
      <c r="QQL32" s="2012"/>
      <c r="QQM32" s="2012"/>
      <c r="QQN32" s="2012"/>
      <c r="QQO32" s="2012"/>
      <c r="QQP32" s="2012"/>
      <c r="QQQ32" s="2013"/>
      <c r="QQR32" s="2009"/>
      <c r="QQS32" s="2010"/>
      <c r="QQT32" s="2011"/>
      <c r="QQU32" s="2012"/>
      <c r="QQV32" s="2012"/>
      <c r="QQW32" s="2012"/>
      <c r="QQX32" s="2012"/>
      <c r="QQY32" s="2012"/>
      <c r="QQZ32" s="2012"/>
      <c r="QRA32" s="2012"/>
      <c r="QRB32" s="2012"/>
      <c r="QRC32" s="2012"/>
      <c r="QRD32" s="2012"/>
      <c r="QRE32" s="2012"/>
      <c r="QRF32" s="2012"/>
      <c r="QRG32" s="2012"/>
      <c r="QRH32" s="2013"/>
      <c r="QRI32" s="2009"/>
      <c r="QRJ32" s="2010"/>
      <c r="QRK32" s="2011"/>
      <c r="QRL32" s="2012"/>
      <c r="QRM32" s="2012"/>
      <c r="QRN32" s="2012"/>
      <c r="QRO32" s="2012"/>
      <c r="QRP32" s="2012"/>
      <c r="QRQ32" s="2012"/>
      <c r="QRR32" s="2012"/>
      <c r="QRS32" s="2012"/>
      <c r="QRT32" s="2012"/>
      <c r="QRU32" s="2012"/>
      <c r="QRV32" s="2012"/>
      <c r="QRW32" s="2012"/>
      <c r="QRX32" s="2012"/>
      <c r="QRY32" s="2013"/>
      <c r="QRZ32" s="2009"/>
      <c r="QSA32" s="2010"/>
      <c r="QSB32" s="2011"/>
      <c r="QSC32" s="2012"/>
      <c r="QSD32" s="2012"/>
      <c r="QSE32" s="2012"/>
      <c r="QSF32" s="2012"/>
      <c r="QSG32" s="2012"/>
      <c r="QSH32" s="2012"/>
      <c r="QSI32" s="2012"/>
      <c r="QSJ32" s="2012"/>
      <c r="QSK32" s="2012"/>
      <c r="QSL32" s="2012"/>
      <c r="QSM32" s="2012"/>
      <c r="QSN32" s="2012"/>
      <c r="QSO32" s="2012"/>
      <c r="QSP32" s="2013"/>
      <c r="QSQ32" s="2009"/>
      <c r="QSR32" s="2010"/>
      <c r="QSS32" s="2011"/>
      <c r="QST32" s="2012"/>
      <c r="QSU32" s="2012"/>
      <c r="QSV32" s="2012"/>
      <c r="QSW32" s="2012"/>
      <c r="QSX32" s="2012"/>
      <c r="QSY32" s="2012"/>
      <c r="QSZ32" s="2012"/>
      <c r="QTA32" s="2012"/>
      <c r="QTB32" s="2012"/>
      <c r="QTC32" s="2012"/>
      <c r="QTD32" s="2012"/>
      <c r="QTE32" s="2012"/>
      <c r="QTF32" s="2012"/>
      <c r="QTG32" s="2013"/>
      <c r="QTH32" s="2009"/>
      <c r="QTI32" s="2010"/>
      <c r="QTJ32" s="2011"/>
      <c r="QTK32" s="2012"/>
      <c r="QTL32" s="2012"/>
      <c r="QTM32" s="2012"/>
      <c r="QTN32" s="2012"/>
      <c r="QTO32" s="2012"/>
      <c r="QTP32" s="2012"/>
      <c r="QTQ32" s="2012"/>
      <c r="QTR32" s="2012"/>
      <c r="QTS32" s="2012"/>
      <c r="QTT32" s="2012"/>
      <c r="QTU32" s="2012"/>
      <c r="QTV32" s="2012"/>
      <c r="QTW32" s="2012"/>
      <c r="QTX32" s="2013"/>
      <c r="QTY32" s="2009"/>
      <c r="QTZ32" s="2010"/>
      <c r="QUA32" s="2011"/>
      <c r="QUB32" s="2012"/>
      <c r="QUC32" s="2012"/>
      <c r="QUD32" s="2012"/>
      <c r="QUE32" s="2012"/>
      <c r="QUF32" s="2012"/>
      <c r="QUG32" s="2012"/>
      <c r="QUH32" s="2012"/>
      <c r="QUI32" s="2012"/>
      <c r="QUJ32" s="2012"/>
      <c r="QUK32" s="2012"/>
      <c r="QUL32" s="2012"/>
      <c r="QUM32" s="2012"/>
      <c r="QUN32" s="2012"/>
      <c r="QUO32" s="2013"/>
      <c r="QUP32" s="2009"/>
      <c r="QUQ32" s="2010"/>
      <c r="QUR32" s="2011"/>
      <c r="QUS32" s="2012"/>
      <c r="QUT32" s="2012"/>
      <c r="QUU32" s="2012"/>
      <c r="QUV32" s="2012"/>
      <c r="QUW32" s="2012"/>
      <c r="QUX32" s="2012"/>
      <c r="QUY32" s="2012"/>
      <c r="QUZ32" s="2012"/>
      <c r="QVA32" s="2012"/>
      <c r="QVB32" s="2012"/>
      <c r="QVC32" s="2012"/>
      <c r="QVD32" s="2012"/>
      <c r="QVE32" s="2012"/>
      <c r="QVF32" s="2013"/>
      <c r="QVG32" s="2009"/>
      <c r="QVH32" s="2010"/>
      <c r="QVI32" s="2011"/>
      <c r="QVJ32" s="2012"/>
      <c r="QVK32" s="2012"/>
      <c r="QVL32" s="2012"/>
      <c r="QVM32" s="2012"/>
      <c r="QVN32" s="2012"/>
      <c r="QVO32" s="2012"/>
      <c r="QVP32" s="2012"/>
      <c r="QVQ32" s="2012"/>
      <c r="QVR32" s="2012"/>
      <c r="QVS32" s="2012"/>
      <c r="QVT32" s="2012"/>
      <c r="QVU32" s="2012"/>
      <c r="QVV32" s="2012"/>
      <c r="QVW32" s="2013"/>
      <c r="QVX32" s="2009"/>
      <c r="QVY32" s="2010"/>
      <c r="QVZ32" s="2011"/>
      <c r="QWA32" s="2012"/>
      <c r="QWB32" s="2012"/>
      <c r="QWC32" s="2012"/>
      <c r="QWD32" s="2012"/>
      <c r="QWE32" s="2012"/>
      <c r="QWF32" s="2012"/>
      <c r="QWG32" s="2012"/>
      <c r="QWH32" s="2012"/>
      <c r="QWI32" s="2012"/>
      <c r="QWJ32" s="2012"/>
      <c r="QWK32" s="2012"/>
      <c r="QWL32" s="2012"/>
      <c r="QWM32" s="2012"/>
      <c r="QWN32" s="2013"/>
      <c r="QWO32" s="2009"/>
      <c r="QWP32" s="2010"/>
      <c r="QWQ32" s="2011"/>
      <c r="QWR32" s="2012"/>
      <c r="QWS32" s="2012"/>
      <c r="QWT32" s="2012"/>
      <c r="QWU32" s="2012"/>
      <c r="QWV32" s="2012"/>
      <c r="QWW32" s="2012"/>
      <c r="QWX32" s="2012"/>
      <c r="QWY32" s="2012"/>
      <c r="QWZ32" s="2012"/>
      <c r="QXA32" s="2012"/>
      <c r="QXB32" s="2012"/>
      <c r="QXC32" s="2012"/>
      <c r="QXD32" s="2012"/>
      <c r="QXE32" s="2013"/>
      <c r="QXF32" s="2009"/>
      <c r="QXG32" s="2010"/>
      <c r="QXH32" s="2011"/>
      <c r="QXI32" s="2012"/>
      <c r="QXJ32" s="2012"/>
      <c r="QXK32" s="2012"/>
      <c r="QXL32" s="2012"/>
      <c r="QXM32" s="2012"/>
      <c r="QXN32" s="2012"/>
      <c r="QXO32" s="2012"/>
      <c r="QXP32" s="2012"/>
      <c r="QXQ32" s="2012"/>
      <c r="QXR32" s="2012"/>
      <c r="QXS32" s="2012"/>
      <c r="QXT32" s="2012"/>
      <c r="QXU32" s="2012"/>
      <c r="QXV32" s="2013"/>
      <c r="QXW32" s="2009"/>
      <c r="QXX32" s="2010"/>
      <c r="QXY32" s="2011"/>
      <c r="QXZ32" s="2012"/>
      <c r="QYA32" s="2012"/>
      <c r="QYB32" s="2012"/>
      <c r="QYC32" s="2012"/>
      <c r="QYD32" s="2012"/>
      <c r="QYE32" s="2012"/>
      <c r="QYF32" s="2012"/>
      <c r="QYG32" s="2012"/>
      <c r="QYH32" s="2012"/>
      <c r="QYI32" s="2012"/>
      <c r="QYJ32" s="2012"/>
      <c r="QYK32" s="2012"/>
      <c r="QYL32" s="2012"/>
      <c r="QYM32" s="2013"/>
      <c r="QYN32" s="2009"/>
      <c r="QYO32" s="2010"/>
      <c r="QYP32" s="2011"/>
      <c r="QYQ32" s="2012"/>
      <c r="QYR32" s="2012"/>
      <c r="QYS32" s="2012"/>
      <c r="QYT32" s="2012"/>
      <c r="QYU32" s="2012"/>
      <c r="QYV32" s="2012"/>
      <c r="QYW32" s="2012"/>
      <c r="QYX32" s="2012"/>
      <c r="QYY32" s="2012"/>
      <c r="QYZ32" s="2012"/>
      <c r="QZA32" s="2012"/>
      <c r="QZB32" s="2012"/>
      <c r="QZC32" s="2012"/>
      <c r="QZD32" s="2013"/>
      <c r="QZE32" s="2009"/>
      <c r="QZF32" s="2010"/>
      <c r="QZG32" s="2011"/>
      <c r="QZH32" s="2012"/>
      <c r="QZI32" s="2012"/>
      <c r="QZJ32" s="2012"/>
      <c r="QZK32" s="2012"/>
      <c r="QZL32" s="2012"/>
      <c r="QZM32" s="2012"/>
      <c r="QZN32" s="2012"/>
      <c r="QZO32" s="2012"/>
      <c r="QZP32" s="2012"/>
      <c r="QZQ32" s="2012"/>
      <c r="QZR32" s="2012"/>
      <c r="QZS32" s="2012"/>
      <c r="QZT32" s="2012"/>
      <c r="QZU32" s="2013"/>
      <c r="QZV32" s="2009"/>
      <c r="QZW32" s="2010"/>
      <c r="QZX32" s="2011"/>
      <c r="QZY32" s="2012"/>
      <c r="QZZ32" s="2012"/>
      <c r="RAA32" s="2012"/>
      <c r="RAB32" s="2012"/>
      <c r="RAC32" s="2012"/>
      <c r="RAD32" s="2012"/>
      <c r="RAE32" s="2012"/>
      <c r="RAF32" s="2012"/>
      <c r="RAG32" s="2012"/>
      <c r="RAH32" s="2012"/>
      <c r="RAI32" s="2012"/>
      <c r="RAJ32" s="2012"/>
      <c r="RAK32" s="2012"/>
      <c r="RAL32" s="2013"/>
      <c r="RAM32" s="2009"/>
      <c r="RAN32" s="2010"/>
      <c r="RAO32" s="2011"/>
      <c r="RAP32" s="2012"/>
      <c r="RAQ32" s="2012"/>
      <c r="RAR32" s="2012"/>
      <c r="RAS32" s="2012"/>
      <c r="RAT32" s="2012"/>
      <c r="RAU32" s="2012"/>
      <c r="RAV32" s="2012"/>
      <c r="RAW32" s="2012"/>
      <c r="RAX32" s="2012"/>
      <c r="RAY32" s="2012"/>
      <c r="RAZ32" s="2012"/>
      <c r="RBA32" s="2012"/>
      <c r="RBB32" s="2012"/>
      <c r="RBC32" s="2013"/>
      <c r="RBD32" s="2009"/>
      <c r="RBE32" s="2010"/>
      <c r="RBF32" s="2011"/>
      <c r="RBG32" s="2012"/>
      <c r="RBH32" s="2012"/>
      <c r="RBI32" s="2012"/>
      <c r="RBJ32" s="2012"/>
      <c r="RBK32" s="2012"/>
      <c r="RBL32" s="2012"/>
      <c r="RBM32" s="2012"/>
      <c r="RBN32" s="2012"/>
      <c r="RBO32" s="2012"/>
      <c r="RBP32" s="2012"/>
      <c r="RBQ32" s="2012"/>
      <c r="RBR32" s="2012"/>
      <c r="RBS32" s="2012"/>
      <c r="RBT32" s="2013"/>
      <c r="RBU32" s="2009"/>
      <c r="RBV32" s="2010"/>
      <c r="RBW32" s="2011"/>
      <c r="RBX32" s="2012"/>
      <c r="RBY32" s="2012"/>
      <c r="RBZ32" s="2012"/>
      <c r="RCA32" s="2012"/>
      <c r="RCB32" s="2012"/>
      <c r="RCC32" s="2012"/>
      <c r="RCD32" s="2012"/>
      <c r="RCE32" s="2012"/>
      <c r="RCF32" s="2012"/>
      <c r="RCG32" s="2012"/>
      <c r="RCH32" s="2012"/>
      <c r="RCI32" s="2012"/>
      <c r="RCJ32" s="2012"/>
      <c r="RCK32" s="2013"/>
      <c r="RCL32" s="2009"/>
      <c r="RCM32" s="2010"/>
      <c r="RCN32" s="2011"/>
      <c r="RCO32" s="2012"/>
      <c r="RCP32" s="2012"/>
      <c r="RCQ32" s="2012"/>
      <c r="RCR32" s="2012"/>
      <c r="RCS32" s="2012"/>
      <c r="RCT32" s="2012"/>
      <c r="RCU32" s="2012"/>
      <c r="RCV32" s="2012"/>
      <c r="RCW32" s="2012"/>
      <c r="RCX32" s="2012"/>
      <c r="RCY32" s="2012"/>
      <c r="RCZ32" s="2012"/>
      <c r="RDA32" s="2012"/>
      <c r="RDB32" s="2013"/>
      <c r="RDC32" s="2009"/>
      <c r="RDD32" s="2010"/>
      <c r="RDE32" s="2011"/>
      <c r="RDF32" s="2012"/>
      <c r="RDG32" s="2012"/>
      <c r="RDH32" s="2012"/>
      <c r="RDI32" s="2012"/>
      <c r="RDJ32" s="2012"/>
      <c r="RDK32" s="2012"/>
      <c r="RDL32" s="2012"/>
      <c r="RDM32" s="2012"/>
      <c r="RDN32" s="2012"/>
      <c r="RDO32" s="2012"/>
      <c r="RDP32" s="2012"/>
      <c r="RDQ32" s="2012"/>
      <c r="RDR32" s="2012"/>
      <c r="RDS32" s="2013"/>
      <c r="RDT32" s="2009"/>
      <c r="RDU32" s="2010"/>
      <c r="RDV32" s="2011"/>
      <c r="RDW32" s="2012"/>
      <c r="RDX32" s="2012"/>
      <c r="RDY32" s="2012"/>
      <c r="RDZ32" s="2012"/>
      <c r="REA32" s="2012"/>
      <c r="REB32" s="2012"/>
      <c r="REC32" s="2012"/>
      <c r="RED32" s="2012"/>
      <c r="REE32" s="2012"/>
      <c r="REF32" s="2012"/>
      <c r="REG32" s="2012"/>
      <c r="REH32" s="2012"/>
      <c r="REI32" s="2012"/>
      <c r="REJ32" s="2013"/>
      <c r="REK32" s="2009"/>
      <c r="REL32" s="2010"/>
      <c r="REM32" s="2011"/>
      <c r="REN32" s="2012"/>
      <c r="REO32" s="2012"/>
      <c r="REP32" s="2012"/>
      <c r="REQ32" s="2012"/>
      <c r="RER32" s="2012"/>
      <c r="RES32" s="2012"/>
      <c r="RET32" s="2012"/>
      <c r="REU32" s="2012"/>
      <c r="REV32" s="2012"/>
      <c r="REW32" s="2012"/>
      <c r="REX32" s="2012"/>
      <c r="REY32" s="2012"/>
      <c r="REZ32" s="2012"/>
      <c r="RFA32" s="2013"/>
      <c r="RFB32" s="2009"/>
      <c r="RFC32" s="2010"/>
      <c r="RFD32" s="2011"/>
      <c r="RFE32" s="2012"/>
      <c r="RFF32" s="2012"/>
      <c r="RFG32" s="2012"/>
      <c r="RFH32" s="2012"/>
      <c r="RFI32" s="2012"/>
      <c r="RFJ32" s="2012"/>
      <c r="RFK32" s="2012"/>
      <c r="RFL32" s="2012"/>
      <c r="RFM32" s="2012"/>
      <c r="RFN32" s="2012"/>
      <c r="RFO32" s="2012"/>
      <c r="RFP32" s="2012"/>
      <c r="RFQ32" s="2012"/>
      <c r="RFR32" s="2013"/>
      <c r="RFS32" s="2009"/>
      <c r="RFT32" s="2010"/>
      <c r="RFU32" s="2011"/>
      <c r="RFV32" s="2012"/>
      <c r="RFW32" s="2012"/>
      <c r="RFX32" s="2012"/>
      <c r="RFY32" s="2012"/>
      <c r="RFZ32" s="2012"/>
      <c r="RGA32" s="2012"/>
      <c r="RGB32" s="2012"/>
      <c r="RGC32" s="2012"/>
      <c r="RGD32" s="2012"/>
      <c r="RGE32" s="2012"/>
      <c r="RGF32" s="2012"/>
      <c r="RGG32" s="2012"/>
      <c r="RGH32" s="2012"/>
      <c r="RGI32" s="2013"/>
      <c r="RGJ32" s="2009"/>
      <c r="RGK32" s="2010"/>
      <c r="RGL32" s="2011"/>
      <c r="RGM32" s="2012"/>
      <c r="RGN32" s="2012"/>
      <c r="RGO32" s="2012"/>
      <c r="RGP32" s="2012"/>
      <c r="RGQ32" s="2012"/>
      <c r="RGR32" s="2012"/>
      <c r="RGS32" s="2012"/>
      <c r="RGT32" s="2012"/>
      <c r="RGU32" s="2012"/>
      <c r="RGV32" s="2012"/>
      <c r="RGW32" s="2012"/>
      <c r="RGX32" s="2012"/>
      <c r="RGY32" s="2012"/>
      <c r="RGZ32" s="2013"/>
      <c r="RHA32" s="2009"/>
      <c r="RHB32" s="2010"/>
      <c r="RHC32" s="2011"/>
      <c r="RHD32" s="2012"/>
      <c r="RHE32" s="2012"/>
      <c r="RHF32" s="2012"/>
      <c r="RHG32" s="2012"/>
      <c r="RHH32" s="2012"/>
      <c r="RHI32" s="2012"/>
      <c r="RHJ32" s="2012"/>
      <c r="RHK32" s="2012"/>
      <c r="RHL32" s="2012"/>
      <c r="RHM32" s="2012"/>
      <c r="RHN32" s="2012"/>
      <c r="RHO32" s="2012"/>
      <c r="RHP32" s="2012"/>
      <c r="RHQ32" s="2013"/>
      <c r="RHR32" s="2009"/>
      <c r="RHS32" s="2010"/>
      <c r="RHT32" s="2011"/>
      <c r="RHU32" s="2012"/>
      <c r="RHV32" s="2012"/>
      <c r="RHW32" s="2012"/>
      <c r="RHX32" s="2012"/>
      <c r="RHY32" s="2012"/>
      <c r="RHZ32" s="2012"/>
      <c r="RIA32" s="2012"/>
      <c r="RIB32" s="2012"/>
      <c r="RIC32" s="2012"/>
      <c r="RID32" s="2012"/>
      <c r="RIE32" s="2012"/>
      <c r="RIF32" s="2012"/>
      <c r="RIG32" s="2012"/>
      <c r="RIH32" s="2013"/>
      <c r="RII32" s="2009"/>
      <c r="RIJ32" s="2010"/>
      <c r="RIK32" s="2011"/>
      <c r="RIL32" s="2012"/>
      <c r="RIM32" s="2012"/>
      <c r="RIN32" s="2012"/>
      <c r="RIO32" s="2012"/>
      <c r="RIP32" s="2012"/>
      <c r="RIQ32" s="2012"/>
      <c r="RIR32" s="2012"/>
      <c r="RIS32" s="2012"/>
      <c r="RIT32" s="2012"/>
      <c r="RIU32" s="2012"/>
      <c r="RIV32" s="2012"/>
      <c r="RIW32" s="2012"/>
      <c r="RIX32" s="2012"/>
      <c r="RIY32" s="2013"/>
      <c r="RIZ32" s="2009"/>
      <c r="RJA32" s="2010"/>
      <c r="RJB32" s="2011"/>
      <c r="RJC32" s="2012"/>
      <c r="RJD32" s="2012"/>
      <c r="RJE32" s="2012"/>
      <c r="RJF32" s="2012"/>
      <c r="RJG32" s="2012"/>
      <c r="RJH32" s="2012"/>
      <c r="RJI32" s="2012"/>
      <c r="RJJ32" s="2012"/>
      <c r="RJK32" s="2012"/>
      <c r="RJL32" s="2012"/>
      <c r="RJM32" s="2012"/>
      <c r="RJN32" s="2012"/>
      <c r="RJO32" s="2012"/>
      <c r="RJP32" s="2013"/>
      <c r="RJQ32" s="2009"/>
      <c r="RJR32" s="2010"/>
      <c r="RJS32" s="2011"/>
      <c r="RJT32" s="2012"/>
      <c r="RJU32" s="2012"/>
      <c r="RJV32" s="2012"/>
      <c r="RJW32" s="2012"/>
      <c r="RJX32" s="2012"/>
      <c r="RJY32" s="2012"/>
      <c r="RJZ32" s="2012"/>
      <c r="RKA32" s="2012"/>
      <c r="RKB32" s="2012"/>
      <c r="RKC32" s="2012"/>
      <c r="RKD32" s="2012"/>
      <c r="RKE32" s="2012"/>
      <c r="RKF32" s="2012"/>
      <c r="RKG32" s="2013"/>
      <c r="RKH32" s="2009"/>
      <c r="RKI32" s="2010"/>
      <c r="RKJ32" s="2011"/>
      <c r="RKK32" s="2012"/>
      <c r="RKL32" s="2012"/>
      <c r="RKM32" s="2012"/>
      <c r="RKN32" s="2012"/>
      <c r="RKO32" s="2012"/>
      <c r="RKP32" s="2012"/>
      <c r="RKQ32" s="2012"/>
      <c r="RKR32" s="2012"/>
      <c r="RKS32" s="2012"/>
      <c r="RKT32" s="2012"/>
      <c r="RKU32" s="2012"/>
      <c r="RKV32" s="2012"/>
      <c r="RKW32" s="2012"/>
      <c r="RKX32" s="2013"/>
      <c r="RKY32" s="2009"/>
      <c r="RKZ32" s="2010"/>
      <c r="RLA32" s="2011"/>
      <c r="RLB32" s="2012"/>
      <c r="RLC32" s="2012"/>
      <c r="RLD32" s="2012"/>
      <c r="RLE32" s="2012"/>
      <c r="RLF32" s="2012"/>
      <c r="RLG32" s="2012"/>
      <c r="RLH32" s="2012"/>
      <c r="RLI32" s="2012"/>
      <c r="RLJ32" s="2012"/>
      <c r="RLK32" s="2012"/>
      <c r="RLL32" s="2012"/>
      <c r="RLM32" s="2012"/>
      <c r="RLN32" s="2012"/>
      <c r="RLO32" s="2013"/>
      <c r="RLP32" s="2009"/>
      <c r="RLQ32" s="2010"/>
      <c r="RLR32" s="2011"/>
      <c r="RLS32" s="2012"/>
      <c r="RLT32" s="2012"/>
      <c r="RLU32" s="2012"/>
      <c r="RLV32" s="2012"/>
      <c r="RLW32" s="2012"/>
      <c r="RLX32" s="2012"/>
      <c r="RLY32" s="2012"/>
      <c r="RLZ32" s="2012"/>
      <c r="RMA32" s="2012"/>
      <c r="RMB32" s="2012"/>
      <c r="RMC32" s="2012"/>
      <c r="RMD32" s="2012"/>
      <c r="RME32" s="2012"/>
      <c r="RMF32" s="2013"/>
      <c r="RMG32" s="2009"/>
      <c r="RMH32" s="2010"/>
      <c r="RMI32" s="2011"/>
      <c r="RMJ32" s="2012"/>
      <c r="RMK32" s="2012"/>
      <c r="RML32" s="2012"/>
      <c r="RMM32" s="2012"/>
      <c r="RMN32" s="2012"/>
      <c r="RMO32" s="2012"/>
      <c r="RMP32" s="2012"/>
      <c r="RMQ32" s="2012"/>
      <c r="RMR32" s="2012"/>
      <c r="RMS32" s="2012"/>
      <c r="RMT32" s="2012"/>
      <c r="RMU32" s="2012"/>
      <c r="RMV32" s="2012"/>
      <c r="RMW32" s="2013"/>
      <c r="RMX32" s="2009"/>
      <c r="RMY32" s="2010"/>
      <c r="RMZ32" s="2011"/>
      <c r="RNA32" s="2012"/>
      <c r="RNB32" s="2012"/>
      <c r="RNC32" s="2012"/>
      <c r="RND32" s="2012"/>
      <c r="RNE32" s="2012"/>
      <c r="RNF32" s="2012"/>
      <c r="RNG32" s="2012"/>
      <c r="RNH32" s="2012"/>
      <c r="RNI32" s="2012"/>
      <c r="RNJ32" s="2012"/>
      <c r="RNK32" s="2012"/>
      <c r="RNL32" s="2012"/>
      <c r="RNM32" s="2012"/>
      <c r="RNN32" s="2013"/>
      <c r="RNO32" s="2009"/>
      <c r="RNP32" s="2010"/>
      <c r="RNQ32" s="2011"/>
      <c r="RNR32" s="2012"/>
      <c r="RNS32" s="2012"/>
      <c r="RNT32" s="2012"/>
      <c r="RNU32" s="2012"/>
      <c r="RNV32" s="2012"/>
      <c r="RNW32" s="2012"/>
      <c r="RNX32" s="2012"/>
      <c r="RNY32" s="2012"/>
      <c r="RNZ32" s="2012"/>
      <c r="ROA32" s="2012"/>
      <c r="ROB32" s="2012"/>
      <c r="ROC32" s="2012"/>
      <c r="ROD32" s="2012"/>
      <c r="ROE32" s="2013"/>
      <c r="ROF32" s="2009"/>
      <c r="ROG32" s="2010"/>
      <c r="ROH32" s="2011"/>
      <c r="ROI32" s="2012"/>
      <c r="ROJ32" s="2012"/>
      <c r="ROK32" s="2012"/>
      <c r="ROL32" s="2012"/>
      <c r="ROM32" s="2012"/>
      <c r="RON32" s="2012"/>
      <c r="ROO32" s="2012"/>
      <c r="ROP32" s="2012"/>
      <c r="ROQ32" s="2012"/>
      <c r="ROR32" s="2012"/>
      <c r="ROS32" s="2012"/>
      <c r="ROT32" s="2012"/>
      <c r="ROU32" s="2012"/>
      <c r="ROV32" s="2013"/>
      <c r="ROW32" s="2009"/>
      <c r="ROX32" s="2010"/>
      <c r="ROY32" s="2011"/>
      <c r="ROZ32" s="2012"/>
      <c r="RPA32" s="2012"/>
      <c r="RPB32" s="2012"/>
      <c r="RPC32" s="2012"/>
      <c r="RPD32" s="2012"/>
      <c r="RPE32" s="2012"/>
      <c r="RPF32" s="2012"/>
      <c r="RPG32" s="2012"/>
      <c r="RPH32" s="2012"/>
      <c r="RPI32" s="2012"/>
      <c r="RPJ32" s="2012"/>
      <c r="RPK32" s="2012"/>
      <c r="RPL32" s="2012"/>
      <c r="RPM32" s="2013"/>
      <c r="RPN32" s="2009"/>
      <c r="RPO32" s="2010"/>
      <c r="RPP32" s="2011"/>
      <c r="RPQ32" s="2012"/>
      <c r="RPR32" s="2012"/>
      <c r="RPS32" s="2012"/>
      <c r="RPT32" s="2012"/>
      <c r="RPU32" s="2012"/>
      <c r="RPV32" s="2012"/>
      <c r="RPW32" s="2012"/>
      <c r="RPX32" s="2012"/>
      <c r="RPY32" s="2012"/>
      <c r="RPZ32" s="2012"/>
      <c r="RQA32" s="2012"/>
      <c r="RQB32" s="2012"/>
      <c r="RQC32" s="2012"/>
      <c r="RQD32" s="2013"/>
      <c r="RQE32" s="2009"/>
      <c r="RQF32" s="2010"/>
      <c r="RQG32" s="2011"/>
      <c r="RQH32" s="2012"/>
      <c r="RQI32" s="2012"/>
      <c r="RQJ32" s="2012"/>
      <c r="RQK32" s="2012"/>
      <c r="RQL32" s="2012"/>
      <c r="RQM32" s="2012"/>
      <c r="RQN32" s="2012"/>
      <c r="RQO32" s="2012"/>
      <c r="RQP32" s="2012"/>
      <c r="RQQ32" s="2012"/>
      <c r="RQR32" s="2012"/>
      <c r="RQS32" s="2012"/>
      <c r="RQT32" s="2012"/>
      <c r="RQU32" s="2013"/>
      <c r="RQV32" s="2009"/>
      <c r="RQW32" s="2010"/>
      <c r="RQX32" s="2011"/>
      <c r="RQY32" s="2012"/>
      <c r="RQZ32" s="2012"/>
      <c r="RRA32" s="2012"/>
      <c r="RRB32" s="2012"/>
      <c r="RRC32" s="2012"/>
      <c r="RRD32" s="2012"/>
      <c r="RRE32" s="2012"/>
      <c r="RRF32" s="2012"/>
      <c r="RRG32" s="2012"/>
      <c r="RRH32" s="2012"/>
      <c r="RRI32" s="2012"/>
      <c r="RRJ32" s="2012"/>
      <c r="RRK32" s="2012"/>
      <c r="RRL32" s="2013"/>
      <c r="RRM32" s="2009"/>
      <c r="RRN32" s="2010"/>
      <c r="RRO32" s="2011"/>
      <c r="RRP32" s="2012"/>
      <c r="RRQ32" s="2012"/>
      <c r="RRR32" s="2012"/>
      <c r="RRS32" s="2012"/>
      <c r="RRT32" s="2012"/>
      <c r="RRU32" s="2012"/>
      <c r="RRV32" s="2012"/>
      <c r="RRW32" s="2012"/>
      <c r="RRX32" s="2012"/>
      <c r="RRY32" s="2012"/>
      <c r="RRZ32" s="2012"/>
      <c r="RSA32" s="2012"/>
      <c r="RSB32" s="2012"/>
      <c r="RSC32" s="2013"/>
      <c r="RSD32" s="2009"/>
      <c r="RSE32" s="2010"/>
      <c r="RSF32" s="2011"/>
      <c r="RSG32" s="2012"/>
      <c r="RSH32" s="2012"/>
      <c r="RSI32" s="2012"/>
      <c r="RSJ32" s="2012"/>
      <c r="RSK32" s="2012"/>
      <c r="RSL32" s="2012"/>
      <c r="RSM32" s="2012"/>
      <c r="RSN32" s="2012"/>
      <c r="RSO32" s="2012"/>
      <c r="RSP32" s="2012"/>
      <c r="RSQ32" s="2012"/>
      <c r="RSR32" s="2012"/>
      <c r="RSS32" s="2012"/>
      <c r="RST32" s="2013"/>
      <c r="RSU32" s="2009"/>
      <c r="RSV32" s="2010"/>
      <c r="RSW32" s="2011"/>
      <c r="RSX32" s="2012"/>
      <c r="RSY32" s="2012"/>
      <c r="RSZ32" s="2012"/>
      <c r="RTA32" s="2012"/>
      <c r="RTB32" s="2012"/>
      <c r="RTC32" s="2012"/>
      <c r="RTD32" s="2012"/>
      <c r="RTE32" s="2012"/>
      <c r="RTF32" s="2012"/>
      <c r="RTG32" s="2012"/>
      <c r="RTH32" s="2012"/>
      <c r="RTI32" s="2012"/>
      <c r="RTJ32" s="2012"/>
      <c r="RTK32" s="2013"/>
      <c r="RTL32" s="2009"/>
      <c r="RTM32" s="2010"/>
      <c r="RTN32" s="2011"/>
      <c r="RTO32" s="2012"/>
      <c r="RTP32" s="2012"/>
      <c r="RTQ32" s="2012"/>
      <c r="RTR32" s="2012"/>
      <c r="RTS32" s="2012"/>
      <c r="RTT32" s="2012"/>
      <c r="RTU32" s="2012"/>
      <c r="RTV32" s="2012"/>
      <c r="RTW32" s="2012"/>
      <c r="RTX32" s="2012"/>
      <c r="RTY32" s="2012"/>
      <c r="RTZ32" s="2012"/>
      <c r="RUA32" s="2012"/>
      <c r="RUB32" s="2013"/>
      <c r="RUC32" s="2009"/>
      <c r="RUD32" s="2010"/>
      <c r="RUE32" s="2011"/>
      <c r="RUF32" s="2012"/>
      <c r="RUG32" s="2012"/>
      <c r="RUH32" s="2012"/>
      <c r="RUI32" s="2012"/>
      <c r="RUJ32" s="2012"/>
      <c r="RUK32" s="2012"/>
      <c r="RUL32" s="2012"/>
      <c r="RUM32" s="2012"/>
      <c r="RUN32" s="2012"/>
      <c r="RUO32" s="2012"/>
      <c r="RUP32" s="2012"/>
      <c r="RUQ32" s="2012"/>
      <c r="RUR32" s="2012"/>
      <c r="RUS32" s="2013"/>
      <c r="RUT32" s="2009"/>
      <c r="RUU32" s="2010"/>
      <c r="RUV32" s="2011"/>
      <c r="RUW32" s="2012"/>
      <c r="RUX32" s="2012"/>
      <c r="RUY32" s="2012"/>
      <c r="RUZ32" s="2012"/>
      <c r="RVA32" s="2012"/>
      <c r="RVB32" s="2012"/>
      <c r="RVC32" s="2012"/>
      <c r="RVD32" s="2012"/>
      <c r="RVE32" s="2012"/>
      <c r="RVF32" s="2012"/>
      <c r="RVG32" s="2012"/>
      <c r="RVH32" s="2012"/>
      <c r="RVI32" s="2012"/>
      <c r="RVJ32" s="2013"/>
      <c r="RVK32" s="2009"/>
      <c r="RVL32" s="2010"/>
      <c r="RVM32" s="2011"/>
      <c r="RVN32" s="2012"/>
      <c r="RVO32" s="2012"/>
      <c r="RVP32" s="2012"/>
      <c r="RVQ32" s="2012"/>
      <c r="RVR32" s="2012"/>
      <c r="RVS32" s="2012"/>
      <c r="RVT32" s="2012"/>
      <c r="RVU32" s="2012"/>
      <c r="RVV32" s="2012"/>
      <c r="RVW32" s="2012"/>
      <c r="RVX32" s="2012"/>
      <c r="RVY32" s="2012"/>
      <c r="RVZ32" s="2012"/>
      <c r="RWA32" s="2013"/>
      <c r="RWB32" s="2009"/>
      <c r="RWC32" s="2010"/>
      <c r="RWD32" s="2011"/>
      <c r="RWE32" s="2012"/>
      <c r="RWF32" s="2012"/>
      <c r="RWG32" s="2012"/>
      <c r="RWH32" s="2012"/>
      <c r="RWI32" s="2012"/>
      <c r="RWJ32" s="2012"/>
      <c r="RWK32" s="2012"/>
      <c r="RWL32" s="2012"/>
      <c r="RWM32" s="2012"/>
      <c r="RWN32" s="2012"/>
      <c r="RWO32" s="2012"/>
      <c r="RWP32" s="2012"/>
      <c r="RWQ32" s="2012"/>
      <c r="RWR32" s="2013"/>
      <c r="RWS32" s="2009"/>
      <c r="RWT32" s="2010"/>
      <c r="RWU32" s="2011"/>
      <c r="RWV32" s="2012"/>
      <c r="RWW32" s="2012"/>
      <c r="RWX32" s="2012"/>
      <c r="RWY32" s="2012"/>
      <c r="RWZ32" s="2012"/>
      <c r="RXA32" s="2012"/>
      <c r="RXB32" s="2012"/>
      <c r="RXC32" s="2012"/>
      <c r="RXD32" s="2012"/>
      <c r="RXE32" s="2012"/>
      <c r="RXF32" s="2012"/>
      <c r="RXG32" s="2012"/>
      <c r="RXH32" s="2012"/>
      <c r="RXI32" s="2013"/>
      <c r="RXJ32" s="2009"/>
      <c r="RXK32" s="2010"/>
      <c r="RXL32" s="2011"/>
      <c r="RXM32" s="2012"/>
      <c r="RXN32" s="2012"/>
      <c r="RXO32" s="2012"/>
      <c r="RXP32" s="2012"/>
      <c r="RXQ32" s="2012"/>
      <c r="RXR32" s="2012"/>
      <c r="RXS32" s="2012"/>
      <c r="RXT32" s="2012"/>
      <c r="RXU32" s="2012"/>
      <c r="RXV32" s="2012"/>
      <c r="RXW32" s="2012"/>
      <c r="RXX32" s="2012"/>
      <c r="RXY32" s="2012"/>
      <c r="RXZ32" s="2013"/>
      <c r="RYA32" s="2009"/>
      <c r="RYB32" s="2010"/>
      <c r="RYC32" s="2011"/>
      <c r="RYD32" s="2012"/>
      <c r="RYE32" s="2012"/>
      <c r="RYF32" s="2012"/>
      <c r="RYG32" s="2012"/>
      <c r="RYH32" s="2012"/>
      <c r="RYI32" s="2012"/>
      <c r="RYJ32" s="2012"/>
      <c r="RYK32" s="2012"/>
      <c r="RYL32" s="2012"/>
      <c r="RYM32" s="2012"/>
      <c r="RYN32" s="2012"/>
      <c r="RYO32" s="2012"/>
      <c r="RYP32" s="2012"/>
      <c r="RYQ32" s="2013"/>
      <c r="RYR32" s="2009"/>
      <c r="RYS32" s="2010"/>
      <c r="RYT32" s="2011"/>
      <c r="RYU32" s="2012"/>
      <c r="RYV32" s="2012"/>
      <c r="RYW32" s="2012"/>
      <c r="RYX32" s="2012"/>
      <c r="RYY32" s="2012"/>
      <c r="RYZ32" s="2012"/>
      <c r="RZA32" s="2012"/>
      <c r="RZB32" s="2012"/>
      <c r="RZC32" s="2012"/>
      <c r="RZD32" s="2012"/>
      <c r="RZE32" s="2012"/>
      <c r="RZF32" s="2012"/>
      <c r="RZG32" s="2012"/>
      <c r="RZH32" s="2013"/>
      <c r="RZI32" s="2009"/>
      <c r="RZJ32" s="2010"/>
      <c r="RZK32" s="2011"/>
      <c r="RZL32" s="2012"/>
      <c r="RZM32" s="2012"/>
      <c r="RZN32" s="2012"/>
      <c r="RZO32" s="2012"/>
      <c r="RZP32" s="2012"/>
      <c r="RZQ32" s="2012"/>
      <c r="RZR32" s="2012"/>
      <c r="RZS32" s="2012"/>
      <c r="RZT32" s="2012"/>
      <c r="RZU32" s="2012"/>
      <c r="RZV32" s="2012"/>
      <c r="RZW32" s="2012"/>
      <c r="RZX32" s="2012"/>
      <c r="RZY32" s="2013"/>
      <c r="RZZ32" s="2009"/>
      <c r="SAA32" s="2010"/>
      <c r="SAB32" s="2011"/>
      <c r="SAC32" s="2012"/>
      <c r="SAD32" s="2012"/>
      <c r="SAE32" s="2012"/>
      <c r="SAF32" s="2012"/>
      <c r="SAG32" s="2012"/>
      <c r="SAH32" s="2012"/>
      <c r="SAI32" s="2012"/>
      <c r="SAJ32" s="2012"/>
      <c r="SAK32" s="2012"/>
      <c r="SAL32" s="2012"/>
      <c r="SAM32" s="2012"/>
      <c r="SAN32" s="2012"/>
      <c r="SAO32" s="2012"/>
      <c r="SAP32" s="2013"/>
      <c r="SAQ32" s="2009"/>
      <c r="SAR32" s="2010"/>
      <c r="SAS32" s="2011"/>
      <c r="SAT32" s="2012"/>
      <c r="SAU32" s="2012"/>
      <c r="SAV32" s="2012"/>
      <c r="SAW32" s="2012"/>
      <c r="SAX32" s="2012"/>
      <c r="SAY32" s="2012"/>
      <c r="SAZ32" s="2012"/>
      <c r="SBA32" s="2012"/>
      <c r="SBB32" s="2012"/>
      <c r="SBC32" s="2012"/>
      <c r="SBD32" s="2012"/>
      <c r="SBE32" s="2012"/>
      <c r="SBF32" s="2012"/>
      <c r="SBG32" s="2013"/>
      <c r="SBH32" s="2009"/>
      <c r="SBI32" s="2010"/>
      <c r="SBJ32" s="2011"/>
      <c r="SBK32" s="2012"/>
      <c r="SBL32" s="2012"/>
      <c r="SBM32" s="2012"/>
      <c r="SBN32" s="2012"/>
      <c r="SBO32" s="2012"/>
      <c r="SBP32" s="2012"/>
      <c r="SBQ32" s="2012"/>
      <c r="SBR32" s="2012"/>
      <c r="SBS32" s="2012"/>
      <c r="SBT32" s="2012"/>
      <c r="SBU32" s="2012"/>
      <c r="SBV32" s="2012"/>
      <c r="SBW32" s="2012"/>
      <c r="SBX32" s="2013"/>
      <c r="SBY32" s="2009"/>
      <c r="SBZ32" s="2010"/>
      <c r="SCA32" s="2011"/>
      <c r="SCB32" s="2012"/>
      <c r="SCC32" s="2012"/>
      <c r="SCD32" s="2012"/>
      <c r="SCE32" s="2012"/>
      <c r="SCF32" s="2012"/>
      <c r="SCG32" s="2012"/>
      <c r="SCH32" s="2012"/>
      <c r="SCI32" s="2012"/>
      <c r="SCJ32" s="2012"/>
      <c r="SCK32" s="2012"/>
      <c r="SCL32" s="2012"/>
      <c r="SCM32" s="2012"/>
      <c r="SCN32" s="2012"/>
      <c r="SCO32" s="2013"/>
      <c r="SCP32" s="2009"/>
      <c r="SCQ32" s="2010"/>
      <c r="SCR32" s="2011"/>
      <c r="SCS32" s="2012"/>
      <c r="SCT32" s="2012"/>
      <c r="SCU32" s="2012"/>
      <c r="SCV32" s="2012"/>
      <c r="SCW32" s="2012"/>
      <c r="SCX32" s="2012"/>
      <c r="SCY32" s="2012"/>
      <c r="SCZ32" s="2012"/>
      <c r="SDA32" s="2012"/>
      <c r="SDB32" s="2012"/>
      <c r="SDC32" s="2012"/>
      <c r="SDD32" s="2012"/>
      <c r="SDE32" s="2012"/>
      <c r="SDF32" s="2013"/>
      <c r="SDG32" s="2009"/>
      <c r="SDH32" s="2010"/>
      <c r="SDI32" s="2011"/>
      <c r="SDJ32" s="2012"/>
      <c r="SDK32" s="2012"/>
      <c r="SDL32" s="2012"/>
      <c r="SDM32" s="2012"/>
      <c r="SDN32" s="2012"/>
      <c r="SDO32" s="2012"/>
      <c r="SDP32" s="2012"/>
      <c r="SDQ32" s="2012"/>
      <c r="SDR32" s="2012"/>
      <c r="SDS32" s="2012"/>
      <c r="SDT32" s="2012"/>
      <c r="SDU32" s="2012"/>
      <c r="SDV32" s="2012"/>
      <c r="SDW32" s="2013"/>
      <c r="SDX32" s="2009"/>
      <c r="SDY32" s="2010"/>
      <c r="SDZ32" s="2011"/>
      <c r="SEA32" s="2012"/>
      <c r="SEB32" s="2012"/>
      <c r="SEC32" s="2012"/>
      <c r="SED32" s="2012"/>
      <c r="SEE32" s="2012"/>
      <c r="SEF32" s="2012"/>
      <c r="SEG32" s="2012"/>
      <c r="SEH32" s="2012"/>
      <c r="SEI32" s="2012"/>
      <c r="SEJ32" s="2012"/>
      <c r="SEK32" s="2012"/>
      <c r="SEL32" s="2012"/>
      <c r="SEM32" s="2012"/>
      <c r="SEN32" s="2013"/>
      <c r="SEO32" s="2009"/>
      <c r="SEP32" s="2010"/>
      <c r="SEQ32" s="2011"/>
      <c r="SER32" s="2012"/>
      <c r="SES32" s="2012"/>
      <c r="SET32" s="2012"/>
      <c r="SEU32" s="2012"/>
      <c r="SEV32" s="2012"/>
      <c r="SEW32" s="2012"/>
      <c r="SEX32" s="2012"/>
      <c r="SEY32" s="2012"/>
      <c r="SEZ32" s="2012"/>
      <c r="SFA32" s="2012"/>
      <c r="SFB32" s="2012"/>
      <c r="SFC32" s="2012"/>
      <c r="SFD32" s="2012"/>
      <c r="SFE32" s="2013"/>
      <c r="SFF32" s="2009"/>
      <c r="SFG32" s="2010"/>
      <c r="SFH32" s="2011"/>
      <c r="SFI32" s="2012"/>
      <c r="SFJ32" s="2012"/>
      <c r="SFK32" s="2012"/>
      <c r="SFL32" s="2012"/>
      <c r="SFM32" s="2012"/>
      <c r="SFN32" s="2012"/>
      <c r="SFO32" s="2012"/>
      <c r="SFP32" s="2012"/>
      <c r="SFQ32" s="2012"/>
      <c r="SFR32" s="2012"/>
      <c r="SFS32" s="2012"/>
      <c r="SFT32" s="2012"/>
      <c r="SFU32" s="2012"/>
      <c r="SFV32" s="2013"/>
      <c r="SFW32" s="2009"/>
      <c r="SFX32" s="2010"/>
      <c r="SFY32" s="2011"/>
      <c r="SFZ32" s="2012"/>
      <c r="SGA32" s="2012"/>
      <c r="SGB32" s="2012"/>
      <c r="SGC32" s="2012"/>
      <c r="SGD32" s="2012"/>
      <c r="SGE32" s="2012"/>
      <c r="SGF32" s="2012"/>
      <c r="SGG32" s="2012"/>
      <c r="SGH32" s="2012"/>
      <c r="SGI32" s="2012"/>
      <c r="SGJ32" s="2012"/>
      <c r="SGK32" s="2012"/>
      <c r="SGL32" s="2012"/>
      <c r="SGM32" s="2013"/>
      <c r="SGN32" s="2009"/>
      <c r="SGO32" s="2010"/>
      <c r="SGP32" s="2011"/>
      <c r="SGQ32" s="2012"/>
      <c r="SGR32" s="2012"/>
      <c r="SGS32" s="2012"/>
      <c r="SGT32" s="2012"/>
      <c r="SGU32" s="2012"/>
      <c r="SGV32" s="2012"/>
      <c r="SGW32" s="2012"/>
      <c r="SGX32" s="2012"/>
      <c r="SGY32" s="2012"/>
      <c r="SGZ32" s="2012"/>
      <c r="SHA32" s="2012"/>
      <c r="SHB32" s="2012"/>
      <c r="SHC32" s="2012"/>
      <c r="SHD32" s="2013"/>
      <c r="SHE32" s="2009"/>
      <c r="SHF32" s="2010"/>
      <c r="SHG32" s="2011"/>
      <c r="SHH32" s="2012"/>
      <c r="SHI32" s="2012"/>
      <c r="SHJ32" s="2012"/>
      <c r="SHK32" s="2012"/>
      <c r="SHL32" s="2012"/>
      <c r="SHM32" s="2012"/>
      <c r="SHN32" s="2012"/>
      <c r="SHO32" s="2012"/>
      <c r="SHP32" s="2012"/>
      <c r="SHQ32" s="2012"/>
      <c r="SHR32" s="2012"/>
      <c r="SHS32" s="2012"/>
      <c r="SHT32" s="2012"/>
      <c r="SHU32" s="2013"/>
      <c r="SHV32" s="2009"/>
      <c r="SHW32" s="2010"/>
      <c r="SHX32" s="2011"/>
      <c r="SHY32" s="2012"/>
      <c r="SHZ32" s="2012"/>
      <c r="SIA32" s="2012"/>
      <c r="SIB32" s="2012"/>
      <c r="SIC32" s="2012"/>
      <c r="SID32" s="2012"/>
      <c r="SIE32" s="2012"/>
      <c r="SIF32" s="2012"/>
      <c r="SIG32" s="2012"/>
      <c r="SIH32" s="2012"/>
      <c r="SII32" s="2012"/>
      <c r="SIJ32" s="2012"/>
      <c r="SIK32" s="2012"/>
      <c r="SIL32" s="2013"/>
      <c r="SIM32" s="2009"/>
      <c r="SIN32" s="2010"/>
      <c r="SIO32" s="2011"/>
      <c r="SIP32" s="2012"/>
      <c r="SIQ32" s="2012"/>
      <c r="SIR32" s="2012"/>
      <c r="SIS32" s="2012"/>
      <c r="SIT32" s="2012"/>
      <c r="SIU32" s="2012"/>
      <c r="SIV32" s="2012"/>
      <c r="SIW32" s="2012"/>
      <c r="SIX32" s="2012"/>
      <c r="SIY32" s="2012"/>
      <c r="SIZ32" s="2012"/>
      <c r="SJA32" s="2012"/>
      <c r="SJB32" s="2012"/>
      <c r="SJC32" s="2013"/>
      <c r="SJD32" s="2009"/>
      <c r="SJE32" s="2010"/>
      <c r="SJF32" s="2011"/>
      <c r="SJG32" s="2012"/>
      <c r="SJH32" s="2012"/>
      <c r="SJI32" s="2012"/>
      <c r="SJJ32" s="2012"/>
      <c r="SJK32" s="2012"/>
      <c r="SJL32" s="2012"/>
      <c r="SJM32" s="2012"/>
      <c r="SJN32" s="2012"/>
      <c r="SJO32" s="2012"/>
      <c r="SJP32" s="2012"/>
      <c r="SJQ32" s="2012"/>
      <c r="SJR32" s="2012"/>
      <c r="SJS32" s="2012"/>
      <c r="SJT32" s="2013"/>
      <c r="SJU32" s="2009"/>
      <c r="SJV32" s="2010"/>
      <c r="SJW32" s="2011"/>
      <c r="SJX32" s="2012"/>
      <c r="SJY32" s="2012"/>
      <c r="SJZ32" s="2012"/>
      <c r="SKA32" s="2012"/>
      <c r="SKB32" s="2012"/>
      <c r="SKC32" s="2012"/>
      <c r="SKD32" s="2012"/>
      <c r="SKE32" s="2012"/>
      <c r="SKF32" s="2012"/>
      <c r="SKG32" s="2012"/>
      <c r="SKH32" s="2012"/>
      <c r="SKI32" s="2012"/>
      <c r="SKJ32" s="2012"/>
      <c r="SKK32" s="2013"/>
      <c r="SKL32" s="2009"/>
      <c r="SKM32" s="2010"/>
      <c r="SKN32" s="2011"/>
      <c r="SKO32" s="2012"/>
      <c r="SKP32" s="2012"/>
      <c r="SKQ32" s="2012"/>
      <c r="SKR32" s="2012"/>
      <c r="SKS32" s="2012"/>
      <c r="SKT32" s="2012"/>
      <c r="SKU32" s="2012"/>
      <c r="SKV32" s="2012"/>
      <c r="SKW32" s="2012"/>
      <c r="SKX32" s="2012"/>
      <c r="SKY32" s="2012"/>
      <c r="SKZ32" s="2012"/>
      <c r="SLA32" s="2012"/>
      <c r="SLB32" s="2013"/>
      <c r="SLC32" s="2009"/>
      <c r="SLD32" s="2010"/>
      <c r="SLE32" s="2011"/>
      <c r="SLF32" s="2012"/>
      <c r="SLG32" s="2012"/>
      <c r="SLH32" s="2012"/>
      <c r="SLI32" s="2012"/>
      <c r="SLJ32" s="2012"/>
      <c r="SLK32" s="2012"/>
      <c r="SLL32" s="2012"/>
      <c r="SLM32" s="2012"/>
      <c r="SLN32" s="2012"/>
      <c r="SLO32" s="2012"/>
      <c r="SLP32" s="2012"/>
      <c r="SLQ32" s="2012"/>
      <c r="SLR32" s="2012"/>
      <c r="SLS32" s="2013"/>
      <c r="SLT32" s="2009"/>
      <c r="SLU32" s="2010"/>
      <c r="SLV32" s="2011"/>
      <c r="SLW32" s="2012"/>
      <c r="SLX32" s="2012"/>
      <c r="SLY32" s="2012"/>
      <c r="SLZ32" s="2012"/>
      <c r="SMA32" s="2012"/>
      <c r="SMB32" s="2012"/>
      <c r="SMC32" s="2012"/>
      <c r="SMD32" s="2012"/>
      <c r="SME32" s="2012"/>
      <c r="SMF32" s="2012"/>
      <c r="SMG32" s="2012"/>
      <c r="SMH32" s="2012"/>
      <c r="SMI32" s="2012"/>
      <c r="SMJ32" s="2013"/>
      <c r="SMK32" s="2009"/>
      <c r="SML32" s="2010"/>
      <c r="SMM32" s="2011"/>
      <c r="SMN32" s="2012"/>
      <c r="SMO32" s="2012"/>
      <c r="SMP32" s="2012"/>
      <c r="SMQ32" s="2012"/>
      <c r="SMR32" s="2012"/>
      <c r="SMS32" s="2012"/>
      <c r="SMT32" s="2012"/>
      <c r="SMU32" s="2012"/>
      <c r="SMV32" s="2012"/>
      <c r="SMW32" s="2012"/>
      <c r="SMX32" s="2012"/>
      <c r="SMY32" s="2012"/>
      <c r="SMZ32" s="2012"/>
      <c r="SNA32" s="2013"/>
      <c r="SNB32" s="2009"/>
      <c r="SNC32" s="2010"/>
      <c r="SND32" s="2011"/>
      <c r="SNE32" s="2012"/>
      <c r="SNF32" s="2012"/>
      <c r="SNG32" s="2012"/>
      <c r="SNH32" s="2012"/>
      <c r="SNI32" s="2012"/>
      <c r="SNJ32" s="2012"/>
      <c r="SNK32" s="2012"/>
      <c r="SNL32" s="2012"/>
      <c r="SNM32" s="2012"/>
      <c r="SNN32" s="2012"/>
      <c r="SNO32" s="2012"/>
      <c r="SNP32" s="2012"/>
      <c r="SNQ32" s="2012"/>
      <c r="SNR32" s="2013"/>
      <c r="SNS32" s="2009"/>
      <c r="SNT32" s="2010"/>
      <c r="SNU32" s="2011"/>
      <c r="SNV32" s="2012"/>
      <c r="SNW32" s="2012"/>
      <c r="SNX32" s="2012"/>
      <c r="SNY32" s="2012"/>
      <c r="SNZ32" s="2012"/>
      <c r="SOA32" s="2012"/>
      <c r="SOB32" s="2012"/>
      <c r="SOC32" s="2012"/>
      <c r="SOD32" s="2012"/>
      <c r="SOE32" s="2012"/>
      <c r="SOF32" s="2012"/>
      <c r="SOG32" s="2012"/>
      <c r="SOH32" s="2012"/>
      <c r="SOI32" s="2013"/>
      <c r="SOJ32" s="2009"/>
      <c r="SOK32" s="2010"/>
      <c r="SOL32" s="2011"/>
      <c r="SOM32" s="2012"/>
      <c r="SON32" s="2012"/>
      <c r="SOO32" s="2012"/>
      <c r="SOP32" s="2012"/>
      <c r="SOQ32" s="2012"/>
      <c r="SOR32" s="2012"/>
      <c r="SOS32" s="2012"/>
      <c r="SOT32" s="2012"/>
      <c r="SOU32" s="2012"/>
      <c r="SOV32" s="2012"/>
      <c r="SOW32" s="2012"/>
      <c r="SOX32" s="2012"/>
      <c r="SOY32" s="2012"/>
      <c r="SOZ32" s="2013"/>
      <c r="SPA32" s="2009"/>
      <c r="SPB32" s="2010"/>
      <c r="SPC32" s="2011"/>
      <c r="SPD32" s="2012"/>
      <c r="SPE32" s="2012"/>
      <c r="SPF32" s="2012"/>
      <c r="SPG32" s="2012"/>
      <c r="SPH32" s="2012"/>
      <c r="SPI32" s="2012"/>
      <c r="SPJ32" s="2012"/>
      <c r="SPK32" s="2012"/>
      <c r="SPL32" s="2012"/>
      <c r="SPM32" s="2012"/>
      <c r="SPN32" s="2012"/>
      <c r="SPO32" s="2012"/>
      <c r="SPP32" s="2012"/>
      <c r="SPQ32" s="2013"/>
      <c r="SPR32" s="2009"/>
      <c r="SPS32" s="2010"/>
      <c r="SPT32" s="2011"/>
      <c r="SPU32" s="2012"/>
      <c r="SPV32" s="2012"/>
      <c r="SPW32" s="2012"/>
      <c r="SPX32" s="2012"/>
      <c r="SPY32" s="2012"/>
      <c r="SPZ32" s="2012"/>
      <c r="SQA32" s="2012"/>
      <c r="SQB32" s="2012"/>
      <c r="SQC32" s="2012"/>
      <c r="SQD32" s="2012"/>
      <c r="SQE32" s="2012"/>
      <c r="SQF32" s="2012"/>
      <c r="SQG32" s="2012"/>
      <c r="SQH32" s="2013"/>
      <c r="SQI32" s="2009"/>
      <c r="SQJ32" s="2010"/>
      <c r="SQK32" s="2011"/>
      <c r="SQL32" s="2012"/>
      <c r="SQM32" s="2012"/>
      <c r="SQN32" s="2012"/>
      <c r="SQO32" s="2012"/>
      <c r="SQP32" s="2012"/>
      <c r="SQQ32" s="2012"/>
      <c r="SQR32" s="2012"/>
      <c r="SQS32" s="2012"/>
      <c r="SQT32" s="2012"/>
      <c r="SQU32" s="2012"/>
      <c r="SQV32" s="2012"/>
      <c r="SQW32" s="2012"/>
      <c r="SQX32" s="2012"/>
      <c r="SQY32" s="2013"/>
      <c r="SQZ32" s="2009"/>
      <c r="SRA32" s="2010"/>
      <c r="SRB32" s="2011"/>
      <c r="SRC32" s="2012"/>
      <c r="SRD32" s="2012"/>
      <c r="SRE32" s="2012"/>
      <c r="SRF32" s="2012"/>
      <c r="SRG32" s="2012"/>
      <c r="SRH32" s="2012"/>
      <c r="SRI32" s="2012"/>
      <c r="SRJ32" s="2012"/>
      <c r="SRK32" s="2012"/>
      <c r="SRL32" s="2012"/>
      <c r="SRM32" s="2012"/>
      <c r="SRN32" s="2012"/>
      <c r="SRO32" s="2012"/>
      <c r="SRP32" s="2013"/>
      <c r="SRQ32" s="2009"/>
      <c r="SRR32" s="2010"/>
      <c r="SRS32" s="2011"/>
      <c r="SRT32" s="2012"/>
      <c r="SRU32" s="2012"/>
      <c r="SRV32" s="2012"/>
      <c r="SRW32" s="2012"/>
      <c r="SRX32" s="2012"/>
      <c r="SRY32" s="2012"/>
      <c r="SRZ32" s="2012"/>
      <c r="SSA32" s="2012"/>
      <c r="SSB32" s="2012"/>
      <c r="SSC32" s="2012"/>
      <c r="SSD32" s="2012"/>
      <c r="SSE32" s="2012"/>
      <c r="SSF32" s="2012"/>
      <c r="SSG32" s="2013"/>
      <c r="SSH32" s="2009"/>
      <c r="SSI32" s="2010"/>
      <c r="SSJ32" s="2011"/>
      <c r="SSK32" s="2012"/>
      <c r="SSL32" s="2012"/>
      <c r="SSM32" s="2012"/>
      <c r="SSN32" s="2012"/>
      <c r="SSO32" s="2012"/>
      <c r="SSP32" s="2012"/>
      <c r="SSQ32" s="2012"/>
      <c r="SSR32" s="2012"/>
      <c r="SSS32" s="2012"/>
      <c r="SST32" s="2012"/>
      <c r="SSU32" s="2012"/>
      <c r="SSV32" s="2012"/>
      <c r="SSW32" s="2012"/>
      <c r="SSX32" s="2013"/>
      <c r="SSY32" s="2009"/>
      <c r="SSZ32" s="2010"/>
      <c r="STA32" s="2011"/>
      <c r="STB32" s="2012"/>
      <c r="STC32" s="2012"/>
      <c r="STD32" s="2012"/>
      <c r="STE32" s="2012"/>
      <c r="STF32" s="2012"/>
      <c r="STG32" s="2012"/>
      <c r="STH32" s="2012"/>
      <c r="STI32" s="2012"/>
      <c r="STJ32" s="2012"/>
      <c r="STK32" s="2012"/>
      <c r="STL32" s="2012"/>
      <c r="STM32" s="2012"/>
      <c r="STN32" s="2012"/>
      <c r="STO32" s="2013"/>
      <c r="STP32" s="2009"/>
      <c r="STQ32" s="2010"/>
      <c r="STR32" s="2011"/>
      <c r="STS32" s="2012"/>
      <c r="STT32" s="2012"/>
      <c r="STU32" s="2012"/>
      <c r="STV32" s="2012"/>
      <c r="STW32" s="2012"/>
      <c r="STX32" s="2012"/>
      <c r="STY32" s="2012"/>
      <c r="STZ32" s="2012"/>
      <c r="SUA32" s="2012"/>
      <c r="SUB32" s="2012"/>
      <c r="SUC32" s="2012"/>
      <c r="SUD32" s="2012"/>
      <c r="SUE32" s="2012"/>
      <c r="SUF32" s="2013"/>
      <c r="SUG32" s="2009"/>
      <c r="SUH32" s="2010"/>
      <c r="SUI32" s="2011"/>
      <c r="SUJ32" s="2012"/>
      <c r="SUK32" s="2012"/>
      <c r="SUL32" s="2012"/>
      <c r="SUM32" s="2012"/>
      <c r="SUN32" s="2012"/>
      <c r="SUO32" s="2012"/>
      <c r="SUP32" s="2012"/>
      <c r="SUQ32" s="2012"/>
      <c r="SUR32" s="2012"/>
      <c r="SUS32" s="2012"/>
      <c r="SUT32" s="2012"/>
      <c r="SUU32" s="2012"/>
      <c r="SUV32" s="2012"/>
      <c r="SUW32" s="2013"/>
      <c r="SUX32" s="2009"/>
      <c r="SUY32" s="2010"/>
      <c r="SUZ32" s="2011"/>
      <c r="SVA32" s="2012"/>
      <c r="SVB32" s="2012"/>
      <c r="SVC32" s="2012"/>
      <c r="SVD32" s="2012"/>
      <c r="SVE32" s="2012"/>
      <c r="SVF32" s="2012"/>
      <c r="SVG32" s="2012"/>
      <c r="SVH32" s="2012"/>
      <c r="SVI32" s="2012"/>
      <c r="SVJ32" s="2012"/>
      <c r="SVK32" s="2012"/>
      <c r="SVL32" s="2012"/>
      <c r="SVM32" s="2012"/>
      <c r="SVN32" s="2013"/>
      <c r="SVO32" s="2009"/>
      <c r="SVP32" s="2010"/>
      <c r="SVQ32" s="2011"/>
      <c r="SVR32" s="2012"/>
      <c r="SVS32" s="2012"/>
      <c r="SVT32" s="2012"/>
      <c r="SVU32" s="2012"/>
      <c r="SVV32" s="2012"/>
      <c r="SVW32" s="2012"/>
      <c r="SVX32" s="2012"/>
      <c r="SVY32" s="2012"/>
      <c r="SVZ32" s="2012"/>
      <c r="SWA32" s="2012"/>
      <c r="SWB32" s="2012"/>
      <c r="SWC32" s="2012"/>
      <c r="SWD32" s="2012"/>
      <c r="SWE32" s="2013"/>
      <c r="SWF32" s="2009"/>
      <c r="SWG32" s="2010"/>
      <c r="SWH32" s="2011"/>
      <c r="SWI32" s="2012"/>
      <c r="SWJ32" s="2012"/>
      <c r="SWK32" s="2012"/>
      <c r="SWL32" s="2012"/>
      <c r="SWM32" s="2012"/>
      <c r="SWN32" s="2012"/>
      <c r="SWO32" s="2012"/>
      <c r="SWP32" s="2012"/>
      <c r="SWQ32" s="2012"/>
      <c r="SWR32" s="2012"/>
      <c r="SWS32" s="2012"/>
      <c r="SWT32" s="2012"/>
      <c r="SWU32" s="2012"/>
      <c r="SWV32" s="2013"/>
      <c r="SWW32" s="2009"/>
      <c r="SWX32" s="2010"/>
      <c r="SWY32" s="2011"/>
      <c r="SWZ32" s="2012"/>
      <c r="SXA32" s="2012"/>
      <c r="SXB32" s="2012"/>
      <c r="SXC32" s="2012"/>
      <c r="SXD32" s="2012"/>
      <c r="SXE32" s="2012"/>
      <c r="SXF32" s="2012"/>
      <c r="SXG32" s="2012"/>
      <c r="SXH32" s="2012"/>
      <c r="SXI32" s="2012"/>
      <c r="SXJ32" s="2012"/>
      <c r="SXK32" s="2012"/>
      <c r="SXL32" s="2012"/>
      <c r="SXM32" s="2013"/>
      <c r="SXN32" s="2009"/>
      <c r="SXO32" s="2010"/>
      <c r="SXP32" s="2011"/>
      <c r="SXQ32" s="2012"/>
      <c r="SXR32" s="2012"/>
      <c r="SXS32" s="2012"/>
      <c r="SXT32" s="2012"/>
      <c r="SXU32" s="2012"/>
      <c r="SXV32" s="2012"/>
      <c r="SXW32" s="2012"/>
      <c r="SXX32" s="2012"/>
      <c r="SXY32" s="2012"/>
      <c r="SXZ32" s="2012"/>
      <c r="SYA32" s="2012"/>
      <c r="SYB32" s="2012"/>
      <c r="SYC32" s="2012"/>
      <c r="SYD32" s="2013"/>
      <c r="SYE32" s="2009"/>
      <c r="SYF32" s="2010"/>
      <c r="SYG32" s="2011"/>
      <c r="SYH32" s="2012"/>
      <c r="SYI32" s="2012"/>
      <c r="SYJ32" s="2012"/>
      <c r="SYK32" s="2012"/>
      <c r="SYL32" s="2012"/>
      <c r="SYM32" s="2012"/>
      <c r="SYN32" s="2012"/>
      <c r="SYO32" s="2012"/>
      <c r="SYP32" s="2012"/>
      <c r="SYQ32" s="2012"/>
      <c r="SYR32" s="2012"/>
      <c r="SYS32" s="2012"/>
      <c r="SYT32" s="2012"/>
      <c r="SYU32" s="2013"/>
      <c r="SYV32" s="2009"/>
      <c r="SYW32" s="2010"/>
      <c r="SYX32" s="2011"/>
      <c r="SYY32" s="2012"/>
      <c r="SYZ32" s="2012"/>
      <c r="SZA32" s="2012"/>
      <c r="SZB32" s="2012"/>
      <c r="SZC32" s="2012"/>
      <c r="SZD32" s="2012"/>
      <c r="SZE32" s="2012"/>
      <c r="SZF32" s="2012"/>
      <c r="SZG32" s="2012"/>
      <c r="SZH32" s="2012"/>
      <c r="SZI32" s="2012"/>
      <c r="SZJ32" s="2012"/>
      <c r="SZK32" s="2012"/>
      <c r="SZL32" s="2013"/>
      <c r="SZM32" s="2009"/>
      <c r="SZN32" s="2010"/>
      <c r="SZO32" s="2011"/>
      <c r="SZP32" s="2012"/>
      <c r="SZQ32" s="2012"/>
      <c r="SZR32" s="2012"/>
      <c r="SZS32" s="2012"/>
      <c r="SZT32" s="2012"/>
      <c r="SZU32" s="2012"/>
      <c r="SZV32" s="2012"/>
      <c r="SZW32" s="2012"/>
      <c r="SZX32" s="2012"/>
      <c r="SZY32" s="2012"/>
      <c r="SZZ32" s="2012"/>
      <c r="TAA32" s="2012"/>
      <c r="TAB32" s="2012"/>
      <c r="TAC32" s="2013"/>
      <c r="TAD32" s="2009"/>
      <c r="TAE32" s="2010"/>
      <c r="TAF32" s="2011"/>
      <c r="TAG32" s="2012"/>
      <c r="TAH32" s="2012"/>
      <c r="TAI32" s="2012"/>
      <c r="TAJ32" s="2012"/>
      <c r="TAK32" s="2012"/>
      <c r="TAL32" s="2012"/>
      <c r="TAM32" s="2012"/>
      <c r="TAN32" s="2012"/>
      <c r="TAO32" s="2012"/>
      <c r="TAP32" s="2012"/>
      <c r="TAQ32" s="2012"/>
      <c r="TAR32" s="2012"/>
      <c r="TAS32" s="2012"/>
      <c r="TAT32" s="2013"/>
      <c r="TAU32" s="2009"/>
      <c r="TAV32" s="2010"/>
      <c r="TAW32" s="2011"/>
      <c r="TAX32" s="2012"/>
      <c r="TAY32" s="2012"/>
      <c r="TAZ32" s="2012"/>
      <c r="TBA32" s="2012"/>
      <c r="TBB32" s="2012"/>
      <c r="TBC32" s="2012"/>
      <c r="TBD32" s="2012"/>
      <c r="TBE32" s="2012"/>
      <c r="TBF32" s="2012"/>
      <c r="TBG32" s="2012"/>
      <c r="TBH32" s="2012"/>
      <c r="TBI32" s="2012"/>
      <c r="TBJ32" s="2012"/>
      <c r="TBK32" s="2013"/>
      <c r="TBL32" s="2009"/>
      <c r="TBM32" s="2010"/>
      <c r="TBN32" s="2011"/>
      <c r="TBO32" s="2012"/>
      <c r="TBP32" s="2012"/>
      <c r="TBQ32" s="2012"/>
      <c r="TBR32" s="2012"/>
      <c r="TBS32" s="2012"/>
      <c r="TBT32" s="2012"/>
      <c r="TBU32" s="2012"/>
      <c r="TBV32" s="2012"/>
      <c r="TBW32" s="2012"/>
      <c r="TBX32" s="2012"/>
      <c r="TBY32" s="2012"/>
      <c r="TBZ32" s="2012"/>
      <c r="TCA32" s="2012"/>
      <c r="TCB32" s="2013"/>
      <c r="TCC32" s="2009"/>
      <c r="TCD32" s="2010"/>
      <c r="TCE32" s="2011"/>
      <c r="TCF32" s="2012"/>
      <c r="TCG32" s="2012"/>
      <c r="TCH32" s="2012"/>
      <c r="TCI32" s="2012"/>
      <c r="TCJ32" s="2012"/>
      <c r="TCK32" s="2012"/>
      <c r="TCL32" s="2012"/>
      <c r="TCM32" s="2012"/>
      <c r="TCN32" s="2012"/>
      <c r="TCO32" s="2012"/>
      <c r="TCP32" s="2012"/>
      <c r="TCQ32" s="2012"/>
      <c r="TCR32" s="2012"/>
      <c r="TCS32" s="2013"/>
      <c r="TCT32" s="2009"/>
      <c r="TCU32" s="2010"/>
      <c r="TCV32" s="2011"/>
      <c r="TCW32" s="2012"/>
      <c r="TCX32" s="2012"/>
      <c r="TCY32" s="2012"/>
      <c r="TCZ32" s="2012"/>
      <c r="TDA32" s="2012"/>
      <c r="TDB32" s="2012"/>
      <c r="TDC32" s="2012"/>
      <c r="TDD32" s="2012"/>
      <c r="TDE32" s="2012"/>
      <c r="TDF32" s="2012"/>
      <c r="TDG32" s="2012"/>
      <c r="TDH32" s="2012"/>
      <c r="TDI32" s="2012"/>
      <c r="TDJ32" s="2013"/>
      <c r="TDK32" s="2009"/>
      <c r="TDL32" s="2010"/>
      <c r="TDM32" s="2011"/>
      <c r="TDN32" s="2012"/>
      <c r="TDO32" s="2012"/>
      <c r="TDP32" s="2012"/>
      <c r="TDQ32" s="2012"/>
      <c r="TDR32" s="2012"/>
      <c r="TDS32" s="2012"/>
      <c r="TDT32" s="2012"/>
      <c r="TDU32" s="2012"/>
      <c r="TDV32" s="2012"/>
      <c r="TDW32" s="2012"/>
      <c r="TDX32" s="2012"/>
      <c r="TDY32" s="2012"/>
      <c r="TDZ32" s="2012"/>
      <c r="TEA32" s="2013"/>
      <c r="TEB32" s="2009"/>
      <c r="TEC32" s="2010"/>
      <c r="TED32" s="2011"/>
      <c r="TEE32" s="2012"/>
      <c r="TEF32" s="2012"/>
      <c r="TEG32" s="2012"/>
      <c r="TEH32" s="2012"/>
      <c r="TEI32" s="2012"/>
      <c r="TEJ32" s="2012"/>
      <c r="TEK32" s="2012"/>
      <c r="TEL32" s="2012"/>
      <c r="TEM32" s="2012"/>
      <c r="TEN32" s="2012"/>
      <c r="TEO32" s="2012"/>
      <c r="TEP32" s="2012"/>
      <c r="TEQ32" s="2012"/>
      <c r="TER32" s="2013"/>
      <c r="TES32" s="2009"/>
      <c r="TET32" s="2010"/>
      <c r="TEU32" s="2011"/>
      <c r="TEV32" s="2012"/>
      <c r="TEW32" s="2012"/>
      <c r="TEX32" s="2012"/>
      <c r="TEY32" s="2012"/>
      <c r="TEZ32" s="2012"/>
      <c r="TFA32" s="2012"/>
      <c r="TFB32" s="2012"/>
      <c r="TFC32" s="2012"/>
      <c r="TFD32" s="2012"/>
      <c r="TFE32" s="2012"/>
      <c r="TFF32" s="2012"/>
      <c r="TFG32" s="2012"/>
      <c r="TFH32" s="2012"/>
      <c r="TFI32" s="2013"/>
      <c r="TFJ32" s="2009"/>
      <c r="TFK32" s="2010"/>
      <c r="TFL32" s="2011"/>
      <c r="TFM32" s="2012"/>
      <c r="TFN32" s="2012"/>
      <c r="TFO32" s="2012"/>
      <c r="TFP32" s="2012"/>
      <c r="TFQ32" s="2012"/>
      <c r="TFR32" s="2012"/>
      <c r="TFS32" s="2012"/>
      <c r="TFT32" s="2012"/>
      <c r="TFU32" s="2012"/>
      <c r="TFV32" s="2012"/>
      <c r="TFW32" s="2012"/>
      <c r="TFX32" s="2012"/>
      <c r="TFY32" s="2012"/>
      <c r="TFZ32" s="2013"/>
      <c r="TGA32" s="2009"/>
      <c r="TGB32" s="2010"/>
      <c r="TGC32" s="2011"/>
      <c r="TGD32" s="2012"/>
      <c r="TGE32" s="2012"/>
      <c r="TGF32" s="2012"/>
      <c r="TGG32" s="2012"/>
      <c r="TGH32" s="2012"/>
      <c r="TGI32" s="2012"/>
      <c r="TGJ32" s="2012"/>
      <c r="TGK32" s="2012"/>
      <c r="TGL32" s="2012"/>
      <c r="TGM32" s="2012"/>
      <c r="TGN32" s="2012"/>
      <c r="TGO32" s="2012"/>
      <c r="TGP32" s="2012"/>
      <c r="TGQ32" s="2013"/>
      <c r="TGR32" s="2009"/>
      <c r="TGS32" s="2010"/>
      <c r="TGT32" s="2011"/>
      <c r="TGU32" s="2012"/>
      <c r="TGV32" s="2012"/>
      <c r="TGW32" s="2012"/>
      <c r="TGX32" s="2012"/>
      <c r="TGY32" s="2012"/>
      <c r="TGZ32" s="2012"/>
      <c r="THA32" s="2012"/>
      <c r="THB32" s="2012"/>
      <c r="THC32" s="2012"/>
      <c r="THD32" s="2012"/>
      <c r="THE32" s="2012"/>
      <c r="THF32" s="2012"/>
      <c r="THG32" s="2012"/>
      <c r="THH32" s="2013"/>
      <c r="THI32" s="2009"/>
      <c r="THJ32" s="2010"/>
      <c r="THK32" s="2011"/>
      <c r="THL32" s="2012"/>
      <c r="THM32" s="2012"/>
      <c r="THN32" s="2012"/>
      <c r="THO32" s="2012"/>
      <c r="THP32" s="2012"/>
      <c r="THQ32" s="2012"/>
      <c r="THR32" s="2012"/>
      <c r="THS32" s="2012"/>
      <c r="THT32" s="2012"/>
      <c r="THU32" s="2012"/>
      <c r="THV32" s="2012"/>
      <c r="THW32" s="2012"/>
      <c r="THX32" s="2012"/>
      <c r="THY32" s="2013"/>
      <c r="THZ32" s="2009"/>
      <c r="TIA32" s="2010"/>
      <c r="TIB32" s="2011"/>
      <c r="TIC32" s="2012"/>
      <c r="TID32" s="2012"/>
      <c r="TIE32" s="2012"/>
      <c r="TIF32" s="2012"/>
      <c r="TIG32" s="2012"/>
      <c r="TIH32" s="2012"/>
      <c r="TII32" s="2012"/>
      <c r="TIJ32" s="2012"/>
      <c r="TIK32" s="2012"/>
      <c r="TIL32" s="2012"/>
      <c r="TIM32" s="2012"/>
      <c r="TIN32" s="2012"/>
      <c r="TIO32" s="2012"/>
      <c r="TIP32" s="2013"/>
      <c r="TIQ32" s="2009"/>
      <c r="TIR32" s="2010"/>
      <c r="TIS32" s="2011"/>
      <c r="TIT32" s="2012"/>
      <c r="TIU32" s="2012"/>
      <c r="TIV32" s="2012"/>
      <c r="TIW32" s="2012"/>
      <c r="TIX32" s="2012"/>
      <c r="TIY32" s="2012"/>
      <c r="TIZ32" s="2012"/>
      <c r="TJA32" s="2012"/>
      <c r="TJB32" s="2012"/>
      <c r="TJC32" s="2012"/>
      <c r="TJD32" s="2012"/>
      <c r="TJE32" s="2012"/>
      <c r="TJF32" s="2012"/>
      <c r="TJG32" s="2013"/>
      <c r="TJH32" s="2009"/>
      <c r="TJI32" s="2010"/>
      <c r="TJJ32" s="2011"/>
      <c r="TJK32" s="2012"/>
      <c r="TJL32" s="2012"/>
      <c r="TJM32" s="2012"/>
      <c r="TJN32" s="2012"/>
      <c r="TJO32" s="2012"/>
      <c r="TJP32" s="2012"/>
      <c r="TJQ32" s="2012"/>
      <c r="TJR32" s="2012"/>
      <c r="TJS32" s="2012"/>
      <c r="TJT32" s="2012"/>
      <c r="TJU32" s="2012"/>
      <c r="TJV32" s="2012"/>
      <c r="TJW32" s="2012"/>
      <c r="TJX32" s="2013"/>
      <c r="TJY32" s="2009"/>
      <c r="TJZ32" s="2010"/>
      <c r="TKA32" s="2011"/>
      <c r="TKB32" s="2012"/>
      <c r="TKC32" s="2012"/>
      <c r="TKD32" s="2012"/>
      <c r="TKE32" s="2012"/>
      <c r="TKF32" s="2012"/>
      <c r="TKG32" s="2012"/>
      <c r="TKH32" s="2012"/>
      <c r="TKI32" s="2012"/>
      <c r="TKJ32" s="2012"/>
      <c r="TKK32" s="2012"/>
      <c r="TKL32" s="2012"/>
      <c r="TKM32" s="2012"/>
      <c r="TKN32" s="2012"/>
      <c r="TKO32" s="2013"/>
      <c r="TKP32" s="2009"/>
      <c r="TKQ32" s="2010"/>
      <c r="TKR32" s="2011"/>
      <c r="TKS32" s="2012"/>
      <c r="TKT32" s="2012"/>
      <c r="TKU32" s="2012"/>
      <c r="TKV32" s="2012"/>
      <c r="TKW32" s="2012"/>
      <c r="TKX32" s="2012"/>
      <c r="TKY32" s="2012"/>
      <c r="TKZ32" s="2012"/>
      <c r="TLA32" s="2012"/>
      <c r="TLB32" s="2012"/>
      <c r="TLC32" s="2012"/>
      <c r="TLD32" s="2012"/>
      <c r="TLE32" s="2012"/>
      <c r="TLF32" s="2013"/>
      <c r="TLG32" s="2009"/>
      <c r="TLH32" s="2010"/>
      <c r="TLI32" s="2011"/>
      <c r="TLJ32" s="2012"/>
      <c r="TLK32" s="2012"/>
      <c r="TLL32" s="2012"/>
      <c r="TLM32" s="2012"/>
      <c r="TLN32" s="2012"/>
      <c r="TLO32" s="2012"/>
      <c r="TLP32" s="2012"/>
      <c r="TLQ32" s="2012"/>
      <c r="TLR32" s="2012"/>
      <c r="TLS32" s="2012"/>
      <c r="TLT32" s="2012"/>
      <c r="TLU32" s="2012"/>
      <c r="TLV32" s="2012"/>
      <c r="TLW32" s="2013"/>
      <c r="TLX32" s="2009"/>
      <c r="TLY32" s="2010"/>
      <c r="TLZ32" s="2011"/>
      <c r="TMA32" s="2012"/>
      <c r="TMB32" s="2012"/>
      <c r="TMC32" s="2012"/>
      <c r="TMD32" s="2012"/>
      <c r="TME32" s="2012"/>
      <c r="TMF32" s="2012"/>
      <c r="TMG32" s="2012"/>
      <c r="TMH32" s="2012"/>
      <c r="TMI32" s="2012"/>
      <c r="TMJ32" s="2012"/>
      <c r="TMK32" s="2012"/>
      <c r="TML32" s="2012"/>
      <c r="TMM32" s="2012"/>
      <c r="TMN32" s="2013"/>
      <c r="TMO32" s="2009"/>
      <c r="TMP32" s="2010"/>
      <c r="TMQ32" s="2011"/>
      <c r="TMR32" s="2012"/>
      <c r="TMS32" s="2012"/>
      <c r="TMT32" s="2012"/>
      <c r="TMU32" s="2012"/>
      <c r="TMV32" s="2012"/>
      <c r="TMW32" s="2012"/>
      <c r="TMX32" s="2012"/>
      <c r="TMY32" s="2012"/>
      <c r="TMZ32" s="2012"/>
      <c r="TNA32" s="2012"/>
      <c r="TNB32" s="2012"/>
      <c r="TNC32" s="2012"/>
      <c r="TND32" s="2012"/>
      <c r="TNE32" s="2013"/>
      <c r="TNF32" s="2009"/>
      <c r="TNG32" s="2010"/>
      <c r="TNH32" s="2011"/>
      <c r="TNI32" s="2012"/>
      <c r="TNJ32" s="2012"/>
      <c r="TNK32" s="2012"/>
      <c r="TNL32" s="2012"/>
      <c r="TNM32" s="2012"/>
      <c r="TNN32" s="2012"/>
      <c r="TNO32" s="2012"/>
      <c r="TNP32" s="2012"/>
      <c r="TNQ32" s="2012"/>
      <c r="TNR32" s="2012"/>
      <c r="TNS32" s="2012"/>
      <c r="TNT32" s="2012"/>
      <c r="TNU32" s="2012"/>
      <c r="TNV32" s="2013"/>
      <c r="TNW32" s="2009"/>
      <c r="TNX32" s="2010"/>
      <c r="TNY32" s="2011"/>
      <c r="TNZ32" s="2012"/>
      <c r="TOA32" s="2012"/>
      <c r="TOB32" s="2012"/>
      <c r="TOC32" s="2012"/>
      <c r="TOD32" s="2012"/>
      <c r="TOE32" s="2012"/>
      <c r="TOF32" s="2012"/>
      <c r="TOG32" s="2012"/>
      <c r="TOH32" s="2012"/>
      <c r="TOI32" s="2012"/>
      <c r="TOJ32" s="2012"/>
      <c r="TOK32" s="2012"/>
      <c r="TOL32" s="2012"/>
      <c r="TOM32" s="2013"/>
      <c r="TON32" s="2009"/>
      <c r="TOO32" s="2010"/>
      <c r="TOP32" s="2011"/>
      <c r="TOQ32" s="2012"/>
      <c r="TOR32" s="2012"/>
      <c r="TOS32" s="2012"/>
      <c r="TOT32" s="2012"/>
      <c r="TOU32" s="2012"/>
      <c r="TOV32" s="2012"/>
      <c r="TOW32" s="2012"/>
      <c r="TOX32" s="2012"/>
      <c r="TOY32" s="2012"/>
      <c r="TOZ32" s="2012"/>
      <c r="TPA32" s="2012"/>
      <c r="TPB32" s="2012"/>
      <c r="TPC32" s="2012"/>
      <c r="TPD32" s="2013"/>
      <c r="TPE32" s="2009"/>
      <c r="TPF32" s="2010"/>
      <c r="TPG32" s="2011"/>
      <c r="TPH32" s="2012"/>
      <c r="TPI32" s="2012"/>
      <c r="TPJ32" s="2012"/>
      <c r="TPK32" s="2012"/>
      <c r="TPL32" s="2012"/>
      <c r="TPM32" s="2012"/>
      <c r="TPN32" s="2012"/>
      <c r="TPO32" s="2012"/>
      <c r="TPP32" s="2012"/>
      <c r="TPQ32" s="2012"/>
      <c r="TPR32" s="2012"/>
      <c r="TPS32" s="2012"/>
      <c r="TPT32" s="2012"/>
      <c r="TPU32" s="2013"/>
      <c r="TPV32" s="2009"/>
      <c r="TPW32" s="2010"/>
      <c r="TPX32" s="2011"/>
      <c r="TPY32" s="2012"/>
      <c r="TPZ32" s="2012"/>
      <c r="TQA32" s="2012"/>
      <c r="TQB32" s="2012"/>
      <c r="TQC32" s="2012"/>
      <c r="TQD32" s="2012"/>
      <c r="TQE32" s="2012"/>
      <c r="TQF32" s="2012"/>
      <c r="TQG32" s="2012"/>
      <c r="TQH32" s="2012"/>
      <c r="TQI32" s="2012"/>
      <c r="TQJ32" s="2012"/>
      <c r="TQK32" s="2012"/>
      <c r="TQL32" s="2013"/>
      <c r="TQM32" s="2009"/>
      <c r="TQN32" s="2010"/>
      <c r="TQO32" s="2011"/>
      <c r="TQP32" s="2012"/>
      <c r="TQQ32" s="2012"/>
      <c r="TQR32" s="2012"/>
      <c r="TQS32" s="2012"/>
      <c r="TQT32" s="2012"/>
      <c r="TQU32" s="2012"/>
      <c r="TQV32" s="2012"/>
      <c r="TQW32" s="2012"/>
      <c r="TQX32" s="2012"/>
      <c r="TQY32" s="2012"/>
      <c r="TQZ32" s="2012"/>
      <c r="TRA32" s="2012"/>
      <c r="TRB32" s="2012"/>
      <c r="TRC32" s="2013"/>
      <c r="TRD32" s="2009"/>
      <c r="TRE32" s="2010"/>
      <c r="TRF32" s="2011"/>
      <c r="TRG32" s="2012"/>
      <c r="TRH32" s="2012"/>
      <c r="TRI32" s="2012"/>
      <c r="TRJ32" s="2012"/>
      <c r="TRK32" s="2012"/>
      <c r="TRL32" s="2012"/>
      <c r="TRM32" s="2012"/>
      <c r="TRN32" s="2012"/>
      <c r="TRO32" s="2012"/>
      <c r="TRP32" s="2012"/>
      <c r="TRQ32" s="2012"/>
      <c r="TRR32" s="2012"/>
      <c r="TRS32" s="2012"/>
      <c r="TRT32" s="2013"/>
      <c r="TRU32" s="2009"/>
      <c r="TRV32" s="2010"/>
      <c r="TRW32" s="2011"/>
      <c r="TRX32" s="2012"/>
      <c r="TRY32" s="2012"/>
      <c r="TRZ32" s="2012"/>
      <c r="TSA32" s="2012"/>
      <c r="TSB32" s="2012"/>
      <c r="TSC32" s="2012"/>
      <c r="TSD32" s="2012"/>
      <c r="TSE32" s="2012"/>
      <c r="TSF32" s="2012"/>
      <c r="TSG32" s="2012"/>
      <c r="TSH32" s="2012"/>
      <c r="TSI32" s="2012"/>
      <c r="TSJ32" s="2012"/>
      <c r="TSK32" s="2013"/>
      <c r="TSL32" s="2009"/>
      <c r="TSM32" s="2010"/>
      <c r="TSN32" s="2011"/>
      <c r="TSO32" s="2012"/>
      <c r="TSP32" s="2012"/>
      <c r="TSQ32" s="2012"/>
      <c r="TSR32" s="2012"/>
      <c r="TSS32" s="2012"/>
      <c r="TST32" s="2012"/>
      <c r="TSU32" s="2012"/>
      <c r="TSV32" s="2012"/>
      <c r="TSW32" s="2012"/>
      <c r="TSX32" s="2012"/>
      <c r="TSY32" s="2012"/>
      <c r="TSZ32" s="2012"/>
      <c r="TTA32" s="2012"/>
      <c r="TTB32" s="2013"/>
      <c r="TTC32" s="2009"/>
      <c r="TTD32" s="2010"/>
      <c r="TTE32" s="2011"/>
      <c r="TTF32" s="2012"/>
      <c r="TTG32" s="2012"/>
      <c r="TTH32" s="2012"/>
      <c r="TTI32" s="2012"/>
      <c r="TTJ32" s="2012"/>
      <c r="TTK32" s="2012"/>
      <c r="TTL32" s="2012"/>
      <c r="TTM32" s="2012"/>
      <c r="TTN32" s="2012"/>
      <c r="TTO32" s="2012"/>
      <c r="TTP32" s="2012"/>
      <c r="TTQ32" s="2012"/>
      <c r="TTR32" s="2012"/>
      <c r="TTS32" s="2013"/>
      <c r="TTT32" s="2009"/>
      <c r="TTU32" s="2010"/>
      <c r="TTV32" s="2011"/>
      <c r="TTW32" s="2012"/>
      <c r="TTX32" s="2012"/>
      <c r="TTY32" s="2012"/>
      <c r="TTZ32" s="2012"/>
      <c r="TUA32" s="2012"/>
      <c r="TUB32" s="2012"/>
      <c r="TUC32" s="2012"/>
      <c r="TUD32" s="2012"/>
      <c r="TUE32" s="2012"/>
      <c r="TUF32" s="2012"/>
      <c r="TUG32" s="2012"/>
      <c r="TUH32" s="2012"/>
      <c r="TUI32" s="2012"/>
      <c r="TUJ32" s="2013"/>
      <c r="TUK32" s="2009"/>
      <c r="TUL32" s="2010"/>
      <c r="TUM32" s="2011"/>
      <c r="TUN32" s="2012"/>
      <c r="TUO32" s="2012"/>
      <c r="TUP32" s="2012"/>
      <c r="TUQ32" s="2012"/>
      <c r="TUR32" s="2012"/>
      <c r="TUS32" s="2012"/>
      <c r="TUT32" s="2012"/>
      <c r="TUU32" s="2012"/>
      <c r="TUV32" s="2012"/>
      <c r="TUW32" s="2012"/>
      <c r="TUX32" s="2012"/>
      <c r="TUY32" s="2012"/>
      <c r="TUZ32" s="2012"/>
      <c r="TVA32" s="2013"/>
      <c r="TVB32" s="2009"/>
      <c r="TVC32" s="2010"/>
      <c r="TVD32" s="2011"/>
      <c r="TVE32" s="2012"/>
      <c r="TVF32" s="2012"/>
      <c r="TVG32" s="2012"/>
      <c r="TVH32" s="2012"/>
      <c r="TVI32" s="2012"/>
      <c r="TVJ32" s="2012"/>
      <c r="TVK32" s="2012"/>
      <c r="TVL32" s="2012"/>
      <c r="TVM32" s="2012"/>
      <c r="TVN32" s="2012"/>
      <c r="TVO32" s="2012"/>
      <c r="TVP32" s="2012"/>
      <c r="TVQ32" s="2012"/>
      <c r="TVR32" s="2013"/>
      <c r="TVS32" s="2009"/>
      <c r="TVT32" s="2010"/>
      <c r="TVU32" s="2011"/>
      <c r="TVV32" s="2012"/>
      <c r="TVW32" s="2012"/>
      <c r="TVX32" s="2012"/>
      <c r="TVY32" s="2012"/>
      <c r="TVZ32" s="2012"/>
      <c r="TWA32" s="2012"/>
      <c r="TWB32" s="2012"/>
      <c r="TWC32" s="2012"/>
      <c r="TWD32" s="2012"/>
      <c r="TWE32" s="2012"/>
      <c r="TWF32" s="2012"/>
      <c r="TWG32" s="2012"/>
      <c r="TWH32" s="2012"/>
      <c r="TWI32" s="2013"/>
      <c r="TWJ32" s="2009"/>
      <c r="TWK32" s="2010"/>
      <c r="TWL32" s="2011"/>
      <c r="TWM32" s="2012"/>
      <c r="TWN32" s="2012"/>
      <c r="TWO32" s="2012"/>
      <c r="TWP32" s="2012"/>
      <c r="TWQ32" s="2012"/>
      <c r="TWR32" s="2012"/>
      <c r="TWS32" s="2012"/>
      <c r="TWT32" s="2012"/>
      <c r="TWU32" s="2012"/>
      <c r="TWV32" s="2012"/>
      <c r="TWW32" s="2012"/>
      <c r="TWX32" s="2012"/>
      <c r="TWY32" s="2012"/>
      <c r="TWZ32" s="2013"/>
      <c r="TXA32" s="2009"/>
      <c r="TXB32" s="2010"/>
      <c r="TXC32" s="2011"/>
      <c r="TXD32" s="2012"/>
      <c r="TXE32" s="2012"/>
      <c r="TXF32" s="2012"/>
      <c r="TXG32" s="2012"/>
      <c r="TXH32" s="2012"/>
      <c r="TXI32" s="2012"/>
      <c r="TXJ32" s="2012"/>
      <c r="TXK32" s="2012"/>
      <c r="TXL32" s="2012"/>
      <c r="TXM32" s="2012"/>
      <c r="TXN32" s="2012"/>
      <c r="TXO32" s="2012"/>
      <c r="TXP32" s="2012"/>
      <c r="TXQ32" s="2013"/>
      <c r="TXR32" s="2009"/>
      <c r="TXS32" s="2010"/>
      <c r="TXT32" s="2011"/>
      <c r="TXU32" s="2012"/>
      <c r="TXV32" s="2012"/>
      <c r="TXW32" s="2012"/>
      <c r="TXX32" s="2012"/>
      <c r="TXY32" s="2012"/>
      <c r="TXZ32" s="2012"/>
      <c r="TYA32" s="2012"/>
      <c r="TYB32" s="2012"/>
      <c r="TYC32" s="2012"/>
      <c r="TYD32" s="2012"/>
      <c r="TYE32" s="2012"/>
      <c r="TYF32" s="2012"/>
      <c r="TYG32" s="2012"/>
      <c r="TYH32" s="2013"/>
      <c r="TYI32" s="2009"/>
      <c r="TYJ32" s="2010"/>
      <c r="TYK32" s="2011"/>
      <c r="TYL32" s="2012"/>
      <c r="TYM32" s="2012"/>
      <c r="TYN32" s="2012"/>
      <c r="TYO32" s="2012"/>
      <c r="TYP32" s="2012"/>
      <c r="TYQ32" s="2012"/>
      <c r="TYR32" s="2012"/>
      <c r="TYS32" s="2012"/>
      <c r="TYT32" s="2012"/>
      <c r="TYU32" s="2012"/>
      <c r="TYV32" s="2012"/>
      <c r="TYW32" s="2012"/>
      <c r="TYX32" s="2012"/>
      <c r="TYY32" s="2013"/>
      <c r="TYZ32" s="2009"/>
      <c r="TZA32" s="2010"/>
      <c r="TZB32" s="2011"/>
      <c r="TZC32" s="2012"/>
      <c r="TZD32" s="2012"/>
      <c r="TZE32" s="2012"/>
      <c r="TZF32" s="2012"/>
      <c r="TZG32" s="2012"/>
      <c r="TZH32" s="2012"/>
      <c r="TZI32" s="2012"/>
      <c r="TZJ32" s="2012"/>
      <c r="TZK32" s="2012"/>
      <c r="TZL32" s="2012"/>
      <c r="TZM32" s="2012"/>
      <c r="TZN32" s="2012"/>
      <c r="TZO32" s="2012"/>
      <c r="TZP32" s="2013"/>
      <c r="TZQ32" s="2009"/>
      <c r="TZR32" s="2010"/>
      <c r="TZS32" s="2011"/>
      <c r="TZT32" s="2012"/>
      <c r="TZU32" s="2012"/>
      <c r="TZV32" s="2012"/>
      <c r="TZW32" s="2012"/>
      <c r="TZX32" s="2012"/>
      <c r="TZY32" s="2012"/>
      <c r="TZZ32" s="2012"/>
      <c r="UAA32" s="2012"/>
      <c r="UAB32" s="2012"/>
      <c r="UAC32" s="2012"/>
      <c r="UAD32" s="2012"/>
      <c r="UAE32" s="2012"/>
      <c r="UAF32" s="2012"/>
      <c r="UAG32" s="2013"/>
      <c r="UAH32" s="2009"/>
      <c r="UAI32" s="2010"/>
      <c r="UAJ32" s="2011"/>
      <c r="UAK32" s="2012"/>
      <c r="UAL32" s="2012"/>
      <c r="UAM32" s="2012"/>
      <c r="UAN32" s="2012"/>
      <c r="UAO32" s="2012"/>
      <c r="UAP32" s="2012"/>
      <c r="UAQ32" s="2012"/>
      <c r="UAR32" s="2012"/>
      <c r="UAS32" s="2012"/>
      <c r="UAT32" s="2012"/>
      <c r="UAU32" s="2012"/>
      <c r="UAV32" s="2012"/>
      <c r="UAW32" s="2012"/>
      <c r="UAX32" s="2013"/>
      <c r="UAY32" s="2009"/>
      <c r="UAZ32" s="2010"/>
      <c r="UBA32" s="2011"/>
      <c r="UBB32" s="2012"/>
      <c r="UBC32" s="2012"/>
      <c r="UBD32" s="2012"/>
      <c r="UBE32" s="2012"/>
      <c r="UBF32" s="2012"/>
      <c r="UBG32" s="2012"/>
      <c r="UBH32" s="2012"/>
      <c r="UBI32" s="2012"/>
      <c r="UBJ32" s="2012"/>
      <c r="UBK32" s="2012"/>
      <c r="UBL32" s="2012"/>
      <c r="UBM32" s="2012"/>
      <c r="UBN32" s="2012"/>
      <c r="UBO32" s="2013"/>
      <c r="UBP32" s="2009"/>
      <c r="UBQ32" s="2010"/>
      <c r="UBR32" s="2011"/>
      <c r="UBS32" s="2012"/>
      <c r="UBT32" s="2012"/>
      <c r="UBU32" s="2012"/>
      <c r="UBV32" s="2012"/>
      <c r="UBW32" s="2012"/>
      <c r="UBX32" s="2012"/>
      <c r="UBY32" s="2012"/>
      <c r="UBZ32" s="2012"/>
      <c r="UCA32" s="2012"/>
      <c r="UCB32" s="2012"/>
      <c r="UCC32" s="2012"/>
      <c r="UCD32" s="2012"/>
      <c r="UCE32" s="2012"/>
      <c r="UCF32" s="2013"/>
      <c r="UCG32" s="2009"/>
      <c r="UCH32" s="2010"/>
      <c r="UCI32" s="2011"/>
      <c r="UCJ32" s="2012"/>
      <c r="UCK32" s="2012"/>
      <c r="UCL32" s="2012"/>
      <c r="UCM32" s="2012"/>
      <c r="UCN32" s="2012"/>
      <c r="UCO32" s="2012"/>
      <c r="UCP32" s="2012"/>
      <c r="UCQ32" s="2012"/>
      <c r="UCR32" s="2012"/>
      <c r="UCS32" s="2012"/>
      <c r="UCT32" s="2012"/>
      <c r="UCU32" s="2012"/>
      <c r="UCV32" s="2012"/>
      <c r="UCW32" s="2013"/>
      <c r="UCX32" s="2009"/>
      <c r="UCY32" s="2010"/>
      <c r="UCZ32" s="2011"/>
      <c r="UDA32" s="2012"/>
      <c r="UDB32" s="2012"/>
      <c r="UDC32" s="2012"/>
      <c r="UDD32" s="2012"/>
      <c r="UDE32" s="2012"/>
      <c r="UDF32" s="2012"/>
      <c r="UDG32" s="2012"/>
      <c r="UDH32" s="2012"/>
      <c r="UDI32" s="2012"/>
      <c r="UDJ32" s="2012"/>
      <c r="UDK32" s="2012"/>
      <c r="UDL32" s="2012"/>
      <c r="UDM32" s="2012"/>
      <c r="UDN32" s="2013"/>
      <c r="UDO32" s="2009"/>
      <c r="UDP32" s="2010"/>
      <c r="UDQ32" s="2011"/>
      <c r="UDR32" s="2012"/>
      <c r="UDS32" s="2012"/>
      <c r="UDT32" s="2012"/>
      <c r="UDU32" s="2012"/>
      <c r="UDV32" s="2012"/>
      <c r="UDW32" s="2012"/>
      <c r="UDX32" s="2012"/>
      <c r="UDY32" s="2012"/>
      <c r="UDZ32" s="2012"/>
      <c r="UEA32" s="2012"/>
      <c r="UEB32" s="2012"/>
      <c r="UEC32" s="2012"/>
      <c r="UED32" s="2012"/>
      <c r="UEE32" s="2013"/>
      <c r="UEF32" s="2009"/>
      <c r="UEG32" s="2010"/>
      <c r="UEH32" s="2011"/>
      <c r="UEI32" s="2012"/>
      <c r="UEJ32" s="2012"/>
      <c r="UEK32" s="2012"/>
      <c r="UEL32" s="2012"/>
      <c r="UEM32" s="2012"/>
      <c r="UEN32" s="2012"/>
      <c r="UEO32" s="2012"/>
      <c r="UEP32" s="2012"/>
      <c r="UEQ32" s="2012"/>
      <c r="UER32" s="2012"/>
      <c r="UES32" s="2012"/>
      <c r="UET32" s="2012"/>
      <c r="UEU32" s="2012"/>
      <c r="UEV32" s="2013"/>
      <c r="UEW32" s="2009"/>
      <c r="UEX32" s="2010"/>
      <c r="UEY32" s="2011"/>
      <c r="UEZ32" s="2012"/>
      <c r="UFA32" s="2012"/>
      <c r="UFB32" s="2012"/>
      <c r="UFC32" s="2012"/>
      <c r="UFD32" s="2012"/>
      <c r="UFE32" s="2012"/>
      <c r="UFF32" s="2012"/>
      <c r="UFG32" s="2012"/>
      <c r="UFH32" s="2012"/>
      <c r="UFI32" s="2012"/>
      <c r="UFJ32" s="2012"/>
      <c r="UFK32" s="2012"/>
      <c r="UFL32" s="2012"/>
      <c r="UFM32" s="2013"/>
      <c r="UFN32" s="2009"/>
      <c r="UFO32" s="2010"/>
      <c r="UFP32" s="2011"/>
      <c r="UFQ32" s="2012"/>
      <c r="UFR32" s="2012"/>
      <c r="UFS32" s="2012"/>
      <c r="UFT32" s="2012"/>
      <c r="UFU32" s="2012"/>
      <c r="UFV32" s="2012"/>
      <c r="UFW32" s="2012"/>
      <c r="UFX32" s="2012"/>
      <c r="UFY32" s="2012"/>
      <c r="UFZ32" s="2012"/>
      <c r="UGA32" s="2012"/>
      <c r="UGB32" s="2012"/>
      <c r="UGC32" s="2012"/>
      <c r="UGD32" s="2013"/>
      <c r="UGE32" s="2009"/>
      <c r="UGF32" s="2010"/>
      <c r="UGG32" s="2011"/>
      <c r="UGH32" s="2012"/>
      <c r="UGI32" s="2012"/>
      <c r="UGJ32" s="2012"/>
      <c r="UGK32" s="2012"/>
      <c r="UGL32" s="2012"/>
      <c r="UGM32" s="2012"/>
      <c r="UGN32" s="2012"/>
      <c r="UGO32" s="2012"/>
      <c r="UGP32" s="2012"/>
      <c r="UGQ32" s="2012"/>
      <c r="UGR32" s="2012"/>
      <c r="UGS32" s="2012"/>
      <c r="UGT32" s="2012"/>
      <c r="UGU32" s="2013"/>
      <c r="UGV32" s="2009"/>
      <c r="UGW32" s="2010"/>
      <c r="UGX32" s="2011"/>
      <c r="UGY32" s="2012"/>
      <c r="UGZ32" s="2012"/>
      <c r="UHA32" s="2012"/>
      <c r="UHB32" s="2012"/>
      <c r="UHC32" s="2012"/>
      <c r="UHD32" s="2012"/>
      <c r="UHE32" s="2012"/>
      <c r="UHF32" s="2012"/>
      <c r="UHG32" s="2012"/>
      <c r="UHH32" s="2012"/>
      <c r="UHI32" s="2012"/>
      <c r="UHJ32" s="2012"/>
      <c r="UHK32" s="2012"/>
      <c r="UHL32" s="2013"/>
      <c r="UHM32" s="2009"/>
      <c r="UHN32" s="2010"/>
      <c r="UHO32" s="2011"/>
      <c r="UHP32" s="2012"/>
      <c r="UHQ32" s="2012"/>
      <c r="UHR32" s="2012"/>
      <c r="UHS32" s="2012"/>
      <c r="UHT32" s="2012"/>
      <c r="UHU32" s="2012"/>
      <c r="UHV32" s="2012"/>
      <c r="UHW32" s="2012"/>
      <c r="UHX32" s="2012"/>
      <c r="UHY32" s="2012"/>
      <c r="UHZ32" s="2012"/>
      <c r="UIA32" s="2012"/>
      <c r="UIB32" s="2012"/>
      <c r="UIC32" s="2013"/>
      <c r="UID32" s="2009"/>
      <c r="UIE32" s="2010"/>
      <c r="UIF32" s="2011"/>
      <c r="UIG32" s="2012"/>
      <c r="UIH32" s="2012"/>
      <c r="UII32" s="2012"/>
      <c r="UIJ32" s="2012"/>
      <c r="UIK32" s="2012"/>
      <c r="UIL32" s="2012"/>
      <c r="UIM32" s="2012"/>
      <c r="UIN32" s="2012"/>
      <c r="UIO32" s="2012"/>
      <c r="UIP32" s="2012"/>
      <c r="UIQ32" s="2012"/>
      <c r="UIR32" s="2012"/>
      <c r="UIS32" s="2012"/>
      <c r="UIT32" s="2013"/>
      <c r="UIU32" s="2009"/>
      <c r="UIV32" s="2010"/>
      <c r="UIW32" s="2011"/>
      <c r="UIX32" s="2012"/>
      <c r="UIY32" s="2012"/>
      <c r="UIZ32" s="2012"/>
      <c r="UJA32" s="2012"/>
      <c r="UJB32" s="2012"/>
      <c r="UJC32" s="2012"/>
      <c r="UJD32" s="2012"/>
      <c r="UJE32" s="2012"/>
      <c r="UJF32" s="2012"/>
      <c r="UJG32" s="2012"/>
      <c r="UJH32" s="2012"/>
      <c r="UJI32" s="2012"/>
      <c r="UJJ32" s="2012"/>
      <c r="UJK32" s="2013"/>
      <c r="UJL32" s="2009"/>
      <c r="UJM32" s="2010"/>
      <c r="UJN32" s="2011"/>
      <c r="UJO32" s="2012"/>
      <c r="UJP32" s="2012"/>
      <c r="UJQ32" s="2012"/>
      <c r="UJR32" s="2012"/>
      <c r="UJS32" s="2012"/>
      <c r="UJT32" s="2012"/>
      <c r="UJU32" s="2012"/>
      <c r="UJV32" s="2012"/>
      <c r="UJW32" s="2012"/>
      <c r="UJX32" s="2012"/>
      <c r="UJY32" s="2012"/>
      <c r="UJZ32" s="2012"/>
      <c r="UKA32" s="2012"/>
      <c r="UKB32" s="2013"/>
      <c r="UKC32" s="2009"/>
      <c r="UKD32" s="2010"/>
      <c r="UKE32" s="2011"/>
      <c r="UKF32" s="2012"/>
      <c r="UKG32" s="2012"/>
      <c r="UKH32" s="2012"/>
      <c r="UKI32" s="2012"/>
      <c r="UKJ32" s="2012"/>
      <c r="UKK32" s="2012"/>
      <c r="UKL32" s="2012"/>
      <c r="UKM32" s="2012"/>
      <c r="UKN32" s="2012"/>
      <c r="UKO32" s="2012"/>
      <c r="UKP32" s="2012"/>
      <c r="UKQ32" s="2012"/>
      <c r="UKR32" s="2012"/>
      <c r="UKS32" s="2013"/>
      <c r="UKT32" s="2009"/>
      <c r="UKU32" s="2010"/>
      <c r="UKV32" s="2011"/>
      <c r="UKW32" s="2012"/>
      <c r="UKX32" s="2012"/>
      <c r="UKY32" s="2012"/>
      <c r="UKZ32" s="2012"/>
      <c r="ULA32" s="2012"/>
      <c r="ULB32" s="2012"/>
      <c r="ULC32" s="2012"/>
      <c r="ULD32" s="2012"/>
      <c r="ULE32" s="2012"/>
      <c r="ULF32" s="2012"/>
      <c r="ULG32" s="2012"/>
      <c r="ULH32" s="2012"/>
      <c r="ULI32" s="2012"/>
      <c r="ULJ32" s="2013"/>
      <c r="ULK32" s="2009"/>
      <c r="ULL32" s="2010"/>
      <c r="ULM32" s="2011"/>
      <c r="ULN32" s="2012"/>
      <c r="ULO32" s="2012"/>
      <c r="ULP32" s="2012"/>
      <c r="ULQ32" s="2012"/>
      <c r="ULR32" s="2012"/>
      <c r="ULS32" s="2012"/>
      <c r="ULT32" s="2012"/>
      <c r="ULU32" s="2012"/>
      <c r="ULV32" s="2012"/>
      <c r="ULW32" s="2012"/>
      <c r="ULX32" s="2012"/>
      <c r="ULY32" s="2012"/>
      <c r="ULZ32" s="2012"/>
      <c r="UMA32" s="2013"/>
      <c r="UMB32" s="2009"/>
      <c r="UMC32" s="2010"/>
      <c r="UMD32" s="2011"/>
      <c r="UME32" s="2012"/>
      <c r="UMF32" s="2012"/>
      <c r="UMG32" s="2012"/>
      <c r="UMH32" s="2012"/>
      <c r="UMI32" s="2012"/>
      <c r="UMJ32" s="2012"/>
      <c r="UMK32" s="2012"/>
      <c r="UML32" s="2012"/>
      <c r="UMM32" s="2012"/>
      <c r="UMN32" s="2012"/>
      <c r="UMO32" s="2012"/>
      <c r="UMP32" s="2012"/>
      <c r="UMQ32" s="2012"/>
      <c r="UMR32" s="2013"/>
      <c r="UMS32" s="2009"/>
      <c r="UMT32" s="2010"/>
      <c r="UMU32" s="2011"/>
      <c r="UMV32" s="2012"/>
      <c r="UMW32" s="2012"/>
      <c r="UMX32" s="2012"/>
      <c r="UMY32" s="2012"/>
      <c r="UMZ32" s="2012"/>
      <c r="UNA32" s="2012"/>
      <c r="UNB32" s="2012"/>
      <c r="UNC32" s="2012"/>
      <c r="UND32" s="2012"/>
      <c r="UNE32" s="2012"/>
      <c r="UNF32" s="2012"/>
      <c r="UNG32" s="2012"/>
      <c r="UNH32" s="2012"/>
      <c r="UNI32" s="2013"/>
      <c r="UNJ32" s="2009"/>
      <c r="UNK32" s="2010"/>
      <c r="UNL32" s="2011"/>
      <c r="UNM32" s="2012"/>
      <c r="UNN32" s="2012"/>
      <c r="UNO32" s="2012"/>
      <c r="UNP32" s="2012"/>
      <c r="UNQ32" s="2012"/>
      <c r="UNR32" s="2012"/>
      <c r="UNS32" s="2012"/>
      <c r="UNT32" s="2012"/>
      <c r="UNU32" s="2012"/>
      <c r="UNV32" s="2012"/>
      <c r="UNW32" s="2012"/>
      <c r="UNX32" s="2012"/>
      <c r="UNY32" s="2012"/>
      <c r="UNZ32" s="2013"/>
      <c r="UOA32" s="2009"/>
      <c r="UOB32" s="2010"/>
      <c r="UOC32" s="2011"/>
      <c r="UOD32" s="2012"/>
      <c r="UOE32" s="2012"/>
      <c r="UOF32" s="2012"/>
      <c r="UOG32" s="2012"/>
      <c r="UOH32" s="2012"/>
      <c r="UOI32" s="2012"/>
      <c r="UOJ32" s="2012"/>
      <c r="UOK32" s="2012"/>
      <c r="UOL32" s="2012"/>
      <c r="UOM32" s="2012"/>
      <c r="UON32" s="2012"/>
      <c r="UOO32" s="2012"/>
      <c r="UOP32" s="2012"/>
      <c r="UOQ32" s="2013"/>
      <c r="UOR32" s="2009"/>
      <c r="UOS32" s="2010"/>
      <c r="UOT32" s="2011"/>
      <c r="UOU32" s="2012"/>
      <c r="UOV32" s="2012"/>
      <c r="UOW32" s="2012"/>
      <c r="UOX32" s="2012"/>
      <c r="UOY32" s="2012"/>
      <c r="UOZ32" s="2012"/>
      <c r="UPA32" s="2012"/>
      <c r="UPB32" s="2012"/>
      <c r="UPC32" s="2012"/>
      <c r="UPD32" s="2012"/>
      <c r="UPE32" s="2012"/>
      <c r="UPF32" s="2012"/>
      <c r="UPG32" s="2012"/>
      <c r="UPH32" s="2013"/>
      <c r="UPI32" s="2009"/>
      <c r="UPJ32" s="2010"/>
      <c r="UPK32" s="2011"/>
      <c r="UPL32" s="2012"/>
      <c r="UPM32" s="2012"/>
      <c r="UPN32" s="2012"/>
      <c r="UPO32" s="2012"/>
      <c r="UPP32" s="2012"/>
      <c r="UPQ32" s="2012"/>
      <c r="UPR32" s="2012"/>
      <c r="UPS32" s="2012"/>
      <c r="UPT32" s="2012"/>
      <c r="UPU32" s="2012"/>
      <c r="UPV32" s="2012"/>
      <c r="UPW32" s="2012"/>
      <c r="UPX32" s="2012"/>
      <c r="UPY32" s="2013"/>
      <c r="UPZ32" s="2009"/>
      <c r="UQA32" s="2010"/>
      <c r="UQB32" s="2011"/>
      <c r="UQC32" s="2012"/>
      <c r="UQD32" s="2012"/>
      <c r="UQE32" s="2012"/>
      <c r="UQF32" s="2012"/>
      <c r="UQG32" s="2012"/>
      <c r="UQH32" s="2012"/>
      <c r="UQI32" s="2012"/>
      <c r="UQJ32" s="2012"/>
      <c r="UQK32" s="2012"/>
      <c r="UQL32" s="2012"/>
      <c r="UQM32" s="2012"/>
      <c r="UQN32" s="2012"/>
      <c r="UQO32" s="2012"/>
      <c r="UQP32" s="2013"/>
      <c r="UQQ32" s="2009"/>
      <c r="UQR32" s="2010"/>
      <c r="UQS32" s="2011"/>
      <c r="UQT32" s="2012"/>
      <c r="UQU32" s="2012"/>
      <c r="UQV32" s="2012"/>
      <c r="UQW32" s="2012"/>
      <c r="UQX32" s="2012"/>
      <c r="UQY32" s="2012"/>
      <c r="UQZ32" s="2012"/>
      <c r="URA32" s="2012"/>
      <c r="URB32" s="2012"/>
      <c r="URC32" s="2012"/>
      <c r="URD32" s="2012"/>
      <c r="URE32" s="2012"/>
      <c r="URF32" s="2012"/>
      <c r="URG32" s="2013"/>
      <c r="URH32" s="2009"/>
      <c r="URI32" s="2010"/>
      <c r="URJ32" s="2011"/>
      <c r="URK32" s="2012"/>
      <c r="URL32" s="2012"/>
      <c r="URM32" s="2012"/>
      <c r="URN32" s="2012"/>
      <c r="URO32" s="2012"/>
      <c r="URP32" s="2012"/>
      <c r="URQ32" s="2012"/>
      <c r="URR32" s="2012"/>
      <c r="URS32" s="2012"/>
      <c r="URT32" s="2012"/>
      <c r="URU32" s="2012"/>
      <c r="URV32" s="2012"/>
      <c r="URW32" s="2012"/>
      <c r="URX32" s="2013"/>
      <c r="URY32" s="2009"/>
      <c r="URZ32" s="2010"/>
      <c r="USA32" s="2011"/>
      <c r="USB32" s="2012"/>
      <c r="USC32" s="2012"/>
      <c r="USD32" s="2012"/>
      <c r="USE32" s="2012"/>
      <c r="USF32" s="2012"/>
      <c r="USG32" s="2012"/>
      <c r="USH32" s="2012"/>
      <c r="USI32" s="2012"/>
      <c r="USJ32" s="2012"/>
      <c r="USK32" s="2012"/>
      <c r="USL32" s="2012"/>
      <c r="USM32" s="2012"/>
      <c r="USN32" s="2012"/>
      <c r="USO32" s="2013"/>
      <c r="USP32" s="2009"/>
      <c r="USQ32" s="2010"/>
      <c r="USR32" s="2011"/>
      <c r="USS32" s="2012"/>
      <c r="UST32" s="2012"/>
      <c r="USU32" s="2012"/>
      <c r="USV32" s="2012"/>
      <c r="USW32" s="2012"/>
      <c r="USX32" s="2012"/>
      <c r="USY32" s="2012"/>
      <c r="USZ32" s="2012"/>
      <c r="UTA32" s="2012"/>
      <c r="UTB32" s="2012"/>
      <c r="UTC32" s="2012"/>
      <c r="UTD32" s="2012"/>
      <c r="UTE32" s="2012"/>
      <c r="UTF32" s="2013"/>
      <c r="UTG32" s="2009"/>
      <c r="UTH32" s="2010"/>
      <c r="UTI32" s="2011"/>
      <c r="UTJ32" s="2012"/>
      <c r="UTK32" s="2012"/>
      <c r="UTL32" s="2012"/>
      <c r="UTM32" s="2012"/>
      <c r="UTN32" s="2012"/>
      <c r="UTO32" s="2012"/>
      <c r="UTP32" s="2012"/>
      <c r="UTQ32" s="2012"/>
      <c r="UTR32" s="2012"/>
      <c r="UTS32" s="2012"/>
      <c r="UTT32" s="2012"/>
      <c r="UTU32" s="2012"/>
      <c r="UTV32" s="2012"/>
      <c r="UTW32" s="2013"/>
      <c r="UTX32" s="2009"/>
      <c r="UTY32" s="2010"/>
      <c r="UTZ32" s="2011"/>
      <c r="UUA32" s="2012"/>
      <c r="UUB32" s="2012"/>
      <c r="UUC32" s="2012"/>
      <c r="UUD32" s="2012"/>
      <c r="UUE32" s="2012"/>
      <c r="UUF32" s="2012"/>
      <c r="UUG32" s="2012"/>
      <c r="UUH32" s="2012"/>
      <c r="UUI32" s="2012"/>
      <c r="UUJ32" s="2012"/>
      <c r="UUK32" s="2012"/>
      <c r="UUL32" s="2012"/>
      <c r="UUM32" s="2012"/>
      <c r="UUN32" s="2013"/>
      <c r="UUO32" s="2009"/>
      <c r="UUP32" s="2010"/>
      <c r="UUQ32" s="2011"/>
      <c r="UUR32" s="2012"/>
      <c r="UUS32" s="2012"/>
      <c r="UUT32" s="2012"/>
      <c r="UUU32" s="2012"/>
      <c r="UUV32" s="2012"/>
      <c r="UUW32" s="2012"/>
      <c r="UUX32" s="2012"/>
      <c r="UUY32" s="2012"/>
      <c r="UUZ32" s="2012"/>
      <c r="UVA32" s="2012"/>
      <c r="UVB32" s="2012"/>
      <c r="UVC32" s="2012"/>
      <c r="UVD32" s="2012"/>
      <c r="UVE32" s="2013"/>
      <c r="UVF32" s="2009"/>
      <c r="UVG32" s="2010"/>
      <c r="UVH32" s="2011"/>
      <c r="UVI32" s="2012"/>
      <c r="UVJ32" s="2012"/>
      <c r="UVK32" s="2012"/>
      <c r="UVL32" s="2012"/>
      <c r="UVM32" s="2012"/>
      <c r="UVN32" s="2012"/>
      <c r="UVO32" s="2012"/>
      <c r="UVP32" s="2012"/>
      <c r="UVQ32" s="2012"/>
      <c r="UVR32" s="2012"/>
      <c r="UVS32" s="2012"/>
      <c r="UVT32" s="2012"/>
      <c r="UVU32" s="2012"/>
      <c r="UVV32" s="2013"/>
      <c r="UVW32" s="2009"/>
      <c r="UVX32" s="2010"/>
      <c r="UVY32" s="2011"/>
      <c r="UVZ32" s="2012"/>
      <c r="UWA32" s="2012"/>
      <c r="UWB32" s="2012"/>
      <c r="UWC32" s="2012"/>
      <c r="UWD32" s="2012"/>
      <c r="UWE32" s="2012"/>
      <c r="UWF32" s="2012"/>
      <c r="UWG32" s="2012"/>
      <c r="UWH32" s="2012"/>
      <c r="UWI32" s="2012"/>
      <c r="UWJ32" s="2012"/>
      <c r="UWK32" s="2012"/>
      <c r="UWL32" s="2012"/>
      <c r="UWM32" s="2013"/>
      <c r="UWN32" s="2009"/>
      <c r="UWO32" s="2010"/>
      <c r="UWP32" s="2011"/>
      <c r="UWQ32" s="2012"/>
      <c r="UWR32" s="2012"/>
      <c r="UWS32" s="2012"/>
      <c r="UWT32" s="2012"/>
      <c r="UWU32" s="2012"/>
      <c r="UWV32" s="2012"/>
      <c r="UWW32" s="2012"/>
      <c r="UWX32" s="2012"/>
      <c r="UWY32" s="2012"/>
      <c r="UWZ32" s="2012"/>
      <c r="UXA32" s="2012"/>
      <c r="UXB32" s="2012"/>
      <c r="UXC32" s="2012"/>
      <c r="UXD32" s="2013"/>
      <c r="UXE32" s="2009"/>
      <c r="UXF32" s="2010"/>
      <c r="UXG32" s="2011"/>
      <c r="UXH32" s="2012"/>
      <c r="UXI32" s="2012"/>
      <c r="UXJ32" s="2012"/>
      <c r="UXK32" s="2012"/>
      <c r="UXL32" s="2012"/>
      <c r="UXM32" s="2012"/>
      <c r="UXN32" s="2012"/>
      <c r="UXO32" s="2012"/>
      <c r="UXP32" s="2012"/>
      <c r="UXQ32" s="2012"/>
      <c r="UXR32" s="2012"/>
      <c r="UXS32" s="2012"/>
      <c r="UXT32" s="2012"/>
      <c r="UXU32" s="2013"/>
      <c r="UXV32" s="2009"/>
      <c r="UXW32" s="2010"/>
      <c r="UXX32" s="2011"/>
      <c r="UXY32" s="2012"/>
      <c r="UXZ32" s="2012"/>
      <c r="UYA32" s="2012"/>
      <c r="UYB32" s="2012"/>
      <c r="UYC32" s="2012"/>
      <c r="UYD32" s="2012"/>
      <c r="UYE32" s="2012"/>
      <c r="UYF32" s="2012"/>
      <c r="UYG32" s="2012"/>
      <c r="UYH32" s="2012"/>
      <c r="UYI32" s="2012"/>
      <c r="UYJ32" s="2012"/>
      <c r="UYK32" s="2012"/>
      <c r="UYL32" s="2013"/>
      <c r="UYM32" s="2009"/>
      <c r="UYN32" s="2010"/>
      <c r="UYO32" s="2011"/>
      <c r="UYP32" s="2012"/>
      <c r="UYQ32" s="2012"/>
      <c r="UYR32" s="2012"/>
      <c r="UYS32" s="2012"/>
      <c r="UYT32" s="2012"/>
      <c r="UYU32" s="2012"/>
      <c r="UYV32" s="2012"/>
      <c r="UYW32" s="2012"/>
      <c r="UYX32" s="2012"/>
      <c r="UYY32" s="2012"/>
      <c r="UYZ32" s="2012"/>
      <c r="UZA32" s="2012"/>
      <c r="UZB32" s="2012"/>
      <c r="UZC32" s="2013"/>
      <c r="UZD32" s="2009"/>
      <c r="UZE32" s="2010"/>
      <c r="UZF32" s="2011"/>
      <c r="UZG32" s="2012"/>
      <c r="UZH32" s="2012"/>
      <c r="UZI32" s="2012"/>
      <c r="UZJ32" s="2012"/>
      <c r="UZK32" s="2012"/>
      <c r="UZL32" s="2012"/>
      <c r="UZM32" s="2012"/>
      <c r="UZN32" s="2012"/>
      <c r="UZO32" s="2012"/>
      <c r="UZP32" s="2012"/>
      <c r="UZQ32" s="2012"/>
      <c r="UZR32" s="2012"/>
      <c r="UZS32" s="2012"/>
      <c r="UZT32" s="2013"/>
      <c r="UZU32" s="2009"/>
      <c r="UZV32" s="2010"/>
      <c r="UZW32" s="2011"/>
      <c r="UZX32" s="2012"/>
      <c r="UZY32" s="2012"/>
      <c r="UZZ32" s="2012"/>
      <c r="VAA32" s="2012"/>
      <c r="VAB32" s="2012"/>
      <c r="VAC32" s="2012"/>
      <c r="VAD32" s="2012"/>
      <c r="VAE32" s="2012"/>
      <c r="VAF32" s="2012"/>
      <c r="VAG32" s="2012"/>
      <c r="VAH32" s="2012"/>
      <c r="VAI32" s="2012"/>
      <c r="VAJ32" s="2012"/>
      <c r="VAK32" s="2013"/>
      <c r="VAL32" s="2009"/>
      <c r="VAM32" s="2010"/>
      <c r="VAN32" s="2011"/>
      <c r="VAO32" s="2012"/>
      <c r="VAP32" s="2012"/>
      <c r="VAQ32" s="2012"/>
      <c r="VAR32" s="2012"/>
      <c r="VAS32" s="2012"/>
      <c r="VAT32" s="2012"/>
      <c r="VAU32" s="2012"/>
      <c r="VAV32" s="2012"/>
      <c r="VAW32" s="2012"/>
      <c r="VAX32" s="2012"/>
      <c r="VAY32" s="2012"/>
      <c r="VAZ32" s="2012"/>
      <c r="VBA32" s="2012"/>
      <c r="VBB32" s="2013"/>
      <c r="VBC32" s="2009"/>
      <c r="VBD32" s="2010"/>
      <c r="VBE32" s="2011"/>
      <c r="VBF32" s="2012"/>
      <c r="VBG32" s="2012"/>
      <c r="VBH32" s="2012"/>
      <c r="VBI32" s="2012"/>
      <c r="VBJ32" s="2012"/>
      <c r="VBK32" s="2012"/>
      <c r="VBL32" s="2012"/>
      <c r="VBM32" s="2012"/>
      <c r="VBN32" s="2012"/>
      <c r="VBO32" s="2012"/>
      <c r="VBP32" s="2012"/>
      <c r="VBQ32" s="2012"/>
      <c r="VBR32" s="2012"/>
      <c r="VBS32" s="2013"/>
      <c r="VBT32" s="2009"/>
      <c r="VBU32" s="2010"/>
      <c r="VBV32" s="2011"/>
      <c r="VBW32" s="2012"/>
      <c r="VBX32" s="2012"/>
      <c r="VBY32" s="2012"/>
      <c r="VBZ32" s="2012"/>
      <c r="VCA32" s="2012"/>
      <c r="VCB32" s="2012"/>
      <c r="VCC32" s="2012"/>
      <c r="VCD32" s="2012"/>
      <c r="VCE32" s="2012"/>
      <c r="VCF32" s="2012"/>
      <c r="VCG32" s="2012"/>
      <c r="VCH32" s="2012"/>
      <c r="VCI32" s="2012"/>
      <c r="VCJ32" s="2013"/>
      <c r="VCK32" s="2009"/>
      <c r="VCL32" s="2010"/>
      <c r="VCM32" s="2011"/>
      <c r="VCN32" s="2012"/>
      <c r="VCO32" s="2012"/>
      <c r="VCP32" s="2012"/>
      <c r="VCQ32" s="2012"/>
      <c r="VCR32" s="2012"/>
      <c r="VCS32" s="2012"/>
      <c r="VCT32" s="2012"/>
      <c r="VCU32" s="2012"/>
      <c r="VCV32" s="2012"/>
      <c r="VCW32" s="2012"/>
      <c r="VCX32" s="2012"/>
      <c r="VCY32" s="2012"/>
      <c r="VCZ32" s="2012"/>
      <c r="VDA32" s="2013"/>
      <c r="VDB32" s="2009"/>
      <c r="VDC32" s="2010"/>
      <c r="VDD32" s="2011"/>
      <c r="VDE32" s="2012"/>
      <c r="VDF32" s="2012"/>
      <c r="VDG32" s="2012"/>
      <c r="VDH32" s="2012"/>
      <c r="VDI32" s="2012"/>
      <c r="VDJ32" s="2012"/>
      <c r="VDK32" s="2012"/>
      <c r="VDL32" s="2012"/>
      <c r="VDM32" s="2012"/>
      <c r="VDN32" s="2012"/>
      <c r="VDO32" s="2012"/>
      <c r="VDP32" s="2012"/>
      <c r="VDQ32" s="2012"/>
      <c r="VDR32" s="2013"/>
      <c r="VDS32" s="2009"/>
      <c r="VDT32" s="2010"/>
      <c r="VDU32" s="2011"/>
      <c r="VDV32" s="2012"/>
      <c r="VDW32" s="2012"/>
      <c r="VDX32" s="2012"/>
      <c r="VDY32" s="2012"/>
      <c r="VDZ32" s="2012"/>
      <c r="VEA32" s="2012"/>
      <c r="VEB32" s="2012"/>
      <c r="VEC32" s="2012"/>
      <c r="VED32" s="2012"/>
      <c r="VEE32" s="2012"/>
      <c r="VEF32" s="2012"/>
      <c r="VEG32" s="2012"/>
      <c r="VEH32" s="2012"/>
      <c r="VEI32" s="2013"/>
      <c r="VEJ32" s="2009"/>
      <c r="VEK32" s="2010"/>
      <c r="VEL32" s="2011"/>
      <c r="VEM32" s="2012"/>
      <c r="VEN32" s="2012"/>
      <c r="VEO32" s="2012"/>
      <c r="VEP32" s="2012"/>
      <c r="VEQ32" s="2012"/>
      <c r="VER32" s="2012"/>
      <c r="VES32" s="2012"/>
      <c r="VET32" s="2012"/>
      <c r="VEU32" s="2012"/>
      <c r="VEV32" s="2012"/>
      <c r="VEW32" s="2012"/>
      <c r="VEX32" s="2012"/>
      <c r="VEY32" s="2012"/>
      <c r="VEZ32" s="2013"/>
      <c r="VFA32" s="2009"/>
      <c r="VFB32" s="2010"/>
      <c r="VFC32" s="2011"/>
      <c r="VFD32" s="2012"/>
      <c r="VFE32" s="2012"/>
      <c r="VFF32" s="2012"/>
      <c r="VFG32" s="2012"/>
      <c r="VFH32" s="2012"/>
      <c r="VFI32" s="2012"/>
      <c r="VFJ32" s="2012"/>
      <c r="VFK32" s="2012"/>
      <c r="VFL32" s="2012"/>
      <c r="VFM32" s="2012"/>
      <c r="VFN32" s="2012"/>
      <c r="VFO32" s="2012"/>
      <c r="VFP32" s="2012"/>
      <c r="VFQ32" s="2013"/>
      <c r="VFR32" s="2009"/>
      <c r="VFS32" s="2010"/>
      <c r="VFT32" s="2011"/>
      <c r="VFU32" s="2012"/>
      <c r="VFV32" s="2012"/>
      <c r="VFW32" s="2012"/>
      <c r="VFX32" s="2012"/>
      <c r="VFY32" s="2012"/>
      <c r="VFZ32" s="2012"/>
      <c r="VGA32" s="2012"/>
      <c r="VGB32" s="2012"/>
      <c r="VGC32" s="2012"/>
      <c r="VGD32" s="2012"/>
      <c r="VGE32" s="2012"/>
      <c r="VGF32" s="2012"/>
      <c r="VGG32" s="2012"/>
      <c r="VGH32" s="2013"/>
      <c r="VGI32" s="2009"/>
      <c r="VGJ32" s="2010"/>
      <c r="VGK32" s="2011"/>
      <c r="VGL32" s="2012"/>
      <c r="VGM32" s="2012"/>
      <c r="VGN32" s="2012"/>
      <c r="VGO32" s="2012"/>
      <c r="VGP32" s="2012"/>
      <c r="VGQ32" s="2012"/>
      <c r="VGR32" s="2012"/>
      <c r="VGS32" s="2012"/>
      <c r="VGT32" s="2012"/>
      <c r="VGU32" s="2012"/>
      <c r="VGV32" s="2012"/>
      <c r="VGW32" s="2012"/>
      <c r="VGX32" s="2012"/>
      <c r="VGY32" s="2013"/>
      <c r="VGZ32" s="2009"/>
      <c r="VHA32" s="2010"/>
      <c r="VHB32" s="2011"/>
      <c r="VHC32" s="2012"/>
      <c r="VHD32" s="2012"/>
      <c r="VHE32" s="2012"/>
      <c r="VHF32" s="2012"/>
      <c r="VHG32" s="2012"/>
      <c r="VHH32" s="2012"/>
      <c r="VHI32" s="2012"/>
      <c r="VHJ32" s="2012"/>
      <c r="VHK32" s="2012"/>
      <c r="VHL32" s="2012"/>
      <c r="VHM32" s="2012"/>
      <c r="VHN32" s="2012"/>
      <c r="VHO32" s="2012"/>
      <c r="VHP32" s="2013"/>
      <c r="VHQ32" s="2009"/>
      <c r="VHR32" s="2010"/>
      <c r="VHS32" s="2011"/>
      <c r="VHT32" s="2012"/>
      <c r="VHU32" s="2012"/>
      <c r="VHV32" s="2012"/>
      <c r="VHW32" s="2012"/>
      <c r="VHX32" s="2012"/>
      <c r="VHY32" s="2012"/>
      <c r="VHZ32" s="2012"/>
      <c r="VIA32" s="2012"/>
      <c r="VIB32" s="2012"/>
      <c r="VIC32" s="2012"/>
      <c r="VID32" s="2012"/>
      <c r="VIE32" s="2012"/>
      <c r="VIF32" s="2012"/>
      <c r="VIG32" s="2013"/>
      <c r="VIH32" s="2009"/>
      <c r="VII32" s="2010"/>
      <c r="VIJ32" s="2011"/>
      <c r="VIK32" s="2012"/>
      <c r="VIL32" s="2012"/>
      <c r="VIM32" s="2012"/>
      <c r="VIN32" s="2012"/>
      <c r="VIO32" s="2012"/>
      <c r="VIP32" s="2012"/>
      <c r="VIQ32" s="2012"/>
      <c r="VIR32" s="2012"/>
      <c r="VIS32" s="2012"/>
      <c r="VIT32" s="2012"/>
      <c r="VIU32" s="2012"/>
      <c r="VIV32" s="2012"/>
      <c r="VIW32" s="2012"/>
      <c r="VIX32" s="2013"/>
      <c r="VIY32" s="2009"/>
      <c r="VIZ32" s="2010"/>
      <c r="VJA32" s="2011"/>
      <c r="VJB32" s="2012"/>
      <c r="VJC32" s="2012"/>
      <c r="VJD32" s="2012"/>
      <c r="VJE32" s="2012"/>
      <c r="VJF32" s="2012"/>
      <c r="VJG32" s="2012"/>
      <c r="VJH32" s="2012"/>
      <c r="VJI32" s="2012"/>
      <c r="VJJ32" s="2012"/>
      <c r="VJK32" s="2012"/>
      <c r="VJL32" s="2012"/>
      <c r="VJM32" s="2012"/>
      <c r="VJN32" s="2012"/>
      <c r="VJO32" s="2013"/>
      <c r="VJP32" s="2009"/>
      <c r="VJQ32" s="2010"/>
      <c r="VJR32" s="2011"/>
      <c r="VJS32" s="2012"/>
      <c r="VJT32" s="2012"/>
      <c r="VJU32" s="2012"/>
      <c r="VJV32" s="2012"/>
      <c r="VJW32" s="2012"/>
      <c r="VJX32" s="2012"/>
      <c r="VJY32" s="2012"/>
      <c r="VJZ32" s="2012"/>
      <c r="VKA32" s="2012"/>
      <c r="VKB32" s="2012"/>
      <c r="VKC32" s="2012"/>
      <c r="VKD32" s="2012"/>
      <c r="VKE32" s="2012"/>
      <c r="VKF32" s="2013"/>
      <c r="VKG32" s="2009"/>
      <c r="VKH32" s="2010"/>
      <c r="VKI32" s="2011"/>
      <c r="VKJ32" s="2012"/>
      <c r="VKK32" s="2012"/>
      <c r="VKL32" s="2012"/>
      <c r="VKM32" s="2012"/>
      <c r="VKN32" s="2012"/>
      <c r="VKO32" s="2012"/>
      <c r="VKP32" s="2012"/>
      <c r="VKQ32" s="2012"/>
      <c r="VKR32" s="2012"/>
      <c r="VKS32" s="2012"/>
      <c r="VKT32" s="2012"/>
      <c r="VKU32" s="2012"/>
      <c r="VKV32" s="2012"/>
      <c r="VKW32" s="2013"/>
      <c r="VKX32" s="2009"/>
      <c r="VKY32" s="2010"/>
      <c r="VKZ32" s="2011"/>
      <c r="VLA32" s="2012"/>
      <c r="VLB32" s="2012"/>
      <c r="VLC32" s="2012"/>
      <c r="VLD32" s="2012"/>
      <c r="VLE32" s="2012"/>
      <c r="VLF32" s="2012"/>
      <c r="VLG32" s="2012"/>
      <c r="VLH32" s="2012"/>
      <c r="VLI32" s="2012"/>
      <c r="VLJ32" s="2012"/>
      <c r="VLK32" s="2012"/>
      <c r="VLL32" s="2012"/>
      <c r="VLM32" s="2012"/>
      <c r="VLN32" s="2013"/>
      <c r="VLO32" s="2009"/>
      <c r="VLP32" s="2010"/>
      <c r="VLQ32" s="2011"/>
      <c r="VLR32" s="2012"/>
      <c r="VLS32" s="2012"/>
      <c r="VLT32" s="2012"/>
      <c r="VLU32" s="2012"/>
      <c r="VLV32" s="2012"/>
      <c r="VLW32" s="2012"/>
      <c r="VLX32" s="2012"/>
      <c r="VLY32" s="2012"/>
      <c r="VLZ32" s="2012"/>
      <c r="VMA32" s="2012"/>
      <c r="VMB32" s="2012"/>
      <c r="VMC32" s="2012"/>
      <c r="VMD32" s="2012"/>
      <c r="VME32" s="2013"/>
      <c r="VMF32" s="2009"/>
      <c r="VMG32" s="2010"/>
      <c r="VMH32" s="2011"/>
      <c r="VMI32" s="2012"/>
      <c r="VMJ32" s="2012"/>
      <c r="VMK32" s="2012"/>
      <c r="VML32" s="2012"/>
      <c r="VMM32" s="2012"/>
      <c r="VMN32" s="2012"/>
      <c r="VMO32" s="2012"/>
      <c r="VMP32" s="2012"/>
      <c r="VMQ32" s="2012"/>
      <c r="VMR32" s="2012"/>
      <c r="VMS32" s="2012"/>
      <c r="VMT32" s="2012"/>
      <c r="VMU32" s="2012"/>
      <c r="VMV32" s="2013"/>
      <c r="VMW32" s="2009"/>
      <c r="VMX32" s="2010"/>
      <c r="VMY32" s="2011"/>
      <c r="VMZ32" s="2012"/>
      <c r="VNA32" s="2012"/>
      <c r="VNB32" s="2012"/>
      <c r="VNC32" s="2012"/>
      <c r="VND32" s="2012"/>
      <c r="VNE32" s="2012"/>
      <c r="VNF32" s="2012"/>
      <c r="VNG32" s="2012"/>
      <c r="VNH32" s="2012"/>
      <c r="VNI32" s="2012"/>
      <c r="VNJ32" s="2012"/>
      <c r="VNK32" s="2012"/>
      <c r="VNL32" s="2012"/>
      <c r="VNM32" s="2013"/>
      <c r="VNN32" s="2009"/>
      <c r="VNO32" s="2010"/>
      <c r="VNP32" s="2011"/>
      <c r="VNQ32" s="2012"/>
      <c r="VNR32" s="2012"/>
      <c r="VNS32" s="2012"/>
      <c r="VNT32" s="2012"/>
      <c r="VNU32" s="2012"/>
      <c r="VNV32" s="2012"/>
      <c r="VNW32" s="2012"/>
      <c r="VNX32" s="2012"/>
      <c r="VNY32" s="2012"/>
      <c r="VNZ32" s="2012"/>
      <c r="VOA32" s="2012"/>
      <c r="VOB32" s="2012"/>
      <c r="VOC32" s="2012"/>
      <c r="VOD32" s="2013"/>
      <c r="VOE32" s="2009"/>
      <c r="VOF32" s="2010"/>
      <c r="VOG32" s="2011"/>
      <c r="VOH32" s="2012"/>
      <c r="VOI32" s="2012"/>
      <c r="VOJ32" s="2012"/>
      <c r="VOK32" s="2012"/>
      <c r="VOL32" s="2012"/>
      <c r="VOM32" s="2012"/>
      <c r="VON32" s="2012"/>
      <c r="VOO32" s="2012"/>
      <c r="VOP32" s="2012"/>
      <c r="VOQ32" s="2012"/>
      <c r="VOR32" s="2012"/>
      <c r="VOS32" s="2012"/>
      <c r="VOT32" s="2012"/>
      <c r="VOU32" s="2013"/>
      <c r="VOV32" s="2009"/>
      <c r="VOW32" s="2010"/>
      <c r="VOX32" s="2011"/>
      <c r="VOY32" s="2012"/>
      <c r="VOZ32" s="2012"/>
      <c r="VPA32" s="2012"/>
      <c r="VPB32" s="2012"/>
      <c r="VPC32" s="2012"/>
      <c r="VPD32" s="2012"/>
      <c r="VPE32" s="2012"/>
      <c r="VPF32" s="2012"/>
      <c r="VPG32" s="2012"/>
      <c r="VPH32" s="2012"/>
      <c r="VPI32" s="2012"/>
      <c r="VPJ32" s="2012"/>
      <c r="VPK32" s="2012"/>
      <c r="VPL32" s="2013"/>
      <c r="VPM32" s="2009"/>
      <c r="VPN32" s="2010"/>
      <c r="VPO32" s="2011"/>
      <c r="VPP32" s="2012"/>
      <c r="VPQ32" s="2012"/>
      <c r="VPR32" s="2012"/>
      <c r="VPS32" s="2012"/>
      <c r="VPT32" s="2012"/>
      <c r="VPU32" s="2012"/>
      <c r="VPV32" s="2012"/>
      <c r="VPW32" s="2012"/>
      <c r="VPX32" s="2012"/>
      <c r="VPY32" s="2012"/>
      <c r="VPZ32" s="2012"/>
      <c r="VQA32" s="2012"/>
      <c r="VQB32" s="2012"/>
      <c r="VQC32" s="2013"/>
      <c r="VQD32" s="2009"/>
      <c r="VQE32" s="2010"/>
      <c r="VQF32" s="2011"/>
      <c r="VQG32" s="2012"/>
      <c r="VQH32" s="2012"/>
      <c r="VQI32" s="2012"/>
      <c r="VQJ32" s="2012"/>
      <c r="VQK32" s="2012"/>
      <c r="VQL32" s="2012"/>
      <c r="VQM32" s="2012"/>
      <c r="VQN32" s="2012"/>
      <c r="VQO32" s="2012"/>
      <c r="VQP32" s="2012"/>
      <c r="VQQ32" s="2012"/>
      <c r="VQR32" s="2012"/>
      <c r="VQS32" s="2012"/>
      <c r="VQT32" s="2013"/>
      <c r="VQU32" s="2009"/>
      <c r="VQV32" s="2010"/>
      <c r="VQW32" s="2011"/>
      <c r="VQX32" s="2012"/>
      <c r="VQY32" s="2012"/>
      <c r="VQZ32" s="2012"/>
      <c r="VRA32" s="2012"/>
      <c r="VRB32" s="2012"/>
      <c r="VRC32" s="2012"/>
      <c r="VRD32" s="2012"/>
      <c r="VRE32" s="2012"/>
      <c r="VRF32" s="2012"/>
      <c r="VRG32" s="2012"/>
      <c r="VRH32" s="2012"/>
      <c r="VRI32" s="2012"/>
      <c r="VRJ32" s="2012"/>
      <c r="VRK32" s="2013"/>
      <c r="VRL32" s="2009"/>
      <c r="VRM32" s="2010"/>
      <c r="VRN32" s="2011"/>
      <c r="VRO32" s="2012"/>
      <c r="VRP32" s="2012"/>
      <c r="VRQ32" s="2012"/>
      <c r="VRR32" s="2012"/>
      <c r="VRS32" s="2012"/>
      <c r="VRT32" s="2012"/>
      <c r="VRU32" s="2012"/>
      <c r="VRV32" s="2012"/>
      <c r="VRW32" s="2012"/>
      <c r="VRX32" s="2012"/>
      <c r="VRY32" s="2012"/>
      <c r="VRZ32" s="2012"/>
      <c r="VSA32" s="2012"/>
      <c r="VSB32" s="2013"/>
      <c r="VSC32" s="2009"/>
      <c r="VSD32" s="2010"/>
      <c r="VSE32" s="2011"/>
      <c r="VSF32" s="2012"/>
      <c r="VSG32" s="2012"/>
      <c r="VSH32" s="2012"/>
      <c r="VSI32" s="2012"/>
      <c r="VSJ32" s="2012"/>
      <c r="VSK32" s="2012"/>
      <c r="VSL32" s="2012"/>
      <c r="VSM32" s="2012"/>
      <c r="VSN32" s="2012"/>
      <c r="VSO32" s="2012"/>
      <c r="VSP32" s="2012"/>
      <c r="VSQ32" s="2012"/>
      <c r="VSR32" s="2012"/>
      <c r="VSS32" s="2013"/>
      <c r="VST32" s="2009"/>
      <c r="VSU32" s="2010"/>
      <c r="VSV32" s="2011"/>
      <c r="VSW32" s="2012"/>
      <c r="VSX32" s="2012"/>
      <c r="VSY32" s="2012"/>
      <c r="VSZ32" s="2012"/>
      <c r="VTA32" s="2012"/>
      <c r="VTB32" s="2012"/>
      <c r="VTC32" s="2012"/>
      <c r="VTD32" s="2012"/>
      <c r="VTE32" s="2012"/>
      <c r="VTF32" s="2012"/>
      <c r="VTG32" s="2012"/>
      <c r="VTH32" s="2012"/>
      <c r="VTI32" s="2012"/>
      <c r="VTJ32" s="2013"/>
      <c r="VTK32" s="2009"/>
      <c r="VTL32" s="2010"/>
      <c r="VTM32" s="2011"/>
      <c r="VTN32" s="2012"/>
      <c r="VTO32" s="2012"/>
      <c r="VTP32" s="2012"/>
      <c r="VTQ32" s="2012"/>
      <c r="VTR32" s="2012"/>
      <c r="VTS32" s="2012"/>
      <c r="VTT32" s="2012"/>
      <c r="VTU32" s="2012"/>
      <c r="VTV32" s="2012"/>
      <c r="VTW32" s="2012"/>
      <c r="VTX32" s="2012"/>
      <c r="VTY32" s="2012"/>
      <c r="VTZ32" s="2012"/>
      <c r="VUA32" s="2013"/>
      <c r="VUB32" s="2009"/>
      <c r="VUC32" s="2010"/>
      <c r="VUD32" s="2011"/>
      <c r="VUE32" s="2012"/>
      <c r="VUF32" s="2012"/>
      <c r="VUG32" s="2012"/>
      <c r="VUH32" s="2012"/>
      <c r="VUI32" s="2012"/>
      <c r="VUJ32" s="2012"/>
      <c r="VUK32" s="2012"/>
      <c r="VUL32" s="2012"/>
      <c r="VUM32" s="2012"/>
      <c r="VUN32" s="2012"/>
      <c r="VUO32" s="2012"/>
      <c r="VUP32" s="2012"/>
      <c r="VUQ32" s="2012"/>
      <c r="VUR32" s="2013"/>
      <c r="VUS32" s="2009"/>
      <c r="VUT32" s="2010"/>
      <c r="VUU32" s="2011"/>
      <c r="VUV32" s="2012"/>
      <c r="VUW32" s="2012"/>
      <c r="VUX32" s="2012"/>
      <c r="VUY32" s="2012"/>
      <c r="VUZ32" s="2012"/>
      <c r="VVA32" s="2012"/>
      <c r="VVB32" s="2012"/>
      <c r="VVC32" s="2012"/>
      <c r="VVD32" s="2012"/>
      <c r="VVE32" s="2012"/>
      <c r="VVF32" s="2012"/>
      <c r="VVG32" s="2012"/>
      <c r="VVH32" s="2012"/>
      <c r="VVI32" s="2013"/>
      <c r="VVJ32" s="2009"/>
      <c r="VVK32" s="2010"/>
      <c r="VVL32" s="2011"/>
      <c r="VVM32" s="2012"/>
      <c r="VVN32" s="2012"/>
      <c r="VVO32" s="2012"/>
      <c r="VVP32" s="2012"/>
      <c r="VVQ32" s="2012"/>
      <c r="VVR32" s="2012"/>
      <c r="VVS32" s="2012"/>
      <c r="VVT32" s="2012"/>
      <c r="VVU32" s="2012"/>
      <c r="VVV32" s="2012"/>
      <c r="VVW32" s="2012"/>
      <c r="VVX32" s="2012"/>
      <c r="VVY32" s="2012"/>
      <c r="VVZ32" s="2013"/>
      <c r="VWA32" s="2009"/>
      <c r="VWB32" s="2010"/>
      <c r="VWC32" s="2011"/>
      <c r="VWD32" s="2012"/>
      <c r="VWE32" s="2012"/>
      <c r="VWF32" s="2012"/>
      <c r="VWG32" s="2012"/>
      <c r="VWH32" s="2012"/>
      <c r="VWI32" s="2012"/>
      <c r="VWJ32" s="2012"/>
      <c r="VWK32" s="2012"/>
      <c r="VWL32" s="2012"/>
      <c r="VWM32" s="2012"/>
      <c r="VWN32" s="2012"/>
      <c r="VWO32" s="2012"/>
      <c r="VWP32" s="2012"/>
      <c r="VWQ32" s="2013"/>
      <c r="VWR32" s="2009"/>
      <c r="VWS32" s="2010"/>
      <c r="VWT32" s="2011"/>
      <c r="VWU32" s="2012"/>
      <c r="VWV32" s="2012"/>
      <c r="VWW32" s="2012"/>
      <c r="VWX32" s="2012"/>
      <c r="VWY32" s="2012"/>
      <c r="VWZ32" s="2012"/>
      <c r="VXA32" s="2012"/>
      <c r="VXB32" s="2012"/>
      <c r="VXC32" s="2012"/>
      <c r="VXD32" s="2012"/>
      <c r="VXE32" s="2012"/>
      <c r="VXF32" s="2012"/>
      <c r="VXG32" s="2012"/>
      <c r="VXH32" s="2013"/>
      <c r="VXI32" s="2009"/>
      <c r="VXJ32" s="2010"/>
      <c r="VXK32" s="2011"/>
      <c r="VXL32" s="2012"/>
      <c r="VXM32" s="2012"/>
      <c r="VXN32" s="2012"/>
      <c r="VXO32" s="2012"/>
      <c r="VXP32" s="2012"/>
      <c r="VXQ32" s="2012"/>
      <c r="VXR32" s="2012"/>
      <c r="VXS32" s="2012"/>
      <c r="VXT32" s="2012"/>
      <c r="VXU32" s="2012"/>
      <c r="VXV32" s="2012"/>
      <c r="VXW32" s="2012"/>
      <c r="VXX32" s="2012"/>
      <c r="VXY32" s="2013"/>
      <c r="VXZ32" s="2009"/>
      <c r="VYA32" s="2010"/>
      <c r="VYB32" s="2011"/>
      <c r="VYC32" s="2012"/>
      <c r="VYD32" s="2012"/>
      <c r="VYE32" s="2012"/>
      <c r="VYF32" s="2012"/>
      <c r="VYG32" s="2012"/>
      <c r="VYH32" s="2012"/>
      <c r="VYI32" s="2012"/>
      <c r="VYJ32" s="2012"/>
      <c r="VYK32" s="2012"/>
      <c r="VYL32" s="2012"/>
      <c r="VYM32" s="2012"/>
      <c r="VYN32" s="2012"/>
      <c r="VYO32" s="2012"/>
      <c r="VYP32" s="2013"/>
      <c r="VYQ32" s="2009"/>
      <c r="VYR32" s="2010"/>
      <c r="VYS32" s="2011"/>
      <c r="VYT32" s="2012"/>
      <c r="VYU32" s="2012"/>
      <c r="VYV32" s="2012"/>
      <c r="VYW32" s="2012"/>
      <c r="VYX32" s="2012"/>
      <c r="VYY32" s="2012"/>
      <c r="VYZ32" s="2012"/>
      <c r="VZA32" s="2012"/>
      <c r="VZB32" s="2012"/>
      <c r="VZC32" s="2012"/>
      <c r="VZD32" s="2012"/>
      <c r="VZE32" s="2012"/>
      <c r="VZF32" s="2012"/>
      <c r="VZG32" s="2013"/>
      <c r="VZH32" s="2009"/>
      <c r="VZI32" s="2010"/>
      <c r="VZJ32" s="2011"/>
      <c r="VZK32" s="2012"/>
      <c r="VZL32" s="2012"/>
      <c r="VZM32" s="2012"/>
      <c r="VZN32" s="2012"/>
      <c r="VZO32" s="2012"/>
      <c r="VZP32" s="2012"/>
      <c r="VZQ32" s="2012"/>
      <c r="VZR32" s="2012"/>
      <c r="VZS32" s="2012"/>
      <c r="VZT32" s="2012"/>
      <c r="VZU32" s="2012"/>
      <c r="VZV32" s="2012"/>
      <c r="VZW32" s="2012"/>
      <c r="VZX32" s="2013"/>
      <c r="VZY32" s="2009"/>
      <c r="VZZ32" s="2010"/>
      <c r="WAA32" s="2011"/>
      <c r="WAB32" s="2012"/>
      <c r="WAC32" s="2012"/>
      <c r="WAD32" s="2012"/>
      <c r="WAE32" s="2012"/>
      <c r="WAF32" s="2012"/>
      <c r="WAG32" s="2012"/>
      <c r="WAH32" s="2012"/>
      <c r="WAI32" s="2012"/>
      <c r="WAJ32" s="2012"/>
      <c r="WAK32" s="2012"/>
      <c r="WAL32" s="2012"/>
      <c r="WAM32" s="2012"/>
      <c r="WAN32" s="2012"/>
      <c r="WAO32" s="2013"/>
      <c r="WAP32" s="2009"/>
      <c r="WAQ32" s="2010"/>
      <c r="WAR32" s="2011"/>
      <c r="WAS32" s="2012"/>
      <c r="WAT32" s="2012"/>
      <c r="WAU32" s="2012"/>
      <c r="WAV32" s="2012"/>
      <c r="WAW32" s="2012"/>
      <c r="WAX32" s="2012"/>
      <c r="WAY32" s="2012"/>
      <c r="WAZ32" s="2012"/>
      <c r="WBA32" s="2012"/>
      <c r="WBB32" s="2012"/>
      <c r="WBC32" s="2012"/>
      <c r="WBD32" s="2012"/>
      <c r="WBE32" s="2012"/>
      <c r="WBF32" s="2013"/>
      <c r="WBG32" s="2009"/>
      <c r="WBH32" s="2010"/>
      <c r="WBI32" s="2011"/>
      <c r="WBJ32" s="2012"/>
      <c r="WBK32" s="2012"/>
      <c r="WBL32" s="2012"/>
      <c r="WBM32" s="2012"/>
      <c r="WBN32" s="2012"/>
      <c r="WBO32" s="2012"/>
      <c r="WBP32" s="2012"/>
      <c r="WBQ32" s="2012"/>
      <c r="WBR32" s="2012"/>
      <c r="WBS32" s="2012"/>
      <c r="WBT32" s="2012"/>
      <c r="WBU32" s="2012"/>
      <c r="WBV32" s="2012"/>
      <c r="WBW32" s="2013"/>
      <c r="WBX32" s="2009"/>
      <c r="WBY32" s="2010"/>
      <c r="WBZ32" s="2011"/>
      <c r="WCA32" s="2012"/>
      <c r="WCB32" s="2012"/>
      <c r="WCC32" s="2012"/>
      <c r="WCD32" s="2012"/>
      <c r="WCE32" s="2012"/>
      <c r="WCF32" s="2012"/>
      <c r="WCG32" s="2012"/>
      <c r="WCH32" s="2012"/>
      <c r="WCI32" s="2012"/>
      <c r="WCJ32" s="2012"/>
      <c r="WCK32" s="2012"/>
      <c r="WCL32" s="2012"/>
      <c r="WCM32" s="2012"/>
      <c r="WCN32" s="2013"/>
      <c r="WCO32" s="2009"/>
      <c r="WCP32" s="2010"/>
      <c r="WCQ32" s="2011"/>
      <c r="WCR32" s="2012"/>
      <c r="WCS32" s="2012"/>
      <c r="WCT32" s="2012"/>
      <c r="WCU32" s="2012"/>
      <c r="WCV32" s="2012"/>
      <c r="WCW32" s="2012"/>
      <c r="WCX32" s="2012"/>
      <c r="WCY32" s="2012"/>
      <c r="WCZ32" s="2012"/>
      <c r="WDA32" s="2012"/>
      <c r="WDB32" s="2012"/>
      <c r="WDC32" s="2012"/>
      <c r="WDD32" s="2012"/>
      <c r="WDE32" s="2013"/>
      <c r="WDF32" s="2009"/>
      <c r="WDG32" s="2010"/>
      <c r="WDH32" s="2011"/>
      <c r="WDI32" s="2012"/>
      <c r="WDJ32" s="2012"/>
      <c r="WDK32" s="2012"/>
      <c r="WDL32" s="2012"/>
      <c r="WDM32" s="2012"/>
      <c r="WDN32" s="2012"/>
      <c r="WDO32" s="2012"/>
      <c r="WDP32" s="2012"/>
      <c r="WDQ32" s="2012"/>
      <c r="WDR32" s="2012"/>
      <c r="WDS32" s="2012"/>
      <c r="WDT32" s="2012"/>
      <c r="WDU32" s="2012"/>
      <c r="WDV32" s="2013"/>
      <c r="WDW32" s="2009"/>
      <c r="WDX32" s="2010"/>
      <c r="WDY32" s="2011"/>
      <c r="WDZ32" s="2012"/>
      <c r="WEA32" s="2012"/>
      <c r="WEB32" s="2012"/>
      <c r="WEC32" s="2012"/>
      <c r="WED32" s="2012"/>
      <c r="WEE32" s="2012"/>
      <c r="WEF32" s="2012"/>
      <c r="WEG32" s="2012"/>
      <c r="WEH32" s="2012"/>
      <c r="WEI32" s="2012"/>
      <c r="WEJ32" s="2012"/>
      <c r="WEK32" s="2012"/>
      <c r="WEL32" s="2012"/>
      <c r="WEM32" s="2013"/>
      <c r="WEN32" s="2009"/>
      <c r="WEO32" s="2010"/>
      <c r="WEP32" s="2011"/>
      <c r="WEQ32" s="2012"/>
      <c r="WER32" s="2012"/>
      <c r="WES32" s="2012"/>
      <c r="WET32" s="2012"/>
      <c r="WEU32" s="2012"/>
      <c r="WEV32" s="2012"/>
      <c r="WEW32" s="2012"/>
      <c r="WEX32" s="2012"/>
      <c r="WEY32" s="2012"/>
      <c r="WEZ32" s="2012"/>
      <c r="WFA32" s="2012"/>
      <c r="WFB32" s="2012"/>
      <c r="WFC32" s="2012"/>
      <c r="WFD32" s="2013"/>
      <c r="WFE32" s="2009"/>
      <c r="WFF32" s="2010"/>
      <c r="WFG32" s="2011"/>
      <c r="WFH32" s="2012"/>
      <c r="WFI32" s="2012"/>
      <c r="WFJ32" s="2012"/>
      <c r="WFK32" s="2012"/>
      <c r="WFL32" s="2012"/>
      <c r="WFM32" s="2012"/>
      <c r="WFN32" s="2012"/>
      <c r="WFO32" s="2012"/>
      <c r="WFP32" s="2012"/>
      <c r="WFQ32" s="2012"/>
      <c r="WFR32" s="2012"/>
      <c r="WFS32" s="2012"/>
      <c r="WFT32" s="2012"/>
      <c r="WFU32" s="2013"/>
      <c r="WFV32" s="2009"/>
      <c r="WFW32" s="2010"/>
      <c r="WFX32" s="2011"/>
      <c r="WFY32" s="2012"/>
      <c r="WFZ32" s="2012"/>
      <c r="WGA32" s="2012"/>
      <c r="WGB32" s="2012"/>
      <c r="WGC32" s="2012"/>
      <c r="WGD32" s="2012"/>
      <c r="WGE32" s="2012"/>
      <c r="WGF32" s="2012"/>
      <c r="WGG32" s="2012"/>
      <c r="WGH32" s="2012"/>
      <c r="WGI32" s="2012"/>
      <c r="WGJ32" s="2012"/>
      <c r="WGK32" s="2012"/>
      <c r="WGL32" s="2013"/>
      <c r="WGM32" s="2009"/>
      <c r="WGN32" s="2010"/>
      <c r="WGO32" s="2011"/>
      <c r="WGP32" s="2012"/>
      <c r="WGQ32" s="2012"/>
      <c r="WGR32" s="2012"/>
      <c r="WGS32" s="2012"/>
      <c r="WGT32" s="2012"/>
      <c r="WGU32" s="2012"/>
      <c r="WGV32" s="2012"/>
      <c r="WGW32" s="2012"/>
      <c r="WGX32" s="2012"/>
      <c r="WGY32" s="2012"/>
      <c r="WGZ32" s="2012"/>
      <c r="WHA32" s="2012"/>
      <c r="WHB32" s="2012"/>
      <c r="WHC32" s="2013"/>
      <c r="WHD32" s="2009"/>
      <c r="WHE32" s="2010"/>
      <c r="WHF32" s="2011"/>
      <c r="WHG32" s="2012"/>
      <c r="WHH32" s="2012"/>
      <c r="WHI32" s="2012"/>
      <c r="WHJ32" s="2012"/>
      <c r="WHK32" s="2012"/>
      <c r="WHL32" s="2012"/>
      <c r="WHM32" s="2012"/>
      <c r="WHN32" s="2012"/>
      <c r="WHO32" s="2012"/>
      <c r="WHP32" s="2012"/>
      <c r="WHQ32" s="2012"/>
      <c r="WHR32" s="2012"/>
      <c r="WHS32" s="2012"/>
      <c r="WHT32" s="2013"/>
      <c r="WHU32" s="2009"/>
      <c r="WHV32" s="2010"/>
      <c r="WHW32" s="2011"/>
      <c r="WHX32" s="2012"/>
      <c r="WHY32" s="2012"/>
      <c r="WHZ32" s="2012"/>
      <c r="WIA32" s="2012"/>
      <c r="WIB32" s="2012"/>
      <c r="WIC32" s="2012"/>
      <c r="WID32" s="2012"/>
      <c r="WIE32" s="2012"/>
      <c r="WIF32" s="2012"/>
      <c r="WIG32" s="2012"/>
      <c r="WIH32" s="2012"/>
      <c r="WII32" s="2012"/>
      <c r="WIJ32" s="2012"/>
      <c r="WIK32" s="2013"/>
      <c r="WIL32" s="2009"/>
      <c r="WIM32" s="2010"/>
      <c r="WIN32" s="2011"/>
      <c r="WIO32" s="2012"/>
      <c r="WIP32" s="2012"/>
      <c r="WIQ32" s="2012"/>
      <c r="WIR32" s="2012"/>
      <c r="WIS32" s="2012"/>
      <c r="WIT32" s="2012"/>
      <c r="WIU32" s="2012"/>
      <c r="WIV32" s="2012"/>
      <c r="WIW32" s="2012"/>
      <c r="WIX32" s="2012"/>
      <c r="WIY32" s="2012"/>
      <c r="WIZ32" s="2012"/>
      <c r="WJA32" s="2012"/>
      <c r="WJB32" s="2013"/>
      <c r="WJC32" s="2009"/>
      <c r="WJD32" s="2010"/>
      <c r="WJE32" s="2011"/>
      <c r="WJF32" s="2012"/>
      <c r="WJG32" s="2012"/>
      <c r="WJH32" s="2012"/>
      <c r="WJI32" s="2012"/>
      <c r="WJJ32" s="2012"/>
      <c r="WJK32" s="2012"/>
      <c r="WJL32" s="2012"/>
      <c r="WJM32" s="2012"/>
      <c r="WJN32" s="2012"/>
      <c r="WJO32" s="2012"/>
      <c r="WJP32" s="2012"/>
      <c r="WJQ32" s="2012"/>
      <c r="WJR32" s="2012"/>
      <c r="WJS32" s="2013"/>
      <c r="WJT32" s="2009"/>
      <c r="WJU32" s="2010"/>
      <c r="WJV32" s="2011"/>
      <c r="WJW32" s="2012"/>
      <c r="WJX32" s="2012"/>
      <c r="WJY32" s="2012"/>
      <c r="WJZ32" s="2012"/>
      <c r="WKA32" s="2012"/>
      <c r="WKB32" s="2012"/>
      <c r="WKC32" s="2012"/>
      <c r="WKD32" s="2012"/>
      <c r="WKE32" s="2012"/>
      <c r="WKF32" s="2012"/>
      <c r="WKG32" s="2012"/>
      <c r="WKH32" s="2012"/>
      <c r="WKI32" s="2012"/>
      <c r="WKJ32" s="2013"/>
      <c r="WKK32" s="2009"/>
      <c r="WKL32" s="2010"/>
      <c r="WKM32" s="2011"/>
      <c r="WKN32" s="2012"/>
      <c r="WKO32" s="2012"/>
      <c r="WKP32" s="2012"/>
      <c r="WKQ32" s="2012"/>
      <c r="WKR32" s="2012"/>
      <c r="WKS32" s="2012"/>
      <c r="WKT32" s="2012"/>
      <c r="WKU32" s="2012"/>
      <c r="WKV32" s="2012"/>
      <c r="WKW32" s="2012"/>
      <c r="WKX32" s="2012"/>
      <c r="WKY32" s="2012"/>
      <c r="WKZ32" s="2012"/>
      <c r="WLA32" s="2013"/>
      <c r="WLB32" s="2009"/>
      <c r="WLC32" s="2010"/>
      <c r="WLD32" s="2011"/>
      <c r="WLE32" s="2012"/>
      <c r="WLF32" s="2012"/>
      <c r="WLG32" s="2012"/>
      <c r="WLH32" s="2012"/>
      <c r="WLI32" s="2012"/>
      <c r="WLJ32" s="2012"/>
      <c r="WLK32" s="2012"/>
      <c r="WLL32" s="2012"/>
      <c r="WLM32" s="2012"/>
      <c r="WLN32" s="2012"/>
      <c r="WLO32" s="2012"/>
      <c r="WLP32" s="2012"/>
      <c r="WLQ32" s="2012"/>
      <c r="WLR32" s="2013"/>
      <c r="WLS32" s="2009"/>
      <c r="WLT32" s="2010"/>
      <c r="WLU32" s="2011"/>
      <c r="WLV32" s="2012"/>
      <c r="WLW32" s="2012"/>
      <c r="WLX32" s="2012"/>
      <c r="WLY32" s="2012"/>
      <c r="WLZ32" s="2012"/>
      <c r="WMA32" s="2012"/>
      <c r="WMB32" s="2012"/>
      <c r="WMC32" s="2012"/>
      <c r="WMD32" s="2012"/>
      <c r="WME32" s="2012"/>
      <c r="WMF32" s="2012"/>
      <c r="WMG32" s="2012"/>
      <c r="WMH32" s="2012"/>
      <c r="WMI32" s="2013"/>
      <c r="WMJ32" s="2009"/>
      <c r="WMK32" s="2010"/>
      <c r="WML32" s="2011"/>
      <c r="WMM32" s="2012"/>
      <c r="WMN32" s="2012"/>
      <c r="WMO32" s="2012"/>
      <c r="WMP32" s="2012"/>
      <c r="WMQ32" s="2012"/>
      <c r="WMR32" s="2012"/>
      <c r="WMS32" s="2012"/>
      <c r="WMT32" s="2012"/>
      <c r="WMU32" s="2012"/>
      <c r="WMV32" s="2012"/>
      <c r="WMW32" s="2012"/>
      <c r="WMX32" s="2012"/>
      <c r="WMY32" s="2012"/>
      <c r="WMZ32" s="2013"/>
      <c r="WNA32" s="2009"/>
      <c r="WNB32" s="2010"/>
      <c r="WNC32" s="2011"/>
      <c r="WND32" s="2012"/>
      <c r="WNE32" s="2012"/>
      <c r="WNF32" s="2012"/>
      <c r="WNG32" s="2012"/>
      <c r="WNH32" s="2012"/>
      <c r="WNI32" s="2012"/>
      <c r="WNJ32" s="2012"/>
      <c r="WNK32" s="2012"/>
      <c r="WNL32" s="2012"/>
      <c r="WNM32" s="2012"/>
      <c r="WNN32" s="2012"/>
      <c r="WNO32" s="2012"/>
      <c r="WNP32" s="2012"/>
      <c r="WNQ32" s="2013"/>
      <c r="WNR32" s="2009"/>
      <c r="WNS32" s="2010"/>
      <c r="WNT32" s="2011"/>
      <c r="WNU32" s="2012"/>
      <c r="WNV32" s="2012"/>
      <c r="WNW32" s="2012"/>
      <c r="WNX32" s="2012"/>
      <c r="WNY32" s="2012"/>
      <c r="WNZ32" s="2012"/>
      <c r="WOA32" s="2012"/>
      <c r="WOB32" s="2012"/>
      <c r="WOC32" s="2012"/>
      <c r="WOD32" s="2012"/>
      <c r="WOE32" s="2012"/>
      <c r="WOF32" s="2012"/>
      <c r="WOG32" s="2012"/>
      <c r="WOH32" s="2013"/>
      <c r="WOI32" s="2009"/>
      <c r="WOJ32" s="2010"/>
      <c r="WOK32" s="2011"/>
      <c r="WOL32" s="2012"/>
      <c r="WOM32" s="2012"/>
      <c r="WON32" s="2012"/>
      <c r="WOO32" s="2012"/>
      <c r="WOP32" s="2012"/>
      <c r="WOQ32" s="2012"/>
      <c r="WOR32" s="2012"/>
      <c r="WOS32" s="2012"/>
      <c r="WOT32" s="2012"/>
      <c r="WOU32" s="2012"/>
      <c r="WOV32" s="2012"/>
      <c r="WOW32" s="2012"/>
      <c r="WOX32" s="2012"/>
      <c r="WOY32" s="2013"/>
      <c r="WOZ32" s="2009"/>
      <c r="WPA32" s="2010"/>
      <c r="WPB32" s="2011"/>
      <c r="WPC32" s="2012"/>
      <c r="WPD32" s="2012"/>
      <c r="WPE32" s="2012"/>
      <c r="WPF32" s="2012"/>
      <c r="WPG32" s="2012"/>
      <c r="WPH32" s="2012"/>
      <c r="WPI32" s="2012"/>
      <c r="WPJ32" s="2012"/>
      <c r="WPK32" s="2012"/>
      <c r="WPL32" s="2012"/>
      <c r="WPM32" s="2012"/>
      <c r="WPN32" s="2012"/>
      <c r="WPO32" s="2012"/>
      <c r="WPP32" s="2013"/>
      <c r="WPQ32" s="2009"/>
      <c r="WPR32" s="2010"/>
      <c r="WPS32" s="2011"/>
      <c r="WPT32" s="2012"/>
      <c r="WPU32" s="2012"/>
      <c r="WPV32" s="2012"/>
      <c r="WPW32" s="2012"/>
      <c r="WPX32" s="2012"/>
      <c r="WPY32" s="2012"/>
      <c r="WPZ32" s="2012"/>
      <c r="WQA32" s="2012"/>
      <c r="WQB32" s="2012"/>
      <c r="WQC32" s="2012"/>
      <c r="WQD32" s="2012"/>
      <c r="WQE32" s="2012"/>
      <c r="WQF32" s="2012"/>
      <c r="WQG32" s="2013"/>
      <c r="WQH32" s="2009"/>
      <c r="WQI32" s="2010"/>
      <c r="WQJ32" s="2011"/>
      <c r="WQK32" s="2012"/>
      <c r="WQL32" s="2012"/>
      <c r="WQM32" s="2012"/>
      <c r="WQN32" s="2012"/>
      <c r="WQO32" s="2012"/>
      <c r="WQP32" s="2012"/>
      <c r="WQQ32" s="2012"/>
      <c r="WQR32" s="2012"/>
      <c r="WQS32" s="2012"/>
      <c r="WQT32" s="2012"/>
      <c r="WQU32" s="2012"/>
      <c r="WQV32" s="2012"/>
      <c r="WQW32" s="2012"/>
      <c r="WQX32" s="2013"/>
      <c r="WQY32" s="2009"/>
      <c r="WQZ32" s="2010"/>
      <c r="WRA32" s="2011"/>
      <c r="WRB32" s="2012"/>
      <c r="WRC32" s="2012"/>
      <c r="WRD32" s="2012"/>
      <c r="WRE32" s="2012"/>
      <c r="WRF32" s="2012"/>
      <c r="WRG32" s="2012"/>
      <c r="WRH32" s="2012"/>
      <c r="WRI32" s="2012"/>
      <c r="WRJ32" s="2012"/>
      <c r="WRK32" s="2012"/>
      <c r="WRL32" s="2012"/>
      <c r="WRM32" s="2012"/>
      <c r="WRN32" s="2012"/>
      <c r="WRO32" s="2013"/>
      <c r="WRP32" s="2009"/>
      <c r="WRQ32" s="2010"/>
      <c r="WRR32" s="2011"/>
      <c r="WRS32" s="2012"/>
      <c r="WRT32" s="2012"/>
      <c r="WRU32" s="2012"/>
      <c r="WRV32" s="2012"/>
      <c r="WRW32" s="2012"/>
      <c r="WRX32" s="2012"/>
      <c r="WRY32" s="2012"/>
      <c r="WRZ32" s="2012"/>
      <c r="WSA32" s="2012"/>
      <c r="WSB32" s="2012"/>
      <c r="WSC32" s="2012"/>
      <c r="WSD32" s="2012"/>
      <c r="WSE32" s="2012"/>
      <c r="WSF32" s="2013"/>
      <c r="WSG32" s="2009"/>
      <c r="WSH32" s="2010"/>
      <c r="WSI32" s="2011"/>
      <c r="WSJ32" s="2012"/>
      <c r="WSK32" s="2012"/>
      <c r="WSL32" s="2012"/>
      <c r="WSM32" s="2012"/>
      <c r="WSN32" s="2012"/>
      <c r="WSO32" s="2012"/>
      <c r="WSP32" s="2012"/>
      <c r="WSQ32" s="2012"/>
      <c r="WSR32" s="2012"/>
      <c r="WSS32" s="2012"/>
      <c r="WST32" s="2012"/>
      <c r="WSU32" s="2012"/>
      <c r="WSV32" s="2012"/>
      <c r="WSW32" s="2013"/>
      <c r="WSX32" s="2009"/>
      <c r="WSY32" s="2010"/>
      <c r="WSZ32" s="2011"/>
      <c r="WTA32" s="2012"/>
      <c r="WTB32" s="2012"/>
      <c r="WTC32" s="2012"/>
      <c r="WTD32" s="2012"/>
      <c r="WTE32" s="2012"/>
      <c r="WTF32" s="2012"/>
      <c r="WTG32" s="2012"/>
      <c r="WTH32" s="2012"/>
      <c r="WTI32" s="2012"/>
      <c r="WTJ32" s="2012"/>
      <c r="WTK32" s="2012"/>
      <c r="WTL32" s="2012"/>
      <c r="WTM32" s="2012"/>
      <c r="WTN32" s="2013"/>
      <c r="WTO32" s="2009"/>
      <c r="WTP32" s="2010"/>
      <c r="WTQ32" s="2011"/>
      <c r="WTR32" s="2012"/>
      <c r="WTS32" s="2012"/>
      <c r="WTT32" s="2012"/>
      <c r="WTU32" s="2012"/>
      <c r="WTV32" s="2012"/>
      <c r="WTW32" s="2012"/>
      <c r="WTX32" s="2012"/>
      <c r="WTY32" s="2012"/>
      <c r="WTZ32" s="2012"/>
      <c r="WUA32" s="2012"/>
      <c r="WUB32" s="2012"/>
      <c r="WUC32" s="2012"/>
      <c r="WUD32" s="2012"/>
      <c r="WUE32" s="2013"/>
      <c r="WUF32" s="2009"/>
      <c r="WUG32" s="2010"/>
      <c r="WUH32" s="2011"/>
      <c r="WUI32" s="2012"/>
      <c r="WUJ32" s="2012"/>
      <c r="WUK32" s="2012"/>
      <c r="WUL32" s="2012"/>
      <c r="WUM32" s="2012"/>
      <c r="WUN32" s="2012"/>
      <c r="WUO32" s="2012"/>
      <c r="WUP32" s="2012"/>
      <c r="WUQ32" s="2012"/>
      <c r="WUR32" s="2012"/>
      <c r="WUS32" s="2012"/>
      <c r="WUT32" s="2012"/>
      <c r="WUU32" s="2012"/>
      <c r="WUV32" s="2013"/>
      <c r="WUW32" s="2009"/>
      <c r="WUX32" s="2010"/>
      <c r="WUY32" s="2011"/>
      <c r="WUZ32" s="2012"/>
      <c r="WVA32" s="2012"/>
      <c r="WVB32" s="2012"/>
      <c r="WVC32" s="2012"/>
      <c r="WVD32" s="2012"/>
      <c r="WVE32" s="2012"/>
      <c r="WVF32" s="2012"/>
      <c r="WVG32" s="2012"/>
      <c r="WVH32" s="2012"/>
      <c r="WVI32" s="2012"/>
      <c r="WVJ32" s="2012"/>
      <c r="WVK32" s="2012"/>
      <c r="WVL32" s="2012"/>
      <c r="WVM32" s="2013"/>
      <c r="WVN32" s="2009"/>
      <c r="WVO32" s="2010"/>
      <c r="WVP32" s="2011"/>
      <c r="WVQ32" s="2012"/>
      <c r="WVR32" s="2012"/>
      <c r="WVS32" s="2012"/>
      <c r="WVT32" s="2012"/>
      <c r="WVU32" s="2012"/>
      <c r="WVV32" s="2012"/>
      <c r="WVW32" s="2012"/>
      <c r="WVX32" s="2012"/>
      <c r="WVY32" s="2012"/>
      <c r="WVZ32" s="2012"/>
      <c r="WWA32" s="2012"/>
      <c r="WWB32" s="2012"/>
      <c r="WWC32" s="2012"/>
      <c r="WWD32" s="2013"/>
      <c r="WWE32" s="2009"/>
      <c r="WWF32" s="2010"/>
      <c r="WWG32" s="2011"/>
      <c r="WWH32" s="2012"/>
      <c r="WWI32" s="2012"/>
      <c r="WWJ32" s="2012"/>
      <c r="WWK32" s="2012"/>
      <c r="WWL32" s="2012"/>
      <c r="WWM32" s="2012"/>
      <c r="WWN32" s="2012"/>
      <c r="WWO32" s="2012"/>
      <c r="WWP32" s="2012"/>
      <c r="WWQ32" s="2012"/>
      <c r="WWR32" s="2012"/>
      <c r="WWS32" s="2012"/>
      <c r="WWT32" s="2012"/>
      <c r="WWU32" s="2013"/>
      <c r="WWV32" s="2009"/>
      <c r="WWW32" s="2010"/>
      <c r="WWX32" s="2011"/>
      <c r="WWY32" s="2012"/>
      <c r="WWZ32" s="2012"/>
      <c r="WXA32" s="2012"/>
      <c r="WXB32" s="2012"/>
      <c r="WXC32" s="2012"/>
      <c r="WXD32" s="2012"/>
      <c r="WXE32" s="2012"/>
      <c r="WXF32" s="2012"/>
      <c r="WXG32" s="2012"/>
      <c r="WXH32" s="2012"/>
      <c r="WXI32" s="2012"/>
      <c r="WXJ32" s="2012"/>
      <c r="WXK32" s="2012"/>
      <c r="WXL32" s="2013"/>
      <c r="WXM32" s="2009"/>
      <c r="WXN32" s="2010"/>
      <c r="WXO32" s="2011"/>
      <c r="WXP32" s="2012"/>
      <c r="WXQ32" s="2012"/>
      <c r="WXR32" s="2012"/>
      <c r="WXS32" s="2012"/>
      <c r="WXT32" s="2012"/>
      <c r="WXU32" s="2012"/>
      <c r="WXV32" s="2012"/>
      <c r="WXW32" s="2012"/>
      <c r="WXX32" s="2012"/>
      <c r="WXY32" s="2012"/>
      <c r="WXZ32" s="2012"/>
      <c r="WYA32" s="2012"/>
      <c r="WYB32" s="2012"/>
      <c r="WYC32" s="2013"/>
      <c r="WYD32" s="2009"/>
      <c r="WYE32" s="2010"/>
      <c r="WYF32" s="2011"/>
      <c r="WYG32" s="2012"/>
      <c r="WYH32" s="2012"/>
      <c r="WYI32" s="2012"/>
      <c r="WYJ32" s="2012"/>
      <c r="WYK32" s="2012"/>
      <c r="WYL32" s="2012"/>
      <c r="WYM32" s="2012"/>
      <c r="WYN32" s="2012"/>
      <c r="WYO32" s="2012"/>
      <c r="WYP32" s="2012"/>
      <c r="WYQ32" s="2012"/>
      <c r="WYR32" s="2012"/>
      <c r="WYS32" s="2012"/>
      <c r="WYT32" s="2013"/>
      <c r="WYU32" s="2009"/>
      <c r="WYV32" s="2010"/>
      <c r="WYW32" s="2011"/>
      <c r="WYX32" s="2012"/>
      <c r="WYY32" s="2012"/>
      <c r="WYZ32" s="2012"/>
      <c r="WZA32" s="2012"/>
      <c r="WZB32" s="2012"/>
      <c r="WZC32" s="2012"/>
      <c r="WZD32" s="2012"/>
      <c r="WZE32" s="2012"/>
      <c r="WZF32" s="2012"/>
      <c r="WZG32" s="2012"/>
      <c r="WZH32" s="2012"/>
      <c r="WZI32" s="2012"/>
      <c r="WZJ32" s="2012"/>
      <c r="WZK32" s="2013"/>
      <c r="WZL32" s="2009"/>
      <c r="WZM32" s="2010"/>
      <c r="WZN32" s="2011"/>
      <c r="WZO32" s="2012"/>
      <c r="WZP32" s="2012"/>
      <c r="WZQ32" s="2012"/>
      <c r="WZR32" s="2012"/>
      <c r="WZS32" s="2012"/>
      <c r="WZT32" s="2012"/>
      <c r="WZU32" s="2012"/>
      <c r="WZV32" s="2012"/>
      <c r="WZW32" s="2012"/>
      <c r="WZX32" s="2012"/>
      <c r="WZY32" s="2012"/>
      <c r="WZZ32" s="2012"/>
      <c r="XAA32" s="2012"/>
      <c r="XAB32" s="2013"/>
      <c r="XAC32" s="2009"/>
      <c r="XAD32" s="2010"/>
      <c r="XAE32" s="2011"/>
      <c r="XAF32" s="2012"/>
      <c r="XAG32" s="2012"/>
      <c r="XAH32" s="2012"/>
      <c r="XAI32" s="2012"/>
      <c r="XAJ32" s="2012"/>
      <c r="XAK32" s="2012"/>
      <c r="XAL32" s="2012"/>
      <c r="XAM32" s="2012"/>
      <c r="XAN32" s="2012"/>
      <c r="XAO32" s="2012"/>
      <c r="XAP32" s="2012"/>
      <c r="XAQ32" s="2012"/>
      <c r="XAR32" s="2012"/>
      <c r="XAS32" s="2013"/>
      <c r="XAT32" s="2009"/>
      <c r="XAU32" s="2010"/>
      <c r="XAV32" s="2011"/>
      <c r="XAW32" s="2012"/>
      <c r="XAX32" s="2012"/>
      <c r="XAY32" s="2012"/>
      <c r="XAZ32" s="2012"/>
      <c r="XBA32" s="2012"/>
      <c r="XBB32" s="2012"/>
      <c r="XBC32" s="2012"/>
      <c r="XBD32" s="2012"/>
      <c r="XBE32" s="2012"/>
      <c r="XBF32" s="2012"/>
      <c r="XBG32" s="2012"/>
      <c r="XBH32" s="2012"/>
      <c r="XBI32" s="2012"/>
      <c r="XBJ32" s="2013"/>
      <c r="XBK32" s="2009"/>
      <c r="XBL32" s="2010"/>
      <c r="XBM32" s="2011"/>
      <c r="XBN32" s="2012"/>
      <c r="XBO32" s="2012"/>
      <c r="XBP32" s="2012"/>
      <c r="XBQ32" s="2012"/>
      <c r="XBR32" s="2012"/>
      <c r="XBS32" s="2012"/>
      <c r="XBT32" s="2012"/>
      <c r="XBU32" s="2012"/>
      <c r="XBV32" s="2012"/>
      <c r="XBW32" s="2012"/>
      <c r="XBX32" s="2012"/>
      <c r="XBY32" s="2012"/>
      <c r="XBZ32" s="2012"/>
      <c r="XCA32" s="2013"/>
      <c r="XCB32" s="2009"/>
      <c r="XCC32" s="2010"/>
      <c r="XCD32" s="2011"/>
      <c r="XCE32" s="2012"/>
      <c r="XCF32" s="2012"/>
      <c r="XCG32" s="2012"/>
      <c r="XCH32" s="2012"/>
      <c r="XCI32" s="2012"/>
      <c r="XCJ32" s="2012"/>
      <c r="XCK32" s="2012"/>
      <c r="XCL32" s="2012"/>
      <c r="XCM32" s="2012"/>
      <c r="XCN32" s="2012"/>
      <c r="XCO32" s="2012"/>
      <c r="XCP32" s="2012"/>
      <c r="XCQ32" s="2012"/>
      <c r="XCR32" s="2013"/>
      <c r="XCS32" s="2009"/>
      <c r="XCT32" s="2010"/>
      <c r="XCU32" s="2011"/>
      <c r="XCV32" s="2012"/>
      <c r="XCW32" s="2012"/>
      <c r="XCX32" s="2012"/>
      <c r="XCY32" s="2012"/>
      <c r="XCZ32" s="2012"/>
      <c r="XDA32" s="2012"/>
      <c r="XDB32" s="2012"/>
      <c r="XDC32" s="2012"/>
      <c r="XDD32" s="2012"/>
      <c r="XDE32" s="2012"/>
      <c r="XDF32" s="2012"/>
      <c r="XDG32" s="2012"/>
      <c r="XDH32" s="2012"/>
      <c r="XDI32" s="2013"/>
      <c r="XDJ32" s="2009"/>
      <c r="XDK32" s="2010"/>
      <c r="XDL32" s="2011"/>
      <c r="XDM32" s="2012"/>
      <c r="XDN32" s="2012"/>
      <c r="XDO32" s="2012"/>
      <c r="XDP32" s="2012"/>
      <c r="XDQ32" s="2012"/>
      <c r="XDR32" s="2012"/>
      <c r="XDS32" s="2012"/>
      <c r="XDT32" s="2012"/>
      <c r="XDU32" s="2012"/>
      <c r="XDV32" s="2012"/>
      <c r="XDW32" s="2012"/>
      <c r="XDX32" s="2012"/>
      <c r="XDY32" s="2012"/>
      <c r="XDZ32" s="2013"/>
      <c r="XEA32" s="2009"/>
      <c r="XEB32" s="2010"/>
      <c r="XEC32" s="2011"/>
      <c r="XED32" s="2012"/>
      <c r="XEE32" s="2012"/>
      <c r="XEF32" s="2012"/>
      <c r="XEG32" s="2012"/>
      <c r="XEH32" s="2012"/>
      <c r="XEI32" s="2012"/>
      <c r="XEJ32" s="2012"/>
      <c r="XEK32" s="2012"/>
      <c r="XEL32" s="2012"/>
      <c r="XEM32" s="2012"/>
      <c r="XEN32" s="2012"/>
      <c r="XEO32" s="2012"/>
      <c r="XEP32" s="2012"/>
      <c r="XEQ32" s="2013"/>
      <c r="XER32" s="2009"/>
      <c r="XES32" s="2010"/>
      <c r="XET32" s="2011"/>
      <c r="XEU32" s="2012"/>
      <c r="XEV32" s="2012"/>
      <c r="XEW32" s="2012"/>
      <c r="XEX32" s="2012"/>
      <c r="XEY32" s="2012"/>
      <c r="XEZ32" s="2012"/>
      <c r="XFA32" s="2012"/>
      <c r="XFB32" s="2012"/>
      <c r="XFC32" s="2012"/>
      <c r="XFD32" s="2012"/>
    </row>
    <row r="33" spans="1:21" s="88" customFormat="1" ht="27" customHeight="1" x14ac:dyDescent="0.25">
      <c r="A33" s="1229" t="s">
        <v>146</v>
      </c>
      <c r="B33" s="1232" t="s">
        <v>2081</v>
      </c>
      <c r="C33" s="1230" t="s">
        <v>2337</v>
      </c>
      <c r="D33" s="1230">
        <v>27010103</v>
      </c>
      <c r="E33" s="1230">
        <v>6</v>
      </c>
      <c r="F33" s="33" t="s">
        <v>770</v>
      </c>
      <c r="G33" s="1734"/>
      <c r="H33" s="1727"/>
      <c r="I33" s="1727"/>
      <c r="J33" s="1727"/>
      <c r="K33" s="1727"/>
      <c r="L33" s="1727"/>
      <c r="M33" s="1727"/>
      <c r="N33" s="1727"/>
      <c r="O33" s="1727"/>
      <c r="P33" s="1727"/>
      <c r="Q33" s="1727"/>
      <c r="R33" s="1727"/>
      <c r="S33" s="1727"/>
      <c r="T33" s="1721">
        <f>SUM(H33:S33)</f>
        <v>0</v>
      </c>
      <c r="U33" s="91"/>
    </row>
    <row r="34" spans="1:21" s="1735" customFormat="1" x14ac:dyDescent="0.25">
      <c r="A34" s="1742" t="s">
        <v>149</v>
      </c>
      <c r="B34" s="1232" t="s">
        <v>2081</v>
      </c>
      <c r="C34" s="1230" t="s">
        <v>2324</v>
      </c>
      <c r="D34" s="1230">
        <v>27010102</v>
      </c>
      <c r="E34" s="1230">
        <v>6</v>
      </c>
      <c r="F34" s="33" t="s">
        <v>769</v>
      </c>
      <c r="G34" s="1734"/>
      <c r="H34" s="1727"/>
      <c r="I34" s="1727"/>
      <c r="J34" s="1727"/>
      <c r="K34" s="1727"/>
      <c r="L34" s="1727"/>
      <c r="M34" s="1727"/>
      <c r="N34" s="1727"/>
      <c r="O34" s="1727"/>
      <c r="P34" s="1727"/>
      <c r="Q34" s="1727"/>
      <c r="R34" s="1727"/>
      <c r="S34" s="1727"/>
      <c r="T34" s="1721">
        <f t="shared" ref="T34:T53" si="4">SUM(H34:S34)</f>
        <v>0</v>
      </c>
      <c r="U34" s="91"/>
    </row>
    <row r="35" spans="1:21" s="88" customFormat="1" ht="31.5" x14ac:dyDescent="0.25">
      <c r="A35" s="1229" t="s">
        <v>1223</v>
      </c>
      <c r="B35" s="1232" t="s">
        <v>2081</v>
      </c>
      <c r="C35" s="1230" t="s">
        <v>2324</v>
      </c>
      <c r="D35" s="1230">
        <v>27010104</v>
      </c>
      <c r="E35" s="1230">
        <v>6</v>
      </c>
      <c r="F35" s="33" t="s">
        <v>771</v>
      </c>
      <c r="G35" s="1734"/>
      <c r="H35" s="1727"/>
      <c r="I35" s="1727"/>
      <c r="J35" s="1727"/>
      <c r="K35" s="1727"/>
      <c r="L35" s="1727"/>
      <c r="M35" s="1727"/>
      <c r="N35" s="1727"/>
      <c r="O35" s="1727"/>
      <c r="P35" s="1727"/>
      <c r="Q35" s="1727"/>
      <c r="R35" s="1727"/>
      <c r="S35" s="1727"/>
      <c r="T35" s="1721">
        <f t="shared" si="4"/>
        <v>0</v>
      </c>
      <c r="U35" s="91"/>
    </row>
    <row r="36" spans="1:21" s="88" customFormat="1" ht="48" customHeight="1" x14ac:dyDescent="0.25">
      <c r="A36" s="1229" t="s">
        <v>1224</v>
      </c>
      <c r="B36" s="1232" t="s">
        <v>2081</v>
      </c>
      <c r="C36" s="1230" t="s">
        <v>1036</v>
      </c>
      <c r="D36" s="1230">
        <v>27010101</v>
      </c>
      <c r="E36" s="1230">
        <v>6</v>
      </c>
      <c r="F36" s="33" t="s">
        <v>2436</v>
      </c>
      <c r="G36" s="1734"/>
      <c r="H36" s="1727"/>
      <c r="I36" s="1727"/>
      <c r="J36" s="1727"/>
      <c r="K36" s="1727"/>
      <c r="L36" s="1727"/>
      <c r="M36" s="1727"/>
      <c r="N36" s="1727"/>
      <c r="O36" s="1727"/>
      <c r="P36" s="1727"/>
      <c r="Q36" s="1727"/>
      <c r="R36" s="1727"/>
      <c r="S36" s="1727"/>
      <c r="T36" s="1721">
        <f t="shared" si="4"/>
        <v>0</v>
      </c>
      <c r="U36" s="91"/>
    </row>
    <row r="37" spans="1:21" s="88" customFormat="1" ht="42" customHeight="1" x14ac:dyDescent="0.25">
      <c r="A37" s="1742" t="s">
        <v>1225</v>
      </c>
      <c r="B37" s="1232" t="s">
        <v>2081</v>
      </c>
      <c r="C37" s="1230" t="s">
        <v>1038</v>
      </c>
      <c r="D37" s="1230">
        <v>27010105</v>
      </c>
      <c r="E37" s="1230">
        <v>6</v>
      </c>
      <c r="F37" s="33" t="s">
        <v>1075</v>
      </c>
      <c r="G37" s="1734"/>
      <c r="H37" s="1727"/>
      <c r="I37" s="1727"/>
      <c r="J37" s="1727"/>
      <c r="K37" s="1727"/>
      <c r="L37" s="1727"/>
      <c r="M37" s="1727"/>
      <c r="N37" s="1727"/>
      <c r="O37" s="1727"/>
      <c r="P37" s="1727"/>
      <c r="Q37" s="1727"/>
      <c r="R37" s="1727"/>
      <c r="S37" s="1727"/>
      <c r="T37" s="1721">
        <f t="shared" si="4"/>
        <v>0</v>
      </c>
      <c r="U37" s="91"/>
    </row>
    <row r="38" spans="1:21" s="1729" customFormat="1" ht="63" x14ac:dyDescent="0.25">
      <c r="A38" s="1229" t="s">
        <v>1226</v>
      </c>
      <c r="B38" s="1232" t="s">
        <v>2081</v>
      </c>
      <c r="C38" s="1230" t="s">
        <v>1023</v>
      </c>
      <c r="D38" s="1230">
        <v>27010129</v>
      </c>
      <c r="E38" s="1230">
        <v>6</v>
      </c>
      <c r="F38" s="39" t="s">
        <v>2437</v>
      </c>
      <c r="G38" s="1728"/>
      <c r="H38" s="1727"/>
      <c r="I38" s="1727"/>
      <c r="J38" s="1727"/>
      <c r="K38" s="1727"/>
      <c r="L38" s="1727"/>
      <c r="M38" s="1727"/>
      <c r="N38" s="1727"/>
      <c r="O38" s="1727"/>
      <c r="P38" s="1727"/>
      <c r="Q38" s="1727"/>
      <c r="R38" s="1727"/>
      <c r="S38" s="1727"/>
      <c r="T38" s="1721">
        <f t="shared" si="4"/>
        <v>0</v>
      </c>
    </row>
    <row r="39" spans="1:21" s="88" customFormat="1" ht="63" x14ac:dyDescent="0.25">
      <c r="A39" s="1229" t="s">
        <v>1227</v>
      </c>
      <c r="B39" s="1232" t="s">
        <v>2081</v>
      </c>
      <c r="C39" s="1230" t="s">
        <v>2325</v>
      </c>
      <c r="D39" s="1230">
        <v>27010128</v>
      </c>
      <c r="E39" s="1230">
        <v>6</v>
      </c>
      <c r="F39" s="39" t="s">
        <v>1024</v>
      </c>
      <c r="G39" s="1728"/>
      <c r="H39" s="1727"/>
      <c r="I39" s="1727"/>
      <c r="J39" s="1727"/>
      <c r="K39" s="1727"/>
      <c r="L39" s="1727"/>
      <c r="M39" s="1727"/>
      <c r="N39" s="1727"/>
      <c r="O39" s="1727"/>
      <c r="P39" s="1727"/>
      <c r="Q39" s="1727"/>
      <c r="R39" s="1727"/>
      <c r="S39" s="1727"/>
      <c r="T39" s="1721">
        <f t="shared" si="4"/>
        <v>0</v>
      </c>
      <c r="U39" s="1729"/>
    </row>
    <row r="40" spans="1:21" s="88" customFormat="1" x14ac:dyDescent="0.25">
      <c r="A40" s="1742" t="s">
        <v>1228</v>
      </c>
      <c r="B40" s="1232" t="s">
        <v>2081</v>
      </c>
      <c r="C40" s="1230" t="s">
        <v>1039</v>
      </c>
      <c r="D40" s="1230">
        <v>25131301</v>
      </c>
      <c r="E40" s="1230">
        <v>6</v>
      </c>
      <c r="F40" s="33" t="s">
        <v>117</v>
      </c>
      <c r="G40" s="1734"/>
      <c r="H40" s="1732"/>
      <c r="I40" s="1732"/>
      <c r="J40" s="1732"/>
      <c r="K40" s="1732"/>
      <c r="L40" s="1732"/>
      <c r="M40" s="1732"/>
      <c r="N40" s="1732"/>
      <c r="O40" s="1732"/>
      <c r="P40" s="1732"/>
      <c r="Q40" s="1732"/>
      <c r="R40" s="1732"/>
      <c r="S40" s="1732"/>
      <c r="T40" s="1733">
        <f t="shared" si="4"/>
        <v>0</v>
      </c>
    </row>
    <row r="41" spans="1:21" s="88" customFormat="1" ht="28.5" customHeight="1" x14ac:dyDescent="0.25">
      <c r="A41" s="1229" t="s">
        <v>1229</v>
      </c>
      <c r="B41" s="1232" t="s">
        <v>2081</v>
      </c>
      <c r="C41" s="1230" t="s">
        <v>2338</v>
      </c>
      <c r="D41" s="1230">
        <v>27010120</v>
      </c>
      <c r="E41" s="1230">
        <v>6</v>
      </c>
      <c r="F41" s="44" t="s">
        <v>118</v>
      </c>
      <c r="G41" s="1743"/>
      <c r="H41" s="1732"/>
      <c r="I41" s="1732"/>
      <c r="J41" s="1732"/>
      <c r="K41" s="1732"/>
      <c r="L41" s="1732"/>
      <c r="M41" s="1732"/>
      <c r="N41" s="1732"/>
      <c r="O41" s="1732"/>
      <c r="P41" s="1732"/>
      <c r="Q41" s="1732"/>
      <c r="R41" s="1732"/>
      <c r="S41" s="1732"/>
      <c r="T41" s="1733">
        <f t="shared" si="4"/>
        <v>0</v>
      </c>
    </row>
    <row r="42" spans="1:21" s="88" customFormat="1" ht="28.5" customHeight="1" x14ac:dyDescent="0.25">
      <c r="A42" s="1229" t="s">
        <v>1230</v>
      </c>
      <c r="B42" s="1232" t="s">
        <v>2081</v>
      </c>
      <c r="C42" s="1230" t="s">
        <v>2339</v>
      </c>
      <c r="D42" s="1230">
        <v>27210107</v>
      </c>
      <c r="E42" s="1230">
        <v>6</v>
      </c>
      <c r="F42" s="33" t="s">
        <v>119</v>
      </c>
      <c r="G42" s="1734"/>
      <c r="H42" s="1732"/>
      <c r="I42" s="1732"/>
      <c r="J42" s="1732"/>
      <c r="K42" s="1732"/>
      <c r="L42" s="1732"/>
      <c r="M42" s="1732"/>
      <c r="N42" s="1732"/>
      <c r="O42" s="1732"/>
      <c r="P42" s="1732"/>
      <c r="Q42" s="1732"/>
      <c r="R42" s="1732"/>
      <c r="S42" s="1732"/>
      <c r="T42" s="1733">
        <f t="shared" si="4"/>
        <v>0</v>
      </c>
    </row>
    <row r="43" spans="1:21" s="88" customFormat="1" ht="47.25" x14ac:dyDescent="0.25">
      <c r="A43" s="1229" t="s">
        <v>1231</v>
      </c>
      <c r="B43" s="1232" t="s">
        <v>2081</v>
      </c>
      <c r="C43" s="1230" t="s">
        <v>2340</v>
      </c>
      <c r="D43" s="1230">
        <v>27010121</v>
      </c>
      <c r="E43" s="1230">
        <v>6</v>
      </c>
      <c r="F43" s="33" t="s">
        <v>120</v>
      </c>
      <c r="G43" s="1734"/>
      <c r="H43" s="1732"/>
      <c r="I43" s="1732"/>
      <c r="J43" s="1732"/>
      <c r="K43" s="1732"/>
      <c r="L43" s="1732"/>
      <c r="M43" s="1732"/>
      <c r="N43" s="1732"/>
      <c r="O43" s="1732"/>
      <c r="P43" s="1732"/>
      <c r="Q43" s="1732"/>
      <c r="R43" s="1732"/>
      <c r="S43" s="1732"/>
      <c r="T43" s="1733">
        <f t="shared" si="4"/>
        <v>0</v>
      </c>
    </row>
    <row r="44" spans="1:21" s="1744" customFormat="1" ht="31.5" x14ac:dyDescent="0.25">
      <c r="A44" s="1742" t="s">
        <v>1232</v>
      </c>
      <c r="B44" s="1232" t="s">
        <v>2081</v>
      </c>
      <c r="C44" s="1230" t="s">
        <v>1034</v>
      </c>
      <c r="D44" s="1230">
        <v>27010119</v>
      </c>
      <c r="E44" s="1230">
        <v>6</v>
      </c>
      <c r="F44" s="33" t="s">
        <v>121</v>
      </c>
      <c r="G44" s="1734"/>
      <c r="H44" s="1732"/>
      <c r="I44" s="1732"/>
      <c r="J44" s="1732"/>
      <c r="K44" s="1732"/>
      <c r="L44" s="1732"/>
      <c r="M44" s="1732"/>
      <c r="N44" s="1732"/>
      <c r="O44" s="1732"/>
      <c r="P44" s="1732"/>
      <c r="Q44" s="1732"/>
      <c r="R44" s="1732"/>
      <c r="S44" s="1732"/>
      <c r="T44" s="1733">
        <f t="shared" si="4"/>
        <v>0</v>
      </c>
      <c r="U44" s="88"/>
    </row>
    <row r="45" spans="1:21" s="1744" customFormat="1" ht="32.25" customHeight="1" x14ac:dyDescent="0.25">
      <c r="A45" s="1229" t="s">
        <v>1233</v>
      </c>
      <c r="B45" s="1232" t="s">
        <v>2081</v>
      </c>
      <c r="C45" s="1230" t="s">
        <v>2341</v>
      </c>
      <c r="D45" s="1230">
        <v>27010113</v>
      </c>
      <c r="E45" s="1230">
        <v>6</v>
      </c>
      <c r="F45" s="33" t="s">
        <v>1073</v>
      </c>
      <c r="G45" s="1734"/>
      <c r="H45" s="1732"/>
      <c r="I45" s="1732"/>
      <c r="J45" s="1732"/>
      <c r="K45" s="1732"/>
      <c r="L45" s="1732"/>
      <c r="M45" s="1732"/>
      <c r="N45" s="1732"/>
      <c r="O45" s="1732"/>
      <c r="P45" s="1732"/>
      <c r="Q45" s="1732"/>
      <c r="R45" s="1732"/>
      <c r="S45" s="1732"/>
      <c r="T45" s="1733">
        <f t="shared" si="4"/>
        <v>0</v>
      </c>
      <c r="U45" s="88"/>
    </row>
    <row r="46" spans="1:21" s="1736" customFormat="1" ht="47.25" x14ac:dyDescent="0.25">
      <c r="A46" s="1229" t="s">
        <v>1234</v>
      </c>
      <c r="B46" s="1232" t="s">
        <v>2081</v>
      </c>
      <c r="C46" s="1230" t="s">
        <v>1035</v>
      </c>
      <c r="D46" s="1230">
        <v>27010111</v>
      </c>
      <c r="E46" s="1230">
        <v>6</v>
      </c>
      <c r="F46" s="39" t="s">
        <v>2438</v>
      </c>
      <c r="G46" s="1738"/>
      <c r="H46" s="1727"/>
      <c r="I46" s="1727"/>
      <c r="J46" s="1727"/>
      <c r="K46" s="1727"/>
      <c r="L46" s="1727"/>
      <c r="M46" s="1727"/>
      <c r="N46" s="1727"/>
      <c r="O46" s="1727"/>
      <c r="P46" s="1727"/>
      <c r="Q46" s="1727"/>
      <c r="R46" s="1727"/>
      <c r="S46" s="1727"/>
      <c r="T46" s="1721">
        <f t="shared" si="4"/>
        <v>0</v>
      </c>
      <c r="U46" s="1729"/>
    </row>
    <row r="47" spans="1:21" s="88" customFormat="1" ht="31.5" x14ac:dyDescent="0.25">
      <c r="A47" s="1229" t="s">
        <v>1235</v>
      </c>
      <c r="B47" s="1232" t="s">
        <v>2081</v>
      </c>
      <c r="C47" s="1230" t="s">
        <v>2342</v>
      </c>
      <c r="D47" s="1230">
        <v>27010109</v>
      </c>
      <c r="E47" s="1230">
        <v>6</v>
      </c>
      <c r="F47" s="33" t="s">
        <v>2573</v>
      </c>
      <c r="G47" s="1737"/>
      <c r="H47" s="1732"/>
      <c r="I47" s="1732"/>
      <c r="J47" s="1732"/>
      <c r="K47" s="1732"/>
      <c r="L47" s="1732"/>
      <c r="M47" s="1732"/>
      <c r="N47" s="1732"/>
      <c r="O47" s="1732"/>
      <c r="P47" s="1732"/>
      <c r="Q47" s="1732"/>
      <c r="R47" s="1732"/>
      <c r="S47" s="1732"/>
      <c r="T47" s="1733">
        <f t="shared" si="4"/>
        <v>0</v>
      </c>
    </row>
    <row r="48" spans="1:21" s="88" customFormat="1" x14ac:dyDescent="0.25">
      <c r="A48" s="1742" t="s">
        <v>1236</v>
      </c>
      <c r="B48" s="1232" t="s">
        <v>2081</v>
      </c>
      <c r="C48" s="1230" t="s">
        <v>1022</v>
      </c>
      <c r="D48" s="1230">
        <v>24100431</v>
      </c>
      <c r="E48" s="1230">
        <v>6</v>
      </c>
      <c r="F48" s="33" t="s">
        <v>122</v>
      </c>
      <c r="G48" s="1737"/>
      <c r="H48" s="1732"/>
      <c r="I48" s="1732"/>
      <c r="J48" s="1732"/>
      <c r="K48" s="1732"/>
      <c r="L48" s="1732"/>
      <c r="M48" s="1732"/>
      <c r="N48" s="1732"/>
      <c r="O48" s="1732"/>
      <c r="P48" s="1732"/>
      <c r="Q48" s="1732"/>
      <c r="R48" s="1732"/>
      <c r="S48" s="1732"/>
      <c r="T48" s="1733">
        <f t="shared" si="4"/>
        <v>0</v>
      </c>
    </row>
    <row r="49" spans="1:20" s="88" customFormat="1" x14ac:dyDescent="0.25">
      <c r="A49" s="1229" t="s">
        <v>1237</v>
      </c>
      <c r="B49" s="1232" t="s">
        <v>2081</v>
      </c>
      <c r="C49" s="1230" t="s">
        <v>1041</v>
      </c>
      <c r="D49" s="1230">
        <v>27010300</v>
      </c>
      <c r="E49" s="1230">
        <v>6</v>
      </c>
      <c r="F49" s="33" t="s">
        <v>123</v>
      </c>
      <c r="G49" s="1737"/>
      <c r="H49" s="1732"/>
      <c r="I49" s="1732"/>
      <c r="J49" s="1732"/>
      <c r="K49" s="1732"/>
      <c r="L49" s="1732"/>
      <c r="M49" s="1732"/>
      <c r="N49" s="1732"/>
      <c r="O49" s="1732"/>
      <c r="P49" s="1732"/>
      <c r="Q49" s="1732"/>
      <c r="R49" s="1732"/>
      <c r="S49" s="1732"/>
      <c r="T49" s="1733">
        <f t="shared" si="4"/>
        <v>0</v>
      </c>
    </row>
    <row r="50" spans="1:20" s="88" customFormat="1" ht="31.5" x14ac:dyDescent="0.25">
      <c r="A50" s="1229" t="s">
        <v>1238</v>
      </c>
      <c r="B50" s="1232" t="s">
        <v>2081</v>
      </c>
      <c r="C50" s="1230" t="s">
        <v>1043</v>
      </c>
      <c r="D50" s="1230">
        <v>27011201</v>
      </c>
      <c r="E50" s="1230">
        <v>6</v>
      </c>
      <c r="F50" s="644" t="s">
        <v>1044</v>
      </c>
      <c r="G50" s="1745"/>
      <c r="H50" s="1732"/>
      <c r="I50" s="1732"/>
      <c r="J50" s="1732"/>
      <c r="K50" s="1732"/>
      <c r="L50" s="1732"/>
      <c r="M50" s="1732"/>
      <c r="N50" s="1732"/>
      <c r="O50" s="1732"/>
      <c r="P50" s="1732"/>
      <c r="Q50" s="1732"/>
      <c r="R50" s="1732"/>
      <c r="S50" s="1732"/>
      <c r="T50" s="1733">
        <f t="shared" si="4"/>
        <v>0</v>
      </c>
    </row>
    <row r="51" spans="1:20" s="88" customFormat="1" ht="47.25" x14ac:dyDescent="0.25">
      <c r="A51" s="1229" t="s">
        <v>1239</v>
      </c>
      <c r="B51" s="1232" t="s">
        <v>2081</v>
      </c>
      <c r="C51" s="739"/>
      <c r="D51" s="1739" t="s">
        <v>2368</v>
      </c>
      <c r="E51" s="1739" t="s">
        <v>1331</v>
      </c>
      <c r="F51" s="39" t="s">
        <v>2053</v>
      </c>
      <c r="G51" s="1740"/>
      <c r="H51" s="1732"/>
      <c r="I51" s="1732"/>
      <c r="J51" s="1732"/>
      <c r="K51" s="1732"/>
      <c r="L51" s="1732"/>
      <c r="M51" s="1732"/>
      <c r="N51" s="1732"/>
      <c r="O51" s="1732"/>
      <c r="P51" s="1732"/>
      <c r="Q51" s="1732"/>
      <c r="R51" s="1732"/>
      <c r="S51" s="1732"/>
      <c r="T51" s="1733">
        <f t="shared" si="4"/>
        <v>0</v>
      </c>
    </row>
    <row r="52" spans="1:20" s="88" customFormat="1" ht="47.25" x14ac:dyDescent="0.25">
      <c r="A52" s="1742" t="s">
        <v>1240</v>
      </c>
      <c r="B52" s="1232" t="s">
        <v>2081</v>
      </c>
      <c r="C52" s="739"/>
      <c r="D52" s="1739">
        <v>25131306</v>
      </c>
      <c r="E52" s="1739" t="s">
        <v>1332</v>
      </c>
      <c r="F52" s="39" t="s">
        <v>2051</v>
      </c>
      <c r="G52" s="1741"/>
      <c r="H52" s="1741"/>
      <c r="I52" s="1741"/>
      <c r="J52" s="1741"/>
      <c r="K52" s="1741"/>
      <c r="L52" s="1741"/>
      <c r="M52" s="1741"/>
      <c r="N52" s="1741"/>
      <c r="O52" s="1741"/>
      <c r="P52" s="1741"/>
      <c r="Q52" s="1741"/>
      <c r="R52" s="1741"/>
      <c r="S52" s="1741"/>
      <c r="T52" s="1733">
        <f t="shared" si="4"/>
        <v>0</v>
      </c>
    </row>
    <row r="53" spans="1:20" s="88" customFormat="1" ht="31.5" x14ac:dyDescent="0.25">
      <c r="A53" s="1229" t="s">
        <v>1241</v>
      </c>
      <c r="B53" s="1232" t="s">
        <v>2081</v>
      </c>
      <c r="C53" s="739"/>
      <c r="D53" s="1739">
        <v>25131307</v>
      </c>
      <c r="E53" s="1739" t="s">
        <v>1332</v>
      </c>
      <c r="F53" s="39" t="s">
        <v>2052</v>
      </c>
      <c r="G53" s="1720"/>
      <c r="H53" s="1732"/>
      <c r="I53" s="1732"/>
      <c r="J53" s="1732"/>
      <c r="K53" s="1732"/>
      <c r="L53" s="1732"/>
      <c r="M53" s="1732"/>
      <c r="N53" s="1732"/>
      <c r="O53" s="1732"/>
      <c r="P53" s="1732"/>
      <c r="Q53" s="1732"/>
      <c r="R53" s="1732"/>
      <c r="S53" s="1732"/>
      <c r="T53" s="1733">
        <f t="shared" si="4"/>
        <v>0</v>
      </c>
    </row>
    <row r="54" spans="1:20" s="88" customFormat="1" x14ac:dyDescent="0.25">
      <c r="A54" s="1229" t="s">
        <v>2383</v>
      </c>
      <c r="B54" s="1232" t="s">
        <v>2081</v>
      </c>
      <c r="C54" s="739"/>
      <c r="D54" s="1739">
        <v>25131308</v>
      </c>
      <c r="E54" s="1739" t="s">
        <v>1332</v>
      </c>
      <c r="F54" s="39" t="s">
        <v>2384</v>
      </c>
      <c r="G54" s="1720"/>
      <c r="H54" s="1732"/>
      <c r="I54" s="1732"/>
      <c r="J54" s="1732"/>
      <c r="K54" s="1732"/>
      <c r="L54" s="1732"/>
      <c r="M54" s="1732"/>
      <c r="N54" s="1732"/>
      <c r="O54" s="1732"/>
      <c r="P54" s="1732"/>
      <c r="Q54" s="1732"/>
      <c r="R54" s="1732"/>
      <c r="S54" s="1732"/>
      <c r="T54" s="1733"/>
    </row>
    <row r="55" spans="1:20" s="1435" customFormat="1" x14ac:dyDescent="0.25">
      <c r="A55" s="620"/>
      <c r="B55" s="1753"/>
      <c r="G55" s="1697"/>
      <c r="T55" s="1697"/>
    </row>
    <row r="56" spans="1:20" s="1435" customFormat="1" x14ac:dyDescent="0.25">
      <c r="A56" s="620"/>
      <c r="B56" s="1753"/>
      <c r="E56" s="1722">
        <v>6</v>
      </c>
      <c r="F56" s="50" t="s">
        <v>765</v>
      </c>
      <c r="G56" s="1697"/>
      <c r="T56" s="1697"/>
    </row>
    <row r="57" spans="1:20" s="1435" customFormat="1" ht="31.5" x14ac:dyDescent="0.25">
      <c r="A57" s="620"/>
      <c r="B57" s="1753"/>
      <c r="E57" s="1722">
        <v>25</v>
      </c>
      <c r="F57" s="1754" t="s">
        <v>2346</v>
      </c>
      <c r="G57" s="1697"/>
      <c r="T57" s="1697"/>
    </row>
    <row r="58" spans="1:20" s="1435" customFormat="1" x14ac:dyDescent="0.25">
      <c r="A58" s="620"/>
      <c r="B58" s="1753"/>
      <c r="E58" s="1722">
        <v>26</v>
      </c>
      <c r="F58" s="1754" t="s">
        <v>2370</v>
      </c>
      <c r="G58" s="1697"/>
      <c r="T58" s="1697"/>
    </row>
    <row r="59" spans="1:20" s="1435" customFormat="1" x14ac:dyDescent="0.25">
      <c r="A59" s="620"/>
      <c r="B59" s="1753"/>
      <c r="G59" s="1697"/>
      <c r="T59" s="1697"/>
    </row>
  </sheetData>
  <autoFilter ref="A11:T53" xr:uid="{00000000-0009-0000-0000-000028000000}"/>
  <mergeCells count="15">
    <mergeCell ref="P1:T1"/>
    <mergeCell ref="P2:T2"/>
    <mergeCell ref="A8:A9"/>
    <mergeCell ref="D8:D9"/>
    <mergeCell ref="E8:E9"/>
    <mergeCell ref="F8:F9"/>
    <mergeCell ref="G8:G9"/>
    <mergeCell ref="H8:J8"/>
    <mergeCell ref="K8:M8"/>
    <mergeCell ref="N8:P8"/>
    <mergeCell ref="Q8:S8"/>
    <mergeCell ref="T8:T9"/>
    <mergeCell ref="B8:B9"/>
    <mergeCell ref="P3:T3"/>
    <mergeCell ref="C8:C9"/>
  </mergeCells>
  <phoneticPr fontId="0" type="noConversion"/>
  <printOptions horizontalCentered="1" verticalCentered="1"/>
  <pageMargins left="0.55118110236220474" right="0.31496062992125984" top="0.55118110236220474" bottom="0.35433070866141736" header="0.51181102362204722" footer="0.35433070866141736"/>
  <pageSetup paperSize="9" scale="43" fitToHeight="0" orientation="landscape" r:id="rId1"/>
  <headerFooter alignWithMargins="0">
    <oddFooter xml:space="preserve">&amp;R&amp;P+35
</oddFooter>
  </headerFooter>
  <colBreaks count="2" manualBreakCount="2">
    <brk id="18" max="57" man="1"/>
    <brk id="19" max="57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9"/>
  <sheetViews>
    <sheetView workbookViewId="0">
      <selection activeCell="F1" sqref="F1:P2"/>
    </sheetView>
  </sheetViews>
  <sheetFormatPr defaultColWidth="9.140625" defaultRowHeight="15.75" x14ac:dyDescent="0.25"/>
  <cols>
    <col min="1" max="1" width="5.140625" style="64" customWidth="1"/>
    <col min="2" max="2" width="35" style="64" customWidth="1"/>
    <col min="3" max="3" width="14.5703125" style="64" customWidth="1"/>
    <col min="4" max="4" width="8.28515625" style="64" bestFit="1" customWidth="1"/>
    <col min="5" max="5" width="9.85546875" style="64" bestFit="1" customWidth="1"/>
    <col min="6" max="6" width="6" style="64" bestFit="1" customWidth="1"/>
    <col min="7" max="7" width="8.140625" style="64" bestFit="1" customWidth="1"/>
    <col min="8" max="8" width="5" style="64" bestFit="1" customWidth="1"/>
    <col min="9" max="10" width="6.42578125" style="64" bestFit="1" customWidth="1"/>
    <col min="11" max="11" width="7.7109375" style="64" bestFit="1" customWidth="1"/>
    <col min="12" max="12" width="10.28515625" style="64" bestFit="1" customWidth="1"/>
    <col min="13" max="13" width="9.28515625" style="64" bestFit="1" customWidth="1"/>
    <col min="14" max="14" width="8.140625" style="64" bestFit="1" customWidth="1"/>
    <col min="15" max="15" width="9.140625" style="64" bestFit="1" customWidth="1"/>
    <col min="16" max="16" width="11.140625" style="64" bestFit="1" customWidth="1"/>
    <col min="17" max="16384" width="9.140625" style="64"/>
  </cols>
  <sheetData>
    <row r="1" spans="1:16" ht="15.75" customHeight="1" x14ac:dyDescent="0.25">
      <c r="F1" s="3139" t="s">
        <v>410</v>
      </c>
      <c r="G1" s="3139"/>
      <c r="H1" s="3139"/>
      <c r="I1" s="3139"/>
      <c r="J1" s="3139"/>
      <c r="K1" s="3139"/>
      <c r="L1" s="3139"/>
      <c r="M1" s="3139"/>
      <c r="N1" s="3139"/>
      <c r="O1" s="3139"/>
      <c r="P1" s="3139"/>
    </row>
    <row r="2" spans="1:16" ht="66" customHeight="1" x14ac:dyDescent="0.25">
      <c r="F2" s="3139" t="s">
        <v>90</v>
      </c>
      <c r="G2" s="3139"/>
      <c r="H2" s="3139"/>
      <c r="I2" s="3139"/>
      <c r="J2" s="3139"/>
      <c r="K2" s="3139"/>
      <c r="L2" s="3139"/>
      <c r="M2" s="3139"/>
      <c r="N2" s="3139"/>
      <c r="O2" s="3139"/>
      <c r="P2" s="3139"/>
    </row>
    <row r="3" spans="1:16" s="65" customFormat="1" x14ac:dyDescent="0.25">
      <c r="A3" s="451"/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230" t="s">
        <v>153</v>
      </c>
    </row>
    <row r="4" spans="1:16" s="66" customFormat="1" ht="18.75" x14ac:dyDescent="0.3">
      <c r="A4" s="3196" t="s">
        <v>154</v>
      </c>
      <c r="B4" s="3327"/>
      <c r="C4" s="3327"/>
      <c r="D4" s="3327"/>
      <c r="E4" s="3327"/>
      <c r="F4" s="3327"/>
      <c r="G4" s="3327"/>
      <c r="H4" s="3327"/>
      <c r="I4" s="3327"/>
      <c r="J4" s="3327"/>
      <c r="K4" s="3327"/>
      <c r="L4" s="3327"/>
      <c r="M4" s="3327"/>
      <c r="N4" s="3327"/>
      <c r="O4" s="3327" t="s">
        <v>155</v>
      </c>
      <c r="P4" s="3327"/>
    </row>
    <row r="5" spans="1:16" s="66" customFormat="1" ht="18.75" x14ac:dyDescent="0.3">
      <c r="A5" s="3196" t="s">
        <v>156</v>
      </c>
      <c r="B5" s="3327"/>
      <c r="C5" s="3327"/>
      <c r="D5" s="3327"/>
      <c r="E5" s="3327"/>
      <c r="F5" s="3327"/>
      <c r="G5" s="3327"/>
      <c r="H5" s="3327"/>
      <c r="I5" s="3327"/>
      <c r="J5" s="3327"/>
      <c r="K5" s="3327"/>
      <c r="L5" s="3327"/>
      <c r="M5" s="3327"/>
      <c r="N5" s="3327"/>
      <c r="O5" s="3327"/>
      <c r="P5" s="3327"/>
    </row>
    <row r="6" spans="1:16" s="390" customFormat="1" ht="18.75" customHeight="1" thickBot="1" x14ac:dyDescent="0.35">
      <c r="A6" s="26"/>
      <c r="B6" s="63" t="s">
        <v>85</v>
      </c>
      <c r="C6" s="615"/>
      <c r="D6" s="1109"/>
      <c r="E6" s="1109"/>
      <c r="F6" s="615"/>
      <c r="G6" s="1109"/>
      <c r="H6" s="1109"/>
      <c r="I6" s="615"/>
      <c r="J6" s="1109"/>
      <c r="K6" s="1109"/>
      <c r="L6" s="615"/>
      <c r="M6" s="1109"/>
      <c r="N6" s="1109"/>
      <c r="O6" s="790"/>
      <c r="P6" s="791"/>
    </row>
    <row r="7" spans="1:16" ht="19.5" thickBot="1" x14ac:dyDescent="0.35">
      <c r="A7" s="770"/>
      <c r="B7" s="30" t="s">
        <v>99</v>
      </c>
      <c r="C7" s="31"/>
      <c r="D7" s="31"/>
      <c r="E7" s="31"/>
      <c r="F7" s="31"/>
      <c r="G7" s="1122"/>
      <c r="H7" s="1122"/>
      <c r="I7" s="32" t="s">
        <v>86</v>
      </c>
      <c r="J7" s="32"/>
      <c r="K7" s="32"/>
      <c r="L7" s="770"/>
      <c r="M7" s="770"/>
      <c r="N7" s="770"/>
      <c r="O7" s="770"/>
      <c r="P7" s="770"/>
    </row>
    <row r="8" spans="1:16" ht="16.5" thickBot="1" x14ac:dyDescent="0.3">
      <c r="P8" s="228" t="s">
        <v>102</v>
      </c>
    </row>
    <row r="9" spans="1:16" ht="60" customHeight="1" thickBot="1" x14ac:dyDescent="0.3">
      <c r="A9" s="3332" t="s">
        <v>5</v>
      </c>
      <c r="B9" s="3330" t="s">
        <v>157</v>
      </c>
      <c r="C9" s="3328" t="s">
        <v>1387</v>
      </c>
      <c r="D9" s="3060" t="s">
        <v>1765</v>
      </c>
      <c r="E9" s="3061"/>
      <c r="F9" s="3062"/>
      <c r="G9" s="3060" t="s">
        <v>1766</v>
      </c>
      <c r="H9" s="3061"/>
      <c r="I9" s="3062"/>
      <c r="J9" s="3060" t="s">
        <v>1767</v>
      </c>
      <c r="K9" s="3061"/>
      <c r="L9" s="3062"/>
      <c r="M9" s="3060" t="s">
        <v>1768</v>
      </c>
      <c r="N9" s="3061"/>
      <c r="O9" s="3062"/>
      <c r="P9" s="3334" t="s">
        <v>1764</v>
      </c>
    </row>
    <row r="10" spans="1:16" ht="60" customHeight="1" thickBot="1" x14ac:dyDescent="0.3">
      <c r="A10" s="3333"/>
      <c r="B10" s="3331"/>
      <c r="C10" s="3329"/>
      <c r="D10" s="1121" t="s">
        <v>2056</v>
      </c>
      <c r="E10" s="1121" t="s">
        <v>2057</v>
      </c>
      <c r="F10" s="1121" t="s">
        <v>2058</v>
      </c>
      <c r="G10" s="1121" t="s">
        <v>2059</v>
      </c>
      <c r="H10" s="1121" t="s">
        <v>2060</v>
      </c>
      <c r="I10" s="1121" t="s">
        <v>2061</v>
      </c>
      <c r="J10" s="1121" t="s">
        <v>2062</v>
      </c>
      <c r="K10" s="1121" t="s">
        <v>2063</v>
      </c>
      <c r="L10" s="1121" t="s">
        <v>2064</v>
      </c>
      <c r="M10" s="1121" t="s">
        <v>2065</v>
      </c>
      <c r="N10" s="1121" t="s">
        <v>2066</v>
      </c>
      <c r="O10" s="1121" t="s">
        <v>2067</v>
      </c>
      <c r="P10" s="3335"/>
    </row>
    <row r="11" spans="1:16" ht="19.7" customHeight="1" thickBot="1" x14ac:dyDescent="0.3">
      <c r="A11" s="69">
        <v>1</v>
      </c>
      <c r="B11" s="536">
        <v>2</v>
      </c>
      <c r="C11" s="69">
        <v>3</v>
      </c>
      <c r="D11" s="536">
        <v>4</v>
      </c>
      <c r="E11" s="69">
        <v>5</v>
      </c>
      <c r="F11" s="536">
        <v>6</v>
      </c>
      <c r="G11" s="69">
        <v>7</v>
      </c>
      <c r="H11" s="536">
        <v>8</v>
      </c>
      <c r="I11" s="69">
        <v>9</v>
      </c>
      <c r="J11" s="536">
        <v>10</v>
      </c>
      <c r="K11" s="69">
        <v>11</v>
      </c>
      <c r="L11" s="536">
        <v>12</v>
      </c>
      <c r="M11" s="69">
        <v>13</v>
      </c>
      <c r="N11" s="536">
        <v>14</v>
      </c>
      <c r="O11" s="69">
        <v>15</v>
      </c>
      <c r="P11" s="537">
        <v>8</v>
      </c>
    </row>
    <row r="12" spans="1:16" ht="33" customHeight="1" x14ac:dyDescent="0.25">
      <c r="A12" s="539"/>
      <c r="B12" s="540" t="s">
        <v>360</v>
      </c>
      <c r="C12" s="540"/>
      <c r="D12" s="541">
        <f>D14+D17</f>
        <v>0</v>
      </c>
      <c r="E12" s="541">
        <f t="shared" ref="E12:O12" si="0">E14+E17</f>
        <v>0</v>
      </c>
      <c r="F12" s="541">
        <f>F14+F17</f>
        <v>0</v>
      </c>
      <c r="G12" s="541">
        <f t="shared" si="0"/>
        <v>0</v>
      </c>
      <c r="H12" s="541">
        <f t="shared" si="0"/>
        <v>0</v>
      </c>
      <c r="I12" s="541">
        <f t="shared" si="0"/>
        <v>0</v>
      </c>
      <c r="J12" s="541">
        <f t="shared" si="0"/>
        <v>0</v>
      </c>
      <c r="K12" s="541">
        <f t="shared" si="0"/>
        <v>0</v>
      </c>
      <c r="L12" s="541">
        <f t="shared" si="0"/>
        <v>0</v>
      </c>
      <c r="M12" s="541">
        <f t="shared" si="0"/>
        <v>0</v>
      </c>
      <c r="N12" s="541">
        <f t="shared" si="0"/>
        <v>0</v>
      </c>
      <c r="O12" s="541">
        <f t="shared" si="0"/>
        <v>0</v>
      </c>
      <c r="P12" s="542">
        <f>P14+P17</f>
        <v>0</v>
      </c>
    </row>
    <row r="13" spans="1:16" ht="47.25" x14ac:dyDescent="0.25">
      <c r="A13" s="529" t="s">
        <v>138</v>
      </c>
      <c r="B13" s="50" t="s">
        <v>1844</v>
      </c>
      <c r="C13" s="50"/>
      <c r="D13" s="50"/>
      <c r="E13" s="50"/>
      <c r="F13" s="532"/>
      <c r="G13" s="532"/>
      <c r="H13" s="532"/>
      <c r="I13" s="532"/>
      <c r="J13" s="532"/>
      <c r="K13" s="532"/>
      <c r="L13" s="532"/>
      <c r="M13" s="532"/>
      <c r="N13" s="532"/>
      <c r="O13" s="532"/>
      <c r="P13" s="533">
        <f>SUM(D13:O13)</f>
        <v>0</v>
      </c>
    </row>
    <row r="14" spans="1:16" ht="29.1" customHeight="1" x14ac:dyDescent="0.25">
      <c r="A14" s="529" t="s">
        <v>145</v>
      </c>
      <c r="B14" s="50" t="s">
        <v>1845</v>
      </c>
      <c r="C14" s="50"/>
      <c r="D14" s="50"/>
      <c r="E14" s="50"/>
      <c r="F14" s="530"/>
      <c r="G14" s="530"/>
      <c r="H14" s="530"/>
      <c r="I14" s="530"/>
      <c r="J14" s="530"/>
      <c r="K14" s="530"/>
      <c r="L14" s="530"/>
      <c r="M14" s="530"/>
      <c r="N14" s="530"/>
      <c r="O14" s="530"/>
      <c r="P14" s="531"/>
    </row>
    <row r="15" spans="1:16" ht="30.75" customHeight="1" x14ac:dyDescent="0.25">
      <c r="A15" s="529" t="s">
        <v>150</v>
      </c>
      <c r="B15" s="50" t="s">
        <v>1843</v>
      </c>
      <c r="C15" s="50"/>
      <c r="D15" s="532">
        <f t="shared" ref="D15:E15" si="1">D13*D14</f>
        <v>0</v>
      </c>
      <c r="E15" s="532">
        <f t="shared" si="1"/>
        <v>0</v>
      </c>
      <c r="F15" s="532">
        <f>F13*F14</f>
        <v>0</v>
      </c>
      <c r="G15" s="532">
        <f t="shared" ref="G15" si="2">G13*G14</f>
        <v>0</v>
      </c>
      <c r="H15" s="532">
        <f t="shared" ref="H15:I15" si="3">H13*H14</f>
        <v>0</v>
      </c>
      <c r="I15" s="532">
        <f t="shared" si="3"/>
        <v>0</v>
      </c>
      <c r="J15" s="532">
        <f t="shared" ref="J15" si="4">J13*J14</f>
        <v>0</v>
      </c>
      <c r="K15" s="532">
        <f t="shared" ref="K15:L15" si="5">K13*K14</f>
        <v>0</v>
      </c>
      <c r="L15" s="532">
        <f t="shared" si="5"/>
        <v>0</v>
      </c>
      <c r="M15" s="532">
        <f t="shared" ref="M15" si="6">M13*M14</f>
        <v>0</v>
      </c>
      <c r="N15" s="532">
        <f t="shared" ref="N15:O15" si="7">N13*N14</f>
        <v>0</v>
      </c>
      <c r="O15" s="532">
        <f t="shared" si="7"/>
        <v>0</v>
      </c>
      <c r="P15" s="533">
        <f>P13*P14</f>
        <v>0</v>
      </c>
    </row>
    <row r="16" spans="1:16" ht="29.25" customHeight="1" x14ac:dyDescent="0.25">
      <c r="A16" s="529" t="s">
        <v>151</v>
      </c>
      <c r="B16" s="50" t="s">
        <v>158</v>
      </c>
      <c r="C16" s="50"/>
      <c r="D16" s="50"/>
      <c r="E16" s="50"/>
      <c r="F16" s="532"/>
      <c r="G16" s="532"/>
      <c r="H16" s="532"/>
      <c r="I16" s="532"/>
      <c r="J16" s="532"/>
      <c r="K16" s="532"/>
      <c r="L16" s="532"/>
      <c r="M16" s="532"/>
      <c r="N16" s="532"/>
      <c r="O16" s="532"/>
      <c r="P16" s="533"/>
    </row>
    <row r="17" spans="1:16" ht="17.45" customHeight="1" x14ac:dyDescent="0.25">
      <c r="A17" s="529" t="s">
        <v>159</v>
      </c>
      <c r="B17" s="50" t="s">
        <v>160</v>
      </c>
      <c r="C17" s="50"/>
      <c r="D17" s="50"/>
      <c r="E17" s="50"/>
      <c r="F17" s="532"/>
      <c r="G17" s="532"/>
      <c r="H17" s="532"/>
      <c r="I17" s="532"/>
      <c r="J17" s="532"/>
      <c r="K17" s="532"/>
      <c r="L17" s="532"/>
      <c r="M17" s="532"/>
      <c r="N17" s="532"/>
      <c r="O17" s="532"/>
      <c r="P17" s="533"/>
    </row>
    <row r="18" spans="1:16" ht="16.5" customHeight="1" x14ac:dyDescent="0.25">
      <c r="A18" s="529" t="s">
        <v>161</v>
      </c>
      <c r="B18" s="50" t="s">
        <v>162</v>
      </c>
      <c r="C18" s="50"/>
      <c r="D18" s="532">
        <f>D13*D17</f>
        <v>0</v>
      </c>
      <c r="E18" s="532">
        <f>E13*E17</f>
        <v>0</v>
      </c>
      <c r="F18" s="532">
        <f>F13*F17</f>
        <v>0</v>
      </c>
      <c r="G18" s="532">
        <f t="shared" ref="G18:O18" si="8">G13*G17</f>
        <v>0</v>
      </c>
      <c r="H18" s="532">
        <f t="shared" si="8"/>
        <v>0</v>
      </c>
      <c r="I18" s="532">
        <f t="shared" si="8"/>
        <v>0</v>
      </c>
      <c r="J18" s="532">
        <f t="shared" si="8"/>
        <v>0</v>
      </c>
      <c r="K18" s="532">
        <f t="shared" si="8"/>
        <v>0</v>
      </c>
      <c r="L18" s="532">
        <f t="shared" si="8"/>
        <v>0</v>
      </c>
      <c r="M18" s="532">
        <f t="shared" si="8"/>
        <v>0</v>
      </c>
      <c r="N18" s="532">
        <f t="shared" si="8"/>
        <v>0</v>
      </c>
      <c r="O18" s="532">
        <f t="shared" si="8"/>
        <v>0</v>
      </c>
      <c r="P18" s="533">
        <f>P13*P17</f>
        <v>0</v>
      </c>
    </row>
    <row r="19" spans="1:16" ht="19.7" customHeight="1" thickBot="1" x14ac:dyDescent="0.3">
      <c r="A19" s="3325" t="s">
        <v>510</v>
      </c>
      <c r="B19" s="3326"/>
      <c r="C19" s="1110"/>
      <c r="D19" s="534">
        <f>D15+D18</f>
        <v>0</v>
      </c>
      <c r="E19" s="534">
        <f>E15+E18</f>
        <v>0</v>
      </c>
      <c r="F19" s="534">
        <f>F15+F18</f>
        <v>0</v>
      </c>
      <c r="G19" s="534">
        <f t="shared" ref="G19:O19" si="9">G15+G18</f>
        <v>0</v>
      </c>
      <c r="H19" s="534">
        <f t="shared" si="9"/>
        <v>0</v>
      </c>
      <c r="I19" s="534">
        <f t="shared" si="9"/>
        <v>0</v>
      </c>
      <c r="J19" s="534">
        <f t="shared" si="9"/>
        <v>0</v>
      </c>
      <c r="K19" s="534">
        <f t="shared" si="9"/>
        <v>0</v>
      </c>
      <c r="L19" s="534">
        <f t="shared" si="9"/>
        <v>0</v>
      </c>
      <c r="M19" s="534">
        <f t="shared" si="9"/>
        <v>0</v>
      </c>
      <c r="N19" s="534">
        <f t="shared" si="9"/>
        <v>0</v>
      </c>
      <c r="O19" s="534">
        <f t="shared" si="9"/>
        <v>0</v>
      </c>
      <c r="P19" s="535">
        <f>P15+P18</f>
        <v>0</v>
      </c>
    </row>
  </sheetData>
  <mergeCells count="13">
    <mergeCell ref="F1:P1"/>
    <mergeCell ref="A19:B19"/>
    <mergeCell ref="A4:P4"/>
    <mergeCell ref="A5:P5"/>
    <mergeCell ref="F2:P2"/>
    <mergeCell ref="C9:C10"/>
    <mergeCell ref="B9:B10"/>
    <mergeCell ref="A9:A10"/>
    <mergeCell ref="D9:F9"/>
    <mergeCell ref="G9:I9"/>
    <mergeCell ref="J9:L9"/>
    <mergeCell ref="M9:O9"/>
    <mergeCell ref="P9:P10"/>
  </mergeCells>
  <phoneticPr fontId="0" type="noConversion"/>
  <pageMargins left="0.75" right="0.75" top="0.41" bottom="0.24" header="0.5" footer="0.26"/>
  <pageSetup paperSize="9" scale="80" orientation="landscape" r:id="rId1"/>
  <headerFooter alignWithMargins="0">
    <oddFooter xml:space="preserve">&amp;R&amp;P+37
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X25"/>
  <sheetViews>
    <sheetView workbookViewId="0">
      <selection activeCell="P1" sqref="P1:X2"/>
    </sheetView>
  </sheetViews>
  <sheetFormatPr defaultColWidth="10.28515625" defaultRowHeight="15.75" x14ac:dyDescent="0.25"/>
  <cols>
    <col min="1" max="1" width="4.140625" style="498" bestFit="1" customWidth="1"/>
    <col min="2" max="2" width="6.140625" style="498" bestFit="1" customWidth="1"/>
    <col min="3" max="3" width="6" style="498" bestFit="1" customWidth="1"/>
    <col min="4" max="4" width="7.5703125" style="498" bestFit="1" customWidth="1"/>
    <col min="5" max="5" width="12.85546875" style="498" bestFit="1" customWidth="1"/>
    <col min="6" max="6" width="16.5703125" style="498" bestFit="1" customWidth="1"/>
    <col min="7" max="7" width="19" style="498" bestFit="1" customWidth="1"/>
    <col min="8" max="8" width="18.7109375" style="498" bestFit="1" customWidth="1"/>
    <col min="9" max="9" width="17.7109375" style="498" bestFit="1" customWidth="1"/>
    <col min="10" max="10" width="9.85546875" style="498" bestFit="1" customWidth="1"/>
    <col min="11" max="11" width="13.85546875" style="498" bestFit="1" customWidth="1"/>
    <col min="12" max="12" width="8.28515625" style="498" bestFit="1" customWidth="1"/>
    <col min="13" max="13" width="9.85546875" style="498" bestFit="1" customWidth="1"/>
    <col min="14" max="14" width="6" style="498" bestFit="1" customWidth="1"/>
    <col min="15" max="15" width="8.140625" style="498" bestFit="1" customWidth="1"/>
    <col min="16" max="16" width="5" style="498" bestFit="1" customWidth="1"/>
    <col min="17" max="18" width="6.42578125" style="498" bestFit="1" customWidth="1"/>
    <col min="19" max="19" width="7.7109375" style="498" bestFit="1" customWidth="1"/>
    <col min="20" max="20" width="10.28515625" style="498" bestFit="1" customWidth="1"/>
    <col min="21" max="21" width="9.28515625" style="498" bestFit="1" customWidth="1"/>
    <col min="22" max="22" width="8.140625" style="498" bestFit="1" customWidth="1"/>
    <col min="23" max="23" width="9.140625" style="498" bestFit="1" customWidth="1"/>
    <col min="24" max="24" width="11.140625" style="498" bestFit="1" customWidth="1"/>
    <col min="25" max="16384" width="10.28515625" style="498"/>
  </cols>
  <sheetData>
    <row r="1" spans="1:24" ht="19.7" customHeight="1" x14ac:dyDescent="0.25">
      <c r="P1" s="3139" t="s">
        <v>410</v>
      </c>
      <c r="Q1" s="3139"/>
      <c r="R1" s="3139"/>
      <c r="S1" s="3139"/>
      <c r="T1" s="3139"/>
      <c r="U1" s="3139"/>
      <c r="V1" s="3139"/>
      <c r="W1" s="3139"/>
      <c r="X1" s="3139"/>
    </row>
    <row r="2" spans="1:24" ht="62.1" customHeight="1" x14ac:dyDescent="0.25">
      <c r="P2" s="3139" t="s">
        <v>90</v>
      </c>
      <c r="Q2" s="3139"/>
      <c r="R2" s="3139"/>
      <c r="S2" s="3139"/>
      <c r="T2" s="3139"/>
      <c r="U2" s="3139"/>
      <c r="V2" s="3139"/>
      <c r="W2" s="3139"/>
      <c r="X2" s="3139"/>
    </row>
    <row r="3" spans="1:24" ht="18.75" x14ac:dyDescent="0.3">
      <c r="A3" s="3346" t="s">
        <v>154</v>
      </c>
      <c r="B3" s="3346"/>
      <c r="C3" s="3346"/>
      <c r="D3" s="3346"/>
      <c r="E3" s="3346"/>
      <c r="F3" s="3346"/>
      <c r="G3" s="3346"/>
      <c r="H3" s="3346"/>
      <c r="I3" s="3346"/>
      <c r="J3" s="3346"/>
      <c r="K3" s="3346"/>
      <c r="L3" s="3346"/>
      <c r="M3" s="3346"/>
      <c r="N3" s="3346"/>
      <c r="O3" s="3346"/>
      <c r="P3" s="3346"/>
      <c r="Q3" s="3346"/>
      <c r="R3" s="3346"/>
      <c r="S3" s="3346"/>
      <c r="T3" s="3346"/>
      <c r="U3" s="3346"/>
      <c r="V3" s="3346"/>
      <c r="W3" s="3346"/>
      <c r="X3" s="3346"/>
    </row>
    <row r="4" spans="1:24" ht="18.75" x14ac:dyDescent="0.3">
      <c r="A4" s="3346" t="s">
        <v>163</v>
      </c>
      <c r="B4" s="3346"/>
      <c r="C4" s="3346"/>
      <c r="D4" s="3346"/>
      <c r="E4" s="3346"/>
      <c r="F4" s="3346"/>
      <c r="G4" s="3346"/>
      <c r="H4" s="3346"/>
      <c r="I4" s="3346"/>
      <c r="J4" s="3346"/>
      <c r="K4" s="3346"/>
      <c r="L4" s="3346"/>
      <c r="M4" s="3346"/>
      <c r="N4" s="3346"/>
      <c r="O4" s="3346"/>
      <c r="P4" s="3346"/>
      <c r="Q4" s="3346"/>
      <c r="R4" s="3346"/>
      <c r="S4" s="3346"/>
      <c r="T4" s="3346"/>
      <c r="U4" s="3346"/>
      <c r="V4" s="3346"/>
      <c r="W4" s="3346"/>
      <c r="X4" s="3346"/>
    </row>
    <row r="5" spans="1:24" s="390" customFormat="1" ht="18.75" customHeight="1" thickBot="1" x14ac:dyDescent="0.35">
      <c r="A5" s="26"/>
      <c r="B5" s="26"/>
      <c r="C5" s="26"/>
      <c r="D5" s="26"/>
      <c r="E5" s="26"/>
      <c r="F5" s="26"/>
      <c r="G5" s="26" t="s">
        <v>85</v>
      </c>
      <c r="H5" s="615"/>
      <c r="I5" s="615"/>
      <c r="J5" s="615"/>
      <c r="K5" s="615"/>
      <c r="L5" s="1109"/>
      <c r="M5" s="1109"/>
      <c r="N5" s="1109"/>
      <c r="O5" s="1109"/>
      <c r="P5" s="615"/>
      <c r="Q5" s="792"/>
      <c r="R5" s="792"/>
      <c r="S5" s="792"/>
      <c r="T5" s="32"/>
      <c r="U5" s="32"/>
      <c r="V5" s="32"/>
      <c r="W5" s="32"/>
      <c r="X5" s="770"/>
    </row>
    <row r="6" spans="1:24" s="64" customFormat="1" ht="19.5" thickBot="1" x14ac:dyDescent="0.35">
      <c r="A6" s="770"/>
      <c r="B6" s="770"/>
      <c r="C6" s="770"/>
      <c r="D6" s="770"/>
      <c r="E6" s="770"/>
      <c r="F6" s="770"/>
      <c r="G6" s="30" t="s">
        <v>164</v>
      </c>
      <c r="H6" s="30"/>
      <c r="I6" s="3341"/>
      <c r="J6" s="3341"/>
      <c r="K6" s="792"/>
      <c r="L6" s="792"/>
      <c r="M6" s="792"/>
      <c r="N6" s="792"/>
      <c r="O6" s="792"/>
      <c r="P6" s="792"/>
      <c r="Q6" s="32" t="s">
        <v>86</v>
      </c>
      <c r="R6" s="32"/>
      <c r="S6" s="32"/>
      <c r="T6" s="32"/>
      <c r="U6" s="32"/>
      <c r="V6" s="32"/>
      <c r="W6" s="770"/>
      <c r="X6" s="770"/>
    </row>
    <row r="7" spans="1:24" ht="16.5" thickBot="1" x14ac:dyDescent="0.3">
      <c r="X7" s="228" t="s">
        <v>102</v>
      </c>
    </row>
    <row r="8" spans="1:24" ht="61.5" customHeight="1" thickBot="1" x14ac:dyDescent="0.3">
      <c r="A8" s="3347" t="s">
        <v>5</v>
      </c>
      <c r="B8" s="3347" t="s">
        <v>322</v>
      </c>
      <c r="C8" s="3347" t="s">
        <v>356</v>
      </c>
      <c r="D8" s="3347" t="s">
        <v>480</v>
      </c>
      <c r="E8" s="3347" t="s">
        <v>448</v>
      </c>
      <c r="F8" s="3347" t="s">
        <v>165</v>
      </c>
      <c r="G8" s="3347" t="s">
        <v>166</v>
      </c>
      <c r="H8" s="3347" t="s">
        <v>479</v>
      </c>
      <c r="I8" s="3347" t="s">
        <v>497</v>
      </c>
      <c r="J8" s="3347" t="s">
        <v>167</v>
      </c>
      <c r="K8" s="3338" t="s">
        <v>1386</v>
      </c>
      <c r="L8" s="3272" t="s">
        <v>1765</v>
      </c>
      <c r="M8" s="3061"/>
      <c r="N8" s="3062"/>
      <c r="O8" s="3060" t="s">
        <v>1766</v>
      </c>
      <c r="P8" s="3061"/>
      <c r="Q8" s="3062"/>
      <c r="R8" s="3060" t="s">
        <v>1767</v>
      </c>
      <c r="S8" s="3061"/>
      <c r="T8" s="3062"/>
      <c r="U8" s="3060" t="s">
        <v>1768</v>
      </c>
      <c r="V8" s="3061"/>
      <c r="W8" s="3340"/>
      <c r="X8" s="3336" t="s">
        <v>1764</v>
      </c>
    </row>
    <row r="9" spans="1:24" ht="61.5" customHeight="1" thickBot="1" x14ac:dyDescent="0.3">
      <c r="A9" s="3348"/>
      <c r="B9" s="3348"/>
      <c r="C9" s="3348"/>
      <c r="D9" s="3348"/>
      <c r="E9" s="3348"/>
      <c r="F9" s="3348"/>
      <c r="G9" s="3348"/>
      <c r="H9" s="3348"/>
      <c r="I9" s="3348"/>
      <c r="J9" s="3348"/>
      <c r="K9" s="3339"/>
      <c r="L9" s="1123" t="s">
        <v>2056</v>
      </c>
      <c r="M9" s="1123" t="s">
        <v>2057</v>
      </c>
      <c r="N9" s="1123" t="s">
        <v>2058</v>
      </c>
      <c r="O9" s="1123" t="s">
        <v>2059</v>
      </c>
      <c r="P9" s="1123" t="s">
        <v>2060</v>
      </c>
      <c r="Q9" s="1123" t="s">
        <v>2061</v>
      </c>
      <c r="R9" s="1123" t="s">
        <v>2062</v>
      </c>
      <c r="S9" s="1123" t="s">
        <v>2063</v>
      </c>
      <c r="T9" s="1123" t="s">
        <v>2064</v>
      </c>
      <c r="U9" s="1123" t="s">
        <v>2065</v>
      </c>
      <c r="V9" s="1123" t="s">
        <v>2066</v>
      </c>
      <c r="W9" s="1124" t="s">
        <v>2067</v>
      </c>
      <c r="X9" s="3337"/>
    </row>
    <row r="10" spans="1:24" ht="16.5" thickBot="1" x14ac:dyDescent="0.3">
      <c r="A10" s="527">
        <v>1</v>
      </c>
      <c r="B10" s="528">
        <v>2</v>
      </c>
      <c r="C10" s="528">
        <v>3</v>
      </c>
      <c r="D10" s="528">
        <v>4</v>
      </c>
      <c r="E10" s="528">
        <v>5</v>
      </c>
      <c r="F10" s="528">
        <v>6</v>
      </c>
      <c r="G10" s="528">
        <v>7</v>
      </c>
      <c r="H10" s="528">
        <v>8</v>
      </c>
      <c r="I10" s="528">
        <v>9</v>
      </c>
      <c r="J10" s="528">
        <v>10</v>
      </c>
      <c r="K10" s="528">
        <v>11</v>
      </c>
      <c r="L10" s="528">
        <v>12</v>
      </c>
      <c r="M10" s="528">
        <v>13</v>
      </c>
      <c r="N10" s="528">
        <v>14</v>
      </c>
      <c r="O10" s="528">
        <v>15</v>
      </c>
      <c r="P10" s="528">
        <v>16</v>
      </c>
      <c r="Q10" s="528">
        <v>17</v>
      </c>
      <c r="R10" s="528">
        <v>18</v>
      </c>
      <c r="S10" s="528">
        <v>19</v>
      </c>
      <c r="T10" s="528">
        <v>20</v>
      </c>
      <c r="U10" s="528">
        <v>21</v>
      </c>
      <c r="V10" s="528">
        <v>22</v>
      </c>
      <c r="W10" s="528">
        <v>23</v>
      </c>
      <c r="X10" s="726">
        <v>16</v>
      </c>
    </row>
    <row r="11" spans="1:24" ht="16.5" thickBot="1" x14ac:dyDescent="0.3">
      <c r="A11" s="3342" t="s">
        <v>168</v>
      </c>
      <c r="B11" s="3343"/>
      <c r="C11" s="3343"/>
      <c r="D11" s="3343"/>
      <c r="E11" s="3343"/>
      <c r="F11" s="3344"/>
      <c r="G11" s="3344"/>
      <c r="H11" s="3344"/>
      <c r="I11" s="3344"/>
      <c r="J11" s="3345"/>
      <c r="K11" s="1383">
        <f>SUM(K12:K21)</f>
        <v>0</v>
      </c>
      <c r="L11" s="525">
        <f>SUM(L12:L21)</f>
        <v>0</v>
      </c>
      <c r="M11" s="525">
        <f t="shared" ref="M11:O11" si="0">SUM(M12:M21)</f>
        <v>0</v>
      </c>
      <c r="N11" s="525">
        <f t="shared" si="0"/>
        <v>0</v>
      </c>
      <c r="O11" s="525">
        <f t="shared" si="0"/>
        <v>0</v>
      </c>
      <c r="P11" s="525">
        <f>SUM(P12:P21)</f>
        <v>0</v>
      </c>
      <c r="Q11" s="525">
        <f>SUM(Q12:Q21)</f>
        <v>0</v>
      </c>
      <c r="R11" s="525">
        <f t="shared" ref="R11:V11" si="1">SUM(R12:R21)</f>
        <v>0</v>
      </c>
      <c r="S11" s="525">
        <f t="shared" si="1"/>
        <v>0</v>
      </c>
      <c r="T11" s="525">
        <f t="shared" si="1"/>
        <v>0</v>
      </c>
      <c r="U11" s="525">
        <f t="shared" si="1"/>
        <v>0</v>
      </c>
      <c r="V11" s="525">
        <f t="shared" si="1"/>
        <v>0</v>
      </c>
      <c r="W11" s="525">
        <f>SUM(W12:W21)</f>
        <v>0</v>
      </c>
      <c r="X11" s="526">
        <f>SUM(L11:W11)</f>
        <v>0</v>
      </c>
    </row>
    <row r="12" spans="1:24" x14ac:dyDescent="0.25">
      <c r="A12" s="70" t="s">
        <v>138</v>
      </c>
      <c r="B12" s="189"/>
      <c r="C12" s="189"/>
      <c r="D12" s="189"/>
      <c r="E12" s="189"/>
      <c r="F12" s="77"/>
      <c r="G12" s="77"/>
      <c r="H12" s="499"/>
      <c r="I12" s="499"/>
      <c r="J12" s="500"/>
      <c r="K12" s="500"/>
      <c r="L12" s="500"/>
      <c r="M12" s="500"/>
      <c r="N12" s="500"/>
      <c r="O12" s="500"/>
      <c r="P12" s="501"/>
      <c r="Q12" s="501"/>
      <c r="R12" s="501"/>
      <c r="S12" s="501"/>
      <c r="T12" s="501"/>
      <c r="U12" s="502"/>
      <c r="V12" s="502"/>
      <c r="W12" s="502"/>
      <c r="X12" s="503">
        <f>SUM(L12:W12)</f>
        <v>0</v>
      </c>
    </row>
    <row r="13" spans="1:24" x14ac:dyDescent="0.25">
      <c r="A13" s="71" t="s">
        <v>145</v>
      </c>
      <c r="B13" s="190"/>
      <c r="C13" s="190"/>
      <c r="D13" s="190"/>
      <c r="E13" s="190"/>
      <c r="F13" s="78"/>
      <c r="G13" s="504"/>
      <c r="H13" s="505"/>
      <c r="I13" s="505"/>
      <c r="J13" s="506"/>
      <c r="K13" s="506"/>
      <c r="L13" s="506"/>
      <c r="M13" s="506"/>
      <c r="N13" s="506"/>
      <c r="O13" s="506"/>
      <c r="P13" s="507"/>
      <c r="Q13" s="507"/>
      <c r="R13" s="507"/>
      <c r="S13" s="507"/>
      <c r="T13" s="507"/>
      <c r="U13" s="508"/>
      <c r="V13" s="508"/>
      <c r="W13" s="508"/>
      <c r="X13" s="503">
        <f>SUM(L13:W13)</f>
        <v>0</v>
      </c>
    </row>
    <row r="14" spans="1:24" x14ac:dyDescent="0.25">
      <c r="A14" s="71" t="s">
        <v>150</v>
      </c>
      <c r="B14" s="190"/>
      <c r="C14" s="190"/>
      <c r="D14" s="190"/>
      <c r="E14" s="190"/>
      <c r="F14" s="78"/>
      <c r="G14" s="504"/>
      <c r="H14" s="505"/>
      <c r="I14" s="505"/>
      <c r="J14" s="506"/>
      <c r="K14" s="506"/>
      <c r="L14" s="506"/>
      <c r="M14" s="506"/>
      <c r="N14" s="506"/>
      <c r="O14" s="506"/>
      <c r="P14" s="507"/>
      <c r="Q14" s="507"/>
      <c r="R14" s="507"/>
      <c r="S14" s="507"/>
      <c r="T14" s="507"/>
      <c r="U14" s="508"/>
      <c r="V14" s="508"/>
      <c r="W14" s="508"/>
      <c r="X14" s="503">
        <f t="shared" ref="X14:X21" si="2">SUM(L14:W14)</f>
        <v>0</v>
      </c>
    </row>
    <row r="15" spans="1:24" x14ac:dyDescent="0.25">
      <c r="A15" s="71" t="s">
        <v>151</v>
      </c>
      <c r="B15" s="190"/>
      <c r="C15" s="190"/>
      <c r="D15" s="190"/>
      <c r="E15" s="190"/>
      <c r="F15" s="78"/>
      <c r="G15" s="504"/>
      <c r="H15" s="505"/>
      <c r="I15" s="505"/>
      <c r="J15" s="506"/>
      <c r="K15" s="506"/>
      <c r="L15" s="506"/>
      <c r="M15" s="506"/>
      <c r="N15" s="506"/>
      <c r="O15" s="506"/>
      <c r="P15" s="507"/>
      <c r="Q15" s="507"/>
      <c r="R15" s="507"/>
      <c r="S15" s="507"/>
      <c r="T15" s="507"/>
      <c r="U15" s="508"/>
      <c r="V15" s="508"/>
      <c r="W15" s="508"/>
      <c r="X15" s="503">
        <f t="shared" si="2"/>
        <v>0</v>
      </c>
    </row>
    <row r="16" spans="1:24" x14ac:dyDescent="0.25">
      <c r="A16" s="71" t="s">
        <v>159</v>
      </c>
      <c r="B16" s="190"/>
      <c r="C16" s="190"/>
      <c r="D16" s="190"/>
      <c r="E16" s="190"/>
      <c r="F16" s="78"/>
      <c r="G16" s="504"/>
      <c r="H16" s="505"/>
      <c r="I16" s="505"/>
      <c r="J16" s="506"/>
      <c r="K16" s="506"/>
      <c r="L16" s="506"/>
      <c r="M16" s="506"/>
      <c r="N16" s="506"/>
      <c r="O16" s="506"/>
      <c r="P16" s="507"/>
      <c r="Q16" s="507"/>
      <c r="R16" s="507"/>
      <c r="S16" s="507"/>
      <c r="T16" s="507"/>
      <c r="U16" s="508"/>
      <c r="V16" s="508"/>
      <c r="W16" s="508"/>
      <c r="X16" s="503">
        <f t="shared" si="2"/>
        <v>0</v>
      </c>
    </row>
    <row r="17" spans="1:24" x14ac:dyDescent="0.25">
      <c r="A17" s="71" t="s">
        <v>161</v>
      </c>
      <c r="B17" s="190"/>
      <c r="C17" s="190"/>
      <c r="D17" s="190"/>
      <c r="E17" s="190"/>
      <c r="F17" s="78"/>
      <c r="G17" s="504"/>
      <c r="H17" s="505"/>
      <c r="I17" s="505"/>
      <c r="J17" s="506"/>
      <c r="K17" s="506"/>
      <c r="L17" s="506"/>
      <c r="M17" s="506"/>
      <c r="N17" s="506"/>
      <c r="O17" s="506"/>
      <c r="P17" s="507"/>
      <c r="Q17" s="507"/>
      <c r="R17" s="507"/>
      <c r="S17" s="507"/>
      <c r="T17" s="507"/>
      <c r="U17" s="508"/>
      <c r="V17" s="508"/>
      <c r="W17" s="508"/>
      <c r="X17" s="503">
        <f t="shared" si="2"/>
        <v>0</v>
      </c>
    </row>
    <row r="18" spans="1:24" x14ac:dyDescent="0.25">
      <c r="A18" s="71" t="s">
        <v>169</v>
      </c>
      <c r="B18" s="190"/>
      <c r="C18" s="190"/>
      <c r="D18" s="190"/>
      <c r="E18" s="190"/>
      <c r="F18" s="78"/>
      <c r="G18" s="504"/>
      <c r="H18" s="505"/>
      <c r="I18" s="505"/>
      <c r="J18" s="506"/>
      <c r="K18" s="506"/>
      <c r="L18" s="506"/>
      <c r="M18" s="506"/>
      <c r="N18" s="506"/>
      <c r="O18" s="506"/>
      <c r="P18" s="507"/>
      <c r="Q18" s="507"/>
      <c r="R18" s="507"/>
      <c r="S18" s="507"/>
      <c r="T18" s="507"/>
      <c r="U18" s="508"/>
      <c r="V18" s="508"/>
      <c r="W18" s="508"/>
      <c r="X18" s="503">
        <f t="shared" si="2"/>
        <v>0</v>
      </c>
    </row>
    <row r="19" spans="1:24" x14ac:dyDescent="0.25">
      <c r="A19" s="71" t="s">
        <v>170</v>
      </c>
      <c r="B19" s="190"/>
      <c r="C19" s="190"/>
      <c r="D19" s="190"/>
      <c r="E19" s="190"/>
      <c r="F19" s="78"/>
      <c r="G19" s="504"/>
      <c r="H19" s="505"/>
      <c r="I19" s="505"/>
      <c r="J19" s="506"/>
      <c r="K19" s="506"/>
      <c r="L19" s="506"/>
      <c r="M19" s="506"/>
      <c r="N19" s="506"/>
      <c r="O19" s="506"/>
      <c r="P19" s="507"/>
      <c r="Q19" s="507"/>
      <c r="R19" s="507"/>
      <c r="S19" s="507"/>
      <c r="T19" s="507"/>
      <c r="U19" s="508"/>
      <c r="V19" s="508"/>
      <c r="W19" s="508"/>
      <c r="X19" s="503">
        <f t="shared" si="2"/>
        <v>0</v>
      </c>
    </row>
    <row r="20" spans="1:24" x14ac:dyDescent="0.25">
      <c r="A20" s="71" t="s">
        <v>171</v>
      </c>
      <c r="B20" s="190"/>
      <c r="C20" s="190"/>
      <c r="D20" s="190"/>
      <c r="E20" s="190"/>
      <c r="F20" s="78"/>
      <c r="G20" s="504"/>
      <c r="H20" s="505"/>
      <c r="I20" s="505"/>
      <c r="J20" s="506"/>
      <c r="K20" s="506"/>
      <c r="L20" s="506"/>
      <c r="M20" s="506"/>
      <c r="N20" s="506"/>
      <c r="O20" s="506"/>
      <c r="P20" s="507"/>
      <c r="Q20" s="507"/>
      <c r="R20" s="507"/>
      <c r="S20" s="507"/>
      <c r="T20" s="507"/>
      <c r="U20" s="508"/>
      <c r="V20" s="508"/>
      <c r="W20" s="508"/>
      <c r="X20" s="503">
        <f t="shared" si="2"/>
        <v>0</v>
      </c>
    </row>
    <row r="21" spans="1:24" x14ac:dyDescent="0.25">
      <c r="A21" s="72" t="s">
        <v>172</v>
      </c>
      <c r="B21" s="191"/>
      <c r="C21" s="191"/>
      <c r="D21" s="191"/>
      <c r="E21" s="191"/>
      <c r="F21" s="509"/>
      <c r="G21" s="510"/>
      <c r="H21" s="511"/>
      <c r="I21" s="511"/>
      <c r="J21" s="512"/>
      <c r="K21" s="512"/>
      <c r="L21" s="512"/>
      <c r="M21" s="512"/>
      <c r="N21" s="512"/>
      <c r="O21" s="512"/>
      <c r="P21" s="513"/>
      <c r="Q21" s="513"/>
      <c r="R21" s="513"/>
      <c r="S21" s="513"/>
      <c r="T21" s="513"/>
      <c r="U21" s="514"/>
      <c r="V21" s="514"/>
      <c r="W21" s="514"/>
      <c r="X21" s="503">
        <f t="shared" si="2"/>
        <v>0</v>
      </c>
    </row>
    <row r="22" spans="1:24" ht="16.5" thickBot="1" x14ac:dyDescent="0.3">
      <c r="A22" s="73"/>
      <c r="B22" s="192"/>
      <c r="C22" s="192"/>
      <c r="D22" s="192"/>
      <c r="E22" s="192"/>
      <c r="F22" s="515"/>
      <c r="G22" s="516"/>
      <c r="H22" s="517"/>
      <c r="I22" s="517"/>
      <c r="J22" s="518"/>
      <c r="K22" s="518"/>
      <c r="L22" s="518"/>
      <c r="M22" s="518"/>
      <c r="N22" s="518"/>
      <c r="O22" s="518"/>
      <c r="P22" s="519"/>
      <c r="Q22" s="519"/>
      <c r="R22" s="519"/>
      <c r="S22" s="519"/>
      <c r="T22" s="519"/>
      <c r="U22" s="520"/>
      <c r="V22" s="520"/>
      <c r="W22" s="520"/>
      <c r="X22" s="521"/>
    </row>
    <row r="23" spans="1:24" x14ac:dyDescent="0.25">
      <c r="A23" s="522"/>
      <c r="B23" s="522"/>
      <c r="C23" s="522"/>
      <c r="D23" s="522"/>
      <c r="E23" s="522"/>
      <c r="F23" s="523"/>
      <c r="G23" s="522"/>
      <c r="H23" s="522"/>
      <c r="I23" s="522"/>
      <c r="J23" s="522"/>
      <c r="K23" s="522"/>
      <c r="L23" s="522"/>
      <c r="M23" s="522"/>
      <c r="N23" s="522"/>
      <c r="O23" s="522"/>
      <c r="P23" s="524"/>
      <c r="Q23" s="524"/>
      <c r="R23" s="524"/>
      <c r="S23" s="524"/>
      <c r="T23" s="524"/>
      <c r="U23" s="524"/>
      <c r="V23" s="524"/>
      <c r="W23" s="524"/>
      <c r="X23" s="524"/>
    </row>
    <row r="24" spans="1:24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 spans="1:24" x14ac:dyDescent="0.25">
      <c r="A25" s="61" t="s">
        <v>173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</sheetData>
  <mergeCells count="22">
    <mergeCell ref="I6:J6"/>
    <mergeCell ref="A11:J11"/>
    <mergeCell ref="P1:X1"/>
    <mergeCell ref="P2:X2"/>
    <mergeCell ref="A4:X4"/>
    <mergeCell ref="A3:X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X8:X9"/>
    <mergeCell ref="K8:K9"/>
    <mergeCell ref="L8:N8"/>
    <mergeCell ref="O8:Q8"/>
    <mergeCell ref="R8:T8"/>
    <mergeCell ref="U8:W8"/>
  </mergeCells>
  <phoneticPr fontId="0" type="noConversion"/>
  <pageMargins left="0.75" right="0.42" top="1" bottom="0.68" header="0.5" footer="0.5"/>
  <pageSetup paperSize="9" scale="56" orientation="landscape" r:id="rId1"/>
  <headerFooter alignWithMargins="0">
    <oddFooter xml:space="preserve">&amp;R&amp;P+38
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D31"/>
  <sheetViews>
    <sheetView workbookViewId="0">
      <selection activeCell="M1" sqref="M1:T2"/>
    </sheetView>
  </sheetViews>
  <sheetFormatPr defaultColWidth="10.28515625" defaultRowHeight="15.75" x14ac:dyDescent="0.25"/>
  <cols>
    <col min="1" max="1" width="4.140625" style="65" bestFit="1" customWidth="1"/>
    <col min="2" max="2" width="6.140625" style="65" bestFit="1" customWidth="1"/>
    <col min="3" max="3" width="6" style="65" bestFit="1" customWidth="1"/>
    <col min="4" max="4" width="7.5703125" style="65" bestFit="1" customWidth="1"/>
    <col min="5" max="5" width="12.85546875" style="65" bestFit="1" customWidth="1"/>
    <col min="6" max="6" width="16.5703125" style="65" bestFit="1" customWidth="1"/>
    <col min="7" max="7" width="13.85546875" style="65" bestFit="1" customWidth="1"/>
    <col min="8" max="8" width="8.28515625" style="65" bestFit="1" customWidth="1"/>
    <col min="9" max="9" width="9.85546875" style="65" bestFit="1" customWidth="1"/>
    <col min="10" max="10" width="6" style="65" bestFit="1" customWidth="1"/>
    <col min="11" max="11" width="8.140625" style="65" bestFit="1" customWidth="1"/>
    <col min="12" max="12" width="5" style="65" bestFit="1" customWidth="1"/>
    <col min="13" max="14" width="6.42578125" style="65" bestFit="1" customWidth="1"/>
    <col min="15" max="15" width="7.7109375" style="65" bestFit="1" customWidth="1"/>
    <col min="16" max="16" width="10.28515625" style="65" bestFit="1" customWidth="1"/>
    <col min="17" max="17" width="9.28515625" style="65" bestFit="1" customWidth="1"/>
    <col min="18" max="18" width="8.140625" style="65" bestFit="1" customWidth="1"/>
    <col min="19" max="19" width="9.140625" style="65" bestFit="1" customWidth="1"/>
    <col min="20" max="20" width="11.140625" style="65" bestFit="1" customWidth="1"/>
    <col min="21" max="21" width="12.140625" style="65" customWidth="1"/>
    <col min="22" max="16384" width="10.28515625" style="65"/>
  </cols>
  <sheetData>
    <row r="1" spans="1:20" ht="15.75" customHeight="1" x14ac:dyDescent="0.25">
      <c r="M1" s="3139" t="s">
        <v>410</v>
      </c>
      <c r="N1" s="3139"/>
      <c r="O1" s="3139"/>
      <c r="P1" s="3139"/>
      <c r="Q1" s="3139"/>
      <c r="R1" s="3139"/>
      <c r="S1" s="3139"/>
      <c r="T1" s="3139"/>
    </row>
    <row r="2" spans="1:20" ht="78" customHeight="1" x14ac:dyDescent="0.25">
      <c r="M2" s="3139" t="s">
        <v>90</v>
      </c>
      <c r="N2" s="3139"/>
      <c r="O2" s="3139"/>
      <c r="P2" s="3139"/>
      <c r="Q2" s="3139"/>
      <c r="R2" s="3139"/>
      <c r="S2" s="3139"/>
      <c r="T2" s="3139"/>
    </row>
    <row r="3" spans="1:20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3353" t="s">
        <v>174</v>
      </c>
      <c r="T3" s="3353"/>
    </row>
    <row r="4" spans="1:20" ht="18.75" x14ac:dyDescent="0.3">
      <c r="A4" s="3354" t="s">
        <v>154</v>
      </c>
      <c r="B4" s="3354"/>
      <c r="C4" s="3354"/>
      <c r="D4" s="3354"/>
      <c r="E4" s="3354"/>
      <c r="F4" s="3354"/>
      <c r="G4" s="3354"/>
      <c r="H4" s="3354"/>
      <c r="I4" s="3354"/>
      <c r="J4" s="3354"/>
      <c r="K4" s="3354"/>
      <c r="L4" s="3354"/>
      <c r="M4" s="3354"/>
      <c r="N4" s="3354"/>
      <c r="O4" s="3354"/>
      <c r="P4" s="3354"/>
      <c r="Q4" s="3354"/>
      <c r="R4" s="3354"/>
      <c r="S4" s="3354"/>
      <c r="T4" s="3354"/>
    </row>
    <row r="5" spans="1:20" ht="18.75" x14ac:dyDescent="0.3">
      <c r="A5" s="3354" t="s">
        <v>175</v>
      </c>
      <c r="B5" s="3354"/>
      <c r="C5" s="3354"/>
      <c r="D5" s="3354"/>
      <c r="E5" s="3354"/>
      <c r="F5" s="3354"/>
      <c r="G5" s="3354"/>
      <c r="H5" s="3354"/>
      <c r="I5" s="3354"/>
      <c r="J5" s="3354"/>
      <c r="K5" s="3354"/>
      <c r="L5" s="3354"/>
      <c r="M5" s="3354"/>
      <c r="N5" s="3354"/>
      <c r="O5" s="3354"/>
      <c r="P5" s="3354"/>
      <c r="Q5" s="3354"/>
      <c r="R5" s="3354"/>
      <c r="S5" s="3354"/>
      <c r="T5" s="3354"/>
    </row>
    <row r="6" spans="1:20" s="64" customFormat="1" ht="18.75" customHeight="1" thickBot="1" x14ac:dyDescent="0.35">
      <c r="A6" s="26"/>
      <c r="B6" s="26"/>
      <c r="C6" s="26"/>
      <c r="D6" s="26"/>
      <c r="E6" s="26"/>
      <c r="F6" s="26" t="s">
        <v>85</v>
      </c>
      <c r="G6" s="31"/>
      <c r="H6" s="31"/>
      <c r="I6" s="31"/>
      <c r="J6" s="31"/>
      <c r="K6" s="31"/>
      <c r="L6" s="31"/>
      <c r="P6" s="766"/>
      <c r="Q6" s="766"/>
      <c r="R6" s="766"/>
      <c r="S6" s="28"/>
      <c r="T6" s="28"/>
    </row>
    <row r="7" spans="1:20" s="64" customFormat="1" ht="19.5" thickBot="1" x14ac:dyDescent="0.35">
      <c r="A7" s="770"/>
      <c r="B7" s="770"/>
      <c r="C7" s="770"/>
      <c r="D7" s="770"/>
      <c r="E7" s="770"/>
      <c r="F7" s="30" t="s">
        <v>99</v>
      </c>
      <c r="G7" s="31"/>
      <c r="H7" s="31"/>
      <c r="I7" s="31"/>
      <c r="J7" s="31"/>
      <c r="K7" s="31"/>
      <c r="L7" s="31"/>
      <c r="M7" s="32" t="s">
        <v>86</v>
      </c>
      <c r="N7" s="32"/>
      <c r="O7" s="32"/>
      <c r="S7" s="770"/>
      <c r="T7" s="770"/>
    </row>
    <row r="8" spans="1:20" ht="16.5" thickBot="1" x14ac:dyDescent="0.3">
      <c r="T8" s="228" t="s">
        <v>102</v>
      </c>
    </row>
    <row r="9" spans="1:20" ht="54" customHeight="1" x14ac:dyDescent="0.25">
      <c r="A9" s="3351" t="s">
        <v>5</v>
      </c>
      <c r="B9" s="3351" t="s">
        <v>322</v>
      </c>
      <c r="C9" s="3351" t="s">
        <v>356</v>
      </c>
      <c r="D9" s="3351" t="s">
        <v>480</v>
      </c>
      <c r="E9" s="3351" t="s">
        <v>448</v>
      </c>
      <c r="F9" s="3351" t="s">
        <v>176</v>
      </c>
      <c r="G9" s="3358" t="s">
        <v>1386</v>
      </c>
      <c r="H9" s="3356" t="s">
        <v>1765</v>
      </c>
      <c r="I9" s="3356"/>
      <c r="J9" s="3357"/>
      <c r="K9" s="3355" t="s">
        <v>1766</v>
      </c>
      <c r="L9" s="3356"/>
      <c r="M9" s="3357"/>
      <c r="N9" s="3355" t="s">
        <v>1767</v>
      </c>
      <c r="O9" s="3356"/>
      <c r="P9" s="3357"/>
      <c r="Q9" s="3355" t="s">
        <v>1768</v>
      </c>
      <c r="R9" s="3356"/>
      <c r="S9" s="3336"/>
      <c r="T9" s="3336" t="s">
        <v>1764</v>
      </c>
    </row>
    <row r="10" spans="1:20" ht="54" customHeight="1" thickBot="1" x14ac:dyDescent="0.3">
      <c r="A10" s="3352"/>
      <c r="B10" s="3352"/>
      <c r="C10" s="3352"/>
      <c r="D10" s="3352"/>
      <c r="E10" s="3352"/>
      <c r="F10" s="3352"/>
      <c r="G10" s="3359"/>
      <c r="H10" s="1130" t="s">
        <v>2056</v>
      </c>
      <c r="I10" s="1126" t="s">
        <v>2057</v>
      </c>
      <c r="J10" s="1126" t="s">
        <v>2058</v>
      </c>
      <c r="K10" s="1126" t="s">
        <v>2059</v>
      </c>
      <c r="L10" s="1126" t="s">
        <v>2060</v>
      </c>
      <c r="M10" s="1126" t="s">
        <v>2061</v>
      </c>
      <c r="N10" s="1126" t="s">
        <v>2062</v>
      </c>
      <c r="O10" s="1126" t="s">
        <v>2063</v>
      </c>
      <c r="P10" s="1126" t="s">
        <v>2064</v>
      </c>
      <c r="Q10" s="1126" t="s">
        <v>2065</v>
      </c>
      <c r="R10" s="1126" t="s">
        <v>2066</v>
      </c>
      <c r="S10" s="1127" t="s">
        <v>2067</v>
      </c>
      <c r="T10" s="3337"/>
    </row>
    <row r="11" spans="1:20" ht="16.5" thickBot="1" x14ac:dyDescent="0.3">
      <c r="A11" s="75">
        <v>1</v>
      </c>
      <c r="B11" s="193">
        <v>2</v>
      </c>
      <c r="C11" s="193">
        <v>3</v>
      </c>
      <c r="D11" s="193">
        <v>4</v>
      </c>
      <c r="E11" s="193">
        <v>5</v>
      </c>
      <c r="F11" s="193">
        <v>6</v>
      </c>
      <c r="G11" s="1125">
        <v>7</v>
      </c>
      <c r="H11" s="1125">
        <v>8</v>
      </c>
      <c r="I11" s="1125">
        <v>9</v>
      </c>
      <c r="J11" s="1125">
        <v>10</v>
      </c>
      <c r="K11" s="1125">
        <v>11</v>
      </c>
      <c r="L11" s="1125">
        <v>12</v>
      </c>
      <c r="M11" s="1125">
        <v>13</v>
      </c>
      <c r="N11" s="1125">
        <v>14</v>
      </c>
      <c r="O11" s="1125">
        <v>15</v>
      </c>
      <c r="P11" s="1125">
        <v>16</v>
      </c>
      <c r="Q11" s="1125">
        <v>17</v>
      </c>
      <c r="R11" s="1125">
        <v>18</v>
      </c>
      <c r="S11" s="1128">
        <v>19</v>
      </c>
      <c r="T11" s="1129">
        <v>20</v>
      </c>
    </row>
    <row r="12" spans="1:20" ht="16.5" customHeight="1" thickBot="1" x14ac:dyDescent="0.3">
      <c r="A12" s="3349" t="s">
        <v>177</v>
      </c>
      <c r="B12" s="3350"/>
      <c r="C12" s="3350"/>
      <c r="D12" s="3350"/>
      <c r="E12" s="3350"/>
      <c r="F12" s="3350"/>
      <c r="G12" s="1382">
        <f>SUM(G13:G22)</f>
        <v>0</v>
      </c>
      <c r="H12" s="491">
        <f>SUM(H13:H22)</f>
        <v>0</v>
      </c>
      <c r="I12" s="491">
        <f t="shared" ref="I12:K12" si="0">SUM(I13:I22)</f>
        <v>0</v>
      </c>
      <c r="J12" s="491">
        <f t="shared" si="0"/>
        <v>0</v>
      </c>
      <c r="K12" s="491">
        <f t="shared" si="0"/>
        <v>0</v>
      </c>
      <c r="L12" s="491">
        <f>SUM(L13:L22)</f>
        <v>0</v>
      </c>
      <c r="M12" s="491">
        <f>SUM(M13:M22)</f>
        <v>0</v>
      </c>
      <c r="N12" s="491">
        <f t="shared" ref="N12:R12" si="1">SUM(N13:N22)</f>
        <v>0</v>
      </c>
      <c r="O12" s="491">
        <f t="shared" si="1"/>
        <v>0</v>
      </c>
      <c r="P12" s="491">
        <f t="shared" si="1"/>
        <v>0</v>
      </c>
      <c r="Q12" s="491">
        <f t="shared" si="1"/>
        <v>0</v>
      </c>
      <c r="R12" s="491">
        <f t="shared" si="1"/>
        <v>0</v>
      </c>
      <c r="S12" s="491">
        <f>SUM(S13:S22)</f>
        <v>0</v>
      </c>
      <c r="T12" s="492">
        <f>SUM(H12:S12)</f>
        <v>0</v>
      </c>
    </row>
    <row r="13" spans="1:20" x14ac:dyDescent="0.25">
      <c r="A13" s="70" t="s">
        <v>138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77"/>
      <c r="M13" s="493"/>
      <c r="N13" s="493"/>
      <c r="O13" s="493"/>
      <c r="P13" s="493"/>
      <c r="Q13" s="493"/>
      <c r="R13" s="493"/>
      <c r="S13" s="493"/>
      <c r="T13" s="494">
        <f>SUM(H13:S13)</f>
        <v>0</v>
      </c>
    </row>
    <row r="14" spans="1:20" x14ac:dyDescent="0.25">
      <c r="A14" s="71" t="s">
        <v>145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78"/>
      <c r="M14" s="495"/>
      <c r="N14" s="495"/>
      <c r="O14" s="495"/>
      <c r="P14" s="495"/>
      <c r="Q14" s="495"/>
      <c r="R14" s="495"/>
      <c r="S14" s="495"/>
      <c r="T14" s="494">
        <f t="shared" ref="T14:T22" si="2">SUM(H14:S14)</f>
        <v>0</v>
      </c>
    </row>
    <row r="15" spans="1:20" x14ac:dyDescent="0.25">
      <c r="A15" s="71" t="s">
        <v>150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78"/>
      <c r="M15" s="495"/>
      <c r="N15" s="495"/>
      <c r="O15" s="495"/>
      <c r="P15" s="495"/>
      <c r="Q15" s="495"/>
      <c r="R15" s="495"/>
      <c r="S15" s="495"/>
      <c r="T15" s="494">
        <f t="shared" si="2"/>
        <v>0</v>
      </c>
    </row>
    <row r="16" spans="1:20" x14ac:dyDescent="0.25">
      <c r="A16" s="71" t="s">
        <v>151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78"/>
      <c r="M16" s="495"/>
      <c r="N16" s="495"/>
      <c r="O16" s="495"/>
      <c r="P16" s="495"/>
      <c r="Q16" s="495"/>
      <c r="R16" s="495"/>
      <c r="S16" s="495"/>
      <c r="T16" s="494">
        <f t="shared" si="2"/>
        <v>0</v>
      </c>
    </row>
    <row r="17" spans="1:30" x14ac:dyDescent="0.25">
      <c r="A17" s="71" t="s">
        <v>159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78"/>
      <c r="M17" s="495"/>
      <c r="N17" s="495"/>
      <c r="O17" s="495"/>
      <c r="P17" s="495"/>
      <c r="Q17" s="495"/>
      <c r="R17" s="495"/>
      <c r="S17" s="495"/>
      <c r="T17" s="494">
        <f t="shared" si="2"/>
        <v>0</v>
      </c>
    </row>
    <row r="18" spans="1:30" x14ac:dyDescent="0.25">
      <c r="A18" s="71" t="s">
        <v>161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78"/>
      <c r="M18" s="495"/>
      <c r="N18" s="495"/>
      <c r="O18" s="495"/>
      <c r="P18" s="495"/>
      <c r="Q18" s="495"/>
      <c r="R18" s="495"/>
      <c r="S18" s="495"/>
      <c r="T18" s="494">
        <f t="shared" si="2"/>
        <v>0</v>
      </c>
    </row>
    <row r="19" spans="1:30" x14ac:dyDescent="0.25">
      <c r="A19" s="71" t="s">
        <v>169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78"/>
      <c r="M19" s="495"/>
      <c r="N19" s="495"/>
      <c r="O19" s="495"/>
      <c r="P19" s="495"/>
      <c r="Q19" s="495"/>
      <c r="R19" s="495"/>
      <c r="S19" s="495"/>
      <c r="T19" s="494">
        <f t="shared" si="2"/>
        <v>0</v>
      </c>
    </row>
    <row r="20" spans="1:30" x14ac:dyDescent="0.25">
      <c r="A20" s="71" t="s">
        <v>170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78"/>
      <c r="M20" s="495"/>
      <c r="N20" s="495"/>
      <c r="O20" s="495"/>
      <c r="P20" s="495"/>
      <c r="Q20" s="495"/>
      <c r="R20" s="495"/>
      <c r="S20" s="495"/>
      <c r="T20" s="494">
        <f t="shared" si="2"/>
        <v>0</v>
      </c>
    </row>
    <row r="21" spans="1:30" x14ac:dyDescent="0.25">
      <c r="A21" s="71" t="s">
        <v>171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78"/>
      <c r="M21" s="495"/>
      <c r="N21" s="495"/>
      <c r="O21" s="495"/>
      <c r="P21" s="495"/>
      <c r="Q21" s="495"/>
      <c r="R21" s="495"/>
      <c r="S21" s="495"/>
      <c r="T21" s="494">
        <f t="shared" si="2"/>
        <v>0</v>
      </c>
    </row>
    <row r="22" spans="1:30" x14ac:dyDescent="0.25">
      <c r="A22" s="71" t="s">
        <v>172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78"/>
      <c r="M22" s="495"/>
      <c r="N22" s="495"/>
      <c r="O22" s="495"/>
      <c r="P22" s="495"/>
      <c r="Q22" s="495"/>
      <c r="R22" s="495"/>
      <c r="S22" s="495"/>
      <c r="T22" s="494">
        <f t="shared" si="2"/>
        <v>0</v>
      </c>
    </row>
    <row r="23" spans="1:30" ht="16.5" thickBot="1" x14ac:dyDescent="0.3">
      <c r="A23" s="73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79"/>
      <c r="M23" s="496"/>
      <c r="N23" s="496"/>
      <c r="O23" s="496"/>
      <c r="P23" s="496"/>
      <c r="Q23" s="496"/>
      <c r="R23" s="496"/>
      <c r="S23" s="496"/>
      <c r="T23" s="497"/>
    </row>
    <row r="24" spans="1:30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1"/>
      <c r="M24" s="82"/>
      <c r="N24" s="82"/>
      <c r="O24" s="82"/>
      <c r="P24" s="82"/>
      <c r="Q24" s="82"/>
      <c r="R24" s="82"/>
      <c r="S24" s="82"/>
      <c r="T24" s="82"/>
    </row>
    <row r="25" spans="1:30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1"/>
      <c r="M25" s="82"/>
      <c r="N25" s="82"/>
      <c r="O25" s="82"/>
      <c r="P25" s="82"/>
      <c r="Q25" s="82"/>
      <c r="R25" s="82"/>
      <c r="S25" s="82"/>
      <c r="T25" s="82"/>
    </row>
    <row r="26" spans="1:30" x14ac:dyDescent="0.25">
      <c r="A26" s="65" t="s">
        <v>173</v>
      </c>
    </row>
    <row r="31" spans="1:30" x14ac:dyDescent="0.25">
      <c r="AD31" s="65" t="s">
        <v>1769</v>
      </c>
    </row>
  </sheetData>
  <mergeCells count="18">
    <mergeCell ref="T9:T10"/>
    <mergeCell ref="M1:T1"/>
    <mergeCell ref="S3:T3"/>
    <mergeCell ref="A5:T5"/>
    <mergeCell ref="A4:T4"/>
    <mergeCell ref="M2:T2"/>
    <mergeCell ref="Q9:S9"/>
    <mergeCell ref="H9:J9"/>
    <mergeCell ref="K9:M9"/>
    <mergeCell ref="N9:P9"/>
    <mergeCell ref="G9:G10"/>
    <mergeCell ref="A12:F12"/>
    <mergeCell ref="A9:A10"/>
    <mergeCell ref="B9:B10"/>
    <mergeCell ref="C9:C10"/>
    <mergeCell ref="D9:D10"/>
    <mergeCell ref="E9:E10"/>
    <mergeCell ref="F9:F10"/>
  </mergeCells>
  <phoneticPr fontId="0" type="noConversion"/>
  <printOptions horizontalCentered="1" verticalCentered="1"/>
  <pageMargins left="0.74803149606299213" right="0.31496062992125984" top="0.98425196850393704" bottom="0.98425196850393704" header="0.51181102362204722" footer="0.51181102362204722"/>
  <pageSetup paperSize="9" scale="78" orientation="landscape" r:id="rId1"/>
  <headerFooter alignWithMargins="0">
    <oddFooter xml:space="preserve">&amp;R&amp;P+39
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X22"/>
  <sheetViews>
    <sheetView workbookViewId="0">
      <selection activeCell="R2" sqref="R2:U2"/>
    </sheetView>
  </sheetViews>
  <sheetFormatPr defaultColWidth="9.140625" defaultRowHeight="15.75" x14ac:dyDescent="0.25"/>
  <cols>
    <col min="1" max="1" width="4.28515625" style="62" customWidth="1"/>
    <col min="2" max="3" width="7.42578125" style="62" customWidth="1"/>
    <col min="4" max="4" width="10.42578125" style="62" customWidth="1"/>
    <col min="5" max="5" width="19.7109375" style="62" customWidth="1"/>
    <col min="6" max="6" width="15.140625" style="62" customWidth="1"/>
    <col min="7" max="7" width="11.5703125" style="62" customWidth="1"/>
    <col min="8" max="8" width="15.5703125" style="62" customWidth="1"/>
    <col min="9" max="9" width="8.28515625" style="62" bestFit="1" customWidth="1"/>
    <col min="10" max="10" width="9.85546875" style="62" bestFit="1" customWidth="1"/>
    <col min="11" max="11" width="6" style="62" bestFit="1" customWidth="1"/>
    <col min="12" max="12" width="8.140625" style="62" bestFit="1" customWidth="1"/>
    <col min="13" max="13" width="5" style="62" bestFit="1" customWidth="1"/>
    <col min="14" max="15" width="6.42578125" style="62" bestFit="1" customWidth="1"/>
    <col min="16" max="16" width="7.7109375" style="62" bestFit="1" customWidth="1"/>
    <col min="17" max="17" width="10.28515625" style="62" bestFit="1" customWidth="1"/>
    <col min="18" max="18" width="9.28515625" style="62" bestFit="1" customWidth="1"/>
    <col min="19" max="19" width="8.140625" style="62" bestFit="1" customWidth="1"/>
    <col min="20" max="20" width="9.140625" style="62" bestFit="1" customWidth="1"/>
    <col min="21" max="21" width="17.28515625" style="62" customWidth="1"/>
    <col min="22" max="22" width="9.140625" style="62" customWidth="1"/>
    <col min="23" max="23" width="11.42578125" style="62" customWidth="1"/>
    <col min="24" max="24" width="15.5703125" style="62" customWidth="1"/>
    <col min="25" max="26" width="9.140625" style="62"/>
    <col min="27" max="27" width="10.140625" style="62" customWidth="1"/>
    <col min="28" max="16384" width="9.140625" style="62"/>
  </cols>
  <sheetData>
    <row r="1" spans="1:24" x14ac:dyDescent="0.25">
      <c r="R1" s="2906" t="s">
        <v>410</v>
      </c>
      <c r="S1" s="2906"/>
      <c r="T1" s="2906"/>
      <c r="U1" s="2906"/>
    </row>
    <row r="2" spans="1:24" ht="81.95" customHeight="1" x14ac:dyDescent="0.25">
      <c r="R2" s="3139" t="s">
        <v>90</v>
      </c>
      <c r="S2" s="3139"/>
      <c r="T2" s="3139"/>
      <c r="U2" s="3139"/>
    </row>
    <row r="3" spans="1:24" x14ac:dyDescent="0.25">
      <c r="A3" s="473"/>
      <c r="B3" s="473"/>
      <c r="C3" s="473"/>
      <c r="D3" s="473"/>
      <c r="E3" s="287"/>
      <c r="F3" s="287"/>
      <c r="G3" s="287"/>
      <c r="H3" s="287"/>
      <c r="I3" s="1111"/>
      <c r="J3" s="1111"/>
      <c r="K3" s="1111"/>
      <c r="L3" s="1111"/>
      <c r="M3" s="1111"/>
      <c r="N3" s="1111"/>
      <c r="O3" s="1111"/>
      <c r="P3" s="1111"/>
      <c r="Q3" s="287"/>
      <c r="R3" s="287"/>
      <c r="S3" s="287"/>
      <c r="T3" s="3353" t="s">
        <v>178</v>
      </c>
      <c r="U3" s="3353"/>
    </row>
    <row r="4" spans="1:24" x14ac:dyDescent="0.25">
      <c r="A4" s="3360" t="s">
        <v>179</v>
      </c>
      <c r="B4" s="3360"/>
      <c r="C4" s="3360"/>
      <c r="D4" s="3360"/>
      <c r="E4" s="3360"/>
      <c r="F4" s="3360"/>
      <c r="G4" s="3360"/>
      <c r="H4" s="3360"/>
      <c r="I4" s="3360"/>
      <c r="J4" s="3360"/>
      <c r="K4" s="3360"/>
      <c r="L4" s="3360"/>
      <c r="M4" s="3360"/>
      <c r="N4" s="3360"/>
      <c r="O4" s="3360"/>
      <c r="P4" s="3360"/>
      <c r="Q4" s="3360"/>
      <c r="R4" s="3360"/>
      <c r="S4" s="3360"/>
      <c r="T4" s="3360"/>
      <c r="U4" s="3360"/>
      <c r="V4" s="287"/>
      <c r="W4" s="287"/>
      <c r="X4" s="287"/>
    </row>
    <row r="5" spans="1:24" s="390" customFormat="1" ht="18.75" customHeight="1" thickBot="1" x14ac:dyDescent="0.3">
      <c r="A5" s="391"/>
      <c r="B5" s="391"/>
      <c r="C5" s="391"/>
      <c r="D5" s="391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616"/>
      <c r="U5" s="414"/>
    </row>
    <row r="6" spans="1:24" s="64" customFormat="1" ht="16.5" thickBot="1" x14ac:dyDescent="0.3">
      <c r="E6" s="68" t="s">
        <v>164</v>
      </c>
      <c r="F6" s="441"/>
      <c r="G6" s="441"/>
      <c r="H6" s="720"/>
      <c r="I6" s="720"/>
      <c r="J6" s="720"/>
      <c r="K6" s="720"/>
      <c r="L6" s="720"/>
      <c r="M6" s="720"/>
      <c r="N6" s="720"/>
      <c r="O6" s="720"/>
      <c r="P6" s="720"/>
      <c r="Q6" s="253" t="s">
        <v>86</v>
      </c>
    </row>
    <row r="7" spans="1:24" ht="16.5" thickBot="1" x14ac:dyDescent="0.3">
      <c r="U7" s="228" t="s">
        <v>102</v>
      </c>
      <c r="X7" s="85"/>
    </row>
    <row r="8" spans="1:24" ht="55.5" customHeight="1" x14ac:dyDescent="0.25">
      <c r="A8" s="2735" t="s">
        <v>5</v>
      </c>
      <c r="B8" s="2735" t="s">
        <v>322</v>
      </c>
      <c r="C8" s="2735" t="s">
        <v>356</v>
      </c>
      <c r="D8" s="2735" t="s">
        <v>480</v>
      </c>
      <c r="E8" s="2735" t="s">
        <v>448</v>
      </c>
      <c r="F8" s="2735" t="s">
        <v>489</v>
      </c>
      <c r="G8" s="2735" t="s">
        <v>490</v>
      </c>
      <c r="H8" s="2735" t="s">
        <v>1387</v>
      </c>
      <c r="I8" s="3364" t="s">
        <v>1765</v>
      </c>
      <c r="J8" s="3365"/>
      <c r="K8" s="3366"/>
      <c r="L8" s="3364" t="s">
        <v>1766</v>
      </c>
      <c r="M8" s="3365"/>
      <c r="N8" s="3366"/>
      <c r="O8" s="3364" t="s">
        <v>1767</v>
      </c>
      <c r="P8" s="3365"/>
      <c r="Q8" s="3366"/>
      <c r="R8" s="3364" t="s">
        <v>1768</v>
      </c>
      <c r="S8" s="3365"/>
      <c r="T8" s="3366"/>
      <c r="U8" s="3358" t="s">
        <v>1764</v>
      </c>
    </row>
    <row r="9" spans="1:24" ht="34.5" customHeight="1" thickBot="1" x14ac:dyDescent="0.3">
      <c r="A9" s="3367"/>
      <c r="B9" s="3367"/>
      <c r="C9" s="3367"/>
      <c r="D9" s="3367"/>
      <c r="E9" s="3367"/>
      <c r="F9" s="3367"/>
      <c r="G9" s="3367"/>
      <c r="H9" s="3367"/>
      <c r="I9" s="1133" t="s">
        <v>2056</v>
      </c>
      <c r="J9" s="1131" t="s">
        <v>2057</v>
      </c>
      <c r="K9" s="1134" t="s">
        <v>2058</v>
      </c>
      <c r="L9" s="1133" t="s">
        <v>2059</v>
      </c>
      <c r="M9" s="1131" t="s">
        <v>2060</v>
      </c>
      <c r="N9" s="1134" t="s">
        <v>2061</v>
      </c>
      <c r="O9" s="1133" t="s">
        <v>2062</v>
      </c>
      <c r="P9" s="1131" t="s">
        <v>2063</v>
      </c>
      <c r="Q9" s="1134" t="s">
        <v>2064</v>
      </c>
      <c r="R9" s="1133" t="s">
        <v>2065</v>
      </c>
      <c r="S9" s="1131" t="s">
        <v>2066</v>
      </c>
      <c r="T9" s="1134" t="s">
        <v>2067</v>
      </c>
      <c r="U9" s="3359"/>
    </row>
    <row r="10" spans="1:24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229">
        <v>19</v>
      </c>
      <c r="T10" s="1135">
        <v>20</v>
      </c>
      <c r="U10" s="1136">
        <v>21</v>
      </c>
    </row>
    <row r="11" spans="1:24" ht="16.5" thickBot="1" x14ac:dyDescent="0.3">
      <c r="A11" s="3361" t="s">
        <v>180</v>
      </c>
      <c r="B11" s="3362"/>
      <c r="C11" s="3362"/>
      <c r="D11" s="3362"/>
      <c r="E11" s="3363"/>
      <c r="F11" s="487"/>
      <c r="G11" s="487"/>
      <c r="H11" s="1381">
        <f>SUM(H12:H20)</f>
        <v>0</v>
      </c>
      <c r="I11" s="488">
        <f>SUM(I12:I20)</f>
        <v>0</v>
      </c>
      <c r="J11" s="488">
        <f t="shared" ref="J11:P11" si="0">SUM(J12:J20)</f>
        <v>0</v>
      </c>
      <c r="K11" s="488">
        <f t="shared" si="0"/>
        <v>0</v>
      </c>
      <c r="L11" s="488">
        <f t="shared" si="0"/>
        <v>0</v>
      </c>
      <c r="M11" s="488">
        <f t="shared" si="0"/>
        <v>0</v>
      </c>
      <c r="N11" s="488">
        <f t="shared" si="0"/>
        <v>0</v>
      </c>
      <c r="O11" s="488">
        <f t="shared" si="0"/>
        <v>0</v>
      </c>
      <c r="P11" s="488">
        <f t="shared" si="0"/>
        <v>0</v>
      </c>
      <c r="Q11" s="488">
        <f>SUM(Q12:Q20)</f>
        <v>0</v>
      </c>
      <c r="R11" s="488">
        <f>SUM(R12:R20)</f>
        <v>0</v>
      </c>
      <c r="S11" s="488">
        <f>SUM(S12:S20)</f>
        <v>0</v>
      </c>
      <c r="T11" s="488">
        <f>SUM(T12:T20)</f>
        <v>0</v>
      </c>
      <c r="U11" s="489">
        <f>T11+S11+R11+Q11+P11+O11+N11+M11+L11+K11+J11+I11</f>
        <v>0</v>
      </c>
    </row>
    <row r="12" spans="1:24" x14ac:dyDescent="0.25">
      <c r="A12" s="70" t="s">
        <v>138</v>
      </c>
      <c r="B12" s="70"/>
      <c r="C12" s="70"/>
      <c r="D12" s="70"/>
      <c r="E12" s="480"/>
      <c r="F12" s="481"/>
      <c r="G12" s="481"/>
      <c r="H12" s="481"/>
      <c r="I12" s="481"/>
      <c r="J12" s="481"/>
      <c r="K12" s="481"/>
      <c r="L12" s="481"/>
      <c r="M12" s="481"/>
      <c r="N12" s="481"/>
      <c r="O12" s="481"/>
      <c r="P12" s="481"/>
      <c r="Q12" s="467"/>
      <c r="R12" s="467"/>
      <c r="S12" s="467"/>
      <c r="T12" s="467">
        <f>U12-Q12-R12-S12-P12-O12-N12-M12-L12-K12-J12-I12</f>
        <v>0</v>
      </c>
      <c r="U12" s="407">
        <f>F12*G12</f>
        <v>0</v>
      </c>
    </row>
    <row r="13" spans="1:24" x14ac:dyDescent="0.25">
      <c r="A13" s="71" t="s">
        <v>145</v>
      </c>
      <c r="B13" s="71"/>
      <c r="C13" s="71"/>
      <c r="D13" s="71"/>
      <c r="E13" s="482"/>
      <c r="F13" s="483"/>
      <c r="G13" s="483"/>
      <c r="H13" s="481"/>
      <c r="I13" s="481"/>
      <c r="J13" s="481"/>
      <c r="K13" s="481"/>
      <c r="L13" s="481"/>
      <c r="M13" s="481"/>
      <c r="N13" s="481"/>
      <c r="O13" s="481"/>
      <c r="P13" s="481"/>
      <c r="Q13" s="467"/>
      <c r="R13" s="467"/>
      <c r="S13" s="467"/>
      <c r="T13" s="467">
        <f t="shared" ref="T13:T19" si="1">U13-Q13-R13-S13-P13-O13-N13-M13-L13-K13-J13-I13</f>
        <v>0</v>
      </c>
      <c r="U13" s="407">
        <f>F13*G13</f>
        <v>0</v>
      </c>
    </row>
    <row r="14" spans="1:24" x14ac:dyDescent="0.25">
      <c r="A14" s="71" t="s">
        <v>150</v>
      </c>
      <c r="B14" s="71"/>
      <c r="C14" s="71"/>
      <c r="D14" s="71"/>
      <c r="E14" s="482"/>
      <c r="F14" s="483"/>
      <c r="G14" s="483"/>
      <c r="H14" s="481"/>
      <c r="I14" s="481"/>
      <c r="J14" s="481"/>
      <c r="K14" s="481"/>
      <c r="L14" s="481"/>
      <c r="M14" s="481"/>
      <c r="N14" s="481"/>
      <c r="O14" s="481"/>
      <c r="P14" s="481"/>
      <c r="Q14" s="467"/>
      <c r="R14" s="467"/>
      <c r="S14" s="467"/>
      <c r="T14" s="467">
        <f t="shared" si="1"/>
        <v>0</v>
      </c>
      <c r="U14" s="407">
        <f t="shared" ref="U14:U19" si="2">F14*G14</f>
        <v>0</v>
      </c>
    </row>
    <row r="15" spans="1:24" x14ac:dyDescent="0.25">
      <c r="A15" s="71" t="s">
        <v>151</v>
      </c>
      <c r="B15" s="71"/>
      <c r="C15" s="71"/>
      <c r="D15" s="71"/>
      <c r="E15" s="482"/>
      <c r="F15" s="483"/>
      <c r="G15" s="483"/>
      <c r="H15" s="481"/>
      <c r="I15" s="481"/>
      <c r="J15" s="481"/>
      <c r="K15" s="481"/>
      <c r="L15" s="481"/>
      <c r="M15" s="481"/>
      <c r="N15" s="481"/>
      <c r="O15" s="481"/>
      <c r="P15" s="481"/>
      <c r="Q15" s="467"/>
      <c r="R15" s="467"/>
      <c r="S15" s="467"/>
      <c r="T15" s="467">
        <f t="shared" si="1"/>
        <v>0</v>
      </c>
      <c r="U15" s="407">
        <f>F15*G15</f>
        <v>0</v>
      </c>
    </row>
    <row r="16" spans="1:24" x14ac:dyDescent="0.25">
      <c r="A16" s="71" t="s">
        <v>159</v>
      </c>
      <c r="B16" s="71"/>
      <c r="C16" s="71"/>
      <c r="D16" s="71"/>
      <c r="E16" s="482"/>
      <c r="F16" s="483"/>
      <c r="G16" s="483"/>
      <c r="H16" s="481"/>
      <c r="I16" s="481"/>
      <c r="J16" s="481"/>
      <c r="K16" s="481"/>
      <c r="L16" s="481"/>
      <c r="M16" s="481"/>
      <c r="N16" s="481"/>
      <c r="O16" s="481"/>
      <c r="P16" s="481"/>
      <c r="Q16" s="467"/>
      <c r="R16" s="467"/>
      <c r="S16" s="467"/>
      <c r="T16" s="467">
        <f t="shared" si="1"/>
        <v>0</v>
      </c>
      <c r="U16" s="407">
        <f t="shared" si="2"/>
        <v>0</v>
      </c>
    </row>
    <row r="17" spans="1:24" x14ac:dyDescent="0.25">
      <c r="A17" s="71" t="s">
        <v>161</v>
      </c>
      <c r="B17" s="71"/>
      <c r="C17" s="71"/>
      <c r="D17" s="71"/>
      <c r="E17" s="482"/>
      <c r="F17" s="483"/>
      <c r="G17" s="483"/>
      <c r="H17" s="481"/>
      <c r="I17" s="481"/>
      <c r="J17" s="481"/>
      <c r="K17" s="481"/>
      <c r="L17" s="481"/>
      <c r="M17" s="481"/>
      <c r="N17" s="481"/>
      <c r="O17" s="481"/>
      <c r="P17" s="481"/>
      <c r="Q17" s="467"/>
      <c r="R17" s="467"/>
      <c r="S17" s="467"/>
      <c r="T17" s="467">
        <f>U17-Q17-R17-S17-P17-O17-N17-M17-L17-K17-J17-I17</f>
        <v>0</v>
      </c>
      <c r="U17" s="407">
        <f t="shared" si="2"/>
        <v>0</v>
      </c>
    </row>
    <row r="18" spans="1:24" x14ac:dyDescent="0.25">
      <c r="A18" s="71" t="s">
        <v>169</v>
      </c>
      <c r="B18" s="71"/>
      <c r="C18" s="71"/>
      <c r="D18" s="71"/>
      <c r="E18" s="482"/>
      <c r="F18" s="483"/>
      <c r="G18" s="483"/>
      <c r="H18" s="481"/>
      <c r="I18" s="481"/>
      <c r="J18" s="481"/>
      <c r="K18" s="481"/>
      <c r="L18" s="481"/>
      <c r="M18" s="481"/>
      <c r="N18" s="481"/>
      <c r="O18" s="481"/>
      <c r="P18" s="481"/>
      <c r="Q18" s="467"/>
      <c r="R18" s="467"/>
      <c r="S18" s="467"/>
      <c r="T18" s="467">
        <f t="shared" si="1"/>
        <v>0</v>
      </c>
      <c r="U18" s="407">
        <f t="shared" si="2"/>
        <v>0</v>
      </c>
    </row>
    <row r="19" spans="1:24" x14ac:dyDescent="0.25">
      <c r="A19" s="71" t="s">
        <v>170</v>
      </c>
      <c r="B19" s="71"/>
      <c r="C19" s="71"/>
      <c r="D19" s="71"/>
      <c r="E19" s="482"/>
      <c r="F19" s="483"/>
      <c r="G19" s="483"/>
      <c r="H19" s="481"/>
      <c r="I19" s="481"/>
      <c r="J19" s="481"/>
      <c r="K19" s="481"/>
      <c r="L19" s="481"/>
      <c r="M19" s="481"/>
      <c r="N19" s="481"/>
      <c r="O19" s="481"/>
      <c r="P19" s="481"/>
      <c r="Q19" s="467"/>
      <c r="R19" s="467"/>
      <c r="S19" s="467"/>
      <c r="T19" s="467">
        <f t="shared" si="1"/>
        <v>0</v>
      </c>
      <c r="U19" s="407">
        <f t="shared" si="2"/>
        <v>0</v>
      </c>
    </row>
    <row r="20" spans="1:24" ht="16.5" thickBot="1" x14ac:dyDescent="0.3">
      <c r="A20" s="484"/>
      <c r="B20" s="484"/>
      <c r="C20" s="484"/>
      <c r="D20" s="484"/>
      <c r="E20" s="485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70"/>
      <c r="R20" s="470"/>
      <c r="S20" s="470"/>
      <c r="T20" s="470"/>
      <c r="U20" s="412"/>
    </row>
    <row r="22" spans="1:24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</sheetData>
  <mergeCells count="18">
    <mergeCell ref="A11:E11"/>
    <mergeCell ref="I8:K8"/>
    <mergeCell ref="L8:N8"/>
    <mergeCell ref="O8:Q8"/>
    <mergeCell ref="R8:T8"/>
    <mergeCell ref="A8:A9"/>
    <mergeCell ref="B8:B9"/>
    <mergeCell ref="C8:C9"/>
    <mergeCell ref="D8:D9"/>
    <mergeCell ref="E8:E9"/>
    <mergeCell ref="F8:F9"/>
    <mergeCell ref="G8:G9"/>
    <mergeCell ref="H8:H9"/>
    <mergeCell ref="U8:U9"/>
    <mergeCell ref="R1:U1"/>
    <mergeCell ref="R2:U2"/>
    <mergeCell ref="T3:U3"/>
    <mergeCell ref="A4:U4"/>
  </mergeCells>
  <phoneticPr fontId="0" type="noConversion"/>
  <pageMargins left="0.75" right="0.21" top="1" bottom="0.74" header="0.5" footer="0.5"/>
  <pageSetup paperSize="9" scale="67" orientation="landscape" r:id="rId1"/>
  <headerFooter alignWithMargins="0">
    <oddFooter xml:space="preserve">&amp;R&amp;P+41
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V31"/>
  <sheetViews>
    <sheetView workbookViewId="0">
      <selection activeCell="S1" sqref="S1:V2"/>
    </sheetView>
  </sheetViews>
  <sheetFormatPr defaultColWidth="9.140625" defaultRowHeight="15.75" x14ac:dyDescent="0.25"/>
  <cols>
    <col min="1" max="1" width="6.28515625" style="62" customWidth="1"/>
    <col min="2" max="4" width="8.5703125" style="62" customWidth="1"/>
    <col min="5" max="5" width="20.28515625" style="62" customWidth="1"/>
    <col min="6" max="6" width="18.7109375" style="62" customWidth="1"/>
    <col min="7" max="7" width="13.7109375" style="62" customWidth="1"/>
    <col min="8" max="8" width="15.42578125" style="62" customWidth="1"/>
    <col min="9" max="9" width="16" style="62" customWidth="1"/>
    <col min="10" max="10" width="8.28515625" style="62" bestFit="1" customWidth="1"/>
    <col min="11" max="11" width="9.85546875" style="62" bestFit="1" customWidth="1"/>
    <col min="12" max="12" width="6" style="62" bestFit="1" customWidth="1"/>
    <col min="13" max="13" width="8.140625" style="62" bestFit="1" customWidth="1"/>
    <col min="14" max="14" width="5" style="62" bestFit="1" customWidth="1"/>
    <col min="15" max="16" width="6.42578125" style="62" bestFit="1" customWidth="1"/>
    <col min="17" max="17" width="7.7109375" style="62" bestFit="1" customWidth="1"/>
    <col min="18" max="18" width="10.28515625" style="62" bestFit="1" customWidth="1"/>
    <col min="19" max="19" width="9.28515625" style="62" bestFit="1" customWidth="1"/>
    <col min="20" max="20" width="8.140625" style="62" bestFit="1" customWidth="1"/>
    <col min="21" max="21" width="9.140625" style="62" bestFit="1" customWidth="1"/>
    <col min="22" max="22" width="14.5703125" style="62" customWidth="1"/>
    <col min="23" max="16384" width="9.140625" style="62"/>
  </cols>
  <sheetData>
    <row r="1" spans="1:22" x14ac:dyDescent="0.25">
      <c r="S1" s="3139" t="s">
        <v>410</v>
      </c>
      <c r="T1" s="3139"/>
      <c r="U1" s="3139"/>
      <c r="V1" s="3139"/>
    </row>
    <row r="2" spans="1:22" ht="84.75" customHeight="1" x14ac:dyDescent="0.25">
      <c r="S2" s="3139" t="s">
        <v>90</v>
      </c>
      <c r="T2" s="3139"/>
      <c r="U2" s="3139"/>
      <c r="V2" s="3139"/>
    </row>
    <row r="3" spans="1:22" x14ac:dyDescent="0.25">
      <c r="A3" s="473"/>
      <c r="B3" s="473"/>
      <c r="C3" s="473"/>
      <c r="D3" s="473"/>
      <c r="E3" s="287"/>
      <c r="F3" s="287"/>
      <c r="G3" s="287"/>
      <c r="H3" s="287"/>
      <c r="I3" s="287"/>
      <c r="J3" s="1111"/>
      <c r="K3" s="1111"/>
      <c r="L3" s="1111"/>
      <c r="M3" s="1111"/>
      <c r="N3" s="1111"/>
      <c r="O3" s="1111"/>
      <c r="P3" s="1111"/>
      <c r="Q3" s="1111"/>
      <c r="R3" s="287"/>
      <c r="S3" s="287"/>
      <c r="T3" s="287"/>
      <c r="U3" s="3353" t="s">
        <v>181</v>
      </c>
      <c r="V3" s="3353"/>
    </row>
    <row r="4" spans="1:22" x14ac:dyDescent="0.25">
      <c r="A4" s="3360" t="s">
        <v>182</v>
      </c>
      <c r="B4" s="3360"/>
      <c r="C4" s="3360"/>
      <c r="D4" s="3360"/>
      <c r="E4" s="3372"/>
      <c r="F4" s="3372"/>
      <c r="G4" s="3372"/>
      <c r="H4" s="3372"/>
      <c r="I4" s="3372"/>
      <c r="J4" s="3372"/>
      <c r="K4" s="3372"/>
      <c r="L4" s="3372"/>
      <c r="M4" s="3372"/>
      <c r="N4" s="3372"/>
      <c r="O4" s="3372"/>
      <c r="P4" s="3372"/>
      <c r="Q4" s="3372"/>
      <c r="R4" s="3372"/>
      <c r="S4" s="3372"/>
      <c r="T4" s="3372"/>
      <c r="U4" s="3372"/>
      <c r="V4" s="3372"/>
    </row>
    <row r="5" spans="1:22" s="390" customFormat="1" ht="18.75" customHeight="1" thickBot="1" x14ac:dyDescent="0.3">
      <c r="A5" s="391"/>
      <c r="B5" s="391"/>
      <c r="C5" s="391"/>
      <c r="D5" s="391"/>
      <c r="E5" s="391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</row>
    <row r="6" spans="1:22" s="64" customFormat="1" ht="16.5" thickBot="1" x14ac:dyDescent="0.3">
      <c r="F6" s="68" t="s">
        <v>164</v>
      </c>
      <c r="G6" s="474"/>
      <c r="H6" s="474"/>
      <c r="I6" s="420"/>
      <c r="J6" s="420"/>
      <c r="K6" s="420"/>
      <c r="L6" s="420"/>
      <c r="M6" s="420"/>
      <c r="N6" s="420"/>
      <c r="O6" s="420"/>
      <c r="P6" s="420"/>
      <c r="Q6" s="420"/>
      <c r="R6" s="253" t="s">
        <v>86</v>
      </c>
    </row>
    <row r="7" spans="1:22" ht="16.5" thickBot="1" x14ac:dyDescent="0.3">
      <c r="V7" s="228" t="s">
        <v>102</v>
      </c>
    </row>
    <row r="8" spans="1:22" s="91" customFormat="1" ht="51" customHeight="1" x14ac:dyDescent="0.25">
      <c r="A8" s="3170" t="s">
        <v>5</v>
      </c>
      <c r="B8" s="3170" t="s">
        <v>322</v>
      </c>
      <c r="C8" s="3170" t="s">
        <v>356</v>
      </c>
      <c r="D8" s="3170" t="s">
        <v>480</v>
      </c>
      <c r="E8" s="3170" t="s">
        <v>448</v>
      </c>
      <c r="F8" s="3170" t="s">
        <v>183</v>
      </c>
      <c r="G8" s="3170" t="s">
        <v>481</v>
      </c>
      <c r="H8" s="3170" t="s">
        <v>491</v>
      </c>
      <c r="I8" s="3373" t="s">
        <v>1386</v>
      </c>
      <c r="J8" s="3364" t="s">
        <v>1765</v>
      </c>
      <c r="K8" s="3365"/>
      <c r="L8" s="3366"/>
      <c r="M8" s="3364" t="s">
        <v>1766</v>
      </c>
      <c r="N8" s="3365"/>
      <c r="O8" s="3366"/>
      <c r="P8" s="3375" t="s">
        <v>1767</v>
      </c>
      <c r="Q8" s="3365"/>
      <c r="R8" s="3366"/>
      <c r="S8" s="3364" t="s">
        <v>1768</v>
      </c>
      <c r="T8" s="3365"/>
      <c r="U8" s="3366"/>
      <c r="V8" s="3336" t="s">
        <v>1764</v>
      </c>
    </row>
    <row r="9" spans="1:22" s="91" customFormat="1" ht="51" customHeight="1" thickBot="1" x14ac:dyDescent="0.3">
      <c r="A9" s="3368"/>
      <c r="B9" s="3368"/>
      <c r="C9" s="3368"/>
      <c r="D9" s="3368"/>
      <c r="E9" s="3368"/>
      <c r="F9" s="3368"/>
      <c r="G9" s="3368"/>
      <c r="H9" s="3368"/>
      <c r="I9" s="3374"/>
      <c r="J9" s="1133" t="s">
        <v>2056</v>
      </c>
      <c r="K9" s="1131" t="s">
        <v>2057</v>
      </c>
      <c r="L9" s="1134" t="s">
        <v>2058</v>
      </c>
      <c r="M9" s="1133" t="s">
        <v>2059</v>
      </c>
      <c r="N9" s="1131" t="s">
        <v>2060</v>
      </c>
      <c r="O9" s="1134" t="s">
        <v>2061</v>
      </c>
      <c r="P9" s="1132" t="s">
        <v>2062</v>
      </c>
      <c r="Q9" s="1131" t="s">
        <v>2063</v>
      </c>
      <c r="R9" s="1134" t="s">
        <v>2064</v>
      </c>
      <c r="S9" s="1133" t="s">
        <v>2065</v>
      </c>
      <c r="T9" s="1131" t="s">
        <v>2066</v>
      </c>
      <c r="U9" s="1134" t="s">
        <v>2067</v>
      </c>
      <c r="V9" s="3337"/>
    </row>
    <row r="10" spans="1:22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1135">
        <v>9</v>
      </c>
      <c r="J10" s="89">
        <v>10</v>
      </c>
      <c r="K10" s="229">
        <v>11</v>
      </c>
      <c r="L10" s="90">
        <v>12</v>
      </c>
      <c r="M10" s="89">
        <v>13</v>
      </c>
      <c r="N10" s="229">
        <v>14</v>
      </c>
      <c r="O10" s="90">
        <v>15</v>
      </c>
      <c r="P10" s="1162">
        <v>16</v>
      </c>
      <c r="Q10" s="229">
        <v>17</v>
      </c>
      <c r="R10" s="90">
        <v>18</v>
      </c>
      <c r="S10" s="89">
        <v>19</v>
      </c>
      <c r="T10" s="229">
        <v>20</v>
      </c>
      <c r="U10" s="90">
        <v>21</v>
      </c>
      <c r="V10" s="220">
        <v>22</v>
      </c>
    </row>
    <row r="11" spans="1:22" x14ac:dyDescent="0.25">
      <c r="A11" s="3369" t="s">
        <v>184</v>
      </c>
      <c r="B11" s="3370"/>
      <c r="C11" s="3370"/>
      <c r="D11" s="3370"/>
      <c r="E11" s="3370"/>
      <c r="F11" s="3371"/>
      <c r="G11" s="217"/>
      <c r="H11" s="217"/>
      <c r="I11" s="1413">
        <f t="shared" ref="I11:Q11" si="0">I12+I19</f>
        <v>0</v>
      </c>
      <c r="J11" s="1142">
        <f t="shared" si="0"/>
        <v>0</v>
      </c>
      <c r="K11" s="475">
        <f t="shared" si="0"/>
        <v>0</v>
      </c>
      <c r="L11" s="1155">
        <f t="shared" si="0"/>
        <v>0</v>
      </c>
      <c r="M11" s="1142">
        <f t="shared" si="0"/>
        <v>0</v>
      </c>
      <c r="N11" s="475">
        <f t="shared" si="0"/>
        <v>0</v>
      </c>
      <c r="O11" s="1155">
        <f t="shared" si="0"/>
        <v>0</v>
      </c>
      <c r="P11" s="1163">
        <f t="shared" si="0"/>
        <v>0</v>
      </c>
      <c r="Q11" s="475">
        <f t="shared" si="0"/>
        <v>0</v>
      </c>
      <c r="R11" s="1155">
        <f>R12+R19</f>
        <v>0</v>
      </c>
      <c r="S11" s="1142">
        <f>S12+S19</f>
        <v>0</v>
      </c>
      <c r="T11" s="475">
        <f>T12+T19</f>
        <v>0</v>
      </c>
      <c r="U11" s="1143">
        <f>U12+U19</f>
        <v>0</v>
      </c>
      <c r="V11" s="1137">
        <f>U11+T11+S11+R11+Q11+P11+O11+N11+M11+L11+K11+J11</f>
        <v>0</v>
      </c>
    </row>
    <row r="12" spans="1:22" s="48" customFormat="1" x14ac:dyDescent="0.25">
      <c r="A12" s="969" t="s">
        <v>138</v>
      </c>
      <c r="B12" s="970"/>
      <c r="C12" s="970"/>
      <c r="D12" s="970"/>
      <c r="E12" s="971"/>
      <c r="F12" s="93" t="s">
        <v>185</v>
      </c>
      <c r="G12" s="93"/>
      <c r="H12" s="93"/>
      <c r="I12" s="1175"/>
      <c r="J12" s="1144">
        <f>SUM(J13,J16:J18)</f>
        <v>0</v>
      </c>
      <c r="K12" s="968">
        <f t="shared" ref="K12:Q12" si="1">SUM(K13,K16:K18)</f>
        <v>0</v>
      </c>
      <c r="L12" s="1156">
        <f t="shared" si="1"/>
        <v>0</v>
      </c>
      <c r="M12" s="1144">
        <f t="shared" si="1"/>
        <v>0</v>
      </c>
      <c r="N12" s="968">
        <f t="shared" si="1"/>
        <v>0</v>
      </c>
      <c r="O12" s="1156">
        <f t="shared" si="1"/>
        <v>0</v>
      </c>
      <c r="P12" s="1164">
        <f t="shared" si="1"/>
        <v>0</v>
      </c>
      <c r="Q12" s="968">
        <f t="shared" si="1"/>
        <v>0</v>
      </c>
      <c r="R12" s="1156">
        <f>SUM(R13,R16:R18)</f>
        <v>0</v>
      </c>
      <c r="S12" s="1144">
        <f>SUM(S13,S16:S18)</f>
        <v>0</v>
      </c>
      <c r="T12" s="968">
        <f>SUM(T13,T16:T18)</f>
        <v>0</v>
      </c>
      <c r="U12" s="1145">
        <f>SUM(U13,U16:U18)</f>
        <v>0</v>
      </c>
      <c r="V12" s="1138">
        <f>U12+T12+S12+R12+Q12+P12+O12+N12+M12+L12+K12+J12</f>
        <v>0</v>
      </c>
    </row>
    <row r="13" spans="1:22" x14ac:dyDescent="0.25">
      <c r="A13" s="94" t="s">
        <v>139</v>
      </c>
      <c r="B13" s="197"/>
      <c r="C13" s="197"/>
      <c r="D13" s="197"/>
      <c r="E13" s="218"/>
      <c r="F13" s="95" t="s">
        <v>1770</v>
      </c>
      <c r="G13" s="95"/>
      <c r="H13" s="95"/>
      <c r="I13" s="477"/>
      <c r="J13" s="1142">
        <f>J14+J15</f>
        <v>0</v>
      </c>
      <c r="K13" s="475">
        <f t="shared" ref="K13:Q13" si="2">K14+K15</f>
        <v>0</v>
      </c>
      <c r="L13" s="1155">
        <f t="shared" si="2"/>
        <v>0</v>
      </c>
      <c r="M13" s="1142">
        <f t="shared" si="2"/>
        <v>0</v>
      </c>
      <c r="N13" s="475">
        <f t="shared" si="2"/>
        <v>0</v>
      </c>
      <c r="O13" s="1155">
        <f t="shared" si="2"/>
        <v>0</v>
      </c>
      <c r="P13" s="1163">
        <f t="shared" si="2"/>
        <v>0</v>
      </c>
      <c r="Q13" s="475">
        <f t="shared" si="2"/>
        <v>0</v>
      </c>
      <c r="R13" s="1155">
        <f>R14+R15</f>
        <v>0</v>
      </c>
      <c r="S13" s="1142">
        <f>S14+S15</f>
        <v>0</v>
      </c>
      <c r="T13" s="475">
        <f>T14+T15</f>
        <v>0</v>
      </c>
      <c r="U13" s="1143">
        <f t="shared" ref="U13:U18" si="3">V13-R13-S13-T13-Q13-P13-O13-N13-M13-L13-K13-J13</f>
        <v>0</v>
      </c>
      <c r="V13" s="1139">
        <f>G13*H13</f>
        <v>0</v>
      </c>
    </row>
    <row r="14" spans="1:22" s="977" customFormat="1" x14ac:dyDescent="0.25">
      <c r="A14" s="972" t="s">
        <v>140</v>
      </c>
      <c r="B14" s="973"/>
      <c r="C14" s="973"/>
      <c r="D14" s="973"/>
      <c r="E14" s="974"/>
      <c r="F14" s="975" t="s">
        <v>186</v>
      </c>
      <c r="G14" s="974"/>
      <c r="H14" s="974"/>
      <c r="I14" s="1152"/>
      <c r="J14" s="1146"/>
      <c r="K14" s="976"/>
      <c r="L14" s="1157"/>
      <c r="M14" s="1146"/>
      <c r="N14" s="976"/>
      <c r="O14" s="1157"/>
      <c r="P14" s="1165"/>
      <c r="Q14" s="976"/>
      <c r="R14" s="1157"/>
      <c r="S14" s="1146"/>
      <c r="T14" s="976"/>
      <c r="U14" s="1147">
        <f>V14-R14-S14-T14-Q14-P14-O14-N14-M14-L14-K14-J14</f>
        <v>0</v>
      </c>
      <c r="V14" s="1140">
        <f>G14*H14</f>
        <v>0</v>
      </c>
    </row>
    <row r="15" spans="1:22" s="977" customFormat="1" x14ac:dyDescent="0.25">
      <c r="A15" s="972" t="s">
        <v>142</v>
      </c>
      <c r="B15" s="973"/>
      <c r="C15" s="973"/>
      <c r="D15" s="973"/>
      <c r="E15" s="974"/>
      <c r="F15" s="975" t="s">
        <v>187</v>
      </c>
      <c r="G15" s="974"/>
      <c r="H15" s="974"/>
      <c r="I15" s="1152"/>
      <c r="J15" s="1146"/>
      <c r="K15" s="976"/>
      <c r="L15" s="1157"/>
      <c r="M15" s="1146"/>
      <c r="N15" s="976"/>
      <c r="O15" s="1157"/>
      <c r="P15" s="1165"/>
      <c r="Q15" s="976"/>
      <c r="R15" s="1157"/>
      <c r="S15" s="1146"/>
      <c r="T15" s="976"/>
      <c r="U15" s="1147">
        <f t="shared" si="3"/>
        <v>0</v>
      </c>
      <c r="V15" s="1140">
        <f t="shared" ref="V15:V25" si="4">G15*H15</f>
        <v>0</v>
      </c>
    </row>
    <row r="16" spans="1:22" x14ac:dyDescent="0.25">
      <c r="A16" s="94" t="s">
        <v>144</v>
      </c>
      <c r="B16" s="197"/>
      <c r="C16" s="197"/>
      <c r="D16" s="197"/>
      <c r="E16" s="218"/>
      <c r="F16" s="95" t="s">
        <v>188</v>
      </c>
      <c r="G16" s="218"/>
      <c r="H16" s="218"/>
      <c r="I16" s="477"/>
      <c r="J16" s="1142"/>
      <c r="K16" s="475"/>
      <c r="L16" s="1155"/>
      <c r="M16" s="1142"/>
      <c r="N16" s="475"/>
      <c r="O16" s="1155"/>
      <c r="P16" s="1163"/>
      <c r="Q16" s="475"/>
      <c r="R16" s="1155"/>
      <c r="S16" s="1142"/>
      <c r="T16" s="475"/>
      <c r="U16" s="1147">
        <f t="shared" si="3"/>
        <v>0</v>
      </c>
      <c r="V16" s="1139">
        <f t="shared" si="4"/>
        <v>0</v>
      </c>
    </row>
    <row r="17" spans="1:22" x14ac:dyDescent="0.25">
      <c r="A17" s="94" t="s">
        <v>152</v>
      </c>
      <c r="B17" s="197"/>
      <c r="C17" s="197"/>
      <c r="D17" s="197"/>
      <c r="E17" s="218"/>
      <c r="F17" s="95" t="s">
        <v>189</v>
      </c>
      <c r="G17" s="218"/>
      <c r="H17" s="218"/>
      <c r="I17" s="477"/>
      <c r="J17" s="1142"/>
      <c r="K17" s="475"/>
      <c r="L17" s="1155"/>
      <c r="M17" s="1142"/>
      <c r="N17" s="475"/>
      <c r="O17" s="1155"/>
      <c r="P17" s="1163"/>
      <c r="Q17" s="475"/>
      <c r="R17" s="1155"/>
      <c r="S17" s="1142"/>
      <c r="T17" s="475"/>
      <c r="U17" s="1147">
        <f t="shared" si="3"/>
        <v>0</v>
      </c>
      <c r="V17" s="1139">
        <f t="shared" si="4"/>
        <v>0</v>
      </c>
    </row>
    <row r="18" spans="1:22" x14ac:dyDescent="0.25">
      <c r="A18" s="94" t="s">
        <v>190</v>
      </c>
      <c r="B18" s="197"/>
      <c r="C18" s="197"/>
      <c r="D18" s="197"/>
      <c r="E18" s="477"/>
      <c r="F18" s="95" t="s">
        <v>191</v>
      </c>
      <c r="G18" s="218"/>
      <c r="H18" s="218"/>
      <c r="I18" s="477"/>
      <c r="J18" s="1142"/>
      <c r="K18" s="475"/>
      <c r="L18" s="1155"/>
      <c r="M18" s="1142"/>
      <c r="N18" s="475"/>
      <c r="O18" s="1155"/>
      <c r="P18" s="1163"/>
      <c r="Q18" s="475"/>
      <c r="R18" s="1155"/>
      <c r="S18" s="1142"/>
      <c r="T18" s="475"/>
      <c r="U18" s="1147">
        <f t="shared" si="3"/>
        <v>0</v>
      </c>
      <c r="V18" s="1139">
        <f t="shared" si="4"/>
        <v>0</v>
      </c>
    </row>
    <row r="19" spans="1:22" x14ac:dyDescent="0.25">
      <c r="A19" s="92" t="s">
        <v>145</v>
      </c>
      <c r="B19" s="196"/>
      <c r="C19" s="196"/>
      <c r="D19" s="196"/>
      <c r="E19" s="476"/>
      <c r="F19" s="93" t="s">
        <v>185</v>
      </c>
      <c r="G19" s="93"/>
      <c r="H19" s="93"/>
      <c r="I19" s="1175"/>
      <c r="J19" s="1142">
        <f t="shared" ref="J19:Q19" si="5">SUM(J20,J23:J25)</f>
        <v>0</v>
      </c>
      <c r="K19" s="475">
        <f t="shared" si="5"/>
        <v>0</v>
      </c>
      <c r="L19" s="1155">
        <f t="shared" si="5"/>
        <v>0</v>
      </c>
      <c r="M19" s="1142">
        <f t="shared" si="5"/>
        <v>0</v>
      </c>
      <c r="N19" s="475">
        <f t="shared" si="5"/>
        <v>0</v>
      </c>
      <c r="O19" s="1155">
        <f t="shared" si="5"/>
        <v>0</v>
      </c>
      <c r="P19" s="1163">
        <f t="shared" si="5"/>
        <v>0</v>
      </c>
      <c r="Q19" s="475">
        <f t="shared" si="5"/>
        <v>0</v>
      </c>
      <c r="R19" s="1155">
        <f>SUM(R20,R23:R25)</f>
        <v>0</v>
      </c>
      <c r="S19" s="1142">
        <f>SUM(S20,S23:S25)</f>
        <v>0</v>
      </c>
      <c r="T19" s="475">
        <f>SUM(T20,T23:T25)</f>
        <v>0</v>
      </c>
      <c r="U19" s="1143">
        <f>SUM(U20,U23:U25)</f>
        <v>0</v>
      </c>
      <c r="V19" s="1139">
        <f>U19+T19+S19+R19</f>
        <v>0</v>
      </c>
    </row>
    <row r="20" spans="1:22" x14ac:dyDescent="0.25">
      <c r="A20" s="94" t="s">
        <v>146</v>
      </c>
      <c r="B20" s="197"/>
      <c r="C20" s="197"/>
      <c r="D20" s="197"/>
      <c r="E20" s="218"/>
      <c r="F20" s="95" t="s">
        <v>1770</v>
      </c>
      <c r="G20" s="95"/>
      <c r="H20" s="95"/>
      <c r="I20" s="477"/>
      <c r="J20" s="1142">
        <f t="shared" ref="J20:Q20" si="6">J21+J22</f>
        <v>0</v>
      </c>
      <c r="K20" s="475">
        <f t="shared" si="6"/>
        <v>0</v>
      </c>
      <c r="L20" s="1155">
        <f t="shared" si="6"/>
        <v>0</v>
      </c>
      <c r="M20" s="1142">
        <f t="shared" si="6"/>
        <v>0</v>
      </c>
      <c r="N20" s="475">
        <f t="shared" si="6"/>
        <v>0</v>
      </c>
      <c r="O20" s="1155">
        <f t="shared" si="6"/>
        <v>0</v>
      </c>
      <c r="P20" s="1163">
        <f t="shared" si="6"/>
        <v>0</v>
      </c>
      <c r="Q20" s="475">
        <f t="shared" si="6"/>
        <v>0</v>
      </c>
      <c r="R20" s="1155">
        <f>R21+R22</f>
        <v>0</v>
      </c>
      <c r="S20" s="1142">
        <f>S21+S22</f>
        <v>0</v>
      </c>
      <c r="T20" s="475">
        <f>T21+T22</f>
        <v>0</v>
      </c>
      <c r="U20" s="1143">
        <f t="shared" ref="U20:U25" si="7">V20-R20-S20-T20-Q20-P20-O20-N20-M20-L20-K20-J20</f>
        <v>0</v>
      </c>
      <c r="V20" s="1139">
        <f t="shared" si="4"/>
        <v>0</v>
      </c>
    </row>
    <row r="21" spans="1:22" s="977" customFormat="1" x14ac:dyDescent="0.25">
      <c r="A21" s="972" t="s">
        <v>147</v>
      </c>
      <c r="B21" s="973"/>
      <c r="C21" s="973"/>
      <c r="D21" s="973"/>
      <c r="E21" s="974"/>
      <c r="F21" s="975" t="s">
        <v>186</v>
      </c>
      <c r="G21" s="974"/>
      <c r="H21" s="974"/>
      <c r="I21" s="1152"/>
      <c r="J21" s="1158"/>
      <c r="K21" s="974"/>
      <c r="L21" s="1169"/>
      <c r="M21" s="1158"/>
      <c r="N21" s="974"/>
      <c r="O21" s="1169"/>
      <c r="P21" s="1166"/>
      <c r="Q21" s="974"/>
      <c r="R21" s="1157"/>
      <c r="S21" s="1146"/>
      <c r="T21" s="976"/>
      <c r="U21" s="1147">
        <f t="shared" si="7"/>
        <v>0</v>
      </c>
      <c r="V21" s="1140">
        <f>G21*H21</f>
        <v>0</v>
      </c>
    </row>
    <row r="22" spans="1:22" s="977" customFormat="1" x14ac:dyDescent="0.25">
      <c r="A22" s="972" t="s">
        <v>148</v>
      </c>
      <c r="B22" s="973"/>
      <c r="C22" s="973"/>
      <c r="D22" s="973"/>
      <c r="E22" s="974"/>
      <c r="F22" s="975" t="s">
        <v>187</v>
      </c>
      <c r="G22" s="974"/>
      <c r="H22" s="974"/>
      <c r="I22" s="1152"/>
      <c r="J22" s="1158"/>
      <c r="K22" s="974"/>
      <c r="L22" s="1169"/>
      <c r="M22" s="1158"/>
      <c r="N22" s="974"/>
      <c r="O22" s="1169"/>
      <c r="P22" s="1166"/>
      <c r="Q22" s="974"/>
      <c r="R22" s="1157"/>
      <c r="S22" s="1146"/>
      <c r="T22" s="976"/>
      <c r="U22" s="1147">
        <f t="shared" si="7"/>
        <v>0</v>
      </c>
      <c r="V22" s="1140">
        <f>G22*H22</f>
        <v>0</v>
      </c>
    </row>
    <row r="23" spans="1:22" x14ac:dyDescent="0.25">
      <c r="A23" s="96" t="s">
        <v>149</v>
      </c>
      <c r="B23" s="198"/>
      <c r="C23" s="198"/>
      <c r="D23" s="198"/>
      <c r="E23" s="95"/>
      <c r="F23" s="95" t="s">
        <v>188</v>
      </c>
      <c r="G23" s="95"/>
      <c r="H23" s="95"/>
      <c r="I23" s="1153"/>
      <c r="J23" s="1159"/>
      <c r="K23" s="95"/>
      <c r="L23" s="1170"/>
      <c r="M23" s="1159"/>
      <c r="N23" s="95"/>
      <c r="O23" s="1170"/>
      <c r="P23" s="1167"/>
      <c r="Q23" s="95"/>
      <c r="R23" s="469"/>
      <c r="S23" s="1148"/>
      <c r="T23" s="408"/>
      <c r="U23" s="1147">
        <f t="shared" si="7"/>
        <v>0</v>
      </c>
      <c r="V23" s="1139">
        <f t="shared" si="4"/>
        <v>0</v>
      </c>
    </row>
    <row r="24" spans="1:22" x14ac:dyDescent="0.25">
      <c r="A24" s="96" t="s">
        <v>192</v>
      </c>
      <c r="B24" s="198"/>
      <c r="C24" s="198"/>
      <c r="D24" s="198"/>
      <c r="E24" s="95"/>
      <c r="F24" s="95" t="s">
        <v>189</v>
      </c>
      <c r="G24" s="95"/>
      <c r="H24" s="95"/>
      <c r="I24" s="1153"/>
      <c r="J24" s="1159"/>
      <c r="K24" s="95"/>
      <c r="L24" s="1170"/>
      <c r="M24" s="1159"/>
      <c r="N24" s="95"/>
      <c r="O24" s="1170"/>
      <c r="P24" s="1167"/>
      <c r="Q24" s="95"/>
      <c r="R24" s="469"/>
      <c r="S24" s="1148"/>
      <c r="T24" s="408"/>
      <c r="U24" s="1147">
        <f t="shared" si="7"/>
        <v>0</v>
      </c>
      <c r="V24" s="1139">
        <f t="shared" si="4"/>
        <v>0</v>
      </c>
    </row>
    <row r="25" spans="1:22" ht="16.5" thickBot="1" x14ac:dyDescent="0.3">
      <c r="A25" s="97" t="s">
        <v>193</v>
      </c>
      <c r="B25" s="199"/>
      <c r="C25" s="199"/>
      <c r="D25" s="199"/>
      <c r="E25" s="219"/>
      <c r="F25" s="95" t="s">
        <v>191</v>
      </c>
      <c r="G25" s="219"/>
      <c r="H25" s="219"/>
      <c r="I25" s="1154"/>
      <c r="J25" s="1171"/>
      <c r="K25" s="219"/>
      <c r="L25" s="1172"/>
      <c r="M25" s="1171"/>
      <c r="N25" s="219"/>
      <c r="O25" s="1172"/>
      <c r="P25" s="1168"/>
      <c r="Q25" s="431"/>
      <c r="R25" s="1160"/>
      <c r="S25" s="1149"/>
      <c r="T25" s="410"/>
      <c r="U25" s="1147">
        <f t="shared" si="7"/>
        <v>0</v>
      </c>
      <c r="V25" s="1139">
        <f t="shared" si="4"/>
        <v>0</v>
      </c>
    </row>
    <row r="26" spans="1:22" ht="16.5" thickBot="1" x14ac:dyDescent="0.3">
      <c r="A26" s="478"/>
      <c r="B26" s="479"/>
      <c r="C26" s="479"/>
      <c r="D26" s="479"/>
      <c r="E26" s="470"/>
      <c r="F26" s="470"/>
      <c r="G26" s="470"/>
      <c r="H26" s="470"/>
      <c r="I26" s="1161"/>
      <c r="J26" s="1173"/>
      <c r="K26" s="470"/>
      <c r="L26" s="1174"/>
      <c r="M26" s="1173"/>
      <c r="N26" s="470"/>
      <c r="O26" s="1174"/>
      <c r="P26" s="1150"/>
      <c r="Q26" s="411"/>
      <c r="R26" s="1151"/>
      <c r="S26" s="1150"/>
      <c r="T26" s="411"/>
      <c r="U26" s="1151"/>
      <c r="V26" s="1141"/>
    </row>
    <row r="27" spans="1:22" x14ac:dyDescent="0.25">
      <c r="R27" s="60"/>
      <c r="S27" s="60"/>
      <c r="T27" s="60"/>
      <c r="U27" s="60"/>
    </row>
    <row r="29" spans="1:22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</row>
    <row r="30" spans="1:22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</row>
    <row r="31" spans="1:22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</row>
  </sheetData>
  <mergeCells count="19">
    <mergeCell ref="S1:V1"/>
    <mergeCell ref="S2:V2"/>
    <mergeCell ref="J8:L8"/>
    <mergeCell ref="M8:O8"/>
    <mergeCell ref="P8:R8"/>
    <mergeCell ref="S8:U8"/>
    <mergeCell ref="G8:G9"/>
    <mergeCell ref="H8:H9"/>
    <mergeCell ref="V8:V9"/>
    <mergeCell ref="A11:F11"/>
    <mergeCell ref="U3:V3"/>
    <mergeCell ref="A4:V4"/>
    <mergeCell ref="I8:I9"/>
    <mergeCell ref="A8:A9"/>
    <mergeCell ref="B8:B9"/>
    <mergeCell ref="C8:C9"/>
    <mergeCell ref="D8:D9"/>
    <mergeCell ref="E8:E9"/>
    <mergeCell ref="F8:F9"/>
  </mergeCells>
  <phoneticPr fontId="0" type="noConversion"/>
  <pageMargins left="0.75" right="0.46" top="0.9" bottom="0.56999999999999995" header="0.5" footer="0.5"/>
  <pageSetup paperSize="9" scale="59" orientation="landscape" r:id="rId1"/>
  <headerFooter alignWithMargins="0">
    <oddFooter xml:space="preserve">&amp;R&amp;P+42
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T20"/>
  <sheetViews>
    <sheetView workbookViewId="0">
      <selection activeCell="Q1" sqref="Q1:T2"/>
    </sheetView>
  </sheetViews>
  <sheetFormatPr defaultColWidth="9.140625" defaultRowHeight="15.75" x14ac:dyDescent="0.25"/>
  <cols>
    <col min="1" max="1" width="6" style="62" customWidth="1"/>
    <col min="2" max="4" width="10.140625" style="62" customWidth="1"/>
    <col min="5" max="5" width="21.5703125" style="62" customWidth="1"/>
    <col min="6" max="7" width="20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6.28515625" style="62" customWidth="1"/>
    <col min="21" max="16384" width="9.140625" style="62"/>
  </cols>
  <sheetData>
    <row r="1" spans="1:20" x14ac:dyDescent="0.25">
      <c r="Q1" s="3139" t="s">
        <v>410</v>
      </c>
      <c r="R1" s="3139"/>
      <c r="S1" s="3139"/>
      <c r="T1" s="3139"/>
    </row>
    <row r="2" spans="1:20" ht="90" customHeight="1" x14ac:dyDescent="0.25">
      <c r="Q2" s="3139" t="s">
        <v>90</v>
      </c>
      <c r="R2" s="3139"/>
      <c r="S2" s="3139"/>
      <c r="T2" s="3139"/>
    </row>
    <row r="3" spans="1:20" x14ac:dyDescent="0.25">
      <c r="A3" s="134"/>
      <c r="B3" s="134"/>
      <c r="C3" s="134"/>
      <c r="D3" s="134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3353" t="s">
        <v>194</v>
      </c>
      <c r="T3" s="3353"/>
    </row>
    <row r="4" spans="1:20" x14ac:dyDescent="0.25">
      <c r="A4" s="3379" t="s">
        <v>195</v>
      </c>
      <c r="B4" s="3379"/>
      <c r="C4" s="3379"/>
      <c r="D4" s="3379"/>
      <c r="E4" s="3380"/>
      <c r="F4" s="3380"/>
      <c r="G4" s="3380"/>
      <c r="H4" s="3380"/>
      <c r="I4" s="3380"/>
      <c r="J4" s="3380"/>
      <c r="K4" s="3380"/>
      <c r="L4" s="3380"/>
      <c r="M4" s="3380"/>
      <c r="N4" s="3380"/>
      <c r="O4" s="3380"/>
      <c r="P4" s="3380"/>
      <c r="Q4" s="3380"/>
      <c r="R4" s="3380"/>
      <c r="S4" s="3380"/>
      <c r="T4" s="3380"/>
    </row>
    <row r="5" spans="1:20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</row>
    <row r="6" spans="1:20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253" t="s">
        <v>86</v>
      </c>
    </row>
    <row r="7" spans="1:20" ht="16.5" thickBot="1" x14ac:dyDescent="0.3">
      <c r="A7" s="84"/>
      <c r="B7" s="84"/>
      <c r="C7" s="84"/>
      <c r="D7" s="84"/>
      <c r="E7" s="84"/>
      <c r="F7" s="84"/>
      <c r="G7" s="84"/>
      <c r="H7" s="1112"/>
      <c r="I7" s="1112"/>
      <c r="J7" s="1112"/>
      <c r="K7" s="1112"/>
      <c r="L7" s="1112"/>
      <c r="M7" s="1112"/>
      <c r="N7" s="1112"/>
      <c r="O7" s="1112"/>
      <c r="P7" s="84"/>
      <c r="Q7" s="84"/>
      <c r="R7" s="84"/>
      <c r="S7" s="84"/>
      <c r="T7" s="228" t="s">
        <v>102</v>
      </c>
    </row>
    <row r="8" spans="1:20" ht="48" customHeight="1" x14ac:dyDescent="0.25">
      <c r="A8" s="3347" t="s">
        <v>5</v>
      </c>
      <c r="B8" s="3347" t="s">
        <v>322</v>
      </c>
      <c r="C8" s="3347" t="s">
        <v>356</v>
      </c>
      <c r="D8" s="3347" t="s">
        <v>480</v>
      </c>
      <c r="E8" s="3347" t="s">
        <v>448</v>
      </c>
      <c r="F8" s="3347" t="s">
        <v>196</v>
      </c>
      <c r="G8" s="3347" t="s">
        <v>1387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58" t="s">
        <v>1764</v>
      </c>
    </row>
    <row r="9" spans="1:20" ht="48" customHeight="1" thickBot="1" x14ac:dyDescent="0.3">
      <c r="A9" s="3348"/>
      <c r="B9" s="3348"/>
      <c r="C9" s="3348"/>
      <c r="D9" s="3348"/>
      <c r="E9" s="3348"/>
      <c r="F9" s="3348"/>
      <c r="G9" s="334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59"/>
    </row>
    <row r="10" spans="1:20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0" ht="15" customHeight="1" x14ac:dyDescent="0.25">
      <c r="A11" s="3376" t="s">
        <v>197</v>
      </c>
      <c r="B11" s="3377"/>
      <c r="C11" s="3377"/>
      <c r="D11" s="3377"/>
      <c r="E11" s="3377"/>
      <c r="F11" s="3378"/>
      <c r="G11" s="1374">
        <f>SUM(G12:G16)</f>
        <v>0</v>
      </c>
      <c r="H11" s="406">
        <f>SUM(H12:H16)</f>
        <v>0</v>
      </c>
      <c r="I11" s="406">
        <f t="shared" ref="I11:O11" si="0">SUM(I12:I16)</f>
        <v>0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>SUM(P12:P16)</f>
        <v>0</v>
      </c>
      <c r="Q11" s="406">
        <f>SUM(Q12:Q16)</f>
        <v>0</v>
      </c>
      <c r="R11" s="406">
        <f>SUM(R12:R16)</f>
        <v>0</v>
      </c>
      <c r="S11" s="406">
        <f>SUM(S12:S16)</f>
        <v>0</v>
      </c>
      <c r="T11" s="407">
        <f>SUM(H11:S11)</f>
        <v>0</v>
      </c>
    </row>
    <row r="12" spans="1:20" x14ac:dyDescent="0.25">
      <c r="A12" s="86" t="s">
        <v>138</v>
      </c>
      <c r="B12" s="194"/>
      <c r="C12" s="194"/>
      <c r="D12" s="194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408"/>
      <c r="Q12" s="408"/>
      <c r="R12" s="408"/>
      <c r="S12" s="408"/>
      <c r="T12" s="407">
        <f t="shared" ref="T12:T16" si="1">SUM(H12:S12)</f>
        <v>0</v>
      </c>
    </row>
    <row r="13" spans="1:20" x14ac:dyDescent="0.25">
      <c r="A13" s="86" t="s">
        <v>145</v>
      </c>
      <c r="B13" s="194"/>
      <c r="C13" s="194"/>
      <c r="D13" s="194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408"/>
      <c r="Q13" s="408"/>
      <c r="R13" s="408"/>
      <c r="S13" s="408"/>
      <c r="T13" s="407">
        <f t="shared" si="1"/>
        <v>0</v>
      </c>
    </row>
    <row r="14" spans="1:20" x14ac:dyDescent="0.25">
      <c r="A14" s="100" t="s">
        <v>150</v>
      </c>
      <c r="B14" s="200"/>
      <c r="C14" s="200"/>
      <c r="D14" s="2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410"/>
      <c r="Q14" s="410"/>
      <c r="R14" s="410"/>
      <c r="S14" s="410"/>
      <c r="T14" s="407">
        <f t="shared" si="1"/>
        <v>0</v>
      </c>
    </row>
    <row r="15" spans="1:20" x14ac:dyDescent="0.25">
      <c r="A15" s="100" t="s">
        <v>151</v>
      </c>
      <c r="B15" s="200"/>
      <c r="C15" s="200"/>
      <c r="D15" s="2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410"/>
      <c r="Q15" s="410"/>
      <c r="R15" s="410"/>
      <c r="S15" s="410"/>
      <c r="T15" s="407">
        <f t="shared" si="1"/>
        <v>0</v>
      </c>
    </row>
    <row r="16" spans="1:20" x14ac:dyDescent="0.25">
      <c r="A16" s="100"/>
      <c r="B16" s="200"/>
      <c r="C16" s="200"/>
      <c r="D16" s="2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410"/>
      <c r="Q16" s="410"/>
      <c r="R16" s="410"/>
      <c r="S16" s="410"/>
      <c r="T16" s="407">
        <f t="shared" si="1"/>
        <v>0</v>
      </c>
    </row>
    <row r="17" spans="1:20" ht="16.5" thickBot="1" x14ac:dyDescent="0.3">
      <c r="A17" s="102"/>
      <c r="B17" s="201"/>
      <c r="C17" s="201"/>
      <c r="D17" s="20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411"/>
      <c r="Q17" s="411"/>
      <c r="R17" s="411"/>
      <c r="S17" s="411"/>
      <c r="T17" s="412"/>
    </row>
    <row r="18" spans="1:20" x14ac:dyDescent="0.25">
      <c r="A18" s="84"/>
      <c r="B18" s="84"/>
      <c r="C18" s="84"/>
      <c r="D18" s="84"/>
      <c r="E18" s="84"/>
      <c r="F18" s="84"/>
      <c r="G18" s="84"/>
      <c r="H18" s="1112"/>
      <c r="I18" s="1112"/>
      <c r="J18" s="1112"/>
      <c r="K18" s="1112"/>
      <c r="L18" s="1112"/>
      <c r="M18" s="1112"/>
      <c r="N18" s="1112"/>
      <c r="O18" s="1112"/>
      <c r="P18" s="84"/>
      <c r="Q18" s="84"/>
      <c r="R18" s="84"/>
      <c r="S18" s="84"/>
      <c r="T18" s="84"/>
    </row>
    <row r="19" spans="1:2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</sheetData>
  <mergeCells count="17">
    <mergeCell ref="Q8:S8"/>
    <mergeCell ref="T8:T9"/>
    <mergeCell ref="A11:F11"/>
    <mergeCell ref="Q1:T1"/>
    <mergeCell ref="Q2:T2"/>
    <mergeCell ref="S3:T3"/>
    <mergeCell ref="A4:T4"/>
    <mergeCell ref="A8:A9"/>
    <mergeCell ref="B8:B9"/>
    <mergeCell ref="C8:C9"/>
    <mergeCell ref="D8:D9"/>
    <mergeCell ref="E8:E9"/>
    <mergeCell ref="F8:F9"/>
    <mergeCell ref="G8:G9"/>
    <mergeCell ref="H8:J8"/>
    <mergeCell ref="K8:M8"/>
    <mergeCell ref="N8:P8"/>
  </mergeCells>
  <phoneticPr fontId="0" type="noConversion"/>
  <printOptions horizontalCentered="1"/>
  <pageMargins left="1.4960629921259843" right="0.39370078740157483" top="0.98425196850393704" bottom="0.98425196850393704" header="0.51181102362204722" footer="0.51181102362204722"/>
  <pageSetup paperSize="9" scale="59" orientation="landscape" r:id="rId1"/>
  <headerFooter alignWithMargins="0">
    <oddFooter xml:space="preserve">&amp;R&amp;P+43
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B19"/>
  <sheetViews>
    <sheetView workbookViewId="0"/>
  </sheetViews>
  <sheetFormatPr defaultColWidth="9.140625" defaultRowHeight="15.75" x14ac:dyDescent="0.25"/>
  <cols>
    <col min="1" max="1" width="4.7109375" style="64" customWidth="1"/>
    <col min="2" max="2" width="10.28515625" style="64" customWidth="1"/>
    <col min="3" max="3" width="9.28515625" style="64" customWidth="1"/>
    <col min="4" max="4" width="9.85546875" style="64" customWidth="1"/>
    <col min="5" max="5" width="24.140625" style="64" customWidth="1"/>
    <col min="6" max="6" width="12.5703125" style="64" customWidth="1"/>
    <col min="7" max="7" width="12.7109375" style="64" customWidth="1"/>
    <col min="8" max="8" width="13.28515625" style="64" customWidth="1"/>
    <col min="9" max="9" width="17.28515625" style="64" customWidth="1"/>
    <col min="10" max="10" width="8.28515625" style="64" bestFit="1" customWidth="1"/>
    <col min="11" max="11" width="9.85546875" style="64" bestFit="1" customWidth="1"/>
    <col min="12" max="12" width="6" style="64" bestFit="1" customWidth="1"/>
    <col min="13" max="13" width="8.140625" style="64" bestFit="1" customWidth="1"/>
    <col min="14" max="14" width="5" style="64" bestFit="1" customWidth="1"/>
    <col min="15" max="16" width="6.42578125" style="64" bestFit="1" customWidth="1"/>
    <col min="17" max="17" width="7.7109375" style="64" bestFit="1" customWidth="1"/>
    <col min="18" max="18" width="10.28515625" style="64" bestFit="1" customWidth="1"/>
    <col min="19" max="19" width="9.28515625" style="64" bestFit="1" customWidth="1"/>
    <col min="20" max="20" width="8.140625" style="64" bestFit="1" customWidth="1"/>
    <col min="21" max="21" width="9.140625" style="64" bestFit="1" customWidth="1"/>
    <col min="22" max="22" width="17.85546875" style="64" customWidth="1"/>
    <col min="23" max="24" width="12.7109375" style="64" customWidth="1"/>
    <col min="25" max="25" width="15.28515625" style="64" customWidth="1"/>
    <col min="26" max="26" width="9.140625" style="64" customWidth="1"/>
    <col min="27" max="27" width="8.140625" style="64" customWidth="1"/>
    <col min="28" max="16384" width="9.140625" style="64"/>
  </cols>
  <sheetData>
    <row r="1" spans="1:28" ht="15.75" customHeight="1" x14ac:dyDescent="0.25">
      <c r="I1" s="2906" t="s">
        <v>410</v>
      </c>
      <c r="J1" s="2906"/>
      <c r="K1" s="2906"/>
      <c r="L1" s="2906"/>
      <c r="M1" s="2906"/>
      <c r="N1" s="2906"/>
      <c r="O1" s="2906"/>
      <c r="P1" s="2906"/>
      <c r="Q1" s="2906"/>
      <c r="R1" s="2906"/>
      <c r="S1" s="2906"/>
      <c r="T1" s="2906"/>
      <c r="U1" s="2906"/>
      <c r="V1" s="2906"/>
    </row>
    <row r="2" spans="1:28" ht="50.25" customHeight="1" x14ac:dyDescent="0.25">
      <c r="I2" s="2906" t="s">
        <v>90</v>
      </c>
      <c r="J2" s="2906"/>
      <c r="K2" s="2906"/>
      <c r="L2" s="2906"/>
      <c r="M2" s="2906"/>
      <c r="N2" s="2906"/>
      <c r="O2" s="2906"/>
      <c r="P2" s="2906"/>
      <c r="Q2" s="2906"/>
      <c r="R2" s="2906"/>
      <c r="S2" s="2906"/>
      <c r="T2" s="2906"/>
      <c r="U2" s="2906"/>
      <c r="V2" s="2906"/>
    </row>
    <row r="3" spans="1:28" x14ac:dyDescent="0.25">
      <c r="A3" s="462"/>
      <c r="B3" s="462"/>
      <c r="C3" s="462"/>
      <c r="D3" s="462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389" t="s">
        <v>198</v>
      </c>
      <c r="V3" s="389"/>
    </row>
    <row r="4" spans="1:28" x14ac:dyDescent="0.25">
      <c r="A4" s="3383" t="s">
        <v>199</v>
      </c>
      <c r="B4" s="3383"/>
      <c r="C4" s="3383"/>
      <c r="D4" s="3383"/>
      <c r="E4" s="3383"/>
      <c r="F4" s="3383"/>
      <c r="G4" s="3383"/>
      <c r="H4" s="3383"/>
      <c r="I4" s="3383"/>
      <c r="J4" s="3383"/>
      <c r="K4" s="3383"/>
      <c r="L4" s="3383"/>
      <c r="M4" s="3383"/>
      <c r="N4" s="3383"/>
      <c r="O4" s="3383"/>
      <c r="P4" s="3383"/>
      <c r="Q4" s="3383"/>
      <c r="R4" s="3383"/>
      <c r="S4" s="3383"/>
      <c r="T4" s="3383"/>
      <c r="U4" s="3383"/>
      <c r="V4" s="3383"/>
      <c r="W4" s="463"/>
      <c r="X4" s="463"/>
      <c r="Y4" s="463"/>
      <c r="Z4" s="464"/>
      <c r="AA4" s="464"/>
      <c r="AB4" s="464"/>
    </row>
    <row r="5" spans="1:28" s="390" customFormat="1" ht="18.75" customHeight="1" thickBot="1" x14ac:dyDescent="0.3">
      <c r="A5" s="391"/>
      <c r="B5" s="391"/>
      <c r="C5" s="391"/>
      <c r="D5" s="391"/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</row>
    <row r="6" spans="1:28" ht="16.5" thickBot="1" x14ac:dyDescent="0.3">
      <c r="F6" s="68" t="s">
        <v>99</v>
      </c>
      <c r="G6" s="288"/>
      <c r="H6" s="288"/>
      <c r="I6" s="418"/>
      <c r="J6" s="418"/>
      <c r="K6" s="418"/>
      <c r="L6" s="418"/>
      <c r="M6" s="418"/>
      <c r="N6" s="418"/>
      <c r="O6" s="418"/>
      <c r="P6" s="418"/>
      <c r="Q6" s="418"/>
      <c r="R6" s="253" t="s">
        <v>86</v>
      </c>
    </row>
    <row r="7" spans="1:28" ht="16.5" thickBot="1" x14ac:dyDescent="0.3">
      <c r="V7" s="228" t="s">
        <v>102</v>
      </c>
    </row>
    <row r="8" spans="1:28" s="104" customFormat="1" ht="54.75" customHeight="1" x14ac:dyDescent="0.25">
      <c r="A8" s="3381" t="s">
        <v>5</v>
      </c>
      <c r="B8" s="3381" t="s">
        <v>322</v>
      </c>
      <c r="C8" s="3381" t="s">
        <v>356</v>
      </c>
      <c r="D8" s="3381" t="s">
        <v>480</v>
      </c>
      <c r="E8" s="3381" t="s">
        <v>200</v>
      </c>
      <c r="F8" s="3381" t="s">
        <v>201</v>
      </c>
      <c r="G8" s="3381" t="s">
        <v>202</v>
      </c>
      <c r="H8" s="3381" t="s">
        <v>505</v>
      </c>
      <c r="I8" s="3381" t="s">
        <v>1387</v>
      </c>
      <c r="J8" s="3364" t="s">
        <v>1765</v>
      </c>
      <c r="K8" s="3365"/>
      <c r="L8" s="3366"/>
      <c r="M8" s="3364" t="s">
        <v>1766</v>
      </c>
      <c r="N8" s="3365"/>
      <c r="O8" s="3366"/>
      <c r="P8" s="3375" t="s">
        <v>1767</v>
      </c>
      <c r="Q8" s="3365"/>
      <c r="R8" s="3366"/>
      <c r="S8" s="3364" t="s">
        <v>1768</v>
      </c>
      <c r="T8" s="3365"/>
      <c r="U8" s="3366"/>
      <c r="V8" s="3358" t="s">
        <v>1764</v>
      </c>
    </row>
    <row r="9" spans="1:28" s="104" customFormat="1" ht="54.75" customHeight="1" thickBot="1" x14ac:dyDescent="0.3">
      <c r="A9" s="3382"/>
      <c r="B9" s="3382"/>
      <c r="C9" s="3382"/>
      <c r="D9" s="3382"/>
      <c r="E9" s="3382"/>
      <c r="F9" s="3382"/>
      <c r="G9" s="3382"/>
      <c r="H9" s="3382"/>
      <c r="I9" s="3382"/>
      <c r="J9" s="1133" t="s">
        <v>2056</v>
      </c>
      <c r="K9" s="1131" t="s">
        <v>2057</v>
      </c>
      <c r="L9" s="1134" t="s">
        <v>2058</v>
      </c>
      <c r="M9" s="1133" t="s">
        <v>2059</v>
      </c>
      <c r="N9" s="1131" t="s">
        <v>2060</v>
      </c>
      <c r="O9" s="1134" t="s">
        <v>2061</v>
      </c>
      <c r="P9" s="1132" t="s">
        <v>2062</v>
      </c>
      <c r="Q9" s="1131" t="s">
        <v>2063</v>
      </c>
      <c r="R9" s="1134" t="s">
        <v>2064</v>
      </c>
      <c r="S9" s="1133" t="s">
        <v>2065</v>
      </c>
      <c r="T9" s="1131" t="s">
        <v>2066</v>
      </c>
      <c r="U9" s="1134" t="s">
        <v>2067</v>
      </c>
      <c r="V9" s="3359"/>
    </row>
    <row r="10" spans="1:28" ht="16.5" thickBot="1" x14ac:dyDescent="0.3">
      <c r="A10" s="105">
        <v>1</v>
      </c>
      <c r="B10" s="76">
        <v>2</v>
      </c>
      <c r="C10" s="239">
        <v>3</v>
      </c>
      <c r="D10" s="76">
        <v>4</v>
      </c>
      <c r="E10" s="239">
        <v>5</v>
      </c>
      <c r="F10" s="76">
        <v>6</v>
      </c>
      <c r="G10" s="239">
        <v>7</v>
      </c>
      <c r="H10" s="76">
        <v>8</v>
      </c>
      <c r="I10" s="239">
        <v>9</v>
      </c>
      <c r="J10" s="76">
        <v>10</v>
      </c>
      <c r="K10" s="239">
        <v>11</v>
      </c>
      <c r="L10" s="76">
        <v>12</v>
      </c>
      <c r="M10" s="239">
        <v>13</v>
      </c>
      <c r="N10" s="76">
        <v>14</v>
      </c>
      <c r="O10" s="239">
        <v>15</v>
      </c>
      <c r="P10" s="76">
        <v>16</v>
      </c>
      <c r="Q10" s="239">
        <v>17</v>
      </c>
      <c r="R10" s="76">
        <v>18</v>
      </c>
      <c r="S10" s="239">
        <v>19</v>
      </c>
      <c r="T10" s="76">
        <v>20</v>
      </c>
      <c r="U10" s="1178">
        <v>21</v>
      </c>
      <c r="V10" s="1129">
        <v>22</v>
      </c>
    </row>
    <row r="11" spans="1:28" x14ac:dyDescent="0.25">
      <c r="A11" s="3384" t="s">
        <v>203</v>
      </c>
      <c r="B11" s="3385"/>
      <c r="C11" s="3385"/>
      <c r="D11" s="3385"/>
      <c r="E11" s="3386"/>
      <c r="F11" s="465"/>
      <c r="G11" s="466"/>
      <c r="H11" s="466"/>
      <c r="I11" s="1380">
        <f>SUM(I12:I15)</f>
        <v>0</v>
      </c>
      <c r="J11" s="467">
        <f t="shared" ref="J11:Q11" si="0">SUM(J12:J15)</f>
        <v>0</v>
      </c>
      <c r="K11" s="467">
        <f t="shared" si="0"/>
        <v>0</v>
      </c>
      <c r="L11" s="467">
        <f t="shared" si="0"/>
        <v>0</v>
      </c>
      <c r="M11" s="467">
        <f t="shared" si="0"/>
        <v>0</v>
      </c>
      <c r="N11" s="467">
        <f t="shared" si="0"/>
        <v>0</v>
      </c>
      <c r="O11" s="467">
        <f t="shared" si="0"/>
        <v>0</v>
      </c>
      <c r="P11" s="467">
        <f t="shared" si="0"/>
        <v>0</v>
      </c>
      <c r="Q11" s="467">
        <f t="shared" si="0"/>
        <v>0</v>
      </c>
      <c r="R11" s="467">
        <f>SUM(R12:R15)</f>
        <v>0</v>
      </c>
      <c r="S11" s="467">
        <f>SUM(S12:S15)</f>
        <v>0</v>
      </c>
      <c r="T11" s="467">
        <f>SUM(T12:T15)</f>
        <v>0</v>
      </c>
      <c r="U11" s="467">
        <f>SUM(U12:U15)</f>
        <v>0</v>
      </c>
      <c r="V11" s="468">
        <f>U11+T11+S11+R11+Q11+P11+O11+N11+M11+L11+K11+J11</f>
        <v>0</v>
      </c>
    </row>
    <row r="12" spans="1:28" x14ac:dyDescent="0.25">
      <c r="A12" s="86" t="s">
        <v>138</v>
      </c>
      <c r="B12" s="194"/>
      <c r="C12" s="194"/>
      <c r="D12" s="194"/>
      <c r="E12" s="137" t="s">
        <v>204</v>
      </c>
      <c r="F12" s="428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408"/>
      <c r="S12" s="408"/>
      <c r="T12" s="408"/>
      <c r="U12" s="408">
        <f>V12-T12-S12-R12-Q12-P12-O12-N12-M12-L12-K12-J12</f>
        <v>0</v>
      </c>
      <c r="V12" s="469">
        <f>$F12*$G12*H12/100</f>
        <v>0</v>
      </c>
    </row>
    <row r="13" spans="1:28" x14ac:dyDescent="0.25">
      <c r="A13" s="86" t="s">
        <v>145</v>
      </c>
      <c r="B13" s="194"/>
      <c r="C13" s="194"/>
      <c r="D13" s="194"/>
      <c r="E13" s="137" t="s">
        <v>205</v>
      </c>
      <c r="F13" s="428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408"/>
      <c r="S13" s="408"/>
      <c r="T13" s="408"/>
      <c r="U13" s="408">
        <f>V13-T13-S13-R13-Q13-P13-O13-N13-M13-L13-K13-J13</f>
        <v>0</v>
      </c>
      <c r="V13" s="469">
        <f>$F13*$G13*H13/100</f>
        <v>0</v>
      </c>
    </row>
    <row r="14" spans="1:28" x14ac:dyDescent="0.25">
      <c r="A14" s="86" t="s">
        <v>150</v>
      </c>
      <c r="B14" s="194"/>
      <c r="C14" s="194"/>
      <c r="D14" s="194"/>
      <c r="E14" s="137" t="s">
        <v>206</v>
      </c>
      <c r="F14" s="428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408"/>
      <c r="S14" s="408"/>
      <c r="T14" s="408"/>
      <c r="U14" s="408">
        <f>V14-T14-S14-R14-Q14-P14-O14-N14-M14-L14-K14-J14</f>
        <v>0</v>
      </c>
      <c r="V14" s="469">
        <f>$F14*$G14*H14/100</f>
        <v>0</v>
      </c>
    </row>
    <row r="15" spans="1:28" x14ac:dyDescent="0.25">
      <c r="A15" s="86" t="s">
        <v>151</v>
      </c>
      <c r="B15" s="194"/>
      <c r="C15" s="194"/>
      <c r="D15" s="194"/>
      <c r="E15" s="137"/>
      <c r="F15" s="428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408"/>
      <c r="S15" s="408"/>
      <c r="T15" s="408"/>
      <c r="U15" s="408">
        <f>V15-T15-S15-R15-Q15-P15-O15-N15-M15-L15-K15-J15</f>
        <v>0</v>
      </c>
      <c r="V15" s="469">
        <f>$F15*$G15*H15/100</f>
        <v>0</v>
      </c>
    </row>
    <row r="16" spans="1:28" ht="16.5" thickBot="1" x14ac:dyDescent="0.3">
      <c r="A16" s="106"/>
      <c r="B16" s="202"/>
      <c r="C16" s="202"/>
      <c r="D16" s="202"/>
      <c r="E16" s="107"/>
      <c r="F16" s="470"/>
      <c r="G16" s="470"/>
      <c r="H16" s="470"/>
      <c r="I16" s="470"/>
      <c r="J16" s="470"/>
      <c r="K16" s="470"/>
      <c r="L16" s="470"/>
      <c r="M16" s="470"/>
      <c r="N16" s="470"/>
      <c r="O16" s="470"/>
      <c r="P16" s="470"/>
      <c r="Q16" s="470"/>
      <c r="R16" s="471"/>
      <c r="S16" s="471"/>
      <c r="T16" s="471"/>
      <c r="U16" s="471"/>
      <c r="V16" s="472"/>
    </row>
    <row r="18" spans="1:25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spans="1:25" x14ac:dyDescent="0.25">
      <c r="A19" s="64" t="s">
        <v>207</v>
      </c>
    </row>
  </sheetData>
  <mergeCells count="18">
    <mergeCell ref="A11:E11"/>
    <mergeCell ref="I2:V2"/>
    <mergeCell ref="I1:V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L8"/>
    <mergeCell ref="M8:O8"/>
    <mergeCell ref="P8:R8"/>
    <mergeCell ref="S8:U8"/>
    <mergeCell ref="V8:V9"/>
    <mergeCell ref="A4:V4"/>
  </mergeCells>
  <phoneticPr fontId="0" type="noConversion"/>
  <pageMargins left="0.75" right="0.44" top="1" bottom="1" header="0.5" footer="0.5"/>
  <pageSetup paperSize="9" scale="59" orientation="landscape" r:id="rId1"/>
  <headerFooter alignWithMargins="0">
    <oddFooter xml:space="preserve">&amp;R&amp;P+44
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Y19"/>
  <sheetViews>
    <sheetView workbookViewId="0">
      <selection activeCell="L2" sqref="L2:Y2"/>
    </sheetView>
  </sheetViews>
  <sheetFormatPr defaultColWidth="17.140625" defaultRowHeight="15.75" x14ac:dyDescent="0.25"/>
  <cols>
    <col min="1" max="1" width="5.28515625" style="65" customWidth="1"/>
    <col min="2" max="4" width="8.42578125" style="65" customWidth="1"/>
    <col min="5" max="5" width="17.85546875" style="65" customWidth="1"/>
    <col min="6" max="7" width="17.140625" style="65" customWidth="1"/>
    <col min="8" max="9" width="9.5703125" style="65" customWidth="1"/>
    <col min="10" max="10" width="20.5703125" style="65" customWidth="1"/>
    <col min="11" max="11" width="12.28515625" style="65" customWidth="1"/>
    <col min="12" max="12" width="18.140625" style="65" customWidth="1"/>
    <col min="13" max="13" width="8.28515625" style="65" bestFit="1" customWidth="1"/>
    <col min="14" max="14" width="9.85546875" style="65" bestFit="1" customWidth="1"/>
    <col min="15" max="15" width="6" style="65" bestFit="1" customWidth="1"/>
    <col min="16" max="16" width="8.140625" style="65" bestFit="1" customWidth="1"/>
    <col min="17" max="17" width="5" style="65" bestFit="1" customWidth="1"/>
    <col min="18" max="19" width="6.42578125" style="65" bestFit="1" customWidth="1"/>
    <col min="20" max="20" width="7.7109375" style="65" bestFit="1" customWidth="1"/>
    <col min="21" max="21" width="10.28515625" style="65" bestFit="1" customWidth="1"/>
    <col min="22" max="22" width="9.28515625" style="65" bestFit="1" customWidth="1"/>
    <col min="23" max="23" width="8.140625" style="65" bestFit="1" customWidth="1"/>
    <col min="24" max="24" width="9.140625" style="65" bestFit="1" customWidth="1"/>
    <col min="25" max="25" width="16.7109375" style="65" customWidth="1"/>
    <col min="26" max="16384" width="17.140625" style="65"/>
  </cols>
  <sheetData>
    <row r="1" spans="1:25" ht="15.75" customHeight="1" x14ac:dyDescent="0.25">
      <c r="L1" s="2906" t="s">
        <v>410</v>
      </c>
      <c r="M1" s="2906"/>
      <c r="N1" s="2906"/>
      <c r="O1" s="2906"/>
      <c r="P1" s="2906"/>
      <c r="Q1" s="2906"/>
      <c r="R1" s="2906"/>
      <c r="S1" s="2906"/>
      <c r="T1" s="2906"/>
      <c r="U1" s="2906"/>
      <c r="V1" s="2906"/>
      <c r="W1" s="2906"/>
      <c r="X1" s="2906"/>
      <c r="Y1" s="2906"/>
    </row>
    <row r="2" spans="1:25" ht="59.25" customHeight="1" x14ac:dyDescent="0.25">
      <c r="L2" s="3139" t="s">
        <v>90</v>
      </c>
      <c r="M2" s="3139"/>
      <c r="N2" s="3139"/>
      <c r="O2" s="3139"/>
      <c r="P2" s="3139"/>
      <c r="Q2" s="3139"/>
      <c r="R2" s="3139"/>
      <c r="S2" s="3139"/>
      <c r="T2" s="3139"/>
      <c r="U2" s="3139"/>
      <c r="V2" s="3139"/>
      <c r="W2" s="3139"/>
      <c r="X2" s="3139"/>
      <c r="Y2" s="3139"/>
    </row>
    <row r="3" spans="1:25" x14ac:dyDescent="0.25">
      <c r="V3" s="451"/>
      <c r="W3" s="452"/>
      <c r="X3" s="3353" t="s">
        <v>208</v>
      </c>
      <c r="Y3" s="3353"/>
    </row>
    <row r="4" spans="1:25" x14ac:dyDescent="0.25">
      <c r="F4" s="451"/>
      <c r="G4" s="451" t="s">
        <v>767</v>
      </c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W4" s="451"/>
      <c r="X4" s="451"/>
      <c r="Y4" s="451"/>
    </row>
    <row r="5" spans="1:25" s="390" customFormat="1" ht="18.75" customHeight="1" thickBot="1" x14ac:dyDescent="0.3">
      <c r="A5" s="391"/>
      <c r="B5" s="391"/>
      <c r="C5" s="391"/>
      <c r="D5" s="391"/>
      <c r="E5" s="391"/>
      <c r="F5" s="413" t="s">
        <v>85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</row>
    <row r="6" spans="1:25" s="64" customFormat="1" ht="16.5" thickBot="1" x14ac:dyDescent="0.3">
      <c r="G6" s="68" t="s">
        <v>99</v>
      </c>
      <c r="H6" s="441"/>
      <c r="I6" s="441"/>
      <c r="J6" s="253" t="s">
        <v>86</v>
      </c>
    </row>
    <row r="7" spans="1:25" ht="15.95" customHeight="1" thickBot="1" x14ac:dyDescent="0.3">
      <c r="Y7" s="230" t="s">
        <v>102</v>
      </c>
    </row>
    <row r="8" spans="1:25" s="108" customFormat="1" ht="66.75" customHeight="1" x14ac:dyDescent="0.25">
      <c r="A8" s="3381" t="s">
        <v>5</v>
      </c>
      <c r="B8" s="3381" t="s">
        <v>322</v>
      </c>
      <c r="C8" s="3381" t="s">
        <v>356</v>
      </c>
      <c r="D8" s="3381" t="s">
        <v>480</v>
      </c>
      <c r="E8" s="3381" t="s">
        <v>448</v>
      </c>
      <c r="F8" s="3381" t="s">
        <v>209</v>
      </c>
      <c r="G8" s="3381" t="s">
        <v>200</v>
      </c>
      <c r="H8" s="3381" t="s">
        <v>210</v>
      </c>
      <c r="I8" s="3381" t="s">
        <v>211</v>
      </c>
      <c r="J8" s="3381" t="s">
        <v>212</v>
      </c>
      <c r="K8" s="3381" t="s">
        <v>492</v>
      </c>
      <c r="L8" s="3381" t="s">
        <v>1387</v>
      </c>
      <c r="M8" s="3364" t="s">
        <v>1765</v>
      </c>
      <c r="N8" s="3365"/>
      <c r="O8" s="3366"/>
      <c r="P8" s="3364" t="s">
        <v>1766</v>
      </c>
      <c r="Q8" s="3365"/>
      <c r="R8" s="3366"/>
      <c r="S8" s="3375" t="s">
        <v>1767</v>
      </c>
      <c r="T8" s="3365"/>
      <c r="U8" s="3366"/>
      <c r="V8" s="3364" t="s">
        <v>1768</v>
      </c>
      <c r="W8" s="3365"/>
      <c r="X8" s="3366"/>
      <c r="Y8" s="3358" t="s">
        <v>1764</v>
      </c>
    </row>
    <row r="9" spans="1:25" s="108" customFormat="1" ht="66.75" customHeight="1" thickBot="1" x14ac:dyDescent="0.3">
      <c r="A9" s="3382"/>
      <c r="B9" s="3382"/>
      <c r="C9" s="3382"/>
      <c r="D9" s="3382"/>
      <c r="E9" s="3382"/>
      <c r="F9" s="3382"/>
      <c r="G9" s="3382"/>
      <c r="H9" s="3382"/>
      <c r="I9" s="3382"/>
      <c r="J9" s="3382"/>
      <c r="K9" s="3382"/>
      <c r="L9" s="3382"/>
      <c r="M9" s="1133" t="s">
        <v>2056</v>
      </c>
      <c r="N9" s="1131" t="s">
        <v>2057</v>
      </c>
      <c r="O9" s="1134" t="s">
        <v>2058</v>
      </c>
      <c r="P9" s="1133" t="s">
        <v>2059</v>
      </c>
      <c r="Q9" s="1131" t="s">
        <v>2060</v>
      </c>
      <c r="R9" s="1134" t="s">
        <v>2061</v>
      </c>
      <c r="S9" s="1132" t="s">
        <v>2062</v>
      </c>
      <c r="T9" s="1131" t="s">
        <v>2063</v>
      </c>
      <c r="U9" s="1134" t="s">
        <v>2064</v>
      </c>
      <c r="V9" s="1133" t="s">
        <v>2065</v>
      </c>
      <c r="W9" s="1131" t="s">
        <v>2066</v>
      </c>
      <c r="X9" s="1134" t="s">
        <v>2067</v>
      </c>
      <c r="Y9" s="3359"/>
    </row>
    <row r="10" spans="1:25" s="108" customFormat="1" ht="16.5" customHeight="1" thickBot="1" x14ac:dyDescent="0.3">
      <c r="A10" s="240">
        <v>1</v>
      </c>
      <c r="B10" s="241">
        <v>2</v>
      </c>
      <c r="C10" s="242">
        <v>3</v>
      </c>
      <c r="D10" s="241">
        <v>4</v>
      </c>
      <c r="E10" s="242">
        <v>5</v>
      </c>
      <c r="F10" s="241">
        <v>6</v>
      </c>
      <c r="G10" s="242">
        <v>7</v>
      </c>
      <c r="H10" s="241">
        <v>8</v>
      </c>
      <c r="I10" s="242">
        <v>9</v>
      </c>
      <c r="J10" s="241">
        <v>10</v>
      </c>
      <c r="K10" s="242">
        <v>11</v>
      </c>
      <c r="L10" s="241">
        <v>12</v>
      </c>
      <c r="M10" s="242">
        <v>13</v>
      </c>
      <c r="N10" s="241">
        <v>14</v>
      </c>
      <c r="O10" s="242">
        <v>15</v>
      </c>
      <c r="P10" s="241">
        <v>16</v>
      </c>
      <c r="Q10" s="242">
        <v>17</v>
      </c>
      <c r="R10" s="241">
        <v>18</v>
      </c>
      <c r="S10" s="242">
        <v>19</v>
      </c>
      <c r="T10" s="241">
        <v>20</v>
      </c>
      <c r="U10" s="242">
        <v>21</v>
      </c>
      <c r="V10" s="241">
        <v>22</v>
      </c>
      <c r="W10" s="242">
        <v>23</v>
      </c>
      <c r="X10" s="1176">
        <v>24</v>
      </c>
      <c r="Y10" s="1177">
        <v>25</v>
      </c>
    </row>
    <row r="11" spans="1:25" x14ac:dyDescent="0.25">
      <c r="A11" s="3387" t="s">
        <v>213</v>
      </c>
      <c r="B11" s="3388"/>
      <c r="C11" s="3388"/>
      <c r="D11" s="3388"/>
      <c r="E11" s="3389"/>
      <c r="F11" s="3389"/>
      <c r="G11" s="3389"/>
      <c r="H11" s="3389"/>
      <c r="I11" s="3389"/>
      <c r="J11" s="453"/>
      <c r="K11" s="461"/>
      <c r="L11" s="1399">
        <f t="shared" ref="L11:T11" si="0">SUM(L12:L16)</f>
        <v>0</v>
      </c>
      <c r="M11" s="804">
        <f t="shared" si="0"/>
        <v>0</v>
      </c>
      <c r="N11" s="804">
        <f t="shared" si="0"/>
        <v>0</v>
      </c>
      <c r="O11" s="804">
        <f t="shared" si="0"/>
        <v>0</v>
      </c>
      <c r="P11" s="804">
        <f t="shared" si="0"/>
        <v>0</v>
      </c>
      <c r="Q11" s="804">
        <f t="shared" si="0"/>
        <v>0</v>
      </c>
      <c r="R11" s="804">
        <f t="shared" si="0"/>
        <v>0</v>
      </c>
      <c r="S11" s="804">
        <f t="shared" si="0"/>
        <v>0</v>
      </c>
      <c r="T11" s="804">
        <f t="shared" si="0"/>
        <v>0</v>
      </c>
      <c r="U11" s="804">
        <f>SUM(U12:U16)</f>
        <v>0</v>
      </c>
      <c r="V11" s="804">
        <f>SUM(V12:V16)</f>
        <v>0</v>
      </c>
      <c r="W11" s="804">
        <f>SUM(W12:W16)</f>
        <v>0</v>
      </c>
      <c r="X11" s="804">
        <f>SUM(X12:X16)</f>
        <v>0</v>
      </c>
      <c r="Y11" s="805">
        <f>X11+W11+V11+U11+T11+S11+R11+Q11+P11+O11+N11+M11</f>
        <v>0</v>
      </c>
    </row>
    <row r="12" spans="1:25" x14ac:dyDescent="0.25">
      <c r="A12" s="109" t="s">
        <v>138</v>
      </c>
      <c r="B12" s="203"/>
      <c r="C12" s="203"/>
      <c r="D12" s="203"/>
      <c r="E12" s="454"/>
      <c r="F12" s="454"/>
      <c r="G12" s="454"/>
      <c r="H12" s="455"/>
      <c r="I12" s="455"/>
      <c r="J12" s="455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803">
        <f>SUM(M12:X12)</f>
        <v>0</v>
      </c>
    </row>
    <row r="13" spans="1:25" x14ac:dyDescent="0.25">
      <c r="A13" s="109" t="s">
        <v>145</v>
      </c>
      <c r="B13" s="203"/>
      <c r="C13" s="203"/>
      <c r="D13" s="203"/>
      <c r="E13" s="454"/>
      <c r="F13" s="454"/>
      <c r="G13" s="454"/>
      <c r="H13" s="455"/>
      <c r="I13" s="455"/>
      <c r="J13" s="455"/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803">
        <f t="shared" ref="Y13:Y16" si="1">SUM(M13:X13)</f>
        <v>0</v>
      </c>
    </row>
    <row r="14" spans="1:25" x14ac:dyDescent="0.25">
      <c r="A14" s="109" t="s">
        <v>150</v>
      </c>
      <c r="B14" s="203"/>
      <c r="C14" s="203"/>
      <c r="D14" s="203"/>
      <c r="E14" s="454"/>
      <c r="F14" s="454"/>
      <c r="G14" s="454"/>
      <c r="H14" s="455"/>
      <c r="I14" s="455"/>
      <c r="J14" s="455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803">
        <f t="shared" si="1"/>
        <v>0</v>
      </c>
    </row>
    <row r="15" spans="1:25" x14ac:dyDescent="0.25">
      <c r="A15" s="109" t="s">
        <v>151</v>
      </c>
      <c r="B15" s="203"/>
      <c r="C15" s="203"/>
      <c r="D15" s="203"/>
      <c r="E15" s="454"/>
      <c r="F15" s="454"/>
      <c r="G15" s="454"/>
      <c r="H15" s="455"/>
      <c r="I15" s="455"/>
      <c r="J15" s="455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803">
        <f t="shared" si="1"/>
        <v>0</v>
      </c>
    </row>
    <row r="16" spans="1:25" x14ac:dyDescent="0.25">
      <c r="A16" s="110" t="s">
        <v>159</v>
      </c>
      <c r="B16" s="204"/>
      <c r="C16" s="204"/>
      <c r="D16" s="204"/>
      <c r="E16" s="454"/>
      <c r="F16" s="454"/>
      <c r="G16" s="454"/>
      <c r="H16" s="455"/>
      <c r="I16" s="455"/>
      <c r="J16" s="455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803">
        <f t="shared" si="1"/>
        <v>0</v>
      </c>
    </row>
    <row r="17" spans="1:25" ht="16.5" thickBot="1" x14ac:dyDescent="0.3">
      <c r="A17" s="73"/>
      <c r="B17" s="192"/>
      <c r="C17" s="192"/>
      <c r="D17" s="192"/>
      <c r="E17" s="457"/>
      <c r="F17" s="457"/>
      <c r="G17" s="457"/>
      <c r="H17" s="458"/>
      <c r="I17" s="458"/>
      <c r="J17" s="458"/>
      <c r="K17" s="459"/>
      <c r="L17" s="459"/>
      <c r="M17" s="459"/>
      <c r="N17" s="459"/>
      <c r="O17" s="459"/>
      <c r="P17" s="459"/>
      <c r="Q17" s="459"/>
      <c r="R17" s="459"/>
      <c r="S17" s="459"/>
      <c r="T17" s="459"/>
      <c r="U17" s="458"/>
      <c r="V17" s="458"/>
      <c r="W17" s="458"/>
      <c r="X17" s="458"/>
      <c r="Y17" s="460"/>
    </row>
    <row r="19" spans="1:25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</sheetData>
  <mergeCells count="21">
    <mergeCell ref="L1:Y1"/>
    <mergeCell ref="A11:I11"/>
    <mergeCell ref="X3:Y3"/>
    <mergeCell ref="L2:Y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O8"/>
    <mergeCell ref="P8:R8"/>
    <mergeCell ref="S8:U8"/>
    <mergeCell ref="V8:X8"/>
    <mergeCell ref="Y8:Y9"/>
  </mergeCells>
  <phoneticPr fontId="0" type="noConversion"/>
  <pageMargins left="0.75" right="0.38" top="0.97" bottom="1" header="0.5" footer="0.5"/>
  <pageSetup paperSize="9" scale="50" orientation="landscape" r:id="rId1"/>
  <headerFooter alignWithMargins="0">
    <oddFooter xml:space="preserve">&amp;R&amp;P+45
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T19"/>
  <sheetViews>
    <sheetView workbookViewId="0"/>
  </sheetViews>
  <sheetFormatPr defaultColWidth="9.140625" defaultRowHeight="15.75" x14ac:dyDescent="0.25"/>
  <cols>
    <col min="1" max="1" width="6" style="62" customWidth="1"/>
    <col min="2" max="4" width="9.42578125" style="62" customWidth="1"/>
    <col min="5" max="5" width="21.5703125" style="62" customWidth="1"/>
    <col min="6" max="7" width="20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22.5703125" style="62" customWidth="1"/>
    <col min="21" max="16384" width="9.140625" style="62"/>
  </cols>
  <sheetData>
    <row r="1" spans="1:20" ht="15.75" customHeight="1" x14ac:dyDescent="0.25">
      <c r="P1" s="2906" t="s">
        <v>410</v>
      </c>
      <c r="Q1" s="2906"/>
      <c r="R1" s="2906"/>
      <c r="S1" s="2906"/>
      <c r="T1" s="2906"/>
    </row>
    <row r="2" spans="1:20" ht="49.5" customHeight="1" x14ac:dyDescent="0.25">
      <c r="P2" s="2906" t="s">
        <v>90</v>
      </c>
      <c r="Q2" s="2906"/>
      <c r="R2" s="2906"/>
      <c r="S2" s="2906"/>
      <c r="T2" s="2906"/>
    </row>
    <row r="3" spans="1:20" x14ac:dyDescent="0.25">
      <c r="A3" s="134"/>
      <c r="B3" s="134"/>
      <c r="C3" s="134"/>
      <c r="D3" s="134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3353" t="s">
        <v>214</v>
      </c>
      <c r="T3" s="3353"/>
    </row>
    <row r="4" spans="1:20" ht="16.5" customHeight="1" x14ac:dyDescent="0.25">
      <c r="A4" s="3390" t="s">
        <v>215</v>
      </c>
      <c r="B4" s="3390"/>
      <c r="C4" s="3390"/>
      <c r="D4" s="3390"/>
      <c r="E4" s="3391"/>
      <c r="F4" s="3391"/>
      <c r="G4" s="3391"/>
      <c r="H4" s="3391"/>
      <c r="I4" s="3391"/>
      <c r="J4" s="3391"/>
      <c r="K4" s="3391"/>
      <c r="L4" s="3391"/>
      <c r="M4" s="3391"/>
      <c r="N4" s="3391"/>
      <c r="O4" s="3391"/>
      <c r="P4" s="3391"/>
      <c r="Q4" s="3391"/>
      <c r="R4" s="3391"/>
      <c r="S4" s="3391"/>
      <c r="T4" s="3391"/>
    </row>
    <row r="5" spans="1:20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</row>
    <row r="6" spans="1:20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253" t="s">
        <v>86</v>
      </c>
    </row>
    <row r="7" spans="1:20" ht="16.5" thickBot="1" x14ac:dyDescent="0.3">
      <c r="A7" s="84"/>
      <c r="B7" s="84"/>
      <c r="C7" s="84"/>
      <c r="D7" s="84"/>
      <c r="E7" s="84"/>
      <c r="F7" s="84"/>
      <c r="G7" s="84"/>
      <c r="H7" s="1120"/>
      <c r="I7" s="1120"/>
      <c r="J7" s="1120"/>
      <c r="K7" s="1120"/>
      <c r="L7" s="1120"/>
      <c r="M7" s="1120"/>
      <c r="N7" s="1120"/>
      <c r="O7" s="1120"/>
      <c r="P7" s="84"/>
      <c r="Q7" s="84"/>
      <c r="R7" s="84"/>
      <c r="S7" s="84"/>
      <c r="T7" s="85" t="s">
        <v>102</v>
      </c>
    </row>
    <row r="8" spans="1:20" ht="54" customHeight="1" x14ac:dyDescent="0.25">
      <c r="A8" s="3347" t="s">
        <v>5</v>
      </c>
      <c r="B8" s="3347" t="s">
        <v>322</v>
      </c>
      <c r="C8" s="3347" t="s">
        <v>356</v>
      </c>
      <c r="D8" s="3347" t="s">
        <v>480</v>
      </c>
      <c r="E8" s="3347" t="s">
        <v>448</v>
      </c>
      <c r="F8" s="3347" t="s">
        <v>216</v>
      </c>
      <c r="G8" s="3347" t="s">
        <v>1387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34" t="s">
        <v>1764</v>
      </c>
    </row>
    <row r="9" spans="1:20" ht="54" customHeight="1" thickBot="1" x14ac:dyDescent="0.3">
      <c r="A9" s="3348"/>
      <c r="B9" s="3348"/>
      <c r="C9" s="3348"/>
      <c r="D9" s="3348"/>
      <c r="E9" s="3348"/>
      <c r="F9" s="3348"/>
      <c r="G9" s="334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5"/>
    </row>
    <row r="10" spans="1:20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0" ht="33.950000000000003" customHeight="1" x14ac:dyDescent="0.25">
      <c r="A11" s="3376" t="s">
        <v>217</v>
      </c>
      <c r="B11" s="3377"/>
      <c r="C11" s="3377"/>
      <c r="D11" s="3377"/>
      <c r="E11" s="3377"/>
      <c r="F11" s="3378"/>
      <c r="G11" s="1374">
        <f t="shared" ref="G11:O11" si="0">SUM(G12:G16)</f>
        <v>0</v>
      </c>
      <c r="H11" s="406">
        <f t="shared" si="0"/>
        <v>0</v>
      </c>
      <c r="I11" s="406">
        <f t="shared" si="0"/>
        <v>0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>SUM(P12:P16)</f>
        <v>0</v>
      </c>
      <c r="Q11" s="406">
        <f>SUM(Q12:Q16)</f>
        <v>0</v>
      </c>
      <c r="R11" s="406">
        <f>SUM(R12:R16)</f>
        <v>0</v>
      </c>
      <c r="S11" s="406">
        <f>SUM(S12:S16)</f>
        <v>0</v>
      </c>
      <c r="T11" s="407">
        <f>SUM(H11:S11)</f>
        <v>0</v>
      </c>
    </row>
    <row r="12" spans="1:20" x14ac:dyDescent="0.25">
      <c r="A12" s="86" t="s">
        <v>138</v>
      </c>
      <c r="B12" s="194"/>
      <c r="C12" s="194"/>
      <c r="D12" s="194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408"/>
      <c r="Q12" s="408"/>
      <c r="R12" s="408"/>
      <c r="S12" s="408"/>
      <c r="T12" s="409">
        <f>SUM(H12:S12)</f>
        <v>0</v>
      </c>
    </row>
    <row r="13" spans="1:20" x14ac:dyDescent="0.25">
      <c r="A13" s="86" t="s">
        <v>145</v>
      </c>
      <c r="B13" s="194"/>
      <c r="C13" s="194"/>
      <c r="D13" s="194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408"/>
      <c r="Q13" s="408"/>
      <c r="R13" s="408"/>
      <c r="S13" s="408"/>
      <c r="T13" s="409">
        <f t="shared" ref="T13:T16" si="1">SUM(H13:S13)</f>
        <v>0</v>
      </c>
    </row>
    <row r="14" spans="1:20" x14ac:dyDescent="0.25">
      <c r="A14" s="100" t="s">
        <v>150</v>
      </c>
      <c r="B14" s="200"/>
      <c r="C14" s="200"/>
      <c r="D14" s="2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410"/>
      <c r="Q14" s="410"/>
      <c r="R14" s="410"/>
      <c r="S14" s="410"/>
      <c r="T14" s="409">
        <f t="shared" si="1"/>
        <v>0</v>
      </c>
    </row>
    <row r="15" spans="1:20" x14ac:dyDescent="0.25">
      <c r="A15" s="100" t="s">
        <v>151</v>
      </c>
      <c r="B15" s="200"/>
      <c r="C15" s="200"/>
      <c r="D15" s="2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410"/>
      <c r="Q15" s="410"/>
      <c r="R15" s="410"/>
      <c r="S15" s="410"/>
      <c r="T15" s="409">
        <f>SUM(H15:S15)</f>
        <v>0</v>
      </c>
    </row>
    <row r="16" spans="1:20" x14ac:dyDescent="0.25">
      <c r="A16" s="100"/>
      <c r="B16" s="200"/>
      <c r="C16" s="200"/>
      <c r="D16" s="2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410"/>
      <c r="Q16" s="410"/>
      <c r="R16" s="410"/>
      <c r="S16" s="410"/>
      <c r="T16" s="409">
        <f t="shared" si="1"/>
        <v>0</v>
      </c>
    </row>
    <row r="17" spans="1:20" ht="16.5" thickBot="1" x14ac:dyDescent="0.3">
      <c r="A17" s="102"/>
      <c r="B17" s="201"/>
      <c r="C17" s="201"/>
      <c r="D17" s="20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449"/>
      <c r="Q17" s="449"/>
      <c r="R17" s="449"/>
      <c r="S17" s="449"/>
      <c r="T17" s="450"/>
    </row>
    <row r="18" spans="1:20" x14ac:dyDescent="0.25">
      <c r="A18" s="84"/>
      <c r="B18" s="84"/>
      <c r="C18" s="84"/>
      <c r="D18" s="84"/>
      <c r="E18" s="84"/>
      <c r="F18" s="84"/>
      <c r="G18" s="84"/>
      <c r="H18" s="1120"/>
      <c r="I18" s="1120"/>
      <c r="J18" s="1120"/>
      <c r="K18" s="1120"/>
      <c r="L18" s="1120"/>
      <c r="M18" s="1120"/>
      <c r="N18" s="1120"/>
      <c r="O18" s="1120"/>
      <c r="P18" s="84"/>
      <c r="Q18" s="84"/>
      <c r="R18" s="84"/>
      <c r="S18" s="84"/>
      <c r="T18" s="84"/>
    </row>
    <row r="19" spans="1:2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</sheetData>
  <mergeCells count="17">
    <mergeCell ref="P1:T1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  <mergeCell ref="N8:P8"/>
    <mergeCell ref="Q8:S8"/>
    <mergeCell ref="A11:F11"/>
    <mergeCell ref="S3:T3"/>
    <mergeCell ref="A4:T4"/>
  </mergeCells>
  <phoneticPr fontId="0" type="noConversion"/>
  <pageMargins left="0.75" right="0.66" top="1" bottom="0.56000000000000005" header="0.5" footer="0.5"/>
  <pageSetup paperSize="9" scale="61" orientation="landscape" r:id="rId1"/>
  <headerFooter alignWithMargins="0">
    <oddFooter xml:space="preserve">&amp;R&amp;P+46
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W21"/>
  <sheetViews>
    <sheetView workbookViewId="0"/>
  </sheetViews>
  <sheetFormatPr defaultColWidth="9.140625" defaultRowHeight="15.75" x14ac:dyDescent="0.25"/>
  <cols>
    <col min="1" max="3" width="6" style="62" customWidth="1"/>
    <col min="4" max="4" width="10.42578125" style="62" customWidth="1"/>
    <col min="5" max="5" width="13.28515625" style="62" customWidth="1"/>
    <col min="6" max="6" width="21.5703125" style="62" customWidth="1"/>
    <col min="7" max="7" width="20.85546875" style="62" customWidth="1"/>
    <col min="8" max="9" width="12.7109375" style="62" customWidth="1"/>
    <col min="10" max="10" width="16.5703125" style="62" customWidth="1"/>
    <col min="11" max="11" width="8.28515625" style="62" bestFit="1" customWidth="1"/>
    <col min="12" max="12" width="9.85546875" style="62" bestFit="1" customWidth="1"/>
    <col min="13" max="13" width="6" style="62" bestFit="1" customWidth="1"/>
    <col min="14" max="14" width="8.140625" style="62" bestFit="1" customWidth="1"/>
    <col min="15" max="15" width="5" style="62" bestFit="1" customWidth="1"/>
    <col min="16" max="17" width="6.42578125" style="62" bestFit="1" customWidth="1"/>
    <col min="18" max="18" width="7.7109375" style="62" bestFit="1" customWidth="1"/>
    <col min="19" max="19" width="10.28515625" style="62" bestFit="1" customWidth="1"/>
    <col min="20" max="20" width="9.28515625" style="62" bestFit="1" customWidth="1"/>
    <col min="21" max="21" width="8.140625" style="62" bestFit="1" customWidth="1"/>
    <col min="22" max="22" width="9.140625" style="62" bestFit="1" customWidth="1"/>
    <col min="23" max="23" width="16.85546875" style="62" customWidth="1"/>
    <col min="24" max="16384" width="9.140625" style="62"/>
  </cols>
  <sheetData>
    <row r="1" spans="1:23" ht="15.75" customHeight="1" x14ac:dyDescent="0.25">
      <c r="J1" s="2906" t="s">
        <v>410</v>
      </c>
      <c r="K1" s="2906"/>
      <c r="L1" s="2906"/>
      <c r="M1" s="2906"/>
      <c r="N1" s="2906"/>
      <c r="O1" s="2906"/>
      <c r="P1" s="2906"/>
      <c r="Q1" s="2906"/>
      <c r="R1" s="2906"/>
      <c r="S1" s="2906"/>
      <c r="T1" s="2906"/>
      <c r="U1" s="2906"/>
      <c r="V1" s="2906"/>
      <c r="W1" s="2906"/>
    </row>
    <row r="2" spans="1:23" ht="54.75" customHeight="1" x14ac:dyDescent="0.25">
      <c r="J2" s="2906" t="s">
        <v>90</v>
      </c>
      <c r="K2" s="2906"/>
      <c r="L2" s="2906"/>
      <c r="M2" s="2906"/>
      <c r="N2" s="2906"/>
      <c r="O2" s="2906"/>
      <c r="P2" s="2906"/>
      <c r="Q2" s="2906"/>
      <c r="R2" s="2906"/>
      <c r="S2" s="2906"/>
      <c r="T2" s="2906"/>
      <c r="U2" s="2906"/>
      <c r="V2" s="2906"/>
      <c r="W2" s="2906"/>
    </row>
    <row r="3" spans="1:23" x14ac:dyDescent="0.25">
      <c r="A3" s="134"/>
      <c r="B3" s="134"/>
      <c r="C3" s="134"/>
      <c r="D3" s="134"/>
      <c r="E3" s="134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U3" s="3353" t="s">
        <v>218</v>
      </c>
      <c r="V3" s="3353"/>
    </row>
    <row r="4" spans="1:23" x14ac:dyDescent="0.25">
      <c r="A4" s="3390" t="s">
        <v>219</v>
      </c>
      <c r="B4" s="3390"/>
      <c r="C4" s="3390"/>
      <c r="D4" s="3390"/>
      <c r="E4" s="3390"/>
      <c r="F4" s="3391"/>
      <c r="G4" s="3391"/>
      <c r="H4" s="3391"/>
      <c r="I4" s="3391"/>
      <c r="J4" s="3391"/>
      <c r="K4" s="3391"/>
      <c r="L4" s="3391"/>
      <c r="M4" s="3391"/>
      <c r="N4" s="3391"/>
      <c r="O4" s="3391"/>
      <c r="P4" s="3391"/>
      <c r="Q4" s="3391"/>
      <c r="R4" s="3391"/>
      <c r="S4" s="3391"/>
      <c r="T4" s="3391"/>
      <c r="U4" s="3391"/>
      <c r="V4" s="84"/>
      <c r="W4" s="84"/>
    </row>
    <row r="5" spans="1:23" s="390" customFormat="1" ht="18.75" customHeight="1" thickBot="1" x14ac:dyDescent="0.3">
      <c r="F5" s="413" t="s">
        <v>85</v>
      </c>
      <c r="G5" s="288"/>
      <c r="H5" s="288"/>
      <c r="I5" s="288"/>
      <c r="J5" s="418"/>
      <c r="K5" s="418"/>
      <c r="L5" s="418"/>
      <c r="M5" s="418"/>
      <c r="N5" s="418"/>
      <c r="O5" s="418"/>
      <c r="P5" s="418"/>
      <c r="Q5" s="418"/>
      <c r="R5" s="418"/>
      <c r="U5" s="393"/>
      <c r="V5" s="414"/>
    </row>
    <row r="6" spans="1:23" s="64" customFormat="1" ht="16.5" thickBot="1" x14ac:dyDescent="0.3">
      <c r="F6" s="68" t="s">
        <v>99</v>
      </c>
      <c r="G6" s="441"/>
      <c r="H6" s="441"/>
      <c r="I6" s="253" t="s">
        <v>86</v>
      </c>
      <c r="J6" s="253"/>
      <c r="K6" s="253"/>
      <c r="L6" s="253"/>
      <c r="M6" s="253"/>
      <c r="N6" s="253"/>
      <c r="O6" s="253"/>
      <c r="P6" s="253"/>
      <c r="Q6" s="253"/>
      <c r="R6" s="253"/>
    </row>
    <row r="7" spans="1:23" ht="16.5" thickBot="1" x14ac:dyDescent="0.3">
      <c r="A7" s="84"/>
      <c r="B7" s="84"/>
      <c r="C7" s="84"/>
      <c r="D7" s="84"/>
      <c r="E7" s="84"/>
      <c r="F7" s="84"/>
      <c r="G7" s="84"/>
      <c r="H7" s="84"/>
      <c r="I7" s="84"/>
      <c r="J7" s="84"/>
      <c r="K7" s="1120"/>
      <c r="L7" s="1120"/>
      <c r="M7" s="1120"/>
      <c r="N7" s="1120"/>
      <c r="O7" s="1120"/>
      <c r="P7" s="1120"/>
      <c r="Q7" s="1120"/>
      <c r="R7" s="1120"/>
      <c r="S7" s="84"/>
      <c r="T7" s="84"/>
      <c r="U7" s="85"/>
      <c r="V7" s="84"/>
      <c r="W7" s="228" t="s">
        <v>102</v>
      </c>
    </row>
    <row r="8" spans="1:23" ht="52.35" customHeight="1" x14ac:dyDescent="0.25">
      <c r="A8" s="3347" t="s">
        <v>5</v>
      </c>
      <c r="B8" s="3347" t="s">
        <v>322</v>
      </c>
      <c r="C8" s="3347" t="s">
        <v>356</v>
      </c>
      <c r="D8" s="3347" t="s">
        <v>480</v>
      </c>
      <c r="E8" s="3347" t="s">
        <v>448</v>
      </c>
      <c r="F8" s="3347" t="s">
        <v>220</v>
      </c>
      <c r="G8" s="3347" t="s">
        <v>221</v>
      </c>
      <c r="H8" s="3347" t="s">
        <v>222</v>
      </c>
      <c r="I8" s="3347" t="s">
        <v>223</v>
      </c>
      <c r="J8" s="3347" t="s">
        <v>1387</v>
      </c>
      <c r="K8" s="3364" t="s">
        <v>1765</v>
      </c>
      <c r="L8" s="3365"/>
      <c r="M8" s="3366"/>
      <c r="N8" s="3364" t="s">
        <v>1766</v>
      </c>
      <c r="O8" s="3365"/>
      <c r="P8" s="3366"/>
      <c r="Q8" s="3375" t="s">
        <v>1767</v>
      </c>
      <c r="R8" s="3365"/>
      <c r="S8" s="3366"/>
      <c r="T8" s="3364" t="s">
        <v>1768</v>
      </c>
      <c r="U8" s="3365"/>
      <c r="V8" s="3366"/>
      <c r="W8" s="3334" t="s">
        <v>1764</v>
      </c>
    </row>
    <row r="9" spans="1:23" ht="52.35" customHeight="1" thickBot="1" x14ac:dyDescent="0.3">
      <c r="A9" s="3348"/>
      <c r="B9" s="3348"/>
      <c r="C9" s="3348"/>
      <c r="D9" s="3348"/>
      <c r="E9" s="3348"/>
      <c r="F9" s="3348"/>
      <c r="G9" s="3348"/>
      <c r="H9" s="3348"/>
      <c r="I9" s="3348"/>
      <c r="J9" s="3348"/>
      <c r="K9" s="1133" t="s">
        <v>2056</v>
      </c>
      <c r="L9" s="1131" t="s">
        <v>2057</v>
      </c>
      <c r="M9" s="1134" t="s">
        <v>2058</v>
      </c>
      <c r="N9" s="1133" t="s">
        <v>2059</v>
      </c>
      <c r="O9" s="1131" t="s">
        <v>2060</v>
      </c>
      <c r="P9" s="1134" t="s">
        <v>2061</v>
      </c>
      <c r="Q9" s="1132" t="s">
        <v>2062</v>
      </c>
      <c r="R9" s="1131" t="s">
        <v>2063</v>
      </c>
      <c r="S9" s="1134" t="s">
        <v>2064</v>
      </c>
      <c r="T9" s="1133" t="s">
        <v>2065</v>
      </c>
      <c r="U9" s="1131" t="s">
        <v>2066</v>
      </c>
      <c r="V9" s="1134" t="s">
        <v>2067</v>
      </c>
      <c r="W9" s="3335"/>
    </row>
    <row r="10" spans="1:23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76">
        <v>20</v>
      </c>
      <c r="U10" s="229">
        <v>21</v>
      </c>
      <c r="V10" s="1182">
        <v>22</v>
      </c>
      <c r="W10" s="1136">
        <v>23</v>
      </c>
    </row>
    <row r="11" spans="1:23" ht="18" customHeight="1" x14ac:dyDescent="0.25">
      <c r="A11" s="3376" t="s">
        <v>224</v>
      </c>
      <c r="B11" s="3377"/>
      <c r="C11" s="3377"/>
      <c r="D11" s="3377"/>
      <c r="E11" s="3377"/>
      <c r="F11" s="3377"/>
      <c r="G11" s="3378"/>
      <c r="H11" s="111"/>
      <c r="I11" s="111"/>
      <c r="J11" s="1374">
        <f t="shared" ref="J11:R11" si="0">SUM(J12:J16)</f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 t="shared" si="0"/>
        <v>0</v>
      </c>
      <c r="Q11" s="406">
        <f t="shared" si="0"/>
        <v>0</v>
      </c>
      <c r="R11" s="406">
        <f t="shared" si="0"/>
        <v>0</v>
      </c>
      <c r="S11" s="406">
        <f>SUM(S12:S16)</f>
        <v>0</v>
      </c>
      <c r="T11" s="406">
        <f>SUM(T12:T16)</f>
        <v>0</v>
      </c>
      <c r="U11" s="406">
        <f>SUM(U12:U16)</f>
        <v>0</v>
      </c>
      <c r="V11" s="406">
        <f>SUM(V12:V16)</f>
        <v>0</v>
      </c>
      <c r="W11" s="407">
        <f>SUM(K11:V11)</f>
        <v>0</v>
      </c>
    </row>
    <row r="12" spans="1:23" x14ac:dyDescent="0.25">
      <c r="A12" s="86" t="s">
        <v>138</v>
      </c>
      <c r="B12" s="194"/>
      <c r="C12" s="194"/>
      <c r="D12" s="194"/>
      <c r="E12" s="194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408"/>
      <c r="T12" s="408"/>
      <c r="U12" s="408"/>
      <c r="V12" s="408"/>
      <c r="W12" s="409">
        <f>SUM(K12:V12)</f>
        <v>0</v>
      </c>
    </row>
    <row r="13" spans="1:23" x14ac:dyDescent="0.25">
      <c r="A13" s="86" t="s">
        <v>145</v>
      </c>
      <c r="B13" s="194"/>
      <c r="C13" s="194"/>
      <c r="D13" s="194"/>
      <c r="E13" s="194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408"/>
      <c r="T13" s="408"/>
      <c r="U13" s="408"/>
      <c r="V13" s="408"/>
      <c r="W13" s="409">
        <f t="shared" ref="W13:W16" si="1">SUM(K13:V13)</f>
        <v>0</v>
      </c>
    </row>
    <row r="14" spans="1:23" x14ac:dyDescent="0.25">
      <c r="A14" s="100" t="s">
        <v>150</v>
      </c>
      <c r="B14" s="200"/>
      <c r="C14" s="200"/>
      <c r="D14" s="200"/>
      <c r="E14" s="200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410"/>
      <c r="T14" s="410"/>
      <c r="U14" s="410"/>
      <c r="V14" s="410"/>
      <c r="W14" s="409">
        <f t="shared" si="1"/>
        <v>0</v>
      </c>
    </row>
    <row r="15" spans="1:23" x14ac:dyDescent="0.25">
      <c r="A15" s="100" t="s">
        <v>151</v>
      </c>
      <c r="B15" s="200"/>
      <c r="C15" s="200"/>
      <c r="D15" s="200"/>
      <c r="E15" s="200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410"/>
      <c r="T15" s="410"/>
      <c r="U15" s="410"/>
      <c r="V15" s="410"/>
      <c r="W15" s="409">
        <f t="shared" si="1"/>
        <v>0</v>
      </c>
    </row>
    <row r="16" spans="1:23" x14ac:dyDescent="0.25">
      <c r="A16" s="100"/>
      <c r="B16" s="200"/>
      <c r="C16" s="200"/>
      <c r="D16" s="200"/>
      <c r="E16" s="200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410"/>
      <c r="T16" s="410"/>
      <c r="U16" s="410"/>
      <c r="V16" s="410"/>
      <c r="W16" s="409">
        <f t="shared" si="1"/>
        <v>0</v>
      </c>
    </row>
    <row r="17" spans="1:23" ht="16.5" thickBot="1" x14ac:dyDescent="0.3">
      <c r="A17" s="102"/>
      <c r="B17" s="201"/>
      <c r="C17" s="201"/>
      <c r="D17" s="201"/>
      <c r="E17" s="201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449"/>
      <c r="T17" s="449"/>
      <c r="U17" s="449"/>
      <c r="V17" s="449"/>
      <c r="W17" s="450"/>
    </row>
    <row r="18" spans="1:23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1120"/>
      <c r="L18" s="1120"/>
      <c r="M18" s="1120"/>
      <c r="N18" s="1120"/>
      <c r="O18" s="1120"/>
      <c r="P18" s="1120"/>
      <c r="Q18" s="1120"/>
      <c r="R18" s="1120"/>
      <c r="S18" s="84"/>
      <c r="T18" s="84"/>
      <c r="U18" s="84"/>
      <c r="V18" s="84"/>
    </row>
    <row r="20" spans="1:23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3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</row>
  </sheetData>
  <mergeCells count="20">
    <mergeCell ref="N8:P8"/>
    <mergeCell ref="Q8:S8"/>
    <mergeCell ref="T8:V8"/>
    <mergeCell ref="J1:W1"/>
    <mergeCell ref="A11:G11"/>
    <mergeCell ref="U3:V3"/>
    <mergeCell ref="A4:U4"/>
    <mergeCell ref="J2:W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W8:W9"/>
    <mergeCell ref="K8:M8"/>
  </mergeCells>
  <phoneticPr fontId="0" type="noConversion"/>
  <pageMargins left="0.75" right="0.66" top="1" bottom="0.56000000000000005" header="0.5" footer="0.5"/>
  <pageSetup paperSize="9" scale="55" orientation="landscape" r:id="rId1"/>
  <headerFooter alignWithMargins="0">
    <oddFooter xml:space="preserve">&amp;R&amp;P+47
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U20"/>
  <sheetViews>
    <sheetView workbookViewId="0">
      <selection activeCell="P2" sqref="P2:T2"/>
    </sheetView>
  </sheetViews>
  <sheetFormatPr defaultColWidth="9.140625" defaultRowHeight="15.75" x14ac:dyDescent="0.25"/>
  <cols>
    <col min="1" max="1" width="4.5703125" style="112" customWidth="1"/>
    <col min="2" max="3" width="7.5703125" style="112" customWidth="1"/>
    <col min="4" max="4" width="27.7109375" style="112" customWidth="1"/>
    <col min="5" max="5" width="24.7109375" style="112" customWidth="1"/>
    <col min="6" max="6" width="9.42578125" style="112" customWidth="1"/>
    <col min="7" max="7" width="23.85546875" style="112" customWidth="1"/>
    <col min="8" max="8" width="8.28515625" style="112" bestFit="1" customWidth="1"/>
    <col min="9" max="9" width="9.85546875" style="112" bestFit="1" customWidth="1"/>
    <col min="10" max="10" width="6" style="112" bestFit="1" customWidth="1"/>
    <col min="11" max="11" width="8.140625" style="112" bestFit="1" customWidth="1"/>
    <col min="12" max="12" width="5" style="112" bestFit="1" customWidth="1"/>
    <col min="13" max="14" width="6.42578125" style="112" bestFit="1" customWidth="1"/>
    <col min="15" max="15" width="7.7109375" style="112" bestFit="1" customWidth="1"/>
    <col min="16" max="16" width="10.28515625" style="112" bestFit="1" customWidth="1"/>
    <col min="17" max="17" width="9.28515625" style="112" bestFit="1" customWidth="1"/>
    <col min="18" max="18" width="8.140625" style="112" bestFit="1" customWidth="1"/>
    <col min="19" max="19" width="9.140625" style="112" bestFit="1" customWidth="1"/>
    <col min="20" max="20" width="24.5703125" style="112" customWidth="1"/>
    <col min="21" max="21" width="12.7109375" style="112" customWidth="1"/>
    <col min="22" max="22" width="13" style="112" customWidth="1"/>
    <col min="23" max="23" width="12.5703125" style="112" customWidth="1"/>
    <col min="24" max="24" width="14.5703125" style="112" customWidth="1"/>
    <col min="25" max="16384" width="9.140625" style="112"/>
  </cols>
  <sheetData>
    <row r="1" spans="1:21" ht="15.75" customHeight="1" x14ac:dyDescent="0.25">
      <c r="P1" s="2906" t="s">
        <v>410</v>
      </c>
      <c r="Q1" s="2906"/>
      <c r="R1" s="2906"/>
      <c r="S1" s="2906"/>
      <c r="T1" s="2906"/>
      <c r="U1" s="24"/>
    </row>
    <row r="2" spans="1:21" ht="78.75" customHeight="1" x14ac:dyDescent="0.25">
      <c r="P2" s="3139" t="s">
        <v>90</v>
      </c>
      <c r="Q2" s="3139"/>
      <c r="R2" s="3139"/>
      <c r="S2" s="3139"/>
      <c r="T2" s="3139"/>
      <c r="U2" s="24"/>
    </row>
    <row r="3" spans="1:2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T3" s="619" t="s">
        <v>2014</v>
      </c>
    </row>
    <row r="4" spans="1:21" x14ac:dyDescent="0.25">
      <c r="A4" s="3393" t="s">
        <v>768</v>
      </c>
      <c r="B4" s="3393"/>
      <c r="C4" s="3393"/>
      <c r="D4" s="3393"/>
      <c r="E4" s="3393"/>
      <c r="F4" s="3393"/>
      <c r="G4" s="3393"/>
      <c r="H4" s="3393"/>
      <c r="I4" s="3393"/>
      <c r="J4" s="3393"/>
      <c r="K4" s="3393"/>
      <c r="L4" s="3393"/>
      <c r="M4" s="3393"/>
      <c r="N4" s="3393"/>
      <c r="O4" s="3393"/>
      <c r="P4" s="3393"/>
      <c r="Q4" s="3393"/>
      <c r="R4" s="3393"/>
      <c r="S4" s="3393"/>
      <c r="T4" s="3393"/>
      <c r="U4" s="444"/>
    </row>
    <row r="5" spans="1:21" s="390" customFormat="1" ht="18.75" customHeight="1" thickBot="1" x14ac:dyDescent="0.3">
      <c r="A5" s="391"/>
      <c r="B5" s="391"/>
      <c r="C5" s="3397" t="s">
        <v>85</v>
      </c>
      <c r="D5" s="3397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64"/>
    </row>
    <row r="6" spans="1:21" s="64" customFormat="1" ht="16.5" thickBot="1" x14ac:dyDescent="0.3">
      <c r="D6" s="68" t="s">
        <v>99</v>
      </c>
      <c r="E6" s="441"/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382" t="s">
        <v>86</v>
      </c>
    </row>
    <row r="7" spans="1:21" s="134" customFormat="1" ht="16.5" thickBot="1" x14ac:dyDescent="0.3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228" t="s">
        <v>102</v>
      </c>
    </row>
    <row r="8" spans="1:21" ht="54" customHeight="1" x14ac:dyDescent="0.25">
      <c r="A8" s="3398" t="s">
        <v>5</v>
      </c>
      <c r="B8" s="3398" t="s">
        <v>322</v>
      </c>
      <c r="C8" s="3398" t="s">
        <v>356</v>
      </c>
      <c r="D8" s="3398" t="s">
        <v>493</v>
      </c>
      <c r="E8" s="3398" t="s">
        <v>225</v>
      </c>
      <c r="F8" s="3398" t="s">
        <v>226</v>
      </c>
      <c r="G8" s="3398" t="s">
        <v>1387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34" t="s">
        <v>1764</v>
      </c>
    </row>
    <row r="9" spans="1:21" ht="54" customHeight="1" thickBot="1" x14ac:dyDescent="0.3">
      <c r="A9" s="3399"/>
      <c r="B9" s="3399"/>
      <c r="C9" s="3399"/>
      <c r="D9" s="3399"/>
      <c r="E9" s="3399"/>
      <c r="F9" s="3399"/>
      <c r="G9" s="3399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5"/>
    </row>
    <row r="10" spans="1:21" ht="16.5" thickBot="1" x14ac:dyDescent="0.3">
      <c r="A10" s="114">
        <v>1</v>
      </c>
      <c r="B10" s="76">
        <v>2</v>
      </c>
      <c r="C10" s="231">
        <v>3</v>
      </c>
      <c r="D10" s="76">
        <v>4</v>
      </c>
      <c r="E10" s="231">
        <v>5</v>
      </c>
      <c r="F10" s="76">
        <v>6</v>
      </c>
      <c r="G10" s="231">
        <v>7</v>
      </c>
      <c r="H10" s="76">
        <v>8</v>
      </c>
      <c r="I10" s="231">
        <v>9</v>
      </c>
      <c r="J10" s="76">
        <v>10</v>
      </c>
      <c r="K10" s="231">
        <v>11</v>
      </c>
      <c r="L10" s="76">
        <v>12</v>
      </c>
      <c r="M10" s="231">
        <v>13</v>
      </c>
      <c r="N10" s="76">
        <v>14</v>
      </c>
      <c r="O10" s="231">
        <v>15</v>
      </c>
      <c r="P10" s="76">
        <v>16</v>
      </c>
      <c r="Q10" s="231">
        <v>17</v>
      </c>
      <c r="R10" s="76">
        <v>18</v>
      </c>
      <c r="S10" s="1183">
        <v>19</v>
      </c>
      <c r="T10" s="1129">
        <v>20</v>
      </c>
    </row>
    <row r="11" spans="1:21" ht="15.95" customHeight="1" x14ac:dyDescent="0.25">
      <c r="A11" s="3394" t="s">
        <v>227</v>
      </c>
      <c r="B11" s="3395"/>
      <c r="C11" s="3395"/>
      <c r="D11" s="3395"/>
      <c r="E11" s="3396"/>
      <c r="F11" s="445"/>
      <c r="G11" s="1379">
        <f>SUM(G12:G15)</f>
        <v>0</v>
      </c>
      <c r="H11" s="445">
        <f t="shared" ref="H11:O11" si="0">SUM(H12:H15)</f>
        <v>0</v>
      </c>
      <c r="I11" s="445">
        <f t="shared" si="0"/>
        <v>0</v>
      </c>
      <c r="J11" s="445">
        <f t="shared" si="0"/>
        <v>0</v>
      </c>
      <c r="K11" s="445">
        <f t="shared" si="0"/>
        <v>0</v>
      </c>
      <c r="L11" s="445">
        <f t="shared" si="0"/>
        <v>0</v>
      </c>
      <c r="M11" s="445">
        <f t="shared" si="0"/>
        <v>0</v>
      </c>
      <c r="N11" s="445">
        <f t="shared" si="0"/>
        <v>0</v>
      </c>
      <c r="O11" s="445">
        <f t="shared" si="0"/>
        <v>0</v>
      </c>
      <c r="P11" s="445">
        <f>SUM(P12:P15)</f>
        <v>0</v>
      </c>
      <c r="Q11" s="445">
        <f>SUM(Q12:Q15)</f>
        <v>0</v>
      </c>
      <c r="R11" s="445">
        <f>SUM(R12:R15)</f>
        <v>0</v>
      </c>
      <c r="S11" s="445">
        <f>SUM(S12:S15)</f>
        <v>0</v>
      </c>
      <c r="T11" s="446">
        <f>S11+R11+Q11+P11+O11+N11+M11+L11+K11+J11+I11+H11</f>
        <v>0</v>
      </c>
    </row>
    <row r="12" spans="1:21" ht="78.75" x14ac:dyDescent="0.25">
      <c r="A12" s="115" t="s">
        <v>138</v>
      </c>
      <c r="B12" s="205"/>
      <c r="C12" s="205"/>
      <c r="D12" s="831" t="s">
        <v>1398</v>
      </c>
      <c r="E12" s="447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5"/>
      <c r="Q12" s="385"/>
      <c r="R12" s="385"/>
      <c r="S12" s="448"/>
      <c r="T12" s="446">
        <f>S12+R12+Q12+P12+O12+N12+M12+L12+K12+J12+I12+H12</f>
        <v>0</v>
      </c>
    </row>
    <row r="13" spans="1:21" x14ac:dyDescent="0.25">
      <c r="A13" s="115" t="s">
        <v>145</v>
      </c>
      <c r="B13" s="205"/>
      <c r="C13" s="205"/>
      <c r="D13" s="831" t="s">
        <v>1399</v>
      </c>
      <c r="E13" s="447"/>
      <c r="F13" s="384"/>
      <c r="G13" s="384"/>
      <c r="H13" s="384"/>
      <c r="I13" s="384"/>
      <c r="J13" s="384"/>
      <c r="K13" s="384"/>
      <c r="L13" s="384"/>
      <c r="M13" s="384"/>
      <c r="N13" s="384"/>
      <c r="O13" s="384"/>
      <c r="P13" s="385"/>
      <c r="Q13" s="385"/>
      <c r="R13" s="385"/>
      <c r="S13" s="448"/>
      <c r="T13" s="446">
        <f t="shared" ref="T13:T15" si="1">S13+R13+Q13+P13+O13+N13+M13+L13+K13+J13+I13+H13</f>
        <v>0</v>
      </c>
    </row>
    <row r="14" spans="1:21" ht="63" x14ac:dyDescent="0.25">
      <c r="A14" s="115" t="s">
        <v>150</v>
      </c>
      <c r="B14" s="205"/>
      <c r="C14" s="205"/>
      <c r="D14" s="831" t="s">
        <v>1400</v>
      </c>
      <c r="E14" s="447"/>
      <c r="F14" s="384"/>
      <c r="G14" s="384"/>
      <c r="H14" s="384"/>
      <c r="I14" s="384"/>
      <c r="J14" s="384"/>
      <c r="K14" s="384"/>
      <c r="L14" s="384"/>
      <c r="M14" s="384"/>
      <c r="N14" s="384"/>
      <c r="O14" s="384"/>
      <c r="P14" s="385"/>
      <c r="Q14" s="385"/>
      <c r="R14" s="385"/>
      <c r="S14" s="448"/>
      <c r="T14" s="446">
        <f t="shared" si="1"/>
        <v>0</v>
      </c>
    </row>
    <row r="15" spans="1:21" x14ac:dyDescent="0.25">
      <c r="A15" s="115" t="s">
        <v>151</v>
      </c>
      <c r="B15" s="205"/>
      <c r="C15" s="205"/>
      <c r="D15" s="831" t="s">
        <v>1401</v>
      </c>
      <c r="E15" s="447"/>
      <c r="F15" s="384"/>
      <c r="G15" s="384"/>
      <c r="H15" s="384"/>
      <c r="I15" s="384"/>
      <c r="J15" s="384"/>
      <c r="K15" s="384"/>
      <c r="L15" s="384"/>
      <c r="M15" s="384"/>
      <c r="N15" s="384"/>
      <c r="O15" s="384"/>
      <c r="P15" s="385"/>
      <c r="Q15" s="385"/>
      <c r="R15" s="385"/>
      <c r="S15" s="448"/>
      <c r="T15" s="446">
        <f t="shared" si="1"/>
        <v>0</v>
      </c>
    </row>
    <row r="16" spans="1:21" ht="16.5" thickBot="1" x14ac:dyDescent="0.3">
      <c r="A16" s="116"/>
      <c r="B16" s="206"/>
      <c r="C16" s="206"/>
      <c r="D16" s="117"/>
      <c r="E16" s="117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9"/>
      <c r="Q16" s="119"/>
      <c r="R16" s="119"/>
      <c r="S16" s="120"/>
      <c r="T16" s="121"/>
    </row>
    <row r="17" spans="1:21" x14ac:dyDescent="0.25"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3"/>
      <c r="Q17" s="122"/>
      <c r="R17" s="123"/>
      <c r="S17" s="122"/>
      <c r="T17" s="123"/>
    </row>
    <row r="18" spans="1:21" x14ac:dyDescent="0.25">
      <c r="A18" s="124"/>
      <c r="B18" s="124"/>
      <c r="C18" s="124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6"/>
      <c r="Q18" s="125"/>
      <c r="R18" s="125"/>
      <c r="S18" s="125"/>
      <c r="T18" s="125"/>
      <c r="U18" s="124"/>
    </row>
    <row r="19" spans="1:21" ht="116.25" customHeight="1" x14ac:dyDescent="0.25">
      <c r="A19" s="3392" t="s">
        <v>1402</v>
      </c>
      <c r="B19" s="3392"/>
      <c r="C19" s="3392"/>
      <c r="D19" s="3392"/>
      <c r="E19" s="3392"/>
      <c r="F19" s="3392"/>
      <c r="G19" s="3392"/>
      <c r="H19" s="3392"/>
      <c r="I19" s="3392"/>
      <c r="J19" s="3392"/>
      <c r="K19" s="3392"/>
      <c r="L19" s="3392"/>
      <c r="M19" s="3392"/>
      <c r="N19" s="3392"/>
      <c r="O19" s="3392"/>
      <c r="P19" s="3392"/>
      <c r="Q19" s="3392"/>
      <c r="R19" s="3392"/>
      <c r="S19" s="3392"/>
      <c r="T19" s="3392"/>
    </row>
    <row r="20" spans="1:21" x14ac:dyDescent="0.25"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3"/>
      <c r="Q20" s="122"/>
      <c r="R20" s="122"/>
      <c r="S20" s="122"/>
      <c r="T20" s="122"/>
    </row>
  </sheetData>
  <mergeCells count="18">
    <mergeCell ref="H8:J8"/>
    <mergeCell ref="K8:M8"/>
    <mergeCell ref="N8:P8"/>
    <mergeCell ref="Q8:S8"/>
    <mergeCell ref="P1:T1"/>
    <mergeCell ref="A19:T19"/>
    <mergeCell ref="A4:T4"/>
    <mergeCell ref="A11:E11"/>
    <mergeCell ref="C5:D5"/>
    <mergeCell ref="P2:T2"/>
    <mergeCell ref="A8:A9"/>
    <mergeCell ref="B8:B9"/>
    <mergeCell ref="C8:C9"/>
    <mergeCell ref="D8:D9"/>
    <mergeCell ref="E8:E9"/>
    <mergeCell ref="F8:F9"/>
    <mergeCell ref="G8:G9"/>
    <mergeCell ref="T8:T9"/>
  </mergeCells>
  <phoneticPr fontId="0" type="noConversion"/>
  <pageMargins left="0.85" right="0.59" top="0.76" bottom="0.63" header="0.5" footer="0.5"/>
  <pageSetup paperSize="9" scale="58" orientation="landscape" r:id="rId1"/>
  <headerFooter alignWithMargins="0">
    <oddFooter xml:space="preserve">&amp;R&amp;P+48
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S26"/>
  <sheetViews>
    <sheetView workbookViewId="0"/>
  </sheetViews>
  <sheetFormatPr defaultColWidth="9.140625" defaultRowHeight="15.75" x14ac:dyDescent="0.25"/>
  <cols>
    <col min="1" max="1" width="8.28515625" style="62" customWidth="1"/>
    <col min="2" max="3" width="6.5703125" style="62" customWidth="1"/>
    <col min="4" max="4" width="24.140625" style="62" customWidth="1"/>
    <col min="5" max="6" width="27.28515625" style="62" customWidth="1"/>
    <col min="7" max="7" width="8.28515625" style="62" bestFit="1" customWidth="1"/>
    <col min="8" max="8" width="9.85546875" style="62" bestFit="1" customWidth="1"/>
    <col min="9" max="9" width="6" style="62" bestFit="1" customWidth="1"/>
    <col min="10" max="10" width="8.140625" style="62" bestFit="1" customWidth="1"/>
    <col min="11" max="11" width="5" style="62" bestFit="1" customWidth="1"/>
    <col min="12" max="13" width="6.42578125" style="62" bestFit="1" customWidth="1"/>
    <col min="14" max="14" width="7.7109375" style="62" bestFit="1" customWidth="1"/>
    <col min="15" max="15" width="10.28515625" style="62" bestFit="1" customWidth="1"/>
    <col min="16" max="16" width="9.28515625" style="62" bestFit="1" customWidth="1"/>
    <col min="17" max="17" width="8.140625" style="62" bestFit="1" customWidth="1"/>
    <col min="18" max="18" width="9.140625" style="62" bestFit="1" customWidth="1"/>
    <col min="19" max="19" width="15.28515625" style="62" customWidth="1"/>
    <col min="20" max="16384" width="9.140625" style="62"/>
  </cols>
  <sheetData>
    <row r="1" spans="1:19" ht="15.75" customHeight="1" x14ac:dyDescent="0.25">
      <c r="O1" s="2906" t="s">
        <v>410</v>
      </c>
      <c r="P1" s="2906"/>
      <c r="Q1" s="2906"/>
      <c r="R1" s="2906"/>
      <c r="S1" s="2906"/>
    </row>
    <row r="2" spans="1:19" ht="62.25" customHeight="1" x14ac:dyDescent="0.25">
      <c r="O2" s="2906" t="s">
        <v>90</v>
      </c>
      <c r="P2" s="2906"/>
      <c r="Q2" s="2906"/>
      <c r="R2" s="2906"/>
      <c r="S2" s="2906"/>
    </row>
    <row r="3" spans="1:19" x14ac:dyDescent="0.25">
      <c r="A3" s="134"/>
      <c r="B3" s="134"/>
      <c r="C3" s="134"/>
      <c r="D3" s="287"/>
      <c r="E3" s="287"/>
      <c r="F3" s="287"/>
      <c r="G3" s="1117"/>
      <c r="H3" s="1117"/>
      <c r="I3" s="1117"/>
      <c r="J3" s="1117"/>
      <c r="K3" s="1117"/>
      <c r="L3" s="1117"/>
      <c r="M3" s="1117"/>
      <c r="N3" s="1117"/>
      <c r="O3" s="287"/>
      <c r="P3" s="134"/>
      <c r="Q3" s="134"/>
      <c r="R3" s="3353" t="s">
        <v>2015</v>
      </c>
      <c r="S3" s="3353"/>
    </row>
    <row r="4" spans="1:19" x14ac:dyDescent="0.25">
      <c r="A4" s="3379" t="s">
        <v>228</v>
      </c>
      <c r="B4" s="3379"/>
      <c r="C4" s="3379"/>
      <c r="D4" s="3400"/>
      <c r="E4" s="3400"/>
      <c r="F4" s="3400"/>
      <c r="G4" s="3400"/>
      <c r="H4" s="3400"/>
      <c r="I4" s="3400"/>
      <c r="J4" s="3400"/>
      <c r="K4" s="3400"/>
      <c r="L4" s="3400"/>
      <c r="M4" s="3400"/>
      <c r="N4" s="3400"/>
      <c r="O4" s="3400"/>
      <c r="P4" s="3400"/>
      <c r="Q4" s="3400"/>
      <c r="R4" s="3400"/>
      <c r="S4" s="3400"/>
    </row>
    <row r="5" spans="1:19" s="390" customFormat="1" ht="18.75" customHeight="1" thickBot="1" x14ac:dyDescent="0.3">
      <c r="A5" s="391"/>
      <c r="B5" s="391"/>
      <c r="C5" s="391"/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R5" s="418"/>
      <c r="S5" s="419"/>
    </row>
    <row r="6" spans="1:19" s="64" customFormat="1" ht="16.5" thickBot="1" x14ac:dyDescent="0.3">
      <c r="E6" s="68" t="s">
        <v>99</v>
      </c>
      <c r="F6" s="799"/>
      <c r="G6" s="799"/>
      <c r="H6" s="799"/>
      <c r="I6" s="799"/>
      <c r="J6" s="799"/>
      <c r="K6" s="799"/>
      <c r="L6" s="799"/>
      <c r="M6" s="799"/>
      <c r="N6" s="799"/>
      <c r="O6" s="799"/>
      <c r="P6" s="382" t="s">
        <v>86</v>
      </c>
      <c r="R6" s="421"/>
    </row>
    <row r="7" spans="1:19" ht="16.5" thickBot="1" x14ac:dyDescent="0.3">
      <c r="E7" s="84"/>
      <c r="F7" s="84"/>
      <c r="G7" s="1120"/>
      <c r="H7" s="1120"/>
      <c r="I7" s="1120"/>
      <c r="J7" s="1120"/>
      <c r="K7" s="1120"/>
      <c r="L7" s="1120"/>
      <c r="M7" s="1120"/>
      <c r="N7" s="1120"/>
      <c r="O7" s="84"/>
      <c r="P7" s="84"/>
      <c r="Q7" s="84"/>
      <c r="R7" s="84"/>
      <c r="S7" s="228" t="s">
        <v>102</v>
      </c>
    </row>
    <row r="8" spans="1:19" x14ac:dyDescent="0.25">
      <c r="A8" s="2735" t="s">
        <v>5</v>
      </c>
      <c r="B8" s="2735" t="s">
        <v>322</v>
      </c>
      <c r="C8" s="2735" t="s">
        <v>356</v>
      </c>
      <c r="D8" s="2735" t="s">
        <v>493</v>
      </c>
      <c r="E8" s="2735" t="s">
        <v>229</v>
      </c>
      <c r="F8" s="2735" t="s">
        <v>1387</v>
      </c>
      <c r="G8" s="3364" t="s">
        <v>1765</v>
      </c>
      <c r="H8" s="3365"/>
      <c r="I8" s="3366"/>
      <c r="J8" s="3364" t="s">
        <v>1766</v>
      </c>
      <c r="K8" s="3365"/>
      <c r="L8" s="3366"/>
      <c r="M8" s="3375" t="s">
        <v>1767</v>
      </c>
      <c r="N8" s="3365"/>
      <c r="O8" s="3366"/>
      <c r="P8" s="3364" t="s">
        <v>1768</v>
      </c>
      <c r="Q8" s="3365"/>
      <c r="R8" s="3366"/>
      <c r="S8" s="3334" t="s">
        <v>1764</v>
      </c>
    </row>
    <row r="9" spans="1:19" ht="16.5" thickBot="1" x14ac:dyDescent="0.3">
      <c r="A9" s="3367"/>
      <c r="B9" s="3367"/>
      <c r="C9" s="3367"/>
      <c r="D9" s="3367"/>
      <c r="E9" s="3367"/>
      <c r="F9" s="3367"/>
      <c r="G9" s="1133" t="s">
        <v>2056</v>
      </c>
      <c r="H9" s="1131" t="s">
        <v>2057</v>
      </c>
      <c r="I9" s="1134" t="s">
        <v>2058</v>
      </c>
      <c r="J9" s="1133" t="s">
        <v>2059</v>
      </c>
      <c r="K9" s="1131" t="s">
        <v>2060</v>
      </c>
      <c r="L9" s="1134" t="s">
        <v>2061</v>
      </c>
      <c r="M9" s="1132" t="s">
        <v>2062</v>
      </c>
      <c r="N9" s="1131" t="s">
        <v>2063</v>
      </c>
      <c r="O9" s="1134" t="s">
        <v>2064</v>
      </c>
      <c r="P9" s="1133" t="s">
        <v>2065</v>
      </c>
      <c r="Q9" s="1131" t="s">
        <v>2066</v>
      </c>
      <c r="R9" s="1134" t="s">
        <v>2067</v>
      </c>
      <c r="S9" s="3335"/>
    </row>
    <row r="10" spans="1:19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90">
        <v>19</v>
      </c>
    </row>
    <row r="11" spans="1:19" x14ac:dyDescent="0.25">
      <c r="A11" s="3403" t="s">
        <v>230</v>
      </c>
      <c r="B11" s="3404"/>
      <c r="C11" s="3404"/>
      <c r="D11" s="3405"/>
      <c r="E11" s="3405"/>
      <c r="F11" s="1378">
        <f t="shared" ref="F11:N11" si="0">F12+F15+F18+F21</f>
        <v>0</v>
      </c>
      <c r="G11" s="442">
        <f t="shared" si="0"/>
        <v>0</v>
      </c>
      <c r="H11" s="442">
        <f t="shared" si="0"/>
        <v>0</v>
      </c>
      <c r="I11" s="442">
        <f t="shared" si="0"/>
        <v>0</v>
      </c>
      <c r="J11" s="442">
        <f t="shared" si="0"/>
        <v>0</v>
      </c>
      <c r="K11" s="442">
        <f t="shared" si="0"/>
        <v>0</v>
      </c>
      <c r="L11" s="442">
        <f t="shared" si="0"/>
        <v>0</v>
      </c>
      <c r="M11" s="442">
        <f t="shared" si="0"/>
        <v>0</v>
      </c>
      <c r="N11" s="442">
        <f t="shared" si="0"/>
        <v>0</v>
      </c>
      <c r="O11" s="442">
        <f>O12+O15+O18+O21</f>
        <v>0</v>
      </c>
      <c r="P11" s="442">
        <f>P12+P15+P18+P21</f>
        <v>0</v>
      </c>
      <c r="Q11" s="442">
        <f>Q12+Q15+Q18+Q21</f>
        <v>0</v>
      </c>
      <c r="R11" s="442">
        <f>R12+R15+R18+R21</f>
        <v>0</v>
      </c>
      <c r="S11" s="443">
        <f>SUM(G11:R11)</f>
        <v>0</v>
      </c>
    </row>
    <row r="12" spans="1:19" ht="30.95" customHeight="1" x14ac:dyDescent="0.25">
      <c r="A12" s="128" t="s">
        <v>138</v>
      </c>
      <c r="B12" s="223"/>
      <c r="C12" s="223"/>
      <c r="D12" s="3406" t="s">
        <v>1398</v>
      </c>
      <c r="E12" s="3406"/>
      <c r="F12" s="1240"/>
      <c r="G12" s="51">
        <f t="shared" ref="G12:N12" si="1">SUM(G13:G14)</f>
        <v>0</v>
      </c>
      <c r="H12" s="51">
        <f t="shared" si="1"/>
        <v>0</v>
      </c>
      <c r="I12" s="51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51">
        <f>SUM(O13:O14)</f>
        <v>0</v>
      </c>
      <c r="P12" s="51">
        <f>SUM(P13:P14)</f>
        <v>0</v>
      </c>
      <c r="Q12" s="51">
        <f>SUM(Q13:Q14)</f>
        <v>0</v>
      </c>
      <c r="R12" s="51">
        <f>SUM(R13:R14)</f>
        <v>0</v>
      </c>
      <c r="S12" s="429">
        <f>SUM(G12:R12)</f>
        <v>0</v>
      </c>
    </row>
    <row r="13" spans="1:19" x14ac:dyDescent="0.25">
      <c r="A13" s="128" t="s">
        <v>139</v>
      </c>
      <c r="B13" s="223"/>
      <c r="C13" s="223"/>
      <c r="D13" s="129"/>
      <c r="E13" s="130" t="s">
        <v>231</v>
      </c>
      <c r="F13" s="130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9">
        <f t="shared" ref="S13:S23" si="2">SUM(G13:R13)</f>
        <v>0</v>
      </c>
    </row>
    <row r="14" spans="1:19" x14ac:dyDescent="0.25">
      <c r="A14" s="128" t="s">
        <v>144</v>
      </c>
      <c r="B14" s="223"/>
      <c r="C14" s="223"/>
      <c r="D14" s="129"/>
      <c r="E14" s="130" t="s">
        <v>232</v>
      </c>
      <c r="F14" s="130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9">
        <f t="shared" si="2"/>
        <v>0</v>
      </c>
    </row>
    <row r="15" spans="1:19" ht="29.45" customHeight="1" x14ac:dyDescent="0.25">
      <c r="A15" s="128" t="s">
        <v>145</v>
      </c>
      <c r="B15" s="223"/>
      <c r="C15" s="223"/>
      <c r="D15" s="3407" t="s">
        <v>1399</v>
      </c>
      <c r="E15" s="3407"/>
      <c r="F15" s="1241"/>
      <c r="G15" s="51">
        <f t="shared" ref="G15:N15" si="3">SUM(G16:G17)</f>
        <v>0</v>
      </c>
      <c r="H15" s="51">
        <f t="shared" si="3"/>
        <v>0</v>
      </c>
      <c r="I15" s="51">
        <f t="shared" si="3"/>
        <v>0</v>
      </c>
      <c r="J15" s="51">
        <f t="shared" si="3"/>
        <v>0</v>
      </c>
      <c r="K15" s="51">
        <f t="shared" si="3"/>
        <v>0</v>
      </c>
      <c r="L15" s="51">
        <f t="shared" si="3"/>
        <v>0</v>
      </c>
      <c r="M15" s="51">
        <f t="shared" si="3"/>
        <v>0</v>
      </c>
      <c r="N15" s="51">
        <f t="shared" si="3"/>
        <v>0</v>
      </c>
      <c r="O15" s="51">
        <f>SUM(O16:O17)</f>
        <v>0</v>
      </c>
      <c r="P15" s="51">
        <f>SUM(P16:P17)</f>
        <v>0</v>
      </c>
      <c r="Q15" s="51">
        <f>SUM(Q16:Q17)</f>
        <v>0</v>
      </c>
      <c r="R15" s="51">
        <f>SUM(R16:R17)</f>
        <v>0</v>
      </c>
      <c r="S15" s="429">
        <f t="shared" si="2"/>
        <v>0</v>
      </c>
    </row>
    <row r="16" spans="1:19" x14ac:dyDescent="0.25">
      <c r="A16" s="128" t="s">
        <v>146</v>
      </c>
      <c r="B16" s="223"/>
      <c r="C16" s="223"/>
      <c r="D16" s="129"/>
      <c r="E16" s="130" t="s">
        <v>231</v>
      </c>
      <c r="F16" s="130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9">
        <f t="shared" si="2"/>
        <v>0</v>
      </c>
    </row>
    <row r="17" spans="1:19" x14ac:dyDescent="0.25">
      <c r="A17" s="128" t="s">
        <v>149</v>
      </c>
      <c r="B17" s="223"/>
      <c r="C17" s="223"/>
      <c r="D17" s="129"/>
      <c r="E17" s="130" t="s">
        <v>232</v>
      </c>
      <c r="F17" s="130"/>
      <c r="G17" s="428"/>
      <c r="H17" s="428"/>
      <c r="I17" s="428"/>
      <c r="J17" s="428"/>
      <c r="K17" s="428"/>
      <c r="L17" s="428"/>
      <c r="M17" s="428"/>
      <c r="N17" s="428"/>
      <c r="O17" s="428"/>
      <c r="P17" s="428"/>
      <c r="Q17" s="428"/>
      <c r="R17" s="428"/>
      <c r="S17" s="429">
        <f t="shared" si="2"/>
        <v>0</v>
      </c>
    </row>
    <row r="18" spans="1:19" ht="38.25" customHeight="1" x14ac:dyDescent="0.25">
      <c r="A18" s="128" t="s">
        <v>150</v>
      </c>
      <c r="B18" s="223"/>
      <c r="C18" s="223"/>
      <c r="D18" s="3401" t="s">
        <v>1400</v>
      </c>
      <c r="E18" s="3402"/>
      <c r="F18" s="1241"/>
      <c r="G18" s="51">
        <f t="shared" ref="G18:N18" si="4">SUM(G19:G20)</f>
        <v>0</v>
      </c>
      <c r="H18" s="51">
        <f t="shared" si="4"/>
        <v>0</v>
      </c>
      <c r="I18" s="51">
        <f t="shared" si="4"/>
        <v>0</v>
      </c>
      <c r="J18" s="51">
        <f t="shared" si="4"/>
        <v>0</v>
      </c>
      <c r="K18" s="51">
        <f t="shared" si="4"/>
        <v>0</v>
      </c>
      <c r="L18" s="51">
        <f t="shared" si="4"/>
        <v>0</v>
      </c>
      <c r="M18" s="51">
        <f t="shared" si="4"/>
        <v>0</v>
      </c>
      <c r="N18" s="51">
        <f t="shared" si="4"/>
        <v>0</v>
      </c>
      <c r="O18" s="51">
        <f>SUM(O19:O20)</f>
        <v>0</v>
      </c>
      <c r="P18" s="51">
        <f>SUM(P19:P20)</f>
        <v>0</v>
      </c>
      <c r="Q18" s="51">
        <f>SUM(Q19:Q20)</f>
        <v>0</v>
      </c>
      <c r="R18" s="51">
        <f>SUM(R19:R20)</f>
        <v>0</v>
      </c>
      <c r="S18" s="429">
        <f t="shared" si="2"/>
        <v>0</v>
      </c>
    </row>
    <row r="19" spans="1:19" x14ac:dyDescent="0.25">
      <c r="A19" s="128" t="s">
        <v>233</v>
      </c>
      <c r="B19" s="223"/>
      <c r="C19" s="223"/>
      <c r="D19" s="129"/>
      <c r="E19" s="130" t="s">
        <v>231</v>
      </c>
      <c r="F19" s="130"/>
      <c r="G19" s="428"/>
      <c r="H19" s="428"/>
      <c r="I19" s="428"/>
      <c r="J19" s="428"/>
      <c r="K19" s="428"/>
      <c r="L19" s="428"/>
      <c r="M19" s="428"/>
      <c r="N19" s="428"/>
      <c r="O19" s="428"/>
      <c r="P19" s="428"/>
      <c r="Q19" s="428"/>
      <c r="R19" s="428"/>
      <c r="S19" s="429">
        <f t="shared" si="2"/>
        <v>0</v>
      </c>
    </row>
    <row r="20" spans="1:19" x14ac:dyDescent="0.25">
      <c r="A20" s="128" t="s">
        <v>234</v>
      </c>
      <c r="B20" s="223"/>
      <c r="C20" s="223"/>
      <c r="D20" s="129"/>
      <c r="E20" s="130" t="s">
        <v>232</v>
      </c>
      <c r="F20" s="130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9">
        <f t="shared" si="2"/>
        <v>0</v>
      </c>
    </row>
    <row r="21" spans="1:19" x14ac:dyDescent="0.25">
      <c r="A21" s="128" t="s">
        <v>151</v>
      </c>
      <c r="B21" s="223"/>
      <c r="C21" s="223"/>
      <c r="D21" s="3401" t="s">
        <v>1401</v>
      </c>
      <c r="E21" s="3402"/>
      <c r="F21" s="223"/>
      <c r="G21" s="51">
        <f t="shared" ref="G21:N21" si="5">SUM(G22:G23)</f>
        <v>0</v>
      </c>
      <c r="H21" s="51">
        <f t="shared" si="5"/>
        <v>0</v>
      </c>
      <c r="I21" s="51">
        <f t="shared" si="5"/>
        <v>0</v>
      </c>
      <c r="J21" s="51">
        <f t="shared" si="5"/>
        <v>0</v>
      </c>
      <c r="K21" s="51">
        <f t="shared" si="5"/>
        <v>0</v>
      </c>
      <c r="L21" s="51">
        <f t="shared" si="5"/>
        <v>0</v>
      </c>
      <c r="M21" s="51">
        <f t="shared" si="5"/>
        <v>0</v>
      </c>
      <c r="N21" s="51">
        <f t="shared" si="5"/>
        <v>0</v>
      </c>
      <c r="O21" s="51">
        <f>SUM(O22:O23)</f>
        <v>0</v>
      </c>
      <c r="P21" s="51">
        <f>SUM(P22:P23)</f>
        <v>0</v>
      </c>
      <c r="Q21" s="51">
        <f>SUM(Q22:Q23)</f>
        <v>0</v>
      </c>
      <c r="R21" s="51">
        <f>SUM(R22:R23)</f>
        <v>0</v>
      </c>
      <c r="S21" s="429">
        <f t="shared" si="2"/>
        <v>0</v>
      </c>
    </row>
    <row r="22" spans="1:19" x14ac:dyDescent="0.25">
      <c r="A22" s="128" t="s">
        <v>309</v>
      </c>
      <c r="B22" s="223"/>
      <c r="C22" s="223"/>
      <c r="D22" s="129"/>
      <c r="E22" s="130" t="s">
        <v>231</v>
      </c>
      <c r="F22" s="130"/>
      <c r="G22" s="130"/>
      <c r="H22" s="130"/>
      <c r="I22" s="130"/>
      <c r="J22" s="130"/>
      <c r="K22" s="130"/>
      <c r="L22" s="130"/>
      <c r="M22" s="130"/>
      <c r="N22" s="130"/>
      <c r="O22" s="428"/>
      <c r="P22" s="428"/>
      <c r="Q22" s="428"/>
      <c r="R22" s="428"/>
      <c r="S22" s="429">
        <f t="shared" si="2"/>
        <v>0</v>
      </c>
    </row>
    <row r="23" spans="1:19" ht="16.5" thickBot="1" x14ac:dyDescent="0.3">
      <c r="A23" s="131" t="s">
        <v>310</v>
      </c>
      <c r="B23" s="1184"/>
      <c r="C23" s="1184"/>
      <c r="D23" s="1185"/>
      <c r="E23" s="133" t="s">
        <v>232</v>
      </c>
      <c r="F23" s="133"/>
      <c r="G23" s="133"/>
      <c r="H23" s="133"/>
      <c r="I23" s="133"/>
      <c r="J23" s="133"/>
      <c r="K23" s="133"/>
      <c r="L23" s="133"/>
      <c r="M23" s="133"/>
      <c r="N23" s="133"/>
      <c r="O23" s="432"/>
      <c r="P23" s="432"/>
      <c r="Q23" s="432"/>
      <c r="R23" s="432"/>
      <c r="S23" s="433">
        <f t="shared" si="2"/>
        <v>0</v>
      </c>
    </row>
    <row r="25" spans="1:19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 ht="90.75" customHeight="1" x14ac:dyDescent="0.25">
      <c r="A26" s="3392" t="s">
        <v>1404</v>
      </c>
      <c r="B26" s="3392"/>
      <c r="C26" s="3392"/>
      <c r="D26" s="3392"/>
      <c r="E26" s="3392"/>
      <c r="F26" s="3392"/>
      <c r="G26" s="1118"/>
      <c r="H26" s="1118"/>
      <c r="I26" s="1118"/>
      <c r="J26" s="1118"/>
      <c r="K26" s="1118"/>
      <c r="L26" s="1118"/>
      <c r="M26" s="1118"/>
      <c r="N26" s="1118"/>
      <c r="O26" s="60"/>
      <c r="P26" s="60"/>
      <c r="Q26" s="60"/>
      <c r="R26" s="60"/>
      <c r="S26" s="60"/>
    </row>
  </sheetData>
  <mergeCells count="21">
    <mergeCell ref="S8:S9"/>
    <mergeCell ref="G8:I8"/>
    <mergeCell ref="J8:L8"/>
    <mergeCell ref="M8:O8"/>
    <mergeCell ref="P8:R8"/>
    <mergeCell ref="A26:F26"/>
    <mergeCell ref="A4:S4"/>
    <mergeCell ref="D21:E21"/>
    <mergeCell ref="O2:S2"/>
    <mergeCell ref="O1:S1"/>
    <mergeCell ref="A11:E11"/>
    <mergeCell ref="D12:E12"/>
    <mergeCell ref="D15:E15"/>
    <mergeCell ref="D18:E18"/>
    <mergeCell ref="R3:S3"/>
    <mergeCell ref="A8:A9"/>
    <mergeCell ref="B8:B9"/>
    <mergeCell ref="C8:C9"/>
    <mergeCell ref="D8:D9"/>
    <mergeCell ref="E8:E9"/>
    <mergeCell ref="F8:F9"/>
  </mergeCells>
  <phoneticPr fontId="0" type="noConversion"/>
  <pageMargins left="1.65" right="0.75" top="0.81" bottom="1" header="0.5" footer="0.5"/>
  <pageSetup paperSize="9" scale="56" orientation="landscape" r:id="rId1"/>
  <headerFooter alignWithMargins="0">
    <oddFooter xml:space="preserve">&amp;R&amp;P+49
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U15"/>
  <sheetViews>
    <sheetView workbookViewId="0"/>
  </sheetViews>
  <sheetFormatPr defaultColWidth="9.140625" defaultRowHeight="15.75" x14ac:dyDescent="0.25"/>
  <cols>
    <col min="1" max="1" width="4.85546875" style="62" customWidth="1"/>
    <col min="2" max="4" width="8" style="62" customWidth="1"/>
    <col min="5" max="5" width="13.140625" style="62" customWidth="1"/>
    <col min="6" max="6" width="30.140625" style="62" customWidth="1"/>
    <col min="7" max="7" width="10.5703125" style="62" customWidth="1"/>
    <col min="8" max="8" width="19.28515625" style="62" customWidth="1"/>
    <col min="9" max="9" width="8.28515625" style="62" bestFit="1" customWidth="1"/>
    <col min="10" max="10" width="9.85546875" style="62" bestFit="1" customWidth="1"/>
    <col min="11" max="11" width="6" style="62" bestFit="1" customWidth="1"/>
    <col min="12" max="12" width="8.140625" style="62" bestFit="1" customWidth="1"/>
    <col min="13" max="13" width="5" style="62" bestFit="1" customWidth="1"/>
    <col min="14" max="15" width="6.42578125" style="62" bestFit="1" customWidth="1"/>
    <col min="16" max="16" width="7.7109375" style="62" bestFit="1" customWidth="1"/>
    <col min="17" max="17" width="10.28515625" style="62" bestFit="1" customWidth="1"/>
    <col min="18" max="18" width="9.28515625" style="62" bestFit="1" customWidth="1"/>
    <col min="19" max="19" width="8.140625" style="62" bestFit="1" customWidth="1"/>
    <col min="20" max="20" width="9.140625" style="62" bestFit="1" customWidth="1"/>
    <col min="21" max="21" width="12.7109375" style="62" customWidth="1"/>
    <col min="22" max="16384" width="9.140625" style="62"/>
  </cols>
  <sheetData>
    <row r="1" spans="1:21" ht="15.95" customHeight="1" x14ac:dyDescent="0.25"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906" t="s">
        <v>410</v>
      </c>
      <c r="R1" s="2906"/>
      <c r="S1" s="2906"/>
      <c r="T1" s="2906"/>
      <c r="U1" s="2906"/>
    </row>
    <row r="2" spans="1:21" ht="64.5" customHeight="1" x14ac:dyDescent="0.25"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906" t="s">
        <v>90</v>
      </c>
      <c r="R2" s="2906"/>
      <c r="S2" s="2906"/>
      <c r="T2" s="2906"/>
      <c r="U2" s="2906"/>
    </row>
    <row r="3" spans="1:21" x14ac:dyDescent="0.25">
      <c r="A3" s="134"/>
      <c r="B3" s="134"/>
      <c r="C3" s="134"/>
      <c r="D3" s="134"/>
      <c r="E3" s="134"/>
      <c r="Q3" s="134"/>
      <c r="R3" s="134"/>
      <c r="S3" s="134"/>
      <c r="T3" s="389" t="s">
        <v>422</v>
      </c>
      <c r="U3" s="389"/>
    </row>
    <row r="4" spans="1:21" x14ac:dyDescent="0.25">
      <c r="A4" s="3379" t="s">
        <v>509</v>
      </c>
      <c r="B4" s="3379"/>
      <c r="C4" s="3379"/>
      <c r="D4" s="3379"/>
      <c r="E4" s="3379"/>
      <c r="F4" s="3379"/>
      <c r="G4" s="3379"/>
      <c r="H4" s="3379"/>
      <c r="I4" s="3379"/>
      <c r="J4" s="3379"/>
      <c r="K4" s="3379"/>
      <c r="L4" s="3379"/>
      <c r="M4" s="3379"/>
      <c r="N4" s="3379"/>
      <c r="O4" s="3379"/>
      <c r="P4" s="3379"/>
      <c r="Q4" s="3379"/>
      <c r="R4" s="3379"/>
      <c r="S4" s="3379"/>
      <c r="T4" s="3379"/>
      <c r="U4" s="3379"/>
    </row>
    <row r="5" spans="1:21" s="390" customFormat="1" ht="18.75" customHeight="1" thickBot="1" x14ac:dyDescent="0.3">
      <c r="F5" s="391" t="s">
        <v>85</v>
      </c>
      <c r="G5" s="392"/>
      <c r="H5" s="392"/>
      <c r="I5" s="1116"/>
      <c r="J5" s="1116"/>
      <c r="K5" s="1116"/>
      <c r="L5" s="1116"/>
      <c r="M5" s="1116"/>
      <c r="N5" s="1116"/>
      <c r="O5" s="1116"/>
      <c r="P5" s="1116"/>
      <c r="Q5" s="392"/>
      <c r="R5" s="392"/>
      <c r="S5" s="392"/>
      <c r="T5" s="393"/>
    </row>
    <row r="6" spans="1:21" s="64" customFormat="1" ht="16.5" thickBot="1" x14ac:dyDescent="0.3">
      <c r="F6" s="382" t="s">
        <v>99</v>
      </c>
      <c r="G6" s="383"/>
      <c r="H6" s="383"/>
      <c r="I6" s="1119"/>
      <c r="J6" s="1119"/>
      <c r="K6" s="1119"/>
      <c r="L6" s="1119"/>
      <c r="M6" s="1119"/>
      <c r="N6" s="1119"/>
      <c r="O6" s="1119"/>
      <c r="P6" s="1119"/>
      <c r="Q6" s="383"/>
      <c r="R6" s="253" t="s">
        <v>86</v>
      </c>
    </row>
    <row r="7" spans="1:21" ht="16.5" thickBot="1" x14ac:dyDescent="0.3"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U7" s="228" t="s">
        <v>102</v>
      </c>
    </row>
    <row r="8" spans="1:21" ht="54" customHeight="1" x14ac:dyDescent="0.25">
      <c r="A8" s="2735" t="s">
        <v>5</v>
      </c>
      <c r="B8" s="2735" t="s">
        <v>322</v>
      </c>
      <c r="C8" s="2735" t="s">
        <v>356</v>
      </c>
      <c r="D8" s="2735" t="s">
        <v>480</v>
      </c>
      <c r="E8" s="2735" t="s">
        <v>448</v>
      </c>
      <c r="F8" s="2735" t="s">
        <v>235</v>
      </c>
      <c r="G8" s="2735" t="s">
        <v>236</v>
      </c>
      <c r="H8" s="2735" t="s">
        <v>1386</v>
      </c>
      <c r="I8" s="3364" t="s">
        <v>1765</v>
      </c>
      <c r="J8" s="3365"/>
      <c r="K8" s="3366"/>
      <c r="L8" s="3364" t="s">
        <v>1766</v>
      </c>
      <c r="M8" s="3365"/>
      <c r="N8" s="3366"/>
      <c r="O8" s="3375" t="s">
        <v>1767</v>
      </c>
      <c r="P8" s="3365"/>
      <c r="Q8" s="3366"/>
      <c r="R8" s="3364" t="s">
        <v>1768</v>
      </c>
      <c r="S8" s="3365"/>
      <c r="T8" s="3366"/>
      <c r="U8" s="3334" t="s">
        <v>1764</v>
      </c>
    </row>
    <row r="9" spans="1:21" ht="54" customHeight="1" thickBot="1" x14ac:dyDescent="0.3">
      <c r="A9" s="3367"/>
      <c r="B9" s="3367"/>
      <c r="C9" s="3367"/>
      <c r="D9" s="3367"/>
      <c r="E9" s="3367"/>
      <c r="F9" s="3367"/>
      <c r="G9" s="3367"/>
      <c r="H9" s="3367"/>
      <c r="I9" s="1133" t="s">
        <v>2056</v>
      </c>
      <c r="J9" s="1131" t="s">
        <v>2057</v>
      </c>
      <c r="K9" s="1134" t="s">
        <v>2058</v>
      </c>
      <c r="L9" s="1133" t="s">
        <v>2059</v>
      </c>
      <c r="M9" s="1131" t="s">
        <v>2060</v>
      </c>
      <c r="N9" s="1134" t="s">
        <v>2061</v>
      </c>
      <c r="O9" s="1132" t="s">
        <v>2062</v>
      </c>
      <c r="P9" s="1131" t="s">
        <v>2063</v>
      </c>
      <c r="Q9" s="1134" t="s">
        <v>2064</v>
      </c>
      <c r="R9" s="1133" t="s">
        <v>2065</v>
      </c>
      <c r="S9" s="1131" t="s">
        <v>2066</v>
      </c>
      <c r="T9" s="1134" t="s">
        <v>2067</v>
      </c>
      <c r="U9" s="3335"/>
    </row>
    <row r="10" spans="1:21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1182">
        <v>20</v>
      </c>
      <c r="U10" s="1136">
        <v>21</v>
      </c>
    </row>
    <row r="11" spans="1:21" ht="15.95" customHeight="1" thickBot="1" x14ac:dyDescent="0.3">
      <c r="A11" s="3408" t="s">
        <v>237</v>
      </c>
      <c r="B11" s="3409"/>
      <c r="C11" s="3409"/>
      <c r="D11" s="3409"/>
      <c r="E11" s="3409"/>
      <c r="F11" s="3409"/>
      <c r="G11" s="3410"/>
      <c r="H11" s="1376">
        <f t="shared" ref="H11:P11" si="0">SUM(H12:H14)</f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 t="shared" si="0"/>
        <v>0</v>
      </c>
      <c r="Q11" s="434">
        <f>SUM(Q12:Q14)</f>
        <v>0</v>
      </c>
      <c r="R11" s="434">
        <f>SUM(R12:R14)</f>
        <v>0</v>
      </c>
      <c r="S11" s="434">
        <f>SUM(S12:S14)</f>
        <v>0</v>
      </c>
      <c r="T11" s="434">
        <f>SUM(T12:T14)</f>
        <v>0</v>
      </c>
      <c r="U11" s="435">
        <f>SUM(U12:U14)</f>
        <v>0</v>
      </c>
    </row>
    <row r="12" spans="1:21" x14ac:dyDescent="0.25">
      <c r="A12" s="135" t="s">
        <v>138</v>
      </c>
      <c r="B12" s="209"/>
      <c r="C12" s="209"/>
      <c r="D12" s="209"/>
      <c r="E12" s="209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436"/>
      <c r="R12" s="436"/>
      <c r="S12" s="436"/>
      <c r="T12" s="436"/>
      <c r="U12" s="437">
        <f>SUM(I12:T12)</f>
        <v>0</v>
      </c>
    </row>
    <row r="13" spans="1:21" x14ac:dyDescent="0.25">
      <c r="A13" s="86" t="s">
        <v>145</v>
      </c>
      <c r="B13" s="194"/>
      <c r="C13" s="194"/>
      <c r="D13" s="194"/>
      <c r="E13" s="19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428"/>
      <c r="R13" s="428"/>
      <c r="S13" s="428"/>
      <c r="T13" s="428"/>
      <c r="U13" s="437">
        <f t="shared" ref="U13:U14" si="1">SUM(I13:T13)</f>
        <v>0</v>
      </c>
    </row>
    <row r="14" spans="1:21" x14ac:dyDescent="0.25">
      <c r="A14" s="86" t="s">
        <v>88</v>
      </c>
      <c r="B14" s="194"/>
      <c r="C14" s="194"/>
      <c r="D14" s="194"/>
      <c r="E14" s="194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428"/>
      <c r="R14" s="428"/>
      <c r="S14" s="428"/>
      <c r="T14" s="428"/>
      <c r="U14" s="437">
        <f t="shared" si="1"/>
        <v>0</v>
      </c>
    </row>
    <row r="15" spans="1:21" ht="16.5" thickBot="1" x14ac:dyDescent="0.3">
      <c r="A15" s="138"/>
      <c r="B15" s="210"/>
      <c r="C15" s="210"/>
      <c r="D15" s="210"/>
      <c r="E15" s="210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438"/>
      <c r="R15" s="438"/>
      <c r="S15" s="438"/>
      <c r="T15" s="438"/>
      <c r="U15" s="439"/>
    </row>
  </sheetData>
  <mergeCells count="17">
    <mergeCell ref="Q1:U1"/>
    <mergeCell ref="A8:A9"/>
    <mergeCell ref="B8:B9"/>
    <mergeCell ref="C8:C9"/>
    <mergeCell ref="D8:D9"/>
    <mergeCell ref="E8:E9"/>
    <mergeCell ref="F8:F9"/>
    <mergeCell ref="G8:G9"/>
    <mergeCell ref="H8:H9"/>
    <mergeCell ref="U8:U9"/>
    <mergeCell ref="I8:K8"/>
    <mergeCell ref="L8:N8"/>
    <mergeCell ref="O8:Q8"/>
    <mergeCell ref="R8:T8"/>
    <mergeCell ref="A4:U4"/>
    <mergeCell ref="A11:G11"/>
    <mergeCell ref="Q2:U2"/>
  </mergeCells>
  <phoneticPr fontId="0" type="noConversion"/>
  <pageMargins left="0.75" right="0.75" top="1" bottom="1" header="0.5" footer="0.5"/>
  <pageSetup paperSize="9" scale="62" orientation="landscape" r:id="rId1"/>
  <headerFooter alignWithMargins="0">
    <oddFooter xml:space="preserve">&amp;R&amp;P+51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T17"/>
  <sheetViews>
    <sheetView workbookViewId="0"/>
  </sheetViews>
  <sheetFormatPr defaultColWidth="9.140625" defaultRowHeight="15.75" x14ac:dyDescent="0.25"/>
  <cols>
    <col min="1" max="1" width="4.85546875" style="62" customWidth="1"/>
    <col min="2" max="4" width="8" style="62" customWidth="1"/>
    <col min="5" max="5" width="14.5703125" style="62" customWidth="1"/>
    <col min="6" max="7" width="30.14062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2.7109375" style="62" customWidth="1"/>
    <col min="21" max="16384" width="9.140625" style="62"/>
  </cols>
  <sheetData>
    <row r="1" spans="1:20" ht="15.75" customHeight="1" x14ac:dyDescent="0.25">
      <c r="P1" s="2906" t="s">
        <v>410</v>
      </c>
      <c r="Q1" s="2906"/>
      <c r="R1" s="2906"/>
      <c r="S1" s="2906"/>
      <c r="T1" s="2906"/>
    </row>
    <row r="2" spans="1:20" ht="66.75" customHeight="1" x14ac:dyDescent="0.25">
      <c r="P2" s="2906" t="s">
        <v>90</v>
      </c>
      <c r="Q2" s="2906"/>
      <c r="R2" s="2906"/>
      <c r="S2" s="2906"/>
      <c r="T2" s="2906"/>
    </row>
    <row r="3" spans="1:20" x14ac:dyDescent="0.25">
      <c r="A3" s="134"/>
      <c r="B3" s="134"/>
      <c r="C3" s="134"/>
      <c r="D3" s="134"/>
      <c r="E3" s="134"/>
      <c r="F3" s="134"/>
      <c r="G3" s="134"/>
      <c r="H3" s="1115"/>
      <c r="I3" s="1115"/>
      <c r="J3" s="1115"/>
      <c r="K3" s="1115"/>
      <c r="L3" s="1115"/>
      <c r="M3" s="1115"/>
      <c r="N3" s="1115"/>
      <c r="O3" s="1115"/>
      <c r="P3" s="134"/>
      <c r="S3" s="3353" t="s">
        <v>423</v>
      </c>
      <c r="T3" s="3353"/>
    </row>
    <row r="4" spans="1:20" x14ac:dyDescent="0.25">
      <c r="A4" s="3379" t="s">
        <v>424</v>
      </c>
      <c r="B4" s="3379"/>
      <c r="C4" s="3379"/>
      <c r="D4" s="3379"/>
      <c r="E4" s="3379"/>
      <c r="F4" s="3379"/>
      <c r="G4" s="3379"/>
      <c r="H4" s="3379"/>
      <c r="I4" s="3379"/>
      <c r="J4" s="3379"/>
      <c r="K4" s="3379"/>
      <c r="L4" s="3379"/>
      <c r="M4" s="3379"/>
      <c r="N4" s="3379"/>
      <c r="O4" s="3379"/>
      <c r="P4" s="3379"/>
      <c r="Q4" s="3379"/>
      <c r="R4" s="3379"/>
      <c r="S4" s="3379"/>
      <c r="T4" s="3379"/>
    </row>
    <row r="5" spans="1:20" s="390" customFormat="1" ht="18.75" customHeight="1" thickBot="1" x14ac:dyDescent="0.3">
      <c r="F5" s="413" t="s">
        <v>85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</row>
    <row r="6" spans="1:20" s="64" customFormat="1" ht="16.5" thickBot="1" x14ac:dyDescent="0.3">
      <c r="F6" s="68" t="s">
        <v>99</v>
      </c>
      <c r="G6" s="799"/>
      <c r="H6" s="799"/>
      <c r="I6" s="799"/>
      <c r="J6" s="799"/>
      <c r="K6" s="799"/>
      <c r="L6" s="799"/>
      <c r="M6" s="799"/>
      <c r="N6" s="799"/>
      <c r="O6" s="799"/>
      <c r="P6" s="799"/>
      <c r="Q6" s="253" t="s">
        <v>86</v>
      </c>
    </row>
    <row r="7" spans="1:20" ht="16.5" thickBot="1" x14ac:dyDescent="0.3">
      <c r="T7" s="233" t="s">
        <v>102</v>
      </c>
    </row>
    <row r="8" spans="1:20" x14ac:dyDescent="0.25">
      <c r="A8" s="2735" t="s">
        <v>5</v>
      </c>
      <c r="B8" s="2735" t="s">
        <v>322</v>
      </c>
      <c r="C8" s="2735" t="s">
        <v>356</v>
      </c>
      <c r="D8" s="2735" t="s">
        <v>480</v>
      </c>
      <c r="E8" s="2735" t="s">
        <v>448</v>
      </c>
      <c r="F8" s="2735" t="s">
        <v>506</v>
      </c>
      <c r="G8" s="2735" t="s">
        <v>1387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34" t="s">
        <v>1764</v>
      </c>
    </row>
    <row r="9" spans="1:20" ht="16.5" thickBot="1" x14ac:dyDescent="0.3">
      <c r="A9" s="3367"/>
      <c r="B9" s="3367"/>
      <c r="C9" s="3367"/>
      <c r="D9" s="3367"/>
      <c r="E9" s="3367"/>
      <c r="F9" s="3367"/>
      <c r="G9" s="3367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5"/>
    </row>
    <row r="10" spans="1:20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1248">
        <v>20</v>
      </c>
    </row>
    <row r="11" spans="1:20" ht="15.95" customHeight="1" thickBot="1" x14ac:dyDescent="0.3">
      <c r="A11" s="3411" t="s">
        <v>425</v>
      </c>
      <c r="B11" s="3412"/>
      <c r="C11" s="3412"/>
      <c r="D11" s="3412"/>
      <c r="E11" s="3412"/>
      <c r="F11" s="3412"/>
      <c r="G11" s="1376">
        <f t="shared" ref="G11:O11" si="0">SUM(G12:G14)</f>
        <v>0</v>
      </c>
      <c r="H11" s="434">
        <f t="shared" si="0"/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>SUM(P12:P14)</f>
        <v>0</v>
      </c>
      <c r="Q11" s="434">
        <f>SUM(Q12:Q14)</f>
        <v>0</v>
      </c>
      <c r="R11" s="434">
        <f>SUM(R12:R14)</f>
        <v>0</v>
      </c>
      <c r="S11" s="434">
        <f>SUM(S12:S14)</f>
        <v>0</v>
      </c>
      <c r="T11" s="811">
        <f>SUM(T12:T14)</f>
        <v>0</v>
      </c>
    </row>
    <row r="12" spans="1:20" x14ac:dyDescent="0.25">
      <c r="A12" s="135" t="s">
        <v>138</v>
      </c>
      <c r="B12" s="209"/>
      <c r="C12" s="209"/>
      <c r="D12" s="209"/>
      <c r="E12" s="209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436"/>
      <c r="Q12" s="436"/>
      <c r="R12" s="436"/>
      <c r="S12" s="436"/>
      <c r="T12" s="437">
        <f>SUM(H12:S12)</f>
        <v>0</v>
      </c>
    </row>
    <row r="13" spans="1:20" x14ac:dyDescent="0.25">
      <c r="A13" s="86" t="s">
        <v>145</v>
      </c>
      <c r="B13" s="194"/>
      <c r="C13" s="194"/>
      <c r="D13" s="194"/>
      <c r="E13" s="19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428"/>
      <c r="Q13" s="428"/>
      <c r="R13" s="428"/>
      <c r="S13" s="428"/>
      <c r="T13" s="437">
        <f t="shared" ref="T13:T14" si="1">SUM(H13:S13)</f>
        <v>0</v>
      </c>
    </row>
    <row r="14" spans="1:20" x14ac:dyDescent="0.25">
      <c r="A14" s="86" t="s">
        <v>88</v>
      </c>
      <c r="B14" s="194"/>
      <c r="C14" s="194"/>
      <c r="D14" s="194"/>
      <c r="E14" s="194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428"/>
      <c r="Q14" s="428"/>
      <c r="R14" s="428"/>
      <c r="S14" s="428"/>
      <c r="T14" s="437">
        <f t="shared" si="1"/>
        <v>0</v>
      </c>
    </row>
    <row r="15" spans="1:20" ht="16.5" thickBot="1" x14ac:dyDescent="0.3">
      <c r="A15" s="138"/>
      <c r="B15" s="210"/>
      <c r="C15" s="210"/>
      <c r="D15" s="210"/>
      <c r="E15" s="210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438"/>
      <c r="R15" s="438"/>
      <c r="S15" s="438"/>
      <c r="T15" s="440"/>
    </row>
    <row r="17" spans="1:2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</sheetData>
  <mergeCells count="17">
    <mergeCell ref="P1:T1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  <mergeCell ref="N8:P8"/>
    <mergeCell ref="Q8:S8"/>
    <mergeCell ref="A4:T4"/>
    <mergeCell ref="A11:F11"/>
    <mergeCell ref="S3:T3"/>
  </mergeCells>
  <pageMargins left="0.75" right="0.75" top="1" bottom="1" header="0.5" footer="0.5"/>
  <pageSetup paperSize="9" scale="61" orientation="landscape" r:id="rId1"/>
  <headerFooter alignWithMargins="0">
    <oddFooter xml:space="preserve">&amp;R&amp;P+51
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V18"/>
  <sheetViews>
    <sheetView workbookViewId="0"/>
  </sheetViews>
  <sheetFormatPr defaultColWidth="9.140625" defaultRowHeight="15.75" x14ac:dyDescent="0.25"/>
  <cols>
    <col min="1" max="1" width="4.85546875" style="62" customWidth="1"/>
    <col min="2" max="4" width="9" style="62" customWidth="1"/>
    <col min="5" max="5" width="13.28515625" style="62" customWidth="1"/>
    <col min="6" max="6" width="30.85546875" style="62" customWidth="1"/>
    <col min="7" max="8" width="13.28515625" style="62" customWidth="1"/>
    <col min="9" max="9" width="15" style="62" customWidth="1"/>
    <col min="10" max="10" width="8.28515625" style="62" bestFit="1" customWidth="1"/>
    <col min="11" max="11" width="9.85546875" style="62" bestFit="1" customWidth="1"/>
    <col min="12" max="12" width="6" style="62" bestFit="1" customWidth="1"/>
    <col min="13" max="13" width="8.140625" style="62" bestFit="1" customWidth="1"/>
    <col min="14" max="14" width="7.42578125" style="62" customWidth="1"/>
    <col min="15" max="16" width="6.42578125" style="62" bestFit="1" customWidth="1"/>
    <col min="17" max="17" width="7.7109375" style="62" bestFit="1" customWidth="1"/>
    <col min="18" max="18" width="10.28515625" style="62" bestFit="1" customWidth="1"/>
    <col min="19" max="19" width="9.28515625" style="62" bestFit="1" customWidth="1"/>
    <col min="20" max="20" width="8.140625" style="62" bestFit="1" customWidth="1"/>
    <col min="21" max="21" width="9.140625" style="62" bestFit="1" customWidth="1"/>
    <col min="22" max="22" width="15.140625" style="62" customWidth="1"/>
    <col min="23" max="16384" width="9.140625" style="62"/>
  </cols>
  <sheetData>
    <row r="1" spans="1:22" ht="15.75" customHeight="1" x14ac:dyDescent="0.25">
      <c r="H1" s="46"/>
      <c r="I1" s="46"/>
      <c r="J1" s="46"/>
      <c r="K1" s="46"/>
      <c r="L1" s="46"/>
      <c r="M1" s="46"/>
      <c r="N1" s="46"/>
      <c r="O1" s="46"/>
      <c r="P1" s="46"/>
      <c r="Q1" s="46"/>
      <c r="R1" s="2906" t="s">
        <v>410</v>
      </c>
      <c r="S1" s="2906"/>
      <c r="T1" s="2906"/>
      <c r="U1" s="2906"/>
      <c r="V1" s="2906"/>
    </row>
    <row r="2" spans="1:22" ht="62.25" customHeight="1" x14ac:dyDescent="0.25">
      <c r="H2" s="46"/>
      <c r="I2" s="46"/>
      <c r="J2" s="46"/>
      <c r="K2" s="46"/>
      <c r="L2" s="46"/>
      <c r="M2" s="46"/>
      <c r="N2" s="46"/>
      <c r="O2" s="46"/>
      <c r="P2" s="46"/>
      <c r="Q2" s="46"/>
      <c r="R2" s="2906" t="s">
        <v>90</v>
      </c>
      <c r="S2" s="2906"/>
      <c r="T2" s="2906"/>
      <c r="U2" s="2906"/>
      <c r="V2" s="2906"/>
    </row>
    <row r="3" spans="1:22" x14ac:dyDescent="0.25">
      <c r="A3" s="134"/>
      <c r="B3" s="134"/>
      <c r="C3" s="134"/>
      <c r="D3" s="134"/>
      <c r="E3" s="134"/>
      <c r="F3" s="134"/>
      <c r="G3" s="1115"/>
      <c r="H3" s="134"/>
      <c r="I3" s="134"/>
      <c r="J3" s="1115"/>
      <c r="K3" s="1115"/>
      <c r="L3" s="1115"/>
      <c r="M3" s="1115"/>
      <c r="N3" s="1115"/>
      <c r="O3" s="1115"/>
      <c r="P3" s="1115"/>
      <c r="Q3" s="1115"/>
      <c r="R3" s="3353"/>
      <c r="S3" s="3353"/>
      <c r="U3" s="3353" t="s">
        <v>426</v>
      </c>
      <c r="V3" s="3353"/>
    </row>
    <row r="4" spans="1:22" x14ac:dyDescent="0.25">
      <c r="A4" s="3379" t="s">
        <v>508</v>
      </c>
      <c r="B4" s="3379"/>
      <c r="C4" s="3379"/>
      <c r="D4" s="3379"/>
      <c r="E4" s="3379"/>
      <c r="F4" s="3379"/>
      <c r="G4" s="3379"/>
      <c r="H4" s="3379"/>
      <c r="I4" s="3379"/>
      <c r="J4" s="3379"/>
      <c r="K4" s="3379"/>
      <c r="L4" s="3379"/>
      <c r="M4" s="3379"/>
      <c r="N4" s="3379"/>
      <c r="O4" s="3379"/>
      <c r="P4" s="3379"/>
      <c r="Q4" s="3379"/>
      <c r="R4" s="3379"/>
      <c r="S4" s="3379"/>
      <c r="T4" s="3379"/>
      <c r="U4" s="3379"/>
      <c r="V4" s="3414"/>
    </row>
    <row r="5" spans="1:22" s="390" customFormat="1" ht="18.75" customHeight="1" thickBot="1" x14ac:dyDescent="0.3">
      <c r="F5" s="391" t="s">
        <v>85</v>
      </c>
      <c r="G5" s="391"/>
      <c r="H5" s="3415"/>
      <c r="I5" s="3415"/>
      <c r="J5" s="3415"/>
      <c r="K5" s="3415"/>
      <c r="L5" s="3415"/>
      <c r="M5" s="3415"/>
      <c r="N5" s="3415"/>
      <c r="O5" s="3415"/>
      <c r="P5" s="3415"/>
      <c r="Q5" s="3415"/>
      <c r="R5" s="3415"/>
      <c r="S5" s="3415"/>
      <c r="T5" s="3415"/>
      <c r="U5" s="3415"/>
      <c r="V5" s="393"/>
    </row>
    <row r="6" spans="1:22" s="64" customFormat="1" ht="16.5" thickBot="1" x14ac:dyDescent="0.3">
      <c r="F6" s="382" t="s">
        <v>99</v>
      </c>
      <c r="G6" s="382"/>
      <c r="H6" s="3413"/>
      <c r="I6" s="3413"/>
      <c r="J6" s="3413"/>
      <c r="K6" s="3413"/>
      <c r="L6" s="3413"/>
      <c r="M6" s="3413"/>
      <c r="N6" s="3413"/>
      <c r="O6" s="3413"/>
      <c r="P6" s="3413"/>
      <c r="Q6" s="3413"/>
      <c r="R6" s="3413"/>
      <c r="S6" s="253" t="s">
        <v>86</v>
      </c>
    </row>
    <row r="7" spans="1:22" ht="16.5" thickBot="1" x14ac:dyDescent="0.3">
      <c r="V7" s="228" t="s">
        <v>102</v>
      </c>
    </row>
    <row r="8" spans="1:22" x14ac:dyDescent="0.25">
      <c r="A8" s="2735" t="s">
        <v>5</v>
      </c>
      <c r="B8" s="2735" t="s">
        <v>322</v>
      </c>
      <c r="C8" s="2735" t="s">
        <v>356</v>
      </c>
      <c r="D8" s="2735" t="s">
        <v>480</v>
      </c>
      <c r="E8" s="2735" t="s">
        <v>448</v>
      </c>
      <c r="F8" s="2735" t="s">
        <v>238</v>
      </c>
      <c r="G8" s="2735" t="s">
        <v>236</v>
      </c>
      <c r="H8" s="2735" t="s">
        <v>1072</v>
      </c>
      <c r="I8" s="2735" t="s">
        <v>1387</v>
      </c>
      <c r="J8" s="3364" t="s">
        <v>1765</v>
      </c>
      <c r="K8" s="3365"/>
      <c r="L8" s="3366"/>
      <c r="M8" s="3364" t="s">
        <v>1766</v>
      </c>
      <c r="N8" s="3365"/>
      <c r="O8" s="3366"/>
      <c r="P8" s="3375" t="s">
        <v>1767</v>
      </c>
      <c r="Q8" s="3365"/>
      <c r="R8" s="3366"/>
      <c r="S8" s="3364" t="s">
        <v>1768</v>
      </c>
      <c r="T8" s="3365"/>
      <c r="U8" s="3366"/>
      <c r="V8" s="3334" t="s">
        <v>1764</v>
      </c>
    </row>
    <row r="9" spans="1:22" ht="16.5" thickBot="1" x14ac:dyDescent="0.3">
      <c r="A9" s="3367"/>
      <c r="B9" s="3367"/>
      <c r="C9" s="3367"/>
      <c r="D9" s="3367"/>
      <c r="E9" s="3367"/>
      <c r="F9" s="3367"/>
      <c r="G9" s="3367"/>
      <c r="H9" s="3367"/>
      <c r="I9" s="3367"/>
      <c r="J9" s="1133" t="s">
        <v>2056</v>
      </c>
      <c r="K9" s="1131" t="s">
        <v>2057</v>
      </c>
      <c r="L9" s="1134" t="s">
        <v>2058</v>
      </c>
      <c r="M9" s="1133" t="s">
        <v>2059</v>
      </c>
      <c r="N9" s="1131" t="s">
        <v>2060</v>
      </c>
      <c r="O9" s="1134" t="s">
        <v>2061</v>
      </c>
      <c r="P9" s="1132" t="s">
        <v>2062</v>
      </c>
      <c r="Q9" s="1131" t="s">
        <v>2063</v>
      </c>
      <c r="R9" s="1134" t="s">
        <v>2064</v>
      </c>
      <c r="S9" s="1133" t="s">
        <v>2065</v>
      </c>
      <c r="T9" s="1131" t="s">
        <v>2066</v>
      </c>
      <c r="U9" s="1134" t="s">
        <v>2067</v>
      </c>
      <c r="V9" s="3335"/>
    </row>
    <row r="10" spans="1:22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76">
        <v>20</v>
      </c>
      <c r="U10" s="229">
        <v>21</v>
      </c>
      <c r="V10" s="1248">
        <v>22</v>
      </c>
    </row>
    <row r="11" spans="1:22" x14ac:dyDescent="0.25">
      <c r="A11" s="235" t="s">
        <v>427</v>
      </c>
      <c r="B11" s="236"/>
      <c r="C11" s="236"/>
      <c r="D11" s="236"/>
      <c r="E11" s="236"/>
      <c r="F11" s="237"/>
      <c r="G11" s="237"/>
      <c r="H11" s="136"/>
      <c r="I11" s="1377">
        <f t="shared" ref="I11:Q11" si="0">SUM(I12:I14)</f>
        <v>0</v>
      </c>
      <c r="J11" s="436">
        <f t="shared" si="0"/>
        <v>0</v>
      </c>
      <c r="K11" s="436">
        <f t="shared" si="0"/>
        <v>0</v>
      </c>
      <c r="L11" s="436">
        <f t="shared" si="0"/>
        <v>0</v>
      </c>
      <c r="M11" s="436">
        <f t="shared" si="0"/>
        <v>0</v>
      </c>
      <c r="N11" s="436">
        <f t="shared" si="0"/>
        <v>0</v>
      </c>
      <c r="O11" s="436">
        <f t="shared" si="0"/>
        <v>0</v>
      </c>
      <c r="P11" s="436">
        <f t="shared" si="0"/>
        <v>0</v>
      </c>
      <c r="Q11" s="436">
        <f t="shared" si="0"/>
        <v>0</v>
      </c>
      <c r="R11" s="436">
        <f>SUM(R12:R14)</f>
        <v>0</v>
      </c>
      <c r="S11" s="436">
        <f>SUM(S12:S14)</f>
        <v>0</v>
      </c>
      <c r="T11" s="436">
        <f>SUM(T12:T14)</f>
        <v>0</v>
      </c>
      <c r="U11" s="436">
        <f>SUM(U12:U14)</f>
        <v>0</v>
      </c>
      <c r="V11" s="437">
        <f>SUM(J11:U11)</f>
        <v>0</v>
      </c>
    </row>
    <row r="12" spans="1:22" x14ac:dyDescent="0.25">
      <c r="A12" s="234" t="s">
        <v>138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428"/>
      <c r="S12" s="428"/>
      <c r="T12" s="428"/>
      <c r="U12" s="428"/>
      <c r="V12" s="437">
        <f>SUM(J12:U12)</f>
        <v>0</v>
      </c>
    </row>
    <row r="13" spans="1:22" x14ac:dyDescent="0.25">
      <c r="A13" s="234" t="s">
        <v>145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428"/>
      <c r="S13" s="428"/>
      <c r="T13" s="428"/>
      <c r="U13" s="428"/>
      <c r="V13" s="437">
        <f t="shared" ref="V13:V14" si="1">SUM(J13:U13)</f>
        <v>0</v>
      </c>
    </row>
    <row r="14" spans="1:22" x14ac:dyDescent="0.25">
      <c r="A14" s="234" t="s">
        <v>239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428"/>
      <c r="S14" s="428"/>
      <c r="T14" s="428"/>
      <c r="U14" s="428"/>
      <c r="V14" s="437">
        <f t="shared" si="1"/>
        <v>0</v>
      </c>
    </row>
    <row r="15" spans="1:22" ht="16.5" thickBot="1" x14ac:dyDescent="0.3">
      <c r="A15" s="138"/>
      <c r="B15" s="210"/>
      <c r="C15" s="210"/>
      <c r="D15" s="210"/>
      <c r="E15" s="210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438"/>
      <c r="S15" s="438"/>
      <c r="T15" s="438"/>
      <c r="U15" s="438"/>
      <c r="V15" s="439"/>
    </row>
    <row r="18" spans="1:22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</row>
  </sheetData>
  <mergeCells count="21">
    <mergeCell ref="F8:F9"/>
    <mergeCell ref="H8:H9"/>
    <mergeCell ref="I8:I9"/>
    <mergeCell ref="V8:V9"/>
    <mergeCell ref="G8:G9"/>
    <mergeCell ref="J8:L8"/>
    <mergeCell ref="M8:O8"/>
    <mergeCell ref="P8:R8"/>
    <mergeCell ref="S8:U8"/>
    <mergeCell ref="A8:A9"/>
    <mergeCell ref="B8:B9"/>
    <mergeCell ref="C8:C9"/>
    <mergeCell ref="D8:D9"/>
    <mergeCell ref="E8:E9"/>
    <mergeCell ref="R1:V1"/>
    <mergeCell ref="R2:V2"/>
    <mergeCell ref="H6:R6"/>
    <mergeCell ref="U3:V3"/>
    <mergeCell ref="R3:S3"/>
    <mergeCell ref="A4:V4"/>
    <mergeCell ref="H5:U5"/>
  </mergeCells>
  <phoneticPr fontId="0" type="noConversion"/>
  <pageMargins left="0.75" right="0.75" top="1" bottom="1" header="0.5" footer="0.5"/>
  <pageSetup paperSize="9" scale="56" orientation="landscape" r:id="rId1"/>
  <headerFooter alignWithMargins="0">
    <oddFooter xml:space="preserve">&amp;R&amp;P+52
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U17"/>
  <sheetViews>
    <sheetView workbookViewId="0"/>
  </sheetViews>
  <sheetFormatPr defaultColWidth="9.140625" defaultRowHeight="15.75" x14ac:dyDescent="0.25"/>
  <cols>
    <col min="1" max="1" width="4.85546875" style="62" customWidth="1"/>
    <col min="2" max="4" width="9" style="62" customWidth="1"/>
    <col min="5" max="5" width="14" style="62" customWidth="1"/>
    <col min="6" max="6" width="17.7109375" style="62" customWidth="1"/>
    <col min="7" max="7" width="12.42578125" style="62" customWidth="1"/>
    <col min="8" max="8" width="15.28515625" style="62" customWidth="1"/>
    <col min="9" max="9" width="8.28515625" style="62" bestFit="1" customWidth="1"/>
    <col min="10" max="10" width="9.85546875" style="62" bestFit="1" customWidth="1"/>
    <col min="11" max="11" width="6" style="62" bestFit="1" customWidth="1"/>
    <col min="12" max="12" width="8.140625" style="62" bestFit="1" customWidth="1"/>
    <col min="13" max="13" width="5" style="62" bestFit="1" customWidth="1"/>
    <col min="14" max="15" width="6.42578125" style="62" bestFit="1" customWidth="1"/>
    <col min="16" max="16" width="7.7109375" style="62" bestFit="1" customWidth="1"/>
    <col min="17" max="17" width="10.28515625" style="62" bestFit="1" customWidth="1"/>
    <col min="18" max="18" width="9.28515625" style="62" bestFit="1" customWidth="1"/>
    <col min="19" max="19" width="8.140625" style="62" bestFit="1" customWidth="1"/>
    <col min="20" max="20" width="9.140625" style="62" bestFit="1" customWidth="1"/>
    <col min="21" max="21" width="17" style="62" customWidth="1"/>
    <col min="22" max="16384" width="9.140625" style="62"/>
  </cols>
  <sheetData>
    <row r="1" spans="1:21" ht="15.75" customHeight="1" x14ac:dyDescent="0.25">
      <c r="Q1" s="2906" t="s">
        <v>410</v>
      </c>
      <c r="R1" s="2906"/>
      <c r="S1" s="2906"/>
      <c r="T1" s="2906"/>
      <c r="U1" s="2906"/>
    </row>
    <row r="2" spans="1:21" ht="65.45" customHeight="1" x14ac:dyDescent="0.25">
      <c r="Q2" s="2906" t="s">
        <v>90</v>
      </c>
      <c r="R2" s="2906"/>
      <c r="S2" s="2906"/>
      <c r="T2" s="2906"/>
      <c r="U2" s="2906"/>
    </row>
    <row r="3" spans="1:21" x14ac:dyDescent="0.25">
      <c r="A3" s="134"/>
      <c r="B3" s="134"/>
      <c r="C3" s="134"/>
      <c r="D3" s="134"/>
      <c r="E3" s="134"/>
      <c r="R3" s="134"/>
      <c r="S3" s="134"/>
      <c r="T3" s="3353" t="s">
        <v>428</v>
      </c>
      <c r="U3" s="3353"/>
    </row>
    <row r="4" spans="1:21" x14ac:dyDescent="0.25">
      <c r="A4" s="3379" t="s">
        <v>429</v>
      </c>
      <c r="B4" s="3379"/>
      <c r="C4" s="3379"/>
      <c r="D4" s="3379"/>
      <c r="E4" s="3379"/>
      <c r="F4" s="3379"/>
      <c r="G4" s="3379"/>
      <c r="H4" s="3379"/>
      <c r="I4" s="3379"/>
      <c r="J4" s="3379"/>
      <c r="K4" s="3379"/>
      <c r="L4" s="3379"/>
      <c r="M4" s="3379"/>
      <c r="N4" s="3379"/>
      <c r="O4" s="3379"/>
      <c r="P4" s="3379"/>
      <c r="Q4" s="3379"/>
      <c r="R4" s="3379"/>
      <c r="S4" s="3379"/>
      <c r="T4" s="3414"/>
    </row>
    <row r="5" spans="1:21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  <c r="U5" s="414"/>
    </row>
    <row r="6" spans="1:21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253" t="s">
        <v>86</v>
      </c>
    </row>
    <row r="7" spans="1:21" ht="16.5" thickBot="1" x14ac:dyDescent="0.3">
      <c r="T7" s="85"/>
      <c r="U7" s="228" t="s">
        <v>102</v>
      </c>
    </row>
    <row r="8" spans="1:21" ht="31.5" customHeight="1" x14ac:dyDescent="0.25">
      <c r="A8" s="2735" t="s">
        <v>5</v>
      </c>
      <c r="B8" s="2735" t="s">
        <v>322</v>
      </c>
      <c r="C8" s="2735" t="s">
        <v>356</v>
      </c>
      <c r="D8" s="2735" t="s">
        <v>480</v>
      </c>
      <c r="E8" s="2735" t="s">
        <v>448</v>
      </c>
      <c r="F8" s="2735" t="s">
        <v>238</v>
      </c>
      <c r="G8" s="2735" t="s">
        <v>507</v>
      </c>
      <c r="H8" s="2735" t="s">
        <v>1387</v>
      </c>
      <c r="I8" s="3364" t="s">
        <v>1765</v>
      </c>
      <c r="J8" s="3365"/>
      <c r="K8" s="3366"/>
      <c r="L8" s="3364" t="s">
        <v>1766</v>
      </c>
      <c r="M8" s="3365"/>
      <c r="N8" s="3366"/>
      <c r="O8" s="3375" t="s">
        <v>1767</v>
      </c>
      <c r="P8" s="3365"/>
      <c r="Q8" s="3366"/>
      <c r="R8" s="3364" t="s">
        <v>1768</v>
      </c>
      <c r="S8" s="3365"/>
      <c r="T8" s="3366"/>
      <c r="U8" s="3358" t="s">
        <v>1764</v>
      </c>
    </row>
    <row r="9" spans="1:21" ht="16.5" thickBot="1" x14ac:dyDescent="0.3">
      <c r="A9" s="3367"/>
      <c r="B9" s="3367"/>
      <c r="C9" s="3367"/>
      <c r="D9" s="3367"/>
      <c r="E9" s="3367"/>
      <c r="F9" s="3367"/>
      <c r="G9" s="3367"/>
      <c r="H9" s="3367"/>
      <c r="I9" s="1133" t="s">
        <v>2056</v>
      </c>
      <c r="J9" s="1131" t="s">
        <v>2057</v>
      </c>
      <c r="K9" s="1134" t="s">
        <v>2058</v>
      </c>
      <c r="L9" s="1133" t="s">
        <v>2059</v>
      </c>
      <c r="M9" s="1131" t="s">
        <v>2060</v>
      </c>
      <c r="N9" s="1134" t="s">
        <v>2061</v>
      </c>
      <c r="O9" s="1132" t="s">
        <v>2062</v>
      </c>
      <c r="P9" s="1131" t="s">
        <v>2063</v>
      </c>
      <c r="Q9" s="1134" t="s">
        <v>2064</v>
      </c>
      <c r="R9" s="1133" t="s">
        <v>2065</v>
      </c>
      <c r="S9" s="1131" t="s">
        <v>2066</v>
      </c>
      <c r="T9" s="1134" t="s">
        <v>2067</v>
      </c>
      <c r="U9" s="3359"/>
    </row>
    <row r="10" spans="1:21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229">
        <v>19</v>
      </c>
      <c r="T10" s="1135">
        <v>20</v>
      </c>
      <c r="U10" s="1136">
        <v>21</v>
      </c>
    </row>
    <row r="11" spans="1:21" ht="33.6" customHeight="1" thickBot="1" x14ac:dyDescent="0.3">
      <c r="A11" s="3416" t="s">
        <v>430</v>
      </c>
      <c r="B11" s="3417"/>
      <c r="C11" s="3417"/>
      <c r="D11" s="3417"/>
      <c r="E11" s="3417"/>
      <c r="F11" s="3417"/>
      <c r="G11" s="434"/>
      <c r="H11" s="1376">
        <f t="shared" ref="H11:P11" si="0">SUM(H12:H14)</f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 t="shared" si="0"/>
        <v>0</v>
      </c>
      <c r="Q11" s="434">
        <f>SUM(Q12:Q14)</f>
        <v>0</v>
      </c>
      <c r="R11" s="434">
        <f>SUM(R12:R14)</f>
        <v>0</v>
      </c>
      <c r="S11" s="434">
        <f>SUM(S12:S14)</f>
        <v>0</v>
      </c>
      <c r="T11" s="434">
        <f>SUM(T12:T14)</f>
        <v>0</v>
      </c>
      <c r="U11" s="435">
        <f>SUM(I11:T11)</f>
        <v>0</v>
      </c>
    </row>
    <row r="12" spans="1:21" x14ac:dyDescent="0.25">
      <c r="A12" s="136" t="s">
        <v>138</v>
      </c>
      <c r="B12" s="136"/>
      <c r="C12" s="136"/>
      <c r="D12" s="136"/>
      <c r="E12" s="136"/>
      <c r="F12" s="136"/>
      <c r="G12" s="436"/>
      <c r="H12" s="436"/>
      <c r="I12" s="436"/>
      <c r="J12" s="436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7">
        <f>SUM(I12:T12)</f>
        <v>0</v>
      </c>
    </row>
    <row r="13" spans="1:21" x14ac:dyDescent="0.25">
      <c r="A13" s="137" t="s">
        <v>145</v>
      </c>
      <c r="B13" s="137"/>
      <c r="C13" s="137"/>
      <c r="D13" s="137"/>
      <c r="E13" s="137"/>
      <c r="F13" s="137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37">
        <f>SUM(I13:T13)</f>
        <v>0</v>
      </c>
    </row>
    <row r="14" spans="1:21" ht="16.5" thickBot="1" x14ac:dyDescent="0.3">
      <c r="A14" s="142" t="s">
        <v>239</v>
      </c>
      <c r="B14" s="142"/>
      <c r="C14" s="142"/>
      <c r="D14" s="142"/>
      <c r="E14" s="142"/>
      <c r="F14" s="142"/>
      <c r="G14" s="432"/>
      <c r="H14" s="432"/>
      <c r="I14" s="432"/>
      <c r="J14" s="432"/>
      <c r="K14" s="432"/>
      <c r="L14" s="432"/>
      <c r="M14" s="432"/>
      <c r="N14" s="432"/>
      <c r="O14" s="432"/>
      <c r="P14" s="432"/>
      <c r="Q14" s="432"/>
      <c r="R14" s="432"/>
      <c r="S14" s="432"/>
      <c r="T14" s="432"/>
      <c r="U14" s="433">
        <f>SUM(I14:T14)</f>
        <v>0</v>
      </c>
    </row>
    <row r="15" spans="1:21" x14ac:dyDescent="0.25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</row>
    <row r="17" spans="1:2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</sheetData>
  <mergeCells count="18">
    <mergeCell ref="R8:T8"/>
    <mergeCell ref="U8:U9"/>
    <mergeCell ref="A11:F11"/>
    <mergeCell ref="T3:U3"/>
    <mergeCell ref="A4:T4"/>
    <mergeCell ref="Q1:U1"/>
    <mergeCell ref="Q2:U2"/>
    <mergeCell ref="A8:A9"/>
    <mergeCell ref="B8:B9"/>
    <mergeCell ref="C8:C9"/>
    <mergeCell ref="D8:D9"/>
    <mergeCell ref="E8:E9"/>
    <mergeCell ref="F8:F9"/>
    <mergeCell ref="G8:G9"/>
    <mergeCell ref="H8:H9"/>
    <mergeCell ref="I8:K8"/>
    <mergeCell ref="L8:N8"/>
    <mergeCell ref="O8:Q8"/>
  </mergeCells>
  <pageMargins left="0.75" right="0.75" top="1" bottom="1" header="0.5" footer="0.5"/>
  <pageSetup paperSize="9" scale="64" orientation="landscape" r:id="rId1"/>
  <headerFooter alignWithMargins="0">
    <oddFooter xml:space="preserve">&amp;R&amp;P+52
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X37"/>
  <sheetViews>
    <sheetView workbookViewId="0">
      <selection activeCell="W3" sqref="W3:X3"/>
    </sheetView>
  </sheetViews>
  <sheetFormatPr defaultColWidth="9.140625" defaultRowHeight="15.75" x14ac:dyDescent="0.25"/>
  <cols>
    <col min="1" max="1" width="4.7109375" style="62" customWidth="1"/>
    <col min="2" max="2" width="6.140625" style="62" bestFit="1" customWidth="1"/>
    <col min="3" max="3" width="6" style="62" bestFit="1" customWidth="1"/>
    <col min="4" max="4" width="17.42578125" style="62" bestFit="1" customWidth="1"/>
    <col min="5" max="5" width="22.28515625" style="62" bestFit="1" customWidth="1"/>
    <col min="6" max="6" width="13.5703125" style="62" bestFit="1" customWidth="1"/>
    <col min="7" max="7" width="11.5703125" style="62" bestFit="1" customWidth="1"/>
    <col min="8" max="8" width="12.140625" style="62" bestFit="1" customWidth="1"/>
    <col min="9" max="9" width="14" style="62" bestFit="1" customWidth="1"/>
    <col min="10" max="10" width="20.42578125" style="62" bestFit="1" customWidth="1"/>
    <col min="11" max="11" width="13.42578125" style="62" customWidth="1"/>
    <col min="12" max="12" width="8.28515625" style="62" bestFit="1" customWidth="1"/>
    <col min="13" max="13" width="9.85546875" style="62" bestFit="1" customWidth="1"/>
    <col min="14" max="14" width="6" style="62" bestFit="1" customWidth="1"/>
    <col min="15" max="15" width="8.140625" style="62" bestFit="1" customWidth="1"/>
    <col min="16" max="16" width="5" style="62" bestFit="1" customWidth="1"/>
    <col min="17" max="18" width="6.42578125" style="62" bestFit="1" customWidth="1"/>
    <col min="19" max="19" width="7.7109375" style="62" bestFit="1" customWidth="1"/>
    <col min="20" max="20" width="10.28515625" style="62" bestFit="1" customWidth="1"/>
    <col min="21" max="21" width="9.28515625" style="62" bestFit="1" customWidth="1"/>
    <col min="22" max="22" width="8.140625" style="62" bestFit="1" customWidth="1"/>
    <col min="23" max="23" width="9.140625" style="62" bestFit="1" customWidth="1"/>
    <col min="24" max="24" width="11.140625" style="62" bestFit="1" customWidth="1"/>
    <col min="25" max="16384" width="9.140625" style="62"/>
  </cols>
  <sheetData>
    <row r="1" spans="1:24" ht="15.75" customHeight="1" x14ac:dyDescent="0.25">
      <c r="T1" s="2906" t="s">
        <v>410</v>
      </c>
      <c r="U1" s="2906"/>
      <c r="V1" s="2906"/>
      <c r="W1" s="2906"/>
      <c r="X1" s="2906"/>
    </row>
    <row r="2" spans="1:24" ht="80.25" customHeight="1" x14ac:dyDescent="0.25">
      <c r="T2" s="2906" t="s">
        <v>90</v>
      </c>
      <c r="U2" s="2906"/>
      <c r="V2" s="2906"/>
      <c r="W2" s="2906"/>
      <c r="X2" s="2906"/>
    </row>
    <row r="3" spans="1:24" x14ac:dyDescent="0.25">
      <c r="A3" s="134"/>
      <c r="B3" s="134"/>
      <c r="C3" s="134"/>
      <c r="D3" s="287"/>
      <c r="E3" s="287"/>
      <c r="F3" s="287"/>
      <c r="G3" s="287"/>
      <c r="H3" s="287"/>
      <c r="I3" s="287"/>
      <c r="J3" s="287"/>
      <c r="K3" s="287"/>
      <c r="L3" s="1117"/>
      <c r="M3" s="1117"/>
      <c r="N3" s="1117"/>
      <c r="O3" s="1117"/>
      <c r="P3" s="1117"/>
      <c r="Q3" s="1117"/>
      <c r="R3" s="1117"/>
      <c r="S3" s="1117"/>
      <c r="T3" s="287"/>
      <c r="U3" s="134"/>
      <c r="V3" s="134"/>
      <c r="W3" s="3353" t="s">
        <v>240</v>
      </c>
      <c r="X3" s="3353"/>
    </row>
    <row r="4" spans="1:24" x14ac:dyDescent="0.25">
      <c r="B4" s="134"/>
      <c r="C4" s="134"/>
      <c r="D4" s="287"/>
      <c r="E4" s="287"/>
      <c r="F4" s="287"/>
      <c r="G4" s="3379" t="s">
        <v>241</v>
      </c>
      <c r="H4" s="3379"/>
      <c r="I4" s="3379"/>
      <c r="J4" s="3379"/>
      <c r="K4" s="98"/>
      <c r="L4" s="1114"/>
      <c r="M4" s="1114"/>
      <c r="N4" s="1114"/>
      <c r="O4" s="1114"/>
      <c r="P4" s="1114"/>
      <c r="Q4" s="1114"/>
      <c r="R4" s="1114"/>
      <c r="S4" s="1114"/>
      <c r="T4" s="287"/>
      <c r="U4" s="287"/>
      <c r="V4" s="287"/>
      <c r="W4" s="287"/>
      <c r="X4" s="287"/>
    </row>
    <row r="5" spans="1:24" s="390" customFormat="1" ht="18.75" customHeight="1" thickBot="1" x14ac:dyDescent="0.3">
      <c r="A5" s="391"/>
      <c r="B5" s="391"/>
      <c r="C5" s="391"/>
      <c r="E5" s="391"/>
      <c r="F5" s="413" t="s">
        <v>85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V5" s="418"/>
      <c r="W5" s="418"/>
      <c r="X5" s="419"/>
    </row>
    <row r="6" spans="1:24" s="64" customFormat="1" ht="16.5" thickBot="1" x14ac:dyDescent="0.3">
      <c r="G6" s="68" t="s">
        <v>99</v>
      </c>
      <c r="H6" s="441"/>
      <c r="I6" s="441"/>
      <c r="J6" s="441"/>
      <c r="K6" s="576" t="s">
        <v>86</v>
      </c>
      <c r="L6" s="576"/>
      <c r="M6" s="576"/>
      <c r="N6" s="576"/>
      <c r="O6" s="576"/>
      <c r="P6" s="576"/>
      <c r="Q6" s="576"/>
      <c r="R6" s="576"/>
      <c r="S6" s="576"/>
      <c r="W6" s="421"/>
    </row>
    <row r="7" spans="1:24" ht="16.5" thickBot="1" x14ac:dyDescent="0.3">
      <c r="E7" s="84"/>
      <c r="F7" s="84"/>
      <c r="G7" s="84"/>
      <c r="H7" s="84"/>
      <c r="I7" s="84"/>
      <c r="J7" s="84"/>
      <c r="K7" s="84"/>
      <c r="L7" s="1120"/>
      <c r="M7" s="1120"/>
      <c r="N7" s="1120"/>
      <c r="O7" s="1120"/>
      <c r="P7" s="1120"/>
      <c r="Q7" s="1120"/>
      <c r="R7" s="1120"/>
      <c r="S7" s="1120"/>
      <c r="T7" s="84"/>
      <c r="U7" s="84"/>
      <c r="V7" s="84"/>
      <c r="W7" s="84"/>
      <c r="X7" s="228" t="s">
        <v>102</v>
      </c>
    </row>
    <row r="8" spans="1:24" ht="31.5" customHeight="1" x14ac:dyDescent="0.25">
      <c r="A8" s="2735" t="s">
        <v>5</v>
      </c>
      <c r="B8" s="2735" t="s">
        <v>322</v>
      </c>
      <c r="C8" s="2735" t="s">
        <v>356</v>
      </c>
      <c r="D8" s="2735" t="s">
        <v>493</v>
      </c>
      <c r="E8" s="2735" t="s">
        <v>325</v>
      </c>
      <c r="F8" s="2735" t="s">
        <v>242</v>
      </c>
      <c r="G8" s="2735" t="s">
        <v>243</v>
      </c>
      <c r="H8" s="2735" t="s">
        <v>244</v>
      </c>
      <c r="I8" s="2735" t="s">
        <v>245</v>
      </c>
      <c r="J8" s="2735" t="s">
        <v>58</v>
      </c>
      <c r="K8" s="2735" t="s">
        <v>1387</v>
      </c>
      <c r="L8" s="3364" t="s">
        <v>1765</v>
      </c>
      <c r="M8" s="3365"/>
      <c r="N8" s="3366"/>
      <c r="O8" s="3364" t="s">
        <v>1766</v>
      </c>
      <c r="P8" s="3365"/>
      <c r="Q8" s="3366"/>
      <c r="R8" s="3375" t="s">
        <v>1767</v>
      </c>
      <c r="S8" s="3365"/>
      <c r="T8" s="3366"/>
      <c r="U8" s="3364" t="s">
        <v>1768</v>
      </c>
      <c r="V8" s="3365"/>
      <c r="W8" s="3366"/>
      <c r="X8" s="3358" t="s">
        <v>1764</v>
      </c>
    </row>
    <row r="9" spans="1:24" ht="16.5" thickBot="1" x14ac:dyDescent="0.3">
      <c r="A9" s="3367"/>
      <c r="B9" s="3367"/>
      <c r="C9" s="3367"/>
      <c r="D9" s="3367"/>
      <c r="E9" s="3367"/>
      <c r="F9" s="3367"/>
      <c r="G9" s="3367"/>
      <c r="H9" s="3367"/>
      <c r="I9" s="3367"/>
      <c r="J9" s="3367"/>
      <c r="K9" s="3367"/>
      <c r="L9" s="1133" t="s">
        <v>2056</v>
      </c>
      <c r="M9" s="1131" t="s">
        <v>2057</v>
      </c>
      <c r="N9" s="1134" t="s">
        <v>2058</v>
      </c>
      <c r="O9" s="1133" t="s">
        <v>2059</v>
      </c>
      <c r="P9" s="1131" t="s">
        <v>2060</v>
      </c>
      <c r="Q9" s="1134" t="s">
        <v>2061</v>
      </c>
      <c r="R9" s="1132" t="s">
        <v>2062</v>
      </c>
      <c r="S9" s="1131" t="s">
        <v>2063</v>
      </c>
      <c r="T9" s="1134" t="s">
        <v>2064</v>
      </c>
      <c r="U9" s="1133" t="s">
        <v>2065</v>
      </c>
      <c r="V9" s="1131" t="s">
        <v>2066</v>
      </c>
      <c r="W9" s="1134" t="s">
        <v>2067</v>
      </c>
      <c r="X9" s="3359"/>
    </row>
    <row r="10" spans="1:24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229">
        <v>19</v>
      </c>
      <c r="T10" s="229">
        <v>20</v>
      </c>
      <c r="U10" s="229">
        <v>21</v>
      </c>
      <c r="V10" s="229">
        <v>22</v>
      </c>
      <c r="W10" s="229">
        <v>23</v>
      </c>
      <c r="X10" s="90">
        <v>24</v>
      </c>
    </row>
    <row r="11" spans="1:24" ht="16.5" thickBot="1" x14ac:dyDescent="0.3">
      <c r="A11" s="3418" t="s">
        <v>230</v>
      </c>
      <c r="B11" s="3419"/>
      <c r="C11" s="3419"/>
      <c r="D11" s="3420"/>
      <c r="E11" s="3420"/>
      <c r="F11" s="3420"/>
      <c r="G11" s="3420"/>
      <c r="H11" s="3420"/>
      <c r="I11" s="3421"/>
      <c r="J11" s="1242"/>
      <c r="K11" s="1375">
        <f t="shared" ref="K11:S11" si="0">K12+K28+K32</f>
        <v>0</v>
      </c>
      <c r="L11" s="422">
        <f t="shared" si="0"/>
        <v>0</v>
      </c>
      <c r="M11" s="422">
        <f t="shared" si="0"/>
        <v>0</v>
      </c>
      <c r="N11" s="422">
        <f t="shared" si="0"/>
        <v>0</v>
      </c>
      <c r="O11" s="422">
        <f t="shared" si="0"/>
        <v>0</v>
      </c>
      <c r="P11" s="422">
        <f t="shared" si="0"/>
        <v>0</v>
      </c>
      <c r="Q11" s="422">
        <f t="shared" si="0"/>
        <v>0</v>
      </c>
      <c r="R11" s="422">
        <f t="shared" si="0"/>
        <v>0</v>
      </c>
      <c r="S11" s="422">
        <f t="shared" si="0"/>
        <v>0</v>
      </c>
      <c r="T11" s="422">
        <f>T12+T28+T32</f>
        <v>0</v>
      </c>
      <c r="U11" s="422">
        <f>U12+U28+U32</f>
        <v>0</v>
      </c>
      <c r="V11" s="422">
        <f>V12+V28+V32</f>
        <v>0</v>
      </c>
      <c r="W11" s="422">
        <f>W12+W28+W32</f>
        <v>0</v>
      </c>
      <c r="X11" s="423">
        <f>SUM(L11:W11)</f>
        <v>0</v>
      </c>
    </row>
    <row r="12" spans="1:24" ht="33.75" customHeight="1" x14ac:dyDescent="0.25">
      <c r="A12" s="424" t="s">
        <v>138</v>
      </c>
      <c r="B12" s="425"/>
      <c r="C12" s="425"/>
      <c r="D12" s="3422" t="s">
        <v>473</v>
      </c>
      <c r="E12" s="3423"/>
      <c r="F12" s="140"/>
      <c r="G12" s="426"/>
      <c r="H12" s="426"/>
      <c r="I12" s="426"/>
      <c r="J12" s="426"/>
      <c r="K12" s="426"/>
      <c r="L12" s="806">
        <f t="shared" ref="L12:S12" si="1">SUM(L13:L15)</f>
        <v>0</v>
      </c>
      <c r="M12" s="806">
        <f t="shared" si="1"/>
        <v>0</v>
      </c>
      <c r="N12" s="806">
        <f t="shared" si="1"/>
        <v>0</v>
      </c>
      <c r="O12" s="806">
        <f t="shared" si="1"/>
        <v>0</v>
      </c>
      <c r="P12" s="806">
        <f t="shared" si="1"/>
        <v>0</v>
      </c>
      <c r="Q12" s="806">
        <f t="shared" si="1"/>
        <v>0</v>
      </c>
      <c r="R12" s="806">
        <f t="shared" si="1"/>
        <v>0</v>
      </c>
      <c r="S12" s="806">
        <f t="shared" si="1"/>
        <v>0</v>
      </c>
      <c r="T12" s="806">
        <f>SUM(T13:T15)</f>
        <v>0</v>
      </c>
      <c r="U12" s="806">
        <f>SUM(U13:U15)</f>
        <v>0</v>
      </c>
      <c r="V12" s="806">
        <f>SUM(V13:V15)</f>
        <v>0</v>
      </c>
      <c r="W12" s="806">
        <f>SUM(W13:W15)</f>
        <v>0</v>
      </c>
      <c r="X12" s="807">
        <f t="shared" ref="X12:X35" si="2">SUM(L12:W12)</f>
        <v>0</v>
      </c>
    </row>
    <row r="13" spans="1:24" ht="19.5" customHeight="1" x14ac:dyDescent="0.25">
      <c r="A13" s="128" t="s">
        <v>139</v>
      </c>
      <c r="B13" s="207"/>
      <c r="C13" s="207"/>
      <c r="D13" s="129"/>
      <c r="E13" s="130" t="s">
        <v>484</v>
      </c>
      <c r="F13" s="137"/>
      <c r="G13" s="95"/>
      <c r="H13" s="95"/>
      <c r="I13" s="95"/>
      <c r="J13" s="95"/>
      <c r="K13" s="95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1249">
        <f t="shared" si="2"/>
        <v>0</v>
      </c>
    </row>
    <row r="14" spans="1:24" ht="47.25" x14ac:dyDescent="0.25">
      <c r="A14" s="128" t="s">
        <v>144</v>
      </c>
      <c r="B14" s="207"/>
      <c r="C14" s="207"/>
      <c r="D14" s="129"/>
      <c r="E14" s="130" t="s">
        <v>485</v>
      </c>
      <c r="F14" s="137"/>
      <c r="G14" s="95"/>
      <c r="H14" s="95"/>
      <c r="I14" s="95"/>
      <c r="J14" s="95"/>
      <c r="K14" s="95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1249">
        <f>SUM(L14:W14)</f>
        <v>0</v>
      </c>
    </row>
    <row r="15" spans="1:24" ht="19.5" customHeight="1" x14ac:dyDescent="0.25">
      <c r="A15" s="128" t="s">
        <v>152</v>
      </c>
      <c r="B15" s="207"/>
      <c r="C15" s="207"/>
      <c r="D15" s="129"/>
      <c r="E15" s="130" t="s">
        <v>486</v>
      </c>
      <c r="F15" s="137"/>
      <c r="G15" s="95"/>
      <c r="H15" s="95"/>
      <c r="I15" s="95"/>
      <c r="J15" s="95"/>
      <c r="K15" s="95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1249">
        <f t="shared" si="2"/>
        <v>0</v>
      </c>
    </row>
    <row r="16" spans="1:24" ht="31.5" customHeight="1" x14ac:dyDescent="0.25">
      <c r="A16" s="128" t="s">
        <v>145</v>
      </c>
      <c r="B16" s="207"/>
      <c r="C16" s="207"/>
      <c r="D16" s="3424" t="s">
        <v>474</v>
      </c>
      <c r="E16" s="3425"/>
      <c r="F16" s="141"/>
      <c r="G16" s="430"/>
      <c r="H16" s="430"/>
      <c r="I16" s="430"/>
      <c r="J16" s="430"/>
      <c r="K16" s="430"/>
      <c r="L16" s="808">
        <f t="shared" ref="L16:S16" si="3">L17+L18+L19</f>
        <v>0</v>
      </c>
      <c r="M16" s="808">
        <f t="shared" si="3"/>
        <v>0</v>
      </c>
      <c r="N16" s="808">
        <f t="shared" si="3"/>
        <v>0</v>
      </c>
      <c r="O16" s="808">
        <f t="shared" si="3"/>
        <v>0</v>
      </c>
      <c r="P16" s="808">
        <f t="shared" si="3"/>
        <v>0</v>
      </c>
      <c r="Q16" s="808">
        <f t="shared" si="3"/>
        <v>0</v>
      </c>
      <c r="R16" s="808">
        <f t="shared" si="3"/>
        <v>0</v>
      </c>
      <c r="S16" s="808">
        <f t="shared" si="3"/>
        <v>0</v>
      </c>
      <c r="T16" s="808">
        <f>T17+T18+T19</f>
        <v>0</v>
      </c>
      <c r="U16" s="808">
        <f>U17+U18+U19</f>
        <v>0</v>
      </c>
      <c r="V16" s="808">
        <f>V17+V18+V19</f>
        <v>0</v>
      </c>
      <c r="W16" s="808">
        <f>W17+W18+W19</f>
        <v>0</v>
      </c>
      <c r="X16" s="1250">
        <f t="shared" si="2"/>
        <v>0</v>
      </c>
    </row>
    <row r="17" spans="1:24" ht="31.5" x14ac:dyDescent="0.25">
      <c r="A17" s="128" t="s">
        <v>146</v>
      </c>
      <c r="B17" s="207"/>
      <c r="C17" s="207"/>
      <c r="D17" s="129"/>
      <c r="E17" s="130" t="s">
        <v>487</v>
      </c>
      <c r="F17" s="137"/>
      <c r="G17" s="95"/>
      <c r="H17" s="95"/>
      <c r="I17" s="95"/>
      <c r="J17" s="95"/>
      <c r="K17" s="95"/>
      <c r="L17" s="428"/>
      <c r="M17" s="428"/>
      <c r="N17" s="428"/>
      <c r="O17" s="428"/>
      <c r="P17" s="428"/>
      <c r="Q17" s="428"/>
      <c r="R17" s="428"/>
      <c r="S17" s="428"/>
      <c r="T17" s="428"/>
      <c r="U17" s="428"/>
      <c r="V17" s="428"/>
      <c r="W17" s="428"/>
      <c r="X17" s="1249">
        <f t="shared" si="2"/>
        <v>0</v>
      </c>
    </row>
    <row r="18" spans="1:24" ht="47.25" x14ac:dyDescent="0.25">
      <c r="A18" s="128" t="s">
        <v>149</v>
      </c>
      <c r="B18" s="207"/>
      <c r="C18" s="207"/>
      <c r="D18" s="129"/>
      <c r="E18" s="130" t="s">
        <v>485</v>
      </c>
      <c r="F18" s="137"/>
      <c r="G18" s="95"/>
      <c r="H18" s="95"/>
      <c r="I18" s="95"/>
      <c r="J18" s="95"/>
      <c r="K18" s="95"/>
      <c r="L18" s="428"/>
      <c r="M18" s="428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1249">
        <f t="shared" si="2"/>
        <v>0</v>
      </c>
    </row>
    <row r="19" spans="1:24" ht="15.75" customHeight="1" x14ac:dyDescent="0.25">
      <c r="A19" s="128" t="s">
        <v>192</v>
      </c>
      <c r="B19" s="207"/>
      <c r="C19" s="207"/>
      <c r="D19" s="129"/>
      <c r="E19" s="130" t="s">
        <v>486</v>
      </c>
      <c r="F19" s="137"/>
      <c r="G19" s="95"/>
      <c r="H19" s="95"/>
      <c r="I19" s="95"/>
      <c r="J19" s="95"/>
      <c r="K19" s="95"/>
      <c r="L19" s="428"/>
      <c r="M19" s="428"/>
      <c r="N19" s="428"/>
      <c r="O19" s="428"/>
      <c r="P19" s="428"/>
      <c r="Q19" s="428"/>
      <c r="R19" s="428"/>
      <c r="S19" s="428"/>
      <c r="T19" s="428"/>
      <c r="U19" s="428"/>
      <c r="V19" s="428"/>
      <c r="W19" s="428"/>
      <c r="X19" s="1249">
        <f t="shared" si="2"/>
        <v>0</v>
      </c>
    </row>
    <row r="20" spans="1:24" ht="15.95" customHeight="1" x14ac:dyDescent="0.25">
      <c r="A20" s="128" t="s">
        <v>150</v>
      </c>
      <c r="B20" s="207"/>
      <c r="C20" s="207"/>
      <c r="D20" s="3424" t="s">
        <v>475</v>
      </c>
      <c r="E20" s="3425"/>
      <c r="F20" s="141"/>
      <c r="G20" s="430"/>
      <c r="H20" s="430"/>
      <c r="I20" s="430"/>
      <c r="J20" s="430"/>
      <c r="K20" s="430"/>
      <c r="L20" s="808">
        <f t="shared" ref="L20:S20" si="4">L21+L22+L23</f>
        <v>0</v>
      </c>
      <c r="M20" s="808">
        <f t="shared" si="4"/>
        <v>0</v>
      </c>
      <c r="N20" s="808">
        <f t="shared" si="4"/>
        <v>0</v>
      </c>
      <c r="O20" s="808">
        <f t="shared" si="4"/>
        <v>0</v>
      </c>
      <c r="P20" s="808">
        <f t="shared" si="4"/>
        <v>0</v>
      </c>
      <c r="Q20" s="808">
        <f t="shared" si="4"/>
        <v>0</v>
      </c>
      <c r="R20" s="808">
        <f t="shared" si="4"/>
        <v>0</v>
      </c>
      <c r="S20" s="808">
        <f t="shared" si="4"/>
        <v>0</v>
      </c>
      <c r="T20" s="808">
        <f>T21+T22+T23</f>
        <v>0</v>
      </c>
      <c r="U20" s="808">
        <f>U21+U22+U23</f>
        <v>0</v>
      </c>
      <c r="V20" s="808">
        <f>V21+V22+V23</f>
        <v>0</v>
      </c>
      <c r="W20" s="808">
        <f>W21+W22+W23</f>
        <v>0</v>
      </c>
      <c r="X20" s="1250">
        <f t="shared" si="2"/>
        <v>0</v>
      </c>
    </row>
    <row r="21" spans="1:24" ht="31.5" x14ac:dyDescent="0.25">
      <c r="A21" s="128" t="s">
        <v>233</v>
      </c>
      <c r="B21" s="207"/>
      <c r="C21" s="207"/>
      <c r="D21" s="129"/>
      <c r="E21" s="130" t="s">
        <v>487</v>
      </c>
      <c r="F21" s="137"/>
      <c r="G21" s="95"/>
      <c r="H21" s="95"/>
      <c r="I21" s="95"/>
      <c r="J21" s="95"/>
      <c r="K21" s="95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1249">
        <f t="shared" si="2"/>
        <v>0</v>
      </c>
    </row>
    <row r="22" spans="1:24" ht="47.25" x14ac:dyDescent="0.25">
      <c r="A22" s="128" t="s">
        <v>234</v>
      </c>
      <c r="B22" s="207"/>
      <c r="C22" s="207"/>
      <c r="D22" s="129"/>
      <c r="E22" s="130" t="s">
        <v>485</v>
      </c>
      <c r="F22" s="137"/>
      <c r="G22" s="95"/>
      <c r="H22" s="95"/>
      <c r="I22" s="95"/>
      <c r="J22" s="95"/>
      <c r="K22" s="95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1249">
        <f t="shared" si="2"/>
        <v>0</v>
      </c>
    </row>
    <row r="23" spans="1:24" ht="18" customHeight="1" x14ac:dyDescent="0.25">
      <c r="A23" s="128" t="s">
        <v>246</v>
      </c>
      <c r="B23" s="207"/>
      <c r="C23" s="207"/>
      <c r="D23" s="129"/>
      <c r="E23" s="130" t="s">
        <v>486</v>
      </c>
      <c r="F23" s="137"/>
      <c r="G23" s="95"/>
      <c r="H23" s="95"/>
      <c r="I23" s="95"/>
      <c r="J23" s="95"/>
      <c r="K23" s="95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1249">
        <f t="shared" si="2"/>
        <v>0</v>
      </c>
    </row>
    <row r="24" spans="1:24" x14ac:dyDescent="0.25">
      <c r="A24" s="128" t="s">
        <v>151</v>
      </c>
      <c r="B24" s="207"/>
      <c r="C24" s="207"/>
      <c r="D24" s="3424" t="s">
        <v>476</v>
      </c>
      <c r="E24" s="3425"/>
      <c r="F24" s="141"/>
      <c r="G24" s="430"/>
      <c r="H24" s="430"/>
      <c r="I24" s="430"/>
      <c r="J24" s="430"/>
      <c r="K24" s="430"/>
      <c r="L24" s="808">
        <f t="shared" ref="L24:S24" si="5">L25+L26+L27</f>
        <v>0</v>
      </c>
      <c r="M24" s="808">
        <f t="shared" si="5"/>
        <v>0</v>
      </c>
      <c r="N24" s="808">
        <f t="shared" si="5"/>
        <v>0</v>
      </c>
      <c r="O24" s="808">
        <f t="shared" si="5"/>
        <v>0</v>
      </c>
      <c r="P24" s="808">
        <f t="shared" si="5"/>
        <v>0</v>
      </c>
      <c r="Q24" s="808">
        <f t="shared" si="5"/>
        <v>0</v>
      </c>
      <c r="R24" s="808">
        <f t="shared" si="5"/>
        <v>0</v>
      </c>
      <c r="S24" s="808">
        <f t="shared" si="5"/>
        <v>0</v>
      </c>
      <c r="T24" s="808">
        <f>T25+T26+T27</f>
        <v>0</v>
      </c>
      <c r="U24" s="808">
        <f>U25+U26+U27</f>
        <v>0</v>
      </c>
      <c r="V24" s="808">
        <f>V25+V26+V27</f>
        <v>0</v>
      </c>
      <c r="W24" s="808">
        <f>W25+W26+W27</f>
        <v>0</v>
      </c>
      <c r="X24" s="1250">
        <f t="shared" si="2"/>
        <v>0</v>
      </c>
    </row>
    <row r="25" spans="1:24" ht="31.5" x14ac:dyDescent="0.25">
      <c r="A25" s="128" t="s">
        <v>309</v>
      </c>
      <c r="B25" s="207"/>
      <c r="C25" s="207"/>
      <c r="D25" s="129"/>
      <c r="E25" s="130" t="s">
        <v>487</v>
      </c>
      <c r="F25" s="137"/>
      <c r="G25" s="95"/>
      <c r="H25" s="95"/>
      <c r="I25" s="95"/>
      <c r="J25" s="95"/>
      <c r="K25" s="95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1249">
        <f t="shared" si="2"/>
        <v>0</v>
      </c>
    </row>
    <row r="26" spans="1:24" ht="47.25" x14ac:dyDescent="0.25">
      <c r="A26" s="128" t="s">
        <v>310</v>
      </c>
      <c r="B26" s="207"/>
      <c r="C26" s="207"/>
      <c r="D26" s="129"/>
      <c r="E26" s="130" t="s">
        <v>485</v>
      </c>
      <c r="F26" s="137"/>
      <c r="G26" s="95"/>
      <c r="H26" s="95"/>
      <c r="I26" s="95"/>
      <c r="J26" s="95"/>
      <c r="K26" s="95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X26" s="1249">
        <f t="shared" si="2"/>
        <v>0</v>
      </c>
    </row>
    <row r="27" spans="1:24" ht="18.75" customHeight="1" x14ac:dyDescent="0.25">
      <c r="A27" s="128" t="s">
        <v>311</v>
      </c>
      <c r="B27" s="207"/>
      <c r="C27" s="207"/>
      <c r="D27" s="129"/>
      <c r="E27" s="130" t="s">
        <v>486</v>
      </c>
      <c r="F27" s="137"/>
      <c r="G27" s="95"/>
      <c r="H27" s="95"/>
      <c r="I27" s="95"/>
      <c r="J27" s="95"/>
      <c r="K27" s="95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1249">
        <f t="shared" si="2"/>
        <v>0</v>
      </c>
    </row>
    <row r="28" spans="1:24" ht="30" customHeight="1" x14ac:dyDescent="0.25">
      <c r="A28" s="128" t="s">
        <v>159</v>
      </c>
      <c r="B28" s="207"/>
      <c r="C28" s="207"/>
      <c r="D28" s="3424" t="s">
        <v>477</v>
      </c>
      <c r="E28" s="3425"/>
      <c r="F28" s="141"/>
      <c r="G28" s="430"/>
      <c r="H28" s="430"/>
      <c r="I28" s="430"/>
      <c r="J28" s="430"/>
      <c r="K28" s="430"/>
      <c r="L28" s="808">
        <f t="shared" ref="L28:S28" si="6">SUM(L29:L31)</f>
        <v>0</v>
      </c>
      <c r="M28" s="808">
        <f t="shared" si="6"/>
        <v>0</v>
      </c>
      <c r="N28" s="808">
        <f t="shared" si="6"/>
        <v>0</v>
      </c>
      <c r="O28" s="808">
        <f t="shared" si="6"/>
        <v>0</v>
      </c>
      <c r="P28" s="808">
        <f t="shared" si="6"/>
        <v>0</v>
      </c>
      <c r="Q28" s="808">
        <f t="shared" si="6"/>
        <v>0</v>
      </c>
      <c r="R28" s="808">
        <f t="shared" si="6"/>
        <v>0</v>
      </c>
      <c r="S28" s="808">
        <f t="shared" si="6"/>
        <v>0</v>
      </c>
      <c r="T28" s="808">
        <f>SUM(T29:T31)</f>
        <v>0</v>
      </c>
      <c r="U28" s="808">
        <f>SUM(U29:U31)</f>
        <v>0</v>
      </c>
      <c r="V28" s="808">
        <f>SUM(V29:V31)</f>
        <v>0</v>
      </c>
      <c r="W28" s="808">
        <f>SUM(W29:W31)</f>
        <v>0</v>
      </c>
      <c r="X28" s="1250">
        <f t="shared" si="2"/>
        <v>0</v>
      </c>
    </row>
    <row r="29" spans="1:24" ht="20.25" customHeight="1" x14ac:dyDescent="0.25">
      <c r="A29" s="128" t="s">
        <v>369</v>
      </c>
      <c r="B29" s="207"/>
      <c r="C29" s="207"/>
      <c r="D29" s="129"/>
      <c r="E29" s="130" t="s">
        <v>487</v>
      </c>
      <c r="F29" s="137"/>
      <c r="G29" s="95"/>
      <c r="H29" s="95"/>
      <c r="I29" s="95"/>
      <c r="J29" s="95"/>
      <c r="K29" s="95"/>
      <c r="L29" s="428"/>
      <c r="M29" s="428"/>
      <c r="N29" s="428"/>
      <c r="O29" s="428"/>
      <c r="P29" s="428"/>
      <c r="Q29" s="428"/>
      <c r="R29" s="428"/>
      <c r="S29" s="428"/>
      <c r="T29" s="428"/>
      <c r="U29" s="428"/>
      <c r="V29" s="428"/>
      <c r="W29" s="428"/>
      <c r="X29" s="1249">
        <f t="shared" si="2"/>
        <v>0</v>
      </c>
    </row>
    <row r="30" spans="1:24" ht="47.25" x14ac:dyDescent="0.25">
      <c r="A30" s="128" t="s">
        <v>370</v>
      </c>
      <c r="B30" s="207"/>
      <c r="C30" s="207"/>
      <c r="D30" s="129"/>
      <c r="E30" s="130" t="s">
        <v>485</v>
      </c>
      <c r="F30" s="137"/>
      <c r="G30" s="95"/>
      <c r="H30" s="95"/>
      <c r="I30" s="95"/>
      <c r="J30" s="95"/>
      <c r="K30" s="95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1249">
        <f t="shared" si="2"/>
        <v>0</v>
      </c>
    </row>
    <row r="31" spans="1:24" ht="21" customHeight="1" x14ac:dyDescent="0.25">
      <c r="A31" s="128" t="s">
        <v>372</v>
      </c>
      <c r="B31" s="207"/>
      <c r="C31" s="207"/>
      <c r="D31" s="129"/>
      <c r="E31" s="130" t="s">
        <v>486</v>
      </c>
      <c r="F31" s="137"/>
      <c r="G31" s="95"/>
      <c r="H31" s="95"/>
      <c r="I31" s="95"/>
      <c r="J31" s="95"/>
      <c r="K31" s="95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1249">
        <f t="shared" si="2"/>
        <v>0</v>
      </c>
    </row>
    <row r="32" spans="1:24" ht="27.95" customHeight="1" x14ac:dyDescent="0.25">
      <c r="A32" s="128" t="s">
        <v>161</v>
      </c>
      <c r="B32" s="207"/>
      <c r="C32" s="207"/>
      <c r="D32" s="3424" t="s">
        <v>478</v>
      </c>
      <c r="E32" s="3425"/>
      <c r="F32" s="141"/>
      <c r="G32" s="430"/>
      <c r="H32" s="430"/>
      <c r="I32" s="430"/>
      <c r="J32" s="430"/>
      <c r="K32" s="430"/>
      <c r="L32" s="810">
        <f t="shared" ref="L32:S32" si="7">SUM(L33:L35)</f>
        <v>0</v>
      </c>
      <c r="M32" s="810">
        <f t="shared" si="7"/>
        <v>0</v>
      </c>
      <c r="N32" s="810">
        <f t="shared" si="7"/>
        <v>0</v>
      </c>
      <c r="O32" s="810">
        <f t="shared" si="7"/>
        <v>0</v>
      </c>
      <c r="P32" s="810">
        <f t="shared" si="7"/>
        <v>0</v>
      </c>
      <c r="Q32" s="810">
        <f t="shared" si="7"/>
        <v>0</v>
      </c>
      <c r="R32" s="810">
        <f t="shared" si="7"/>
        <v>0</v>
      </c>
      <c r="S32" s="810">
        <f t="shared" si="7"/>
        <v>0</v>
      </c>
      <c r="T32" s="810">
        <f>SUM(T33:T35)</f>
        <v>0</v>
      </c>
      <c r="U32" s="810">
        <f>SUM(U33:U35)</f>
        <v>0</v>
      </c>
      <c r="V32" s="810">
        <f>SUM(V33:V35)</f>
        <v>0</v>
      </c>
      <c r="W32" s="810">
        <f>SUM(W33:W35)</f>
        <v>0</v>
      </c>
      <c r="X32" s="809">
        <f t="shared" si="2"/>
        <v>0</v>
      </c>
    </row>
    <row r="33" spans="1:24" ht="18" customHeight="1" x14ac:dyDescent="0.25">
      <c r="A33" s="128" t="s">
        <v>482</v>
      </c>
      <c r="B33" s="207"/>
      <c r="C33" s="207"/>
      <c r="D33" s="129"/>
      <c r="E33" s="130" t="s">
        <v>487</v>
      </c>
      <c r="F33" s="137"/>
      <c r="G33" s="95"/>
      <c r="H33" s="95"/>
      <c r="I33" s="95"/>
      <c r="J33" s="95"/>
      <c r="K33" s="95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1249">
        <f t="shared" si="2"/>
        <v>0</v>
      </c>
    </row>
    <row r="34" spans="1:24" ht="20.45" customHeight="1" x14ac:dyDescent="0.25">
      <c r="A34" s="128" t="s">
        <v>483</v>
      </c>
      <c r="B34" s="207"/>
      <c r="C34" s="207"/>
      <c r="D34" s="129"/>
      <c r="E34" s="130" t="s">
        <v>485</v>
      </c>
      <c r="F34" s="137"/>
      <c r="G34" s="95"/>
      <c r="H34" s="95"/>
      <c r="I34" s="95"/>
      <c r="J34" s="95"/>
      <c r="K34" s="95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1249">
        <f t="shared" si="2"/>
        <v>0</v>
      </c>
    </row>
    <row r="35" spans="1:24" ht="24" customHeight="1" thickBot="1" x14ac:dyDescent="0.3">
      <c r="A35" s="131" t="s">
        <v>488</v>
      </c>
      <c r="B35" s="208"/>
      <c r="C35" s="208"/>
      <c r="D35" s="132"/>
      <c r="E35" s="133" t="s">
        <v>486</v>
      </c>
      <c r="F35" s="142"/>
      <c r="G35" s="431"/>
      <c r="H35" s="431"/>
      <c r="I35" s="431"/>
      <c r="J35" s="431"/>
      <c r="K35" s="431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1251">
        <f t="shared" si="2"/>
        <v>0</v>
      </c>
    </row>
    <row r="37" spans="1:24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</sheetData>
  <mergeCells count="27">
    <mergeCell ref="X8:X9"/>
    <mergeCell ref="K8:K9"/>
    <mergeCell ref="L8:N8"/>
    <mergeCell ref="O8:Q8"/>
    <mergeCell ref="R8:T8"/>
    <mergeCell ref="U8:W8"/>
    <mergeCell ref="D28:E28"/>
    <mergeCell ref="D32:E32"/>
    <mergeCell ref="D16:E16"/>
    <mergeCell ref="D20:E20"/>
    <mergeCell ref="D24:E24"/>
    <mergeCell ref="A11:I11"/>
    <mergeCell ref="D12:E12"/>
    <mergeCell ref="G4:J4"/>
    <mergeCell ref="T2:X2"/>
    <mergeCell ref="T1:X1"/>
    <mergeCell ref="W3:X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honeticPr fontId="0" type="noConversion"/>
  <pageMargins left="0.75" right="0.75" top="0.81" bottom="1" header="0.5" footer="0.5"/>
  <pageSetup paperSize="8" scale="77" fitToHeight="0" orientation="landscape" r:id="rId1"/>
  <headerFooter alignWithMargins="0">
    <oddFooter xml:space="preserve">&amp;R&amp;P+53
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AA26"/>
  <sheetViews>
    <sheetView workbookViewId="0">
      <selection activeCell="O24" sqref="O24:O25"/>
    </sheetView>
  </sheetViews>
  <sheetFormatPr defaultColWidth="9.140625" defaultRowHeight="15.75" x14ac:dyDescent="0.25"/>
  <cols>
    <col min="1" max="1" width="4.28515625" style="62" customWidth="1"/>
    <col min="2" max="3" width="8.5703125" style="62" customWidth="1"/>
    <col min="4" max="4" width="24.85546875" style="62" customWidth="1"/>
    <col min="5" max="5" width="15.7109375" style="62" customWidth="1"/>
    <col min="6" max="6" width="10.7109375" style="62" customWidth="1"/>
    <col min="7" max="7" width="17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6.28515625" style="62" customWidth="1"/>
    <col min="21" max="16384" width="9.140625" style="62"/>
  </cols>
  <sheetData>
    <row r="1" spans="1:27" ht="15.75" customHeight="1" x14ac:dyDescent="0.25">
      <c r="P1" s="2906" t="s">
        <v>410</v>
      </c>
      <c r="Q1" s="2906"/>
      <c r="R1" s="2906"/>
      <c r="S1" s="2906"/>
      <c r="T1" s="2906"/>
    </row>
    <row r="2" spans="1:27" ht="47.45" customHeight="1" x14ac:dyDescent="0.25">
      <c r="P2" s="2906" t="s">
        <v>90</v>
      </c>
      <c r="Q2" s="2906"/>
      <c r="R2" s="2906"/>
      <c r="S2" s="2906"/>
      <c r="T2" s="2906"/>
    </row>
    <row r="3" spans="1:27" x14ac:dyDescent="0.25">
      <c r="A3" s="134"/>
      <c r="B3" s="134"/>
      <c r="C3" s="134"/>
      <c r="D3" s="287"/>
      <c r="E3" s="287"/>
      <c r="F3" s="287"/>
      <c r="G3" s="287"/>
      <c r="H3" s="1117"/>
      <c r="I3" s="1117"/>
      <c r="J3" s="1117"/>
      <c r="K3" s="1117"/>
      <c r="L3" s="1117"/>
      <c r="M3" s="1117"/>
      <c r="N3" s="1117"/>
      <c r="O3" s="1117"/>
      <c r="P3" s="287"/>
      <c r="Q3" s="134"/>
      <c r="R3" s="134"/>
      <c r="S3" s="3353" t="s">
        <v>247</v>
      </c>
      <c r="T3" s="3353"/>
    </row>
    <row r="4" spans="1:27" x14ac:dyDescent="0.25">
      <c r="A4" s="3379" t="s">
        <v>248</v>
      </c>
      <c r="B4" s="3379"/>
      <c r="C4" s="3379"/>
      <c r="D4" s="3400"/>
      <c r="E4" s="3400"/>
      <c r="F4" s="3400"/>
      <c r="G4" s="3400"/>
      <c r="H4" s="3400"/>
      <c r="I4" s="3400"/>
      <c r="J4" s="3400"/>
      <c r="K4" s="3400"/>
      <c r="L4" s="3400"/>
      <c r="M4" s="3400"/>
      <c r="N4" s="3400"/>
      <c r="O4" s="3400"/>
      <c r="P4" s="3400"/>
      <c r="Q4" s="3400"/>
      <c r="R4" s="3400"/>
      <c r="S4" s="3372"/>
      <c r="T4" s="3372"/>
    </row>
    <row r="5" spans="1:27" s="390" customFormat="1" ht="18.75" customHeight="1" thickBot="1" x14ac:dyDescent="0.3">
      <c r="E5" s="413" t="s">
        <v>85</v>
      </c>
      <c r="F5" s="3415"/>
      <c r="G5" s="3415"/>
      <c r="H5" s="3415"/>
      <c r="I5" s="3415"/>
      <c r="J5" s="3415"/>
      <c r="K5" s="3415"/>
      <c r="L5" s="3415"/>
      <c r="M5" s="3415"/>
      <c r="N5" s="3415"/>
      <c r="O5" s="3415"/>
      <c r="P5" s="3415"/>
      <c r="Q5" s="3415"/>
      <c r="R5" s="3415"/>
      <c r="S5" s="393"/>
      <c r="T5" s="414"/>
    </row>
    <row r="6" spans="1:27" s="64" customFormat="1" ht="16.5" thickBot="1" x14ac:dyDescent="0.3">
      <c r="F6" s="382" t="s">
        <v>99</v>
      </c>
      <c r="G6" s="382"/>
      <c r="H6" s="382"/>
      <c r="I6" s="382"/>
      <c r="J6" s="382"/>
      <c r="K6" s="382"/>
      <c r="L6" s="382"/>
      <c r="M6" s="382"/>
      <c r="N6" s="382"/>
      <c r="O6" s="382"/>
      <c r="P6" s="3413"/>
      <c r="Q6" s="3413"/>
      <c r="R6" s="253" t="s">
        <v>86</v>
      </c>
      <c r="V6" s="1682"/>
      <c r="W6" s="1682"/>
      <c r="X6" s="1682"/>
      <c r="Y6" s="1682"/>
      <c r="Z6" s="1682"/>
      <c r="AA6" s="1682"/>
    </row>
    <row r="7" spans="1:27" ht="17.25" customHeight="1" thickBot="1" x14ac:dyDescent="0.3">
      <c r="D7" s="98"/>
      <c r="E7" s="98"/>
      <c r="F7" s="98"/>
      <c r="G7" s="98"/>
      <c r="H7" s="1114"/>
      <c r="I7" s="1114"/>
      <c r="J7" s="1114"/>
      <c r="K7" s="1114"/>
      <c r="L7" s="1114"/>
      <c r="M7" s="1114"/>
      <c r="N7" s="1114"/>
      <c r="O7" s="1114"/>
      <c r="P7" s="98"/>
      <c r="Q7" s="98"/>
      <c r="R7" s="98"/>
      <c r="S7" s="98"/>
      <c r="T7" s="228" t="s">
        <v>102</v>
      </c>
      <c r="V7" s="550"/>
      <c r="W7" s="550"/>
      <c r="X7" s="550"/>
      <c r="Y7" s="550"/>
      <c r="Z7" s="550"/>
      <c r="AA7" s="550"/>
    </row>
    <row r="8" spans="1:27" ht="51" customHeight="1" x14ac:dyDescent="0.25">
      <c r="A8" s="3347" t="s">
        <v>5</v>
      </c>
      <c r="B8" s="3347" t="s">
        <v>322</v>
      </c>
      <c r="C8" s="3347" t="s">
        <v>356</v>
      </c>
      <c r="D8" s="3347" t="s">
        <v>249</v>
      </c>
      <c r="E8" s="3347" t="s">
        <v>250</v>
      </c>
      <c r="F8" s="3347" t="s">
        <v>251</v>
      </c>
      <c r="G8" s="3347" t="s">
        <v>1386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34" t="s">
        <v>1764</v>
      </c>
    </row>
    <row r="9" spans="1:27" ht="51" customHeight="1" thickBot="1" x14ac:dyDescent="0.3">
      <c r="A9" s="3348"/>
      <c r="B9" s="3348"/>
      <c r="C9" s="3348"/>
      <c r="D9" s="3348"/>
      <c r="E9" s="3348"/>
      <c r="F9" s="3348"/>
      <c r="G9" s="334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5"/>
    </row>
    <row r="10" spans="1:27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1135">
        <v>19</v>
      </c>
      <c r="T10" s="1136">
        <v>20</v>
      </c>
    </row>
    <row r="11" spans="1:27" ht="16.5" thickBot="1" x14ac:dyDescent="0.3">
      <c r="A11" s="3430" t="s">
        <v>252</v>
      </c>
      <c r="B11" s="3344"/>
      <c r="C11" s="3344"/>
      <c r="D11" s="3344"/>
      <c r="E11" s="3344"/>
      <c r="F11" s="3345"/>
      <c r="G11" s="1414">
        <f t="shared" ref="G11:O11" si="0">G12+G16+G20</f>
        <v>0</v>
      </c>
      <c r="H11" s="1188">
        <f t="shared" si="0"/>
        <v>0</v>
      </c>
      <c r="I11" s="1188">
        <f t="shared" si="0"/>
        <v>0</v>
      </c>
      <c r="J11" s="1188">
        <f t="shared" si="0"/>
        <v>0</v>
      </c>
      <c r="K11" s="1188">
        <f t="shared" si="0"/>
        <v>0</v>
      </c>
      <c r="L11" s="1188">
        <f t="shared" si="0"/>
        <v>0</v>
      </c>
      <c r="M11" s="1188">
        <f t="shared" si="0"/>
        <v>0</v>
      </c>
      <c r="N11" s="1188">
        <f t="shared" si="0"/>
        <v>0</v>
      </c>
      <c r="O11" s="1188">
        <f t="shared" si="0"/>
        <v>0</v>
      </c>
      <c r="P11" s="1188">
        <f>P12+P16+P20</f>
        <v>0</v>
      </c>
      <c r="Q11" s="1188">
        <f>Q12+Q16+Q20</f>
        <v>0</v>
      </c>
      <c r="R11" s="1188">
        <f>R12+R16+R20</f>
        <v>0</v>
      </c>
      <c r="S11" s="1359">
        <f>S12+S16+S20</f>
        <v>0</v>
      </c>
      <c r="T11" s="1354">
        <f>P11+Q11+R11+S11+O11+N11+M11+L11+K11+J11+I11+H11</f>
        <v>0</v>
      </c>
    </row>
    <row r="12" spans="1:27" ht="16.5" thickBot="1" x14ac:dyDescent="0.3">
      <c r="A12" s="3426" t="s">
        <v>253</v>
      </c>
      <c r="B12" s="3427"/>
      <c r="C12" s="3427"/>
      <c r="D12" s="3428"/>
      <c r="E12" s="3429"/>
      <c r="F12" s="415"/>
      <c r="G12" s="415"/>
      <c r="H12" s="1186">
        <f t="shared" ref="H12:O12" si="1">SUM(H13:H15)</f>
        <v>0</v>
      </c>
      <c r="I12" s="1186">
        <f t="shared" si="1"/>
        <v>0</v>
      </c>
      <c r="J12" s="1186">
        <f t="shared" si="1"/>
        <v>0</v>
      </c>
      <c r="K12" s="1186">
        <f t="shared" si="1"/>
        <v>0</v>
      </c>
      <c r="L12" s="1186">
        <f t="shared" si="1"/>
        <v>0</v>
      </c>
      <c r="M12" s="1186">
        <f t="shared" si="1"/>
        <v>0</v>
      </c>
      <c r="N12" s="1186">
        <f t="shared" si="1"/>
        <v>0</v>
      </c>
      <c r="O12" s="1186">
        <f t="shared" si="1"/>
        <v>0</v>
      </c>
      <c r="P12" s="1186">
        <f>SUM(P13:P15)</f>
        <v>0</v>
      </c>
      <c r="Q12" s="1186">
        <f>SUM(Q13:Q15)</f>
        <v>0</v>
      </c>
      <c r="R12" s="1186">
        <f>SUM(R13:R15)</f>
        <v>0</v>
      </c>
      <c r="S12" s="1358">
        <f>SUM(S13:S15)</f>
        <v>0</v>
      </c>
      <c r="T12" s="1354">
        <f>SUM(H12:S12)</f>
        <v>0</v>
      </c>
    </row>
    <row r="13" spans="1:27" x14ac:dyDescent="0.25">
      <c r="A13" s="135" t="s">
        <v>138</v>
      </c>
      <c r="B13" s="209"/>
      <c r="C13" s="209"/>
      <c r="D13" s="143"/>
      <c r="E13" s="144"/>
      <c r="F13" s="416"/>
      <c r="G13" s="416"/>
      <c r="H13" s="1187"/>
      <c r="I13" s="1187"/>
      <c r="J13" s="1187"/>
      <c r="K13" s="1187"/>
      <c r="L13" s="1187"/>
      <c r="M13" s="1187"/>
      <c r="N13" s="1187"/>
      <c r="O13" s="1187"/>
      <c r="P13" s="1187"/>
      <c r="Q13" s="1187"/>
      <c r="R13" s="1187"/>
      <c r="S13" s="1357"/>
      <c r="T13" s="1353">
        <f t="shared" ref="T13:T23" si="2">SUM(H13:S13)</f>
        <v>0</v>
      </c>
    </row>
    <row r="14" spans="1:27" x14ac:dyDescent="0.25">
      <c r="A14" s="135" t="s">
        <v>145</v>
      </c>
      <c r="B14" s="209"/>
      <c r="C14" s="209"/>
      <c r="D14" s="143"/>
      <c r="E14" s="144"/>
      <c r="F14" s="416"/>
      <c r="G14" s="416"/>
      <c r="H14" s="1187"/>
      <c r="I14" s="1187"/>
      <c r="J14" s="1187"/>
      <c r="K14" s="1187"/>
      <c r="L14" s="1187"/>
      <c r="M14" s="1187"/>
      <c r="N14" s="1187"/>
      <c r="O14" s="1187"/>
      <c r="P14" s="1187"/>
      <c r="Q14" s="1187"/>
      <c r="R14" s="1187"/>
      <c r="S14" s="1357"/>
      <c r="T14" s="1353">
        <f t="shared" si="2"/>
        <v>0</v>
      </c>
    </row>
    <row r="15" spans="1:27" ht="16.5" thickBot="1" x14ac:dyDescent="0.3">
      <c r="A15" s="135" t="s">
        <v>150</v>
      </c>
      <c r="B15" s="209"/>
      <c r="C15" s="209"/>
      <c r="D15" s="143"/>
      <c r="E15" s="144"/>
      <c r="F15" s="416"/>
      <c r="G15" s="416"/>
      <c r="H15" s="1187"/>
      <c r="I15" s="1187"/>
      <c r="J15" s="1187"/>
      <c r="K15" s="1187"/>
      <c r="L15" s="1187"/>
      <c r="M15" s="1187"/>
      <c r="N15" s="1187"/>
      <c r="O15" s="1187"/>
      <c r="P15" s="1187"/>
      <c r="Q15" s="1187"/>
      <c r="R15" s="1187"/>
      <c r="S15" s="1357"/>
      <c r="T15" s="1353">
        <f t="shared" si="2"/>
        <v>0</v>
      </c>
    </row>
    <row r="16" spans="1:27" ht="16.5" thickBot="1" x14ac:dyDescent="0.3">
      <c r="A16" s="3426" t="s">
        <v>253</v>
      </c>
      <c r="B16" s="3427"/>
      <c r="C16" s="3427"/>
      <c r="D16" s="3428"/>
      <c r="E16" s="3429"/>
      <c r="F16" s="415"/>
      <c r="G16" s="415"/>
      <c r="H16" s="1186">
        <f t="shared" ref="H16:O16" si="3">SUM(H17:H19)</f>
        <v>0</v>
      </c>
      <c r="I16" s="1186">
        <f t="shared" si="3"/>
        <v>0</v>
      </c>
      <c r="J16" s="1186">
        <f t="shared" si="3"/>
        <v>0</v>
      </c>
      <c r="K16" s="1186">
        <f t="shared" si="3"/>
        <v>0</v>
      </c>
      <c r="L16" s="1186">
        <f t="shared" si="3"/>
        <v>0</v>
      </c>
      <c r="M16" s="1186">
        <f t="shared" si="3"/>
        <v>0</v>
      </c>
      <c r="N16" s="1186">
        <f t="shared" si="3"/>
        <v>0</v>
      </c>
      <c r="O16" s="1186">
        <f t="shared" si="3"/>
        <v>0</v>
      </c>
      <c r="P16" s="1186">
        <f>SUM(P17:P19)</f>
        <v>0</v>
      </c>
      <c r="Q16" s="1186">
        <f>SUM(Q17:Q19)</f>
        <v>0</v>
      </c>
      <c r="R16" s="1186">
        <f>SUM(R17:R19)</f>
        <v>0</v>
      </c>
      <c r="S16" s="1358">
        <f>SUM(S17:S19)</f>
        <v>0</v>
      </c>
      <c r="T16" s="1354">
        <f>SUM(H16:S16)</f>
        <v>0</v>
      </c>
    </row>
    <row r="17" spans="1:20" x14ac:dyDescent="0.25">
      <c r="A17" s="135" t="s">
        <v>138</v>
      </c>
      <c r="B17" s="209"/>
      <c r="C17" s="209"/>
      <c r="D17" s="143"/>
      <c r="E17" s="144"/>
      <c r="F17" s="416"/>
      <c r="G17" s="416"/>
      <c r="H17" s="1187"/>
      <c r="I17" s="1187"/>
      <c r="J17" s="1187"/>
      <c r="K17" s="1187"/>
      <c r="L17" s="1187"/>
      <c r="M17" s="1187"/>
      <c r="N17" s="1187"/>
      <c r="O17" s="1187"/>
      <c r="P17" s="1187"/>
      <c r="Q17" s="1187"/>
      <c r="R17" s="1187"/>
      <c r="S17" s="1357"/>
      <c r="T17" s="1353">
        <f t="shared" si="2"/>
        <v>0</v>
      </c>
    </row>
    <row r="18" spans="1:20" x14ac:dyDescent="0.25">
      <c r="A18" s="135" t="s">
        <v>145</v>
      </c>
      <c r="B18" s="209"/>
      <c r="C18" s="209"/>
      <c r="D18" s="143"/>
      <c r="E18" s="144"/>
      <c r="F18" s="416"/>
      <c r="G18" s="416"/>
      <c r="H18" s="1187"/>
      <c r="I18" s="1187"/>
      <c r="J18" s="1187"/>
      <c r="K18" s="1187"/>
      <c r="L18" s="1187"/>
      <c r="M18" s="1187"/>
      <c r="N18" s="1187"/>
      <c r="O18" s="1187"/>
      <c r="P18" s="1187"/>
      <c r="Q18" s="1187"/>
      <c r="R18" s="1187"/>
      <c r="S18" s="1357"/>
      <c r="T18" s="1353">
        <f>SUM(H18:S18)</f>
        <v>0</v>
      </c>
    </row>
    <row r="19" spans="1:20" ht="16.5" thickBot="1" x14ac:dyDescent="0.3">
      <c r="A19" s="135" t="s">
        <v>150</v>
      </c>
      <c r="B19" s="209"/>
      <c r="C19" s="209"/>
      <c r="D19" s="143"/>
      <c r="E19" s="144"/>
      <c r="F19" s="416"/>
      <c r="G19" s="416"/>
      <c r="H19" s="1187"/>
      <c r="I19" s="1187"/>
      <c r="J19" s="1187"/>
      <c r="K19" s="1187"/>
      <c r="L19" s="1187"/>
      <c r="M19" s="1187"/>
      <c r="N19" s="1187"/>
      <c r="O19" s="1187"/>
      <c r="P19" s="1187"/>
      <c r="Q19" s="1187"/>
      <c r="R19" s="1187"/>
      <c r="S19" s="1357"/>
      <c r="T19" s="1353">
        <f t="shared" si="2"/>
        <v>0</v>
      </c>
    </row>
    <row r="20" spans="1:20" ht="16.5" thickBot="1" x14ac:dyDescent="0.3">
      <c r="A20" s="3426" t="s">
        <v>254</v>
      </c>
      <c r="B20" s="3427"/>
      <c r="C20" s="3427"/>
      <c r="D20" s="3428"/>
      <c r="E20" s="3429"/>
      <c r="F20" s="415"/>
      <c r="G20" s="415"/>
      <c r="H20" s="1186">
        <f t="shared" ref="H20:O20" si="4">SUM(H21:H23)</f>
        <v>0</v>
      </c>
      <c r="I20" s="1186">
        <f t="shared" si="4"/>
        <v>0</v>
      </c>
      <c r="J20" s="1186">
        <f t="shared" si="4"/>
        <v>0</v>
      </c>
      <c r="K20" s="1186">
        <f t="shared" si="4"/>
        <v>0</v>
      </c>
      <c r="L20" s="1186">
        <f t="shared" si="4"/>
        <v>0</v>
      </c>
      <c r="M20" s="1186">
        <f t="shared" si="4"/>
        <v>0</v>
      </c>
      <c r="N20" s="1186">
        <f t="shared" si="4"/>
        <v>0</v>
      </c>
      <c r="O20" s="1186">
        <f t="shared" si="4"/>
        <v>0</v>
      </c>
      <c r="P20" s="1186">
        <f>SUM(P21:P23)</f>
        <v>0</v>
      </c>
      <c r="Q20" s="1186">
        <f>SUM(Q21:Q23)</f>
        <v>0</v>
      </c>
      <c r="R20" s="1186">
        <f>SUM(R21:R23)</f>
        <v>0</v>
      </c>
      <c r="S20" s="1358">
        <f>SUM(S21:S23)</f>
        <v>0</v>
      </c>
      <c r="T20" s="1354">
        <f t="shared" si="2"/>
        <v>0</v>
      </c>
    </row>
    <row r="21" spans="1:20" x14ac:dyDescent="0.25">
      <c r="A21" s="135" t="s">
        <v>138</v>
      </c>
      <c r="B21" s="209"/>
      <c r="C21" s="209"/>
      <c r="D21" s="143"/>
      <c r="E21" s="144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7"/>
      <c r="Q21" s="417"/>
      <c r="R21" s="417"/>
      <c r="S21" s="1356"/>
      <c r="T21" s="1352">
        <f t="shared" si="2"/>
        <v>0</v>
      </c>
    </row>
    <row r="22" spans="1:20" x14ac:dyDescent="0.25">
      <c r="A22" s="135" t="s">
        <v>145</v>
      </c>
      <c r="B22" s="209"/>
      <c r="C22" s="209"/>
      <c r="D22" s="143"/>
      <c r="E22" s="144"/>
      <c r="F22" s="416"/>
      <c r="G22" s="416"/>
      <c r="H22" s="416"/>
      <c r="I22" s="416"/>
      <c r="J22" s="416"/>
      <c r="K22" s="416"/>
      <c r="L22" s="416"/>
      <c r="M22" s="416"/>
      <c r="N22" s="416"/>
      <c r="O22" s="416"/>
      <c r="P22" s="417"/>
      <c r="Q22" s="417"/>
      <c r="R22" s="417"/>
      <c r="S22" s="1356"/>
      <c r="T22" s="1352">
        <f t="shared" si="2"/>
        <v>0</v>
      </c>
    </row>
    <row r="23" spans="1:20" x14ac:dyDescent="0.25">
      <c r="A23" s="135" t="s">
        <v>150</v>
      </c>
      <c r="B23" s="209"/>
      <c r="C23" s="209"/>
      <c r="D23" s="143"/>
      <c r="E23" s="144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7"/>
      <c r="Q23" s="417"/>
      <c r="R23" s="417"/>
      <c r="S23" s="1356"/>
      <c r="T23" s="1352">
        <f t="shared" si="2"/>
        <v>0</v>
      </c>
    </row>
    <row r="24" spans="1:20" ht="16.5" thickBot="1" x14ac:dyDescent="0.3">
      <c r="A24" s="87"/>
      <c r="B24" s="195"/>
      <c r="C24" s="195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1355"/>
      <c r="T24" s="1351"/>
    </row>
    <row r="25" spans="1:20" x14ac:dyDescent="0.25"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</row>
    <row r="26" spans="1:2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</sheetData>
  <mergeCells count="22">
    <mergeCell ref="A20:E20"/>
    <mergeCell ref="F5:R5"/>
    <mergeCell ref="P6:Q6"/>
    <mergeCell ref="A11:F11"/>
    <mergeCell ref="A12:E12"/>
    <mergeCell ref="A8:A9"/>
    <mergeCell ref="B8:B9"/>
    <mergeCell ref="C8:C9"/>
    <mergeCell ref="D8:D9"/>
    <mergeCell ref="E8:E9"/>
    <mergeCell ref="F8:F9"/>
    <mergeCell ref="G8:G9"/>
    <mergeCell ref="H8:J8"/>
    <mergeCell ref="K8:M8"/>
    <mergeCell ref="N8:P8"/>
    <mergeCell ref="Q8:S8"/>
    <mergeCell ref="P2:T2"/>
    <mergeCell ref="P1:T1"/>
    <mergeCell ref="S3:T3"/>
    <mergeCell ref="A4:T4"/>
    <mergeCell ref="A16:E16"/>
    <mergeCell ref="T8:T9"/>
  </mergeCells>
  <phoneticPr fontId="0" type="noConversion"/>
  <pageMargins left="0.75" right="0.75" top="1" bottom="1" header="0.5" footer="0.5"/>
  <pageSetup paperSize="9" scale="64" orientation="landscape" r:id="rId1"/>
  <headerFooter alignWithMargins="0">
    <oddFooter xml:space="preserve">&amp;R&amp;P+54
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AA21"/>
  <sheetViews>
    <sheetView workbookViewId="0"/>
  </sheetViews>
  <sheetFormatPr defaultColWidth="9.140625" defaultRowHeight="15.75" x14ac:dyDescent="0.25"/>
  <cols>
    <col min="1" max="1" width="4.85546875" style="62" customWidth="1"/>
    <col min="2" max="4" width="9.5703125" style="62" customWidth="1"/>
    <col min="5" max="5" width="15" style="62" customWidth="1"/>
    <col min="6" max="7" width="21.570312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7.140625" style="62" customWidth="1"/>
    <col min="21" max="16384" width="9.140625" style="62"/>
  </cols>
  <sheetData>
    <row r="1" spans="1:27" ht="15.75" customHeight="1" x14ac:dyDescent="0.25">
      <c r="P1" s="2906" t="s">
        <v>410</v>
      </c>
      <c r="Q1" s="2906"/>
      <c r="R1" s="2906"/>
      <c r="S1" s="2906"/>
      <c r="T1" s="2906"/>
    </row>
    <row r="2" spans="1:27" ht="48.75" customHeight="1" x14ac:dyDescent="0.25">
      <c r="P2" s="2906" t="s">
        <v>90</v>
      </c>
      <c r="Q2" s="2906"/>
      <c r="R2" s="2906"/>
      <c r="S2" s="2906"/>
      <c r="T2" s="2906"/>
    </row>
    <row r="3" spans="1:27" ht="18.75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3354" t="s">
        <v>255</v>
      </c>
      <c r="T3" s="3354"/>
    </row>
    <row r="4" spans="1:27" ht="18.75" x14ac:dyDescent="0.3">
      <c r="A4" s="2734" t="s">
        <v>256</v>
      </c>
      <c r="B4" s="2734"/>
      <c r="C4" s="2734"/>
      <c r="D4" s="2734"/>
      <c r="E4" s="2734"/>
      <c r="F4" s="2734"/>
      <c r="G4" s="2734"/>
      <c r="H4" s="2734"/>
      <c r="I4" s="2734"/>
      <c r="J4" s="2734"/>
      <c r="K4" s="2734"/>
      <c r="L4" s="2734"/>
      <c r="M4" s="2734"/>
      <c r="N4" s="2734"/>
      <c r="O4" s="2734"/>
      <c r="P4" s="2734"/>
      <c r="Q4" s="2734"/>
      <c r="R4" s="2734"/>
      <c r="S4" s="2734"/>
      <c r="T4" s="3433"/>
    </row>
    <row r="5" spans="1:27" s="67" customFormat="1" ht="18.75" customHeight="1" thickBot="1" x14ac:dyDescent="0.35">
      <c r="D5" s="3434" t="s">
        <v>85</v>
      </c>
      <c r="E5" s="3434"/>
      <c r="F5" s="615"/>
      <c r="G5" s="615"/>
      <c r="H5" s="1113"/>
      <c r="I5" s="1113"/>
      <c r="J5" s="1113"/>
      <c r="K5" s="1113"/>
      <c r="L5" s="1113"/>
      <c r="M5" s="1113"/>
      <c r="N5" s="1113"/>
      <c r="O5" s="1113"/>
      <c r="P5" s="615"/>
      <c r="Q5" s="615"/>
      <c r="T5" s="83"/>
    </row>
    <row r="6" spans="1:27" s="27" customFormat="1" ht="19.5" thickBot="1" x14ac:dyDescent="0.35">
      <c r="E6" s="30" t="s">
        <v>99</v>
      </c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32" t="s">
        <v>86</v>
      </c>
      <c r="V6" s="1683"/>
      <c r="W6" s="1683"/>
      <c r="X6" s="1683"/>
      <c r="Y6" s="1683"/>
      <c r="Z6" s="1683"/>
      <c r="AA6" s="1683"/>
    </row>
    <row r="7" spans="1:27" ht="16.5" thickBot="1" x14ac:dyDescent="0.3">
      <c r="T7" s="228" t="s">
        <v>102</v>
      </c>
      <c r="V7" s="550"/>
      <c r="W7" s="550"/>
      <c r="X7" s="550"/>
      <c r="Y7" s="550"/>
      <c r="Z7" s="550"/>
      <c r="AA7" s="550"/>
    </row>
    <row r="8" spans="1:27" ht="31.5" customHeight="1" x14ac:dyDescent="0.25">
      <c r="A8" s="2735" t="s">
        <v>5</v>
      </c>
      <c r="B8" s="2735" t="s">
        <v>322</v>
      </c>
      <c r="C8" s="2735" t="s">
        <v>356</v>
      </c>
      <c r="D8" s="2735" t="s">
        <v>480</v>
      </c>
      <c r="E8" s="2735" t="s">
        <v>448</v>
      </c>
      <c r="F8" s="2735" t="s">
        <v>358</v>
      </c>
      <c r="G8" s="2735" t="s">
        <v>1387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34" t="s">
        <v>1764</v>
      </c>
    </row>
    <row r="9" spans="1:27" ht="31.5" customHeight="1" thickBot="1" x14ac:dyDescent="0.3">
      <c r="A9" s="3367"/>
      <c r="B9" s="3367"/>
      <c r="C9" s="3367"/>
      <c r="D9" s="3367"/>
      <c r="E9" s="3367"/>
      <c r="F9" s="3367"/>
      <c r="G9" s="3367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5"/>
    </row>
    <row r="10" spans="1:27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7" ht="16.5" thickBot="1" x14ac:dyDescent="0.3">
      <c r="A11" s="3431" t="s">
        <v>257</v>
      </c>
      <c r="B11" s="3432"/>
      <c r="C11" s="3432"/>
      <c r="D11" s="3432"/>
      <c r="E11" s="3432"/>
      <c r="F11" s="3432"/>
      <c r="G11" s="1376">
        <f t="shared" ref="G11:O11" si="0">SUM(G12:G17)</f>
        <v>0</v>
      </c>
      <c r="H11" s="1376">
        <f t="shared" si="0"/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>SUM(P12:P17)</f>
        <v>0</v>
      </c>
      <c r="Q11" s="434">
        <f>SUM(Q12:Q17)</f>
        <v>0</v>
      </c>
      <c r="R11" s="434">
        <f>SUM(R12:R17)</f>
        <v>0</v>
      </c>
      <c r="S11" s="434">
        <f>SUM(S12:S17)</f>
        <v>0</v>
      </c>
      <c r="T11" s="435">
        <f>SUM(H11:S11)</f>
        <v>0</v>
      </c>
    </row>
    <row r="12" spans="1:27" x14ac:dyDescent="0.25">
      <c r="A12" s="135" t="s">
        <v>138</v>
      </c>
      <c r="B12" s="209"/>
      <c r="C12" s="209"/>
      <c r="D12" s="209"/>
      <c r="E12" s="209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436"/>
      <c r="Q12" s="436"/>
      <c r="R12" s="436"/>
      <c r="S12" s="436"/>
      <c r="T12" s="437">
        <f>SUM(H12:S12)</f>
        <v>0</v>
      </c>
    </row>
    <row r="13" spans="1:27" x14ac:dyDescent="0.25">
      <c r="A13" s="86" t="s">
        <v>145</v>
      </c>
      <c r="B13" s="194"/>
      <c r="C13" s="194"/>
      <c r="D13" s="194"/>
      <c r="E13" s="19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428"/>
      <c r="Q13" s="428"/>
      <c r="R13" s="428"/>
      <c r="S13" s="428"/>
      <c r="T13" s="437">
        <f t="shared" ref="T13:T17" si="1">SUM(H13:S13)</f>
        <v>0</v>
      </c>
    </row>
    <row r="14" spans="1:27" x14ac:dyDescent="0.25">
      <c r="A14" s="86" t="s">
        <v>150</v>
      </c>
      <c r="B14" s="194"/>
      <c r="C14" s="194"/>
      <c r="D14" s="194"/>
      <c r="E14" s="194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428"/>
      <c r="Q14" s="428"/>
      <c r="R14" s="428"/>
      <c r="S14" s="428"/>
      <c r="T14" s="437">
        <f t="shared" si="1"/>
        <v>0</v>
      </c>
    </row>
    <row r="15" spans="1:27" x14ac:dyDescent="0.25">
      <c r="A15" s="86" t="s">
        <v>151</v>
      </c>
      <c r="B15" s="194"/>
      <c r="C15" s="194"/>
      <c r="D15" s="194"/>
      <c r="E15" s="194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428"/>
      <c r="Q15" s="428"/>
      <c r="R15" s="428"/>
      <c r="S15" s="428"/>
      <c r="T15" s="437">
        <f t="shared" si="1"/>
        <v>0</v>
      </c>
    </row>
    <row r="16" spans="1:27" x14ac:dyDescent="0.25">
      <c r="A16" s="86" t="s">
        <v>159</v>
      </c>
      <c r="B16" s="194"/>
      <c r="C16" s="194"/>
      <c r="D16" s="194"/>
      <c r="E16" s="194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428"/>
      <c r="Q16" s="428"/>
      <c r="R16" s="428"/>
      <c r="S16" s="428"/>
      <c r="T16" s="437">
        <f t="shared" si="1"/>
        <v>0</v>
      </c>
    </row>
    <row r="17" spans="1:21" x14ac:dyDescent="0.25">
      <c r="A17" s="86"/>
      <c r="B17" s="194"/>
      <c r="C17" s="194"/>
      <c r="D17" s="194"/>
      <c r="E17" s="194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428"/>
      <c r="Q17" s="428"/>
      <c r="R17" s="428"/>
      <c r="S17" s="428"/>
      <c r="T17" s="437">
        <f t="shared" si="1"/>
        <v>0</v>
      </c>
    </row>
    <row r="18" spans="1:21" ht="16.5" thickBot="1" x14ac:dyDescent="0.3">
      <c r="A18" s="138"/>
      <c r="B18" s="210"/>
      <c r="C18" s="210"/>
      <c r="D18" s="210"/>
      <c r="E18" s="210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438"/>
      <c r="Q18" s="438"/>
      <c r="R18" s="438"/>
      <c r="S18" s="438"/>
      <c r="T18" s="439"/>
    </row>
    <row r="21" spans="1:21" x14ac:dyDescent="0.25">
      <c r="U21" s="60"/>
    </row>
  </sheetData>
  <mergeCells count="18">
    <mergeCell ref="H8:J8"/>
    <mergeCell ref="K8:M8"/>
    <mergeCell ref="N8:P8"/>
    <mergeCell ref="Q8:S8"/>
    <mergeCell ref="P1:T1"/>
    <mergeCell ref="A11:F11"/>
    <mergeCell ref="S3:T3"/>
    <mergeCell ref="A4:T4"/>
    <mergeCell ref="D5:E5"/>
    <mergeCell ref="P2:T2"/>
    <mergeCell ref="A8:A9"/>
    <mergeCell ref="B8:B9"/>
    <mergeCell ref="C8:C9"/>
    <mergeCell ref="D8:D9"/>
    <mergeCell ref="E8:E9"/>
    <mergeCell ref="F8:F9"/>
    <mergeCell ref="G8:G9"/>
    <mergeCell ref="T8:T9"/>
  </mergeCells>
  <phoneticPr fontId="0" type="noConversion"/>
  <pageMargins left="0.75" right="0.75" top="1" bottom="1" header="0.5" footer="0.5"/>
  <pageSetup paperSize="9" scale="63" orientation="landscape" r:id="rId1"/>
  <headerFooter alignWithMargins="0">
    <oddFooter xml:space="preserve">&amp;R&amp;P+55
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AA26"/>
  <sheetViews>
    <sheetView workbookViewId="0">
      <selection activeCell="P2" sqref="P2:T2"/>
    </sheetView>
  </sheetViews>
  <sheetFormatPr defaultColWidth="9.140625" defaultRowHeight="15.75" x14ac:dyDescent="0.25"/>
  <cols>
    <col min="1" max="1" width="6" style="62" customWidth="1"/>
    <col min="2" max="4" width="9.28515625" style="62" customWidth="1"/>
    <col min="5" max="5" width="21.5703125" style="62" customWidth="1"/>
    <col min="6" max="6" width="20.85546875" style="62" customWidth="1"/>
    <col min="7" max="7" width="23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9.28515625" style="62" customWidth="1"/>
    <col min="21" max="16384" width="9.140625" style="62"/>
  </cols>
  <sheetData>
    <row r="1" spans="1:27" ht="15.75" customHeight="1" x14ac:dyDescent="0.25">
      <c r="P1" s="2906" t="s">
        <v>410</v>
      </c>
      <c r="Q1" s="2906"/>
      <c r="R1" s="2906"/>
      <c r="S1" s="2906"/>
      <c r="T1" s="2906"/>
    </row>
    <row r="2" spans="1:27" ht="73.5" customHeight="1" x14ac:dyDescent="0.25">
      <c r="P2" s="3139" t="s">
        <v>90</v>
      </c>
      <c r="Q2" s="3139"/>
      <c r="R2" s="3139"/>
      <c r="S2" s="3139"/>
      <c r="T2" s="3139"/>
    </row>
    <row r="3" spans="1:27" x14ac:dyDescent="0.25">
      <c r="A3" s="134"/>
      <c r="B3" s="134"/>
      <c r="C3" s="134"/>
      <c r="D3" s="134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3353"/>
      <c r="Q3" s="3353"/>
      <c r="S3" s="3353" t="s">
        <v>433</v>
      </c>
      <c r="T3" s="3353"/>
    </row>
    <row r="4" spans="1:27" x14ac:dyDescent="0.25">
      <c r="A4" s="3379" t="s">
        <v>432</v>
      </c>
      <c r="B4" s="3379"/>
      <c r="C4" s="3379"/>
      <c r="D4" s="3379"/>
      <c r="E4" s="3380"/>
      <c r="F4" s="3380"/>
      <c r="G4" s="3380"/>
      <c r="H4" s="3380"/>
      <c r="I4" s="3380"/>
      <c r="J4" s="3380"/>
      <c r="K4" s="3380"/>
      <c r="L4" s="3380"/>
      <c r="M4" s="3380"/>
      <c r="N4" s="3380"/>
      <c r="O4" s="3380"/>
      <c r="P4" s="3380"/>
      <c r="Q4" s="3380"/>
      <c r="R4" s="3380"/>
      <c r="S4" s="3380"/>
      <c r="T4" s="3380"/>
    </row>
    <row r="5" spans="1:27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</row>
    <row r="6" spans="1:27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253" t="s">
        <v>86</v>
      </c>
      <c r="V6" s="1682"/>
      <c r="W6" s="1682"/>
      <c r="X6" s="1682"/>
      <c r="Y6" s="1682"/>
      <c r="Z6" s="1682"/>
      <c r="AA6" s="1682"/>
    </row>
    <row r="7" spans="1:27" ht="16.5" thickBot="1" x14ac:dyDescent="0.3">
      <c r="A7" s="84"/>
      <c r="B7" s="84"/>
      <c r="C7" s="84"/>
      <c r="D7" s="84"/>
      <c r="E7" s="84"/>
      <c r="F7" s="84"/>
      <c r="G7" s="84"/>
      <c r="H7" s="1120"/>
      <c r="I7" s="1120"/>
      <c r="J7" s="1120"/>
      <c r="K7" s="1120"/>
      <c r="L7" s="1120"/>
      <c r="M7" s="1120"/>
      <c r="N7" s="1120"/>
      <c r="O7" s="1120"/>
      <c r="P7" s="84"/>
      <c r="Q7" s="84"/>
      <c r="R7" s="84"/>
      <c r="S7" s="84"/>
      <c r="T7" s="228" t="s">
        <v>102</v>
      </c>
      <c r="V7" s="550"/>
      <c r="W7" s="550"/>
      <c r="X7" s="550"/>
      <c r="Y7" s="550"/>
      <c r="Z7" s="550"/>
      <c r="AA7" s="550"/>
    </row>
    <row r="8" spans="1:27" ht="44.25" customHeight="1" x14ac:dyDescent="0.25">
      <c r="A8" s="3347" t="s">
        <v>5</v>
      </c>
      <c r="B8" s="3347" t="s">
        <v>322</v>
      </c>
      <c r="C8" s="3347" t="s">
        <v>356</v>
      </c>
      <c r="D8" s="3347" t="s">
        <v>480</v>
      </c>
      <c r="E8" s="3347" t="s">
        <v>448</v>
      </c>
      <c r="F8" s="3347" t="s">
        <v>258</v>
      </c>
      <c r="G8" s="3347" t="s">
        <v>1386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34" t="s">
        <v>1764</v>
      </c>
    </row>
    <row r="9" spans="1:27" ht="44.25" customHeight="1" thickBot="1" x14ac:dyDescent="0.3">
      <c r="A9" s="3348"/>
      <c r="B9" s="3348"/>
      <c r="C9" s="3348"/>
      <c r="D9" s="3348"/>
      <c r="E9" s="3348"/>
      <c r="F9" s="3348"/>
      <c r="G9" s="334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5"/>
    </row>
    <row r="10" spans="1:27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7" ht="19.5" customHeight="1" x14ac:dyDescent="0.25">
      <c r="A11" s="3376" t="s">
        <v>431</v>
      </c>
      <c r="B11" s="3377"/>
      <c r="C11" s="3377"/>
      <c r="D11" s="3377"/>
      <c r="E11" s="3377"/>
      <c r="F11" s="3378"/>
      <c r="G11" s="1374">
        <f t="shared" ref="G11:O11" si="0">SUM(G12:G16)</f>
        <v>0</v>
      </c>
      <c r="H11" s="406">
        <f t="shared" si="0"/>
        <v>0</v>
      </c>
      <c r="I11" s="406">
        <f t="shared" si="0"/>
        <v>0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>SUM(P12:P16)</f>
        <v>0</v>
      </c>
      <c r="Q11" s="406">
        <f>SUM(Q12:Q16)</f>
        <v>0</v>
      </c>
      <c r="R11" s="406">
        <f>SUM(R12:R16)</f>
        <v>0</v>
      </c>
      <c r="S11" s="406">
        <f>SUM(S12:S16)</f>
        <v>0</v>
      </c>
      <c r="T11" s="407">
        <f>SUM(H11:S11)</f>
        <v>0</v>
      </c>
    </row>
    <row r="12" spans="1:27" x14ac:dyDescent="0.25">
      <c r="A12" s="86" t="s">
        <v>138</v>
      </c>
      <c r="B12" s="194"/>
      <c r="C12" s="194"/>
      <c r="D12" s="194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408"/>
      <c r="Q12" s="408"/>
      <c r="R12" s="408"/>
      <c r="S12" s="408"/>
      <c r="T12" s="407">
        <f t="shared" ref="T12:T14" si="1">SUM(H12:S12)</f>
        <v>0</v>
      </c>
    </row>
    <row r="13" spans="1:27" x14ac:dyDescent="0.25">
      <c r="A13" s="86" t="s">
        <v>145</v>
      </c>
      <c r="B13" s="194"/>
      <c r="C13" s="194"/>
      <c r="D13" s="194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408"/>
      <c r="Q13" s="408"/>
      <c r="R13" s="408"/>
      <c r="S13" s="408"/>
      <c r="T13" s="407">
        <f t="shared" si="1"/>
        <v>0</v>
      </c>
    </row>
    <row r="14" spans="1:27" x14ac:dyDescent="0.25">
      <c r="A14" s="100" t="s">
        <v>150</v>
      </c>
      <c r="B14" s="200"/>
      <c r="C14" s="200"/>
      <c r="D14" s="2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410"/>
      <c r="Q14" s="410"/>
      <c r="R14" s="410"/>
      <c r="S14" s="410"/>
      <c r="T14" s="407">
        <f t="shared" si="1"/>
        <v>0</v>
      </c>
    </row>
    <row r="15" spans="1:27" x14ac:dyDescent="0.25">
      <c r="A15" s="100" t="s">
        <v>151</v>
      </c>
      <c r="B15" s="200"/>
      <c r="C15" s="200"/>
      <c r="D15" s="2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410"/>
      <c r="Q15" s="410"/>
      <c r="R15" s="410"/>
      <c r="S15" s="410"/>
      <c r="T15" s="407">
        <f>SUM(H15:S15)</f>
        <v>0</v>
      </c>
    </row>
    <row r="16" spans="1:27" x14ac:dyDescent="0.25">
      <c r="A16" s="100"/>
      <c r="B16" s="200"/>
      <c r="C16" s="200"/>
      <c r="D16" s="2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410"/>
      <c r="Q16" s="410"/>
      <c r="R16" s="410"/>
      <c r="S16" s="410"/>
      <c r="T16" s="409"/>
    </row>
    <row r="17" spans="1:20" ht="16.5" thickBot="1" x14ac:dyDescent="0.3">
      <c r="A17" s="102"/>
      <c r="B17" s="201"/>
      <c r="C17" s="201"/>
      <c r="D17" s="20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411"/>
      <c r="Q17" s="411"/>
      <c r="R17" s="411"/>
      <c r="S17" s="411"/>
      <c r="T17" s="412"/>
    </row>
    <row r="18" spans="1:20" x14ac:dyDescent="0.25">
      <c r="A18" s="84"/>
      <c r="B18" s="84"/>
      <c r="C18" s="84"/>
      <c r="D18" s="84"/>
      <c r="E18" s="84"/>
      <c r="F18" s="84"/>
      <c r="G18" s="84"/>
      <c r="H18" s="1120"/>
      <c r="I18" s="1120"/>
      <c r="J18" s="1120"/>
      <c r="K18" s="1120"/>
      <c r="L18" s="1120"/>
      <c r="M18" s="1120"/>
      <c r="N18" s="1120"/>
      <c r="O18" s="1120"/>
      <c r="P18" s="84"/>
      <c r="Q18" s="84"/>
      <c r="R18" s="84"/>
      <c r="S18" s="84"/>
      <c r="T18" s="84"/>
    </row>
    <row r="20" spans="1:2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25">
      <c r="A24" s="61"/>
      <c r="B24" s="61"/>
      <c r="C24" s="61"/>
      <c r="D24" s="61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1:2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</sheetData>
  <mergeCells count="18">
    <mergeCell ref="H8:J8"/>
    <mergeCell ref="K8:M8"/>
    <mergeCell ref="N8:P8"/>
    <mergeCell ref="Q8:S8"/>
    <mergeCell ref="P1:T1"/>
    <mergeCell ref="A11:F11"/>
    <mergeCell ref="S3:T3"/>
    <mergeCell ref="P3:Q3"/>
    <mergeCell ref="A4:T4"/>
    <mergeCell ref="P2:T2"/>
    <mergeCell ref="A8:A9"/>
    <mergeCell ref="B8:B9"/>
    <mergeCell ref="C8:C9"/>
    <mergeCell ref="D8:D9"/>
    <mergeCell ref="E8:E9"/>
    <mergeCell ref="F8:F9"/>
    <mergeCell ref="G8:G9"/>
    <mergeCell ref="T8:T9"/>
  </mergeCells>
  <phoneticPr fontId="0" type="noConversion"/>
  <pageMargins left="0.75" right="0.75" top="1" bottom="1" header="0.5" footer="0.5"/>
  <pageSetup paperSize="9" scale="60" orientation="landscape" r:id="rId1"/>
  <headerFooter alignWithMargins="0">
    <oddFooter xml:space="preserve">&amp;R&amp;P+56
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AA26"/>
  <sheetViews>
    <sheetView workbookViewId="0"/>
  </sheetViews>
  <sheetFormatPr defaultColWidth="9.140625" defaultRowHeight="15.75" x14ac:dyDescent="0.25"/>
  <cols>
    <col min="1" max="1" width="6" style="62" customWidth="1"/>
    <col min="2" max="4" width="9.28515625" style="62" customWidth="1"/>
    <col min="5" max="5" width="21.5703125" style="62" customWidth="1"/>
    <col min="6" max="7" width="20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22.140625" style="62" customWidth="1"/>
    <col min="21" max="16384" width="9.140625" style="62"/>
  </cols>
  <sheetData>
    <row r="1" spans="1:27" ht="15.75" customHeight="1" x14ac:dyDescent="0.25">
      <c r="P1" s="2906" t="s">
        <v>410</v>
      </c>
      <c r="Q1" s="2906"/>
      <c r="R1" s="2906"/>
      <c r="S1" s="2906"/>
      <c r="T1" s="2906"/>
    </row>
    <row r="2" spans="1:27" ht="68.25" customHeight="1" x14ac:dyDescent="0.25">
      <c r="P2" s="2906" t="s">
        <v>90</v>
      </c>
      <c r="Q2" s="2906"/>
      <c r="R2" s="2906"/>
      <c r="S2" s="2906"/>
      <c r="T2" s="2906"/>
    </row>
    <row r="3" spans="1:27" x14ac:dyDescent="0.25">
      <c r="A3" s="134"/>
      <c r="B3" s="134"/>
      <c r="C3" s="134"/>
      <c r="D3" s="134"/>
      <c r="E3" s="400"/>
      <c r="Q3" s="400"/>
      <c r="R3" s="400"/>
      <c r="S3" s="3353" t="s">
        <v>434</v>
      </c>
      <c r="T3" s="3353"/>
    </row>
    <row r="4" spans="1:27" x14ac:dyDescent="0.25">
      <c r="A4" s="3379" t="s">
        <v>435</v>
      </c>
      <c r="B4" s="3379"/>
      <c r="C4" s="3379"/>
      <c r="D4" s="3379"/>
      <c r="E4" s="3380"/>
      <c r="F4" s="3380"/>
      <c r="G4" s="3380"/>
      <c r="H4" s="3380"/>
      <c r="I4" s="3380"/>
      <c r="J4" s="3380"/>
      <c r="K4" s="3380"/>
      <c r="L4" s="3380"/>
      <c r="M4" s="3380"/>
      <c r="N4" s="3380"/>
      <c r="O4" s="3380"/>
      <c r="P4" s="3380"/>
      <c r="Q4" s="3380"/>
      <c r="R4" s="3380"/>
      <c r="S4" s="3380"/>
      <c r="T4" s="3380"/>
    </row>
    <row r="5" spans="1:27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64"/>
      <c r="T5" s="393"/>
    </row>
    <row r="6" spans="1:27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382" t="s">
        <v>86</v>
      </c>
      <c r="V6" s="1682"/>
      <c r="W6" s="1682"/>
      <c r="X6" s="1682"/>
      <c r="Y6" s="1682"/>
      <c r="Z6" s="1682"/>
      <c r="AA6" s="1682"/>
    </row>
    <row r="7" spans="1:27" ht="16.5" thickBot="1" x14ac:dyDescent="0.3">
      <c r="A7" s="84"/>
      <c r="B7" s="84"/>
      <c r="C7" s="84"/>
      <c r="D7" s="84"/>
      <c r="E7" s="84"/>
      <c r="F7" s="84"/>
      <c r="G7" s="84"/>
      <c r="H7" s="1120"/>
      <c r="I7" s="1120"/>
      <c r="J7" s="1120"/>
      <c r="K7" s="1120"/>
      <c r="L7" s="1120"/>
      <c r="M7" s="1120"/>
      <c r="N7" s="1120"/>
      <c r="O7" s="1120"/>
      <c r="P7" s="84"/>
      <c r="Q7" s="84"/>
      <c r="R7" s="84"/>
      <c r="S7" s="84"/>
      <c r="T7" s="233" t="s">
        <v>102</v>
      </c>
      <c r="V7" s="550"/>
      <c r="W7" s="550"/>
      <c r="X7" s="550"/>
      <c r="Y7" s="550"/>
      <c r="Z7" s="550"/>
      <c r="AA7" s="550"/>
    </row>
    <row r="8" spans="1:27" ht="49.5" customHeight="1" x14ac:dyDescent="0.25">
      <c r="A8" s="3347" t="s">
        <v>5</v>
      </c>
      <c r="B8" s="3347" t="s">
        <v>322</v>
      </c>
      <c r="C8" s="3347" t="s">
        <v>356</v>
      </c>
      <c r="D8" s="3347" t="s">
        <v>480</v>
      </c>
      <c r="E8" s="3347" t="s">
        <v>448</v>
      </c>
      <c r="F8" s="3347" t="s">
        <v>258</v>
      </c>
      <c r="G8" s="3347" t="s">
        <v>1387</v>
      </c>
      <c r="H8" s="3364" t="s">
        <v>1765</v>
      </c>
      <c r="I8" s="3365"/>
      <c r="J8" s="3366"/>
      <c r="K8" s="3364" t="s">
        <v>1766</v>
      </c>
      <c r="L8" s="3365"/>
      <c r="M8" s="3366"/>
      <c r="N8" s="3375" t="s">
        <v>1767</v>
      </c>
      <c r="O8" s="3365"/>
      <c r="P8" s="3366"/>
      <c r="Q8" s="3364" t="s">
        <v>1768</v>
      </c>
      <c r="R8" s="3365"/>
      <c r="S8" s="3366"/>
      <c r="T8" s="3358" t="s">
        <v>1764</v>
      </c>
    </row>
    <row r="9" spans="1:27" ht="49.5" customHeight="1" thickBot="1" x14ac:dyDescent="0.3">
      <c r="A9" s="3348"/>
      <c r="B9" s="3348"/>
      <c r="C9" s="3348"/>
      <c r="D9" s="3348"/>
      <c r="E9" s="3348"/>
      <c r="F9" s="3348"/>
      <c r="G9" s="334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59"/>
    </row>
    <row r="10" spans="1:27" ht="16.5" thickBot="1" x14ac:dyDescent="0.3">
      <c r="A10" s="75">
        <v>1</v>
      </c>
      <c r="B10" s="76">
        <v>2</v>
      </c>
      <c r="C10" s="76">
        <v>3</v>
      </c>
      <c r="D10" s="76">
        <v>4</v>
      </c>
      <c r="E10" s="76">
        <v>5</v>
      </c>
      <c r="F10" s="76">
        <v>6</v>
      </c>
      <c r="G10" s="76">
        <v>7</v>
      </c>
      <c r="H10" s="76">
        <v>8</v>
      </c>
      <c r="I10" s="76">
        <v>9</v>
      </c>
      <c r="J10" s="76">
        <v>10</v>
      </c>
      <c r="K10" s="76">
        <v>11</v>
      </c>
      <c r="L10" s="76">
        <v>12</v>
      </c>
      <c r="M10" s="76">
        <v>13</v>
      </c>
      <c r="N10" s="76">
        <v>14</v>
      </c>
      <c r="O10" s="76">
        <v>15</v>
      </c>
      <c r="P10" s="76">
        <v>16</v>
      </c>
      <c r="Q10" s="76">
        <v>17</v>
      </c>
      <c r="R10" s="76">
        <v>18</v>
      </c>
      <c r="S10" s="1182">
        <v>19</v>
      </c>
      <c r="T10" s="1129">
        <v>20</v>
      </c>
    </row>
    <row r="11" spans="1:27" ht="30" customHeight="1" x14ac:dyDescent="0.25">
      <c r="A11" s="3435" t="s">
        <v>436</v>
      </c>
      <c r="B11" s="3436"/>
      <c r="C11" s="3436"/>
      <c r="D11" s="3436"/>
      <c r="E11" s="3436"/>
      <c r="F11" s="3436"/>
      <c r="G11" s="1373">
        <f t="shared" ref="G11:O11" si="0">SUM(G12:G16)</f>
        <v>0</v>
      </c>
      <c r="H11" s="401">
        <f t="shared" si="0"/>
        <v>0</v>
      </c>
      <c r="I11" s="401">
        <f t="shared" si="0"/>
        <v>0</v>
      </c>
      <c r="J11" s="401">
        <f t="shared" si="0"/>
        <v>0</v>
      </c>
      <c r="K11" s="401">
        <f t="shared" si="0"/>
        <v>0</v>
      </c>
      <c r="L11" s="401">
        <f t="shared" si="0"/>
        <v>0</v>
      </c>
      <c r="M11" s="401">
        <f t="shared" si="0"/>
        <v>0</v>
      </c>
      <c r="N11" s="401">
        <f t="shared" si="0"/>
        <v>0</v>
      </c>
      <c r="O11" s="401">
        <f t="shared" si="0"/>
        <v>0</v>
      </c>
      <c r="P11" s="401">
        <f>SUM(P12:P16)</f>
        <v>0</v>
      </c>
      <c r="Q11" s="401">
        <f>SUM(Q12:Q16)</f>
        <v>0</v>
      </c>
      <c r="R11" s="401">
        <f>SUM(R12:R16)</f>
        <v>0</v>
      </c>
      <c r="S11" s="401">
        <f>SUM(S12:S16)</f>
        <v>0</v>
      </c>
      <c r="T11" s="402">
        <f>SUM(H11:S11)</f>
        <v>0</v>
      </c>
    </row>
    <row r="12" spans="1:27" x14ac:dyDescent="0.25">
      <c r="A12" s="86" t="s">
        <v>138</v>
      </c>
      <c r="B12" s="245"/>
      <c r="C12" s="245"/>
      <c r="D12" s="245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402">
        <f>SUM(H12:S12)</f>
        <v>0</v>
      </c>
    </row>
    <row r="13" spans="1:27" x14ac:dyDescent="0.25">
      <c r="A13" s="86" t="s">
        <v>145</v>
      </c>
      <c r="B13" s="245"/>
      <c r="C13" s="245"/>
      <c r="D13" s="245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402">
        <f t="shared" ref="T13:T16" si="1">SUM(H13:S13)</f>
        <v>0</v>
      </c>
    </row>
    <row r="14" spans="1:27" x14ac:dyDescent="0.25">
      <c r="A14" s="86" t="s">
        <v>150</v>
      </c>
      <c r="B14" s="245"/>
      <c r="C14" s="245"/>
      <c r="D14" s="245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402">
        <f t="shared" si="1"/>
        <v>0</v>
      </c>
    </row>
    <row r="15" spans="1:27" x14ac:dyDescent="0.25">
      <c r="A15" s="86" t="s">
        <v>151</v>
      </c>
      <c r="B15" s="245"/>
      <c r="C15" s="245"/>
      <c r="D15" s="245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402">
        <f t="shared" si="1"/>
        <v>0</v>
      </c>
    </row>
    <row r="16" spans="1:27" x14ac:dyDescent="0.25">
      <c r="A16" s="86" t="s">
        <v>159</v>
      </c>
      <c r="B16" s="245"/>
      <c r="C16" s="245"/>
      <c r="D16" s="245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402">
        <f t="shared" si="1"/>
        <v>0</v>
      </c>
    </row>
    <row r="17" spans="1:20" ht="16.5" thickBot="1" x14ac:dyDescent="0.3">
      <c r="A17" s="403"/>
      <c r="B17" s="246"/>
      <c r="C17" s="246"/>
      <c r="D17" s="246"/>
      <c r="E17" s="404"/>
      <c r="F17" s="404"/>
      <c r="G17" s="404"/>
      <c r="H17" s="404"/>
      <c r="I17" s="404"/>
      <c r="J17" s="404"/>
      <c r="K17" s="404"/>
      <c r="L17" s="404"/>
      <c r="M17" s="404"/>
      <c r="N17" s="404"/>
      <c r="O17" s="404"/>
      <c r="P17" s="404"/>
      <c r="Q17" s="404"/>
      <c r="R17" s="404"/>
      <c r="S17" s="404"/>
      <c r="T17" s="405"/>
    </row>
    <row r="18" spans="1:20" x14ac:dyDescent="0.25">
      <c r="A18" s="84"/>
      <c r="B18" s="84"/>
      <c r="C18" s="84"/>
      <c r="D18" s="84"/>
      <c r="E18" s="84"/>
      <c r="F18" s="84"/>
      <c r="G18" s="84"/>
      <c r="H18" s="1120"/>
      <c r="I18" s="1120"/>
      <c r="J18" s="1120"/>
      <c r="K18" s="1120"/>
      <c r="L18" s="1120"/>
      <c r="M18" s="1120"/>
      <c r="N18" s="1120"/>
      <c r="O18" s="1120"/>
      <c r="P18" s="84"/>
      <c r="Q18" s="84"/>
      <c r="R18" s="84"/>
      <c r="S18" s="84"/>
      <c r="T18" s="84"/>
    </row>
    <row r="20" spans="1:2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25">
      <c r="A24" s="61"/>
      <c r="B24" s="61"/>
      <c r="C24" s="61"/>
      <c r="D24" s="61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1:2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</sheetData>
  <mergeCells count="17">
    <mergeCell ref="T8:T9"/>
    <mergeCell ref="P1:T1"/>
    <mergeCell ref="A11:F11"/>
    <mergeCell ref="S3:T3"/>
    <mergeCell ref="A4:T4"/>
    <mergeCell ref="P2:T2"/>
    <mergeCell ref="A8:A9"/>
    <mergeCell ref="B8:B9"/>
    <mergeCell ref="C8:C9"/>
    <mergeCell ref="D8:D9"/>
    <mergeCell ref="E8:E9"/>
    <mergeCell ref="F8:F9"/>
    <mergeCell ref="G8:G9"/>
    <mergeCell ref="H8:J8"/>
    <mergeCell ref="K8:M8"/>
    <mergeCell ref="N8:P8"/>
    <mergeCell ref="Q8:S8"/>
  </mergeCells>
  <pageMargins left="0.75" right="0.75" top="1" bottom="1" header="0.5" footer="0.5"/>
  <pageSetup paperSize="9" scale="60" orientation="landscape" r:id="rId1"/>
  <headerFooter alignWithMargins="0">
    <oddFooter xml:space="preserve">&amp;R&amp;P+56
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C26"/>
  <sheetViews>
    <sheetView view="pageBreakPreview" zoomScale="60" zoomScaleNormal="100" workbookViewId="0">
      <selection activeCell="R11" sqref="R11:U15"/>
    </sheetView>
  </sheetViews>
  <sheetFormatPr defaultColWidth="9.42578125" defaultRowHeight="15.75" outlineLevelCol="1" x14ac:dyDescent="0.25"/>
  <cols>
    <col min="1" max="1" width="9.42578125" style="1435" customWidth="1"/>
    <col min="2" max="3" width="9.42578125" style="1435" customWidth="1" outlineLevel="1"/>
    <col min="4" max="4" width="8.85546875" style="1435" customWidth="1" outlineLevel="1"/>
    <col min="5" max="5" width="9.140625" style="1435" customWidth="1" outlineLevel="1"/>
    <col min="6" max="6" width="13.42578125" style="1435" customWidth="1" outlineLevel="1"/>
    <col min="7" max="7" width="13.28515625" style="1435" customWidth="1" outlineLevel="1"/>
    <col min="8" max="8" width="10.140625" style="1435" customWidth="1" outlineLevel="1"/>
    <col min="9" max="9" width="9.28515625" style="1435" customWidth="1" outlineLevel="1"/>
    <col min="10" max="10" width="10.85546875" style="1435" customWidth="1" outlineLevel="1"/>
    <col min="11" max="11" width="12.42578125" style="1435" customWidth="1" outlineLevel="1"/>
    <col min="12" max="12" width="16.7109375" style="1435" customWidth="1" outlineLevel="1"/>
    <col min="13" max="13" width="18.28515625" style="1435" customWidth="1" outlineLevel="1"/>
    <col min="14" max="14" width="11.7109375" style="1435" customWidth="1" outlineLevel="1"/>
    <col min="15" max="17" width="10.7109375" style="1435" customWidth="1" outlineLevel="1"/>
    <col min="18" max="18" width="38.7109375" style="1435" customWidth="1" outlineLevel="1"/>
    <col min="19" max="19" width="21.7109375" style="1435" customWidth="1" outlineLevel="1"/>
    <col min="20" max="20" width="15.28515625" style="1435" customWidth="1" outlineLevel="1"/>
    <col min="21" max="24" width="16.28515625" style="1435" customWidth="1" outlineLevel="1"/>
    <col min="25" max="25" width="19.140625" style="1435" customWidth="1"/>
    <col min="26" max="26" width="20.42578125" style="1435" customWidth="1"/>
    <col min="27" max="27" width="18.42578125" style="1435" customWidth="1"/>
    <col min="28" max="28" width="25.140625" style="1435" customWidth="1"/>
    <col min="29" max="29" width="21.42578125" style="1435" customWidth="1"/>
    <col min="30" max="32" width="13.42578125" style="1435" customWidth="1"/>
    <col min="33" max="33" width="11.28515625" style="1435" customWidth="1"/>
    <col min="34" max="34" width="14.140625" style="1435" customWidth="1"/>
    <col min="35" max="35" width="8.28515625" style="1435" customWidth="1"/>
    <col min="36" max="36" width="9.85546875" style="1435" customWidth="1"/>
    <col min="37" max="37" width="6" style="1435" customWidth="1"/>
    <col min="38" max="38" width="8.140625" style="1435" customWidth="1"/>
    <col min="39" max="39" width="5" style="1435" customWidth="1"/>
    <col min="40" max="41" width="6.42578125" style="1435" customWidth="1"/>
    <col min="42" max="42" width="7.7109375" style="1435" customWidth="1"/>
    <col min="43" max="43" width="10.28515625" style="1435" customWidth="1"/>
    <col min="44" max="44" width="9.28515625" style="1435" customWidth="1"/>
    <col min="45" max="45" width="8.140625" style="1435" customWidth="1"/>
    <col min="46" max="46" width="9.140625" style="1435" customWidth="1"/>
    <col min="47" max="53" width="12" style="1435" customWidth="1"/>
    <col min="54" max="67" width="9.42578125" style="1435" customWidth="1"/>
    <col min="68" max="68" width="17.28515625" style="1435" customWidth="1"/>
    <col min="69" max="69" width="11.5703125" style="1435" customWidth="1"/>
    <col min="70" max="70" width="13.28515625" style="1435" customWidth="1"/>
    <col min="71" max="71" width="12.5703125" style="1435" customWidth="1"/>
    <col min="72" max="72" width="12.7109375" style="1435" customWidth="1"/>
    <col min="73" max="73" width="12" style="1435" customWidth="1"/>
    <col min="74" max="74" width="13" style="1435" customWidth="1"/>
    <col min="75" max="76" width="20.28515625" style="1435" customWidth="1"/>
    <col min="77" max="77" width="15.28515625" style="1435" customWidth="1"/>
    <col min="78" max="16384" width="9.42578125" style="1435"/>
  </cols>
  <sheetData>
    <row r="1" spans="1:81" ht="31.5" customHeight="1" x14ac:dyDescent="0.25">
      <c r="AI1" s="546"/>
      <c r="AJ1" s="546"/>
      <c r="AK1" s="546"/>
      <c r="AL1" s="546"/>
      <c r="AM1" s="546"/>
      <c r="AN1" s="546"/>
      <c r="AV1" s="546"/>
      <c r="AW1" s="546"/>
      <c r="AX1" s="546"/>
      <c r="AY1" s="546"/>
      <c r="AZ1" s="546"/>
      <c r="BA1" s="546"/>
      <c r="BB1" s="546"/>
      <c r="BC1" s="546"/>
      <c r="BD1" s="546"/>
      <c r="BE1" s="546"/>
      <c r="BF1" s="546"/>
      <c r="BG1" s="546"/>
      <c r="BH1" s="546"/>
      <c r="BI1" s="546"/>
      <c r="BJ1" s="546"/>
      <c r="BK1" s="546"/>
      <c r="BL1" s="546"/>
      <c r="BM1" s="546"/>
      <c r="BN1" s="546"/>
      <c r="BO1" s="546"/>
      <c r="BP1" s="546"/>
      <c r="BQ1" s="2654"/>
      <c r="BR1" s="2654"/>
      <c r="BS1" s="2654"/>
      <c r="BT1" s="2654"/>
      <c r="BU1" s="2654"/>
      <c r="BV1" s="2654"/>
      <c r="BW1" s="3437" t="s">
        <v>410</v>
      </c>
      <c r="BX1" s="3437"/>
      <c r="BY1" s="2598"/>
      <c r="BZ1" s="2598"/>
      <c r="CA1" s="2598"/>
      <c r="CB1" s="2598"/>
      <c r="CC1" s="2598"/>
    </row>
    <row r="2" spans="1:81" ht="117.75" customHeight="1" x14ac:dyDescent="0.25">
      <c r="AI2" s="2598"/>
      <c r="AJ2" s="2598"/>
      <c r="AK2" s="2598"/>
      <c r="AL2" s="2598"/>
      <c r="AM2" s="2598"/>
      <c r="AN2" s="2598"/>
      <c r="AV2" s="2598"/>
      <c r="AW2" s="2598"/>
      <c r="AX2" s="2598"/>
      <c r="AY2" s="2598"/>
      <c r="AZ2" s="2598"/>
      <c r="BA2" s="2598"/>
      <c r="BB2" s="2598"/>
      <c r="BC2" s="2598"/>
      <c r="BD2" s="2598"/>
      <c r="BE2" s="2598"/>
      <c r="BF2" s="2598"/>
      <c r="BG2" s="2598"/>
      <c r="BH2" s="2598"/>
      <c r="BI2" s="2598"/>
      <c r="BJ2" s="2598"/>
      <c r="BK2" s="2598"/>
      <c r="BL2" s="2598"/>
      <c r="BM2" s="2598"/>
      <c r="BN2" s="2598"/>
      <c r="BO2" s="2598"/>
      <c r="BP2" s="2598"/>
      <c r="BQ2" s="2655"/>
      <c r="BR2" s="2655"/>
      <c r="BS2" s="2655"/>
      <c r="BT2" s="2655"/>
      <c r="BU2" s="2655"/>
      <c r="BV2" s="2655"/>
      <c r="BW2" s="3437" t="s">
        <v>90</v>
      </c>
      <c r="BX2" s="3437"/>
      <c r="BY2" s="2598"/>
      <c r="BZ2" s="2598"/>
      <c r="CA2" s="2598"/>
      <c r="CB2" s="2598"/>
      <c r="CC2" s="2598"/>
    </row>
    <row r="3" spans="1:81" ht="22.5" customHeight="1" x14ac:dyDescent="0.25">
      <c r="AH3" s="2655"/>
      <c r="AI3" s="2655"/>
      <c r="AJ3" s="2655"/>
      <c r="AK3" s="2655"/>
      <c r="AL3" s="2655"/>
      <c r="AM3" s="2655"/>
      <c r="AN3" s="2655"/>
      <c r="AO3" s="2655"/>
      <c r="AR3" s="2655"/>
      <c r="AS3" s="2655"/>
      <c r="AT3" s="2655"/>
      <c r="AU3" s="2655"/>
      <c r="AV3" s="2655"/>
      <c r="AW3" s="2655"/>
      <c r="AX3" s="2655"/>
      <c r="AY3" s="2655"/>
      <c r="AZ3" s="2655"/>
      <c r="BA3" s="2655"/>
      <c r="BB3" s="2655"/>
      <c r="BC3" s="2655"/>
      <c r="BD3" s="2655"/>
      <c r="BE3" s="2655"/>
      <c r="BF3" s="2655"/>
      <c r="BG3" s="2655"/>
      <c r="BH3" s="2655"/>
      <c r="BI3" s="2655"/>
      <c r="BJ3" s="2655"/>
      <c r="BK3" s="2655"/>
      <c r="BL3" s="2655"/>
      <c r="BM3" s="2655"/>
      <c r="BN3" s="2655"/>
      <c r="BO3" s="2655"/>
      <c r="BP3" s="2655"/>
      <c r="BQ3" s="2655"/>
      <c r="BR3" s="2655"/>
      <c r="BS3" s="2655"/>
      <c r="BT3" s="2655"/>
      <c r="BU3" s="2655"/>
      <c r="BV3" s="2655"/>
      <c r="BW3" s="2598"/>
      <c r="BX3" s="2659" t="s">
        <v>2145</v>
      </c>
      <c r="BY3" s="473"/>
      <c r="BZ3" s="2598"/>
    </row>
    <row r="4" spans="1:81" s="769" customFormat="1" ht="18.75" customHeight="1" x14ac:dyDescent="0.3">
      <c r="B4" s="787"/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7"/>
      <c r="N4" s="787"/>
      <c r="O4" s="787"/>
      <c r="P4" s="787"/>
      <c r="Q4" s="787"/>
      <c r="R4" s="787"/>
      <c r="S4" s="787"/>
      <c r="T4" s="787"/>
      <c r="U4" s="787"/>
      <c r="V4" s="787"/>
      <c r="W4" s="787"/>
      <c r="X4" s="787"/>
      <c r="Y4" s="3175" t="s">
        <v>2144</v>
      </c>
      <c r="Z4" s="3175"/>
      <c r="AA4" s="3175"/>
      <c r="AB4" s="3175"/>
      <c r="AC4" s="3175"/>
      <c r="AD4" s="3175"/>
      <c r="AE4" s="3175"/>
      <c r="AF4" s="3175"/>
      <c r="AG4" s="3175"/>
      <c r="AH4" s="3175"/>
      <c r="AI4" s="3175"/>
      <c r="AJ4" s="3175"/>
      <c r="AK4" s="3175"/>
      <c r="AL4" s="3175"/>
      <c r="AM4" s="3175"/>
      <c r="AN4" s="3175"/>
      <c r="AO4" s="3175"/>
      <c r="AP4" s="3175"/>
      <c r="AQ4" s="3175"/>
      <c r="AR4" s="3175"/>
      <c r="AS4" s="3175"/>
      <c r="AT4" s="3175"/>
      <c r="AU4" s="3175"/>
      <c r="AV4" s="3175"/>
      <c r="AW4" s="3175"/>
      <c r="AX4" s="3175"/>
      <c r="AY4" s="3175"/>
      <c r="AZ4" s="3175"/>
      <c r="BA4" s="3175"/>
      <c r="BB4" s="3175"/>
      <c r="BC4" s="2656"/>
      <c r="BD4" s="2656"/>
      <c r="BE4" s="2656"/>
      <c r="BF4" s="2656"/>
      <c r="BG4" s="2656"/>
      <c r="BH4" s="2656"/>
      <c r="BI4" s="787"/>
      <c r="BJ4" s="787"/>
      <c r="BK4" s="787"/>
      <c r="BL4" s="787"/>
      <c r="BM4" s="787"/>
      <c r="BN4" s="787"/>
      <c r="BO4" s="787"/>
      <c r="BP4" s="787"/>
      <c r="BQ4" s="787"/>
      <c r="BR4" s="787"/>
      <c r="BS4" s="787"/>
      <c r="BT4" s="787"/>
      <c r="BU4" s="787"/>
      <c r="BV4" s="787"/>
      <c r="BW4" s="2599"/>
      <c r="BX4" s="2599"/>
    </row>
    <row r="5" spans="1:81" s="769" customFormat="1" ht="18.75" x14ac:dyDescent="0.3">
      <c r="H5" s="2320"/>
      <c r="I5" s="2320"/>
      <c r="J5" s="2320"/>
      <c r="K5" s="2320"/>
      <c r="L5" s="2320"/>
      <c r="M5" s="2320"/>
      <c r="N5" s="2320"/>
      <c r="O5" s="2320"/>
      <c r="P5" s="2320"/>
      <c r="Q5" s="2320"/>
      <c r="R5" s="2320"/>
      <c r="S5" s="2320"/>
      <c r="T5" s="2320"/>
      <c r="U5" s="2320"/>
      <c r="V5" s="2320"/>
      <c r="W5" s="2320"/>
      <c r="X5" s="2320"/>
      <c r="Y5" s="2320"/>
      <c r="AA5" s="2320" t="s">
        <v>1305</v>
      </c>
      <c r="AB5" s="2320"/>
      <c r="AC5" s="2320"/>
      <c r="AD5" s="2320"/>
      <c r="AE5" s="2320"/>
      <c r="AF5" s="2320"/>
      <c r="AG5" s="2320"/>
      <c r="AH5" s="2320"/>
      <c r="AI5" s="2320"/>
      <c r="AJ5" s="2320"/>
      <c r="AK5" s="2320"/>
      <c r="AL5" s="2320"/>
      <c r="AM5" s="2320"/>
      <c r="AN5" s="2320"/>
      <c r="AO5" s="2320"/>
      <c r="AP5" s="2320"/>
      <c r="AQ5" s="2320"/>
      <c r="AR5" s="2320"/>
      <c r="AS5" s="2320"/>
      <c r="AT5" s="2320"/>
      <c r="AU5" s="2320"/>
      <c r="AV5" s="2320"/>
      <c r="AW5" s="2320"/>
      <c r="AX5" s="2320"/>
      <c r="AY5" s="2320"/>
      <c r="AZ5" s="2320"/>
      <c r="BA5" s="2320"/>
      <c r="BB5" s="2320"/>
      <c r="BC5" s="2320"/>
      <c r="BD5" s="2320"/>
      <c r="BE5" s="2320"/>
      <c r="BF5" s="2320"/>
      <c r="BG5" s="2320"/>
      <c r="BH5" s="2320"/>
      <c r="BI5" s="2320"/>
      <c r="BJ5" s="2320"/>
      <c r="BK5" s="2320"/>
      <c r="BL5" s="2320"/>
      <c r="BM5" s="2320"/>
      <c r="BN5" s="2320"/>
      <c r="BO5" s="2320"/>
      <c r="BP5" s="2320"/>
      <c r="BQ5" s="2320"/>
      <c r="BR5" s="2320"/>
      <c r="BS5" s="2320"/>
      <c r="BT5" s="2320"/>
      <c r="BU5" s="2320"/>
      <c r="BV5" s="2320"/>
    </row>
    <row r="6" spans="1:81" ht="16.5" thickBot="1" x14ac:dyDescent="0.3">
      <c r="BP6" s="85" t="s">
        <v>102</v>
      </c>
      <c r="BQ6" s="85"/>
      <c r="BR6" s="85"/>
      <c r="BS6" s="85"/>
      <c r="BT6" s="85"/>
      <c r="BU6" s="85"/>
      <c r="BV6" s="85"/>
    </row>
    <row r="7" spans="1:81" ht="66" customHeight="1" thickBot="1" x14ac:dyDescent="0.3">
      <c r="A7" s="2723" t="s">
        <v>454</v>
      </c>
      <c r="B7" s="2723" t="s">
        <v>1046</v>
      </c>
      <c r="C7" s="2723" t="s">
        <v>443</v>
      </c>
      <c r="D7" s="2602" t="s">
        <v>1047</v>
      </c>
      <c r="E7" s="2602" t="s">
        <v>1049</v>
      </c>
      <c r="F7" s="2602" t="s">
        <v>1726</v>
      </c>
      <c r="G7" s="2602" t="s">
        <v>1318</v>
      </c>
      <c r="H7" s="2602" t="s">
        <v>1053</v>
      </c>
      <c r="I7" s="2602" t="s">
        <v>1113</v>
      </c>
      <c r="J7" s="2602" t="s">
        <v>1108</v>
      </c>
      <c r="K7" s="2602" t="s">
        <v>1388</v>
      </c>
      <c r="L7" s="2602" t="s">
        <v>1054</v>
      </c>
      <c r="M7" s="2602" t="s">
        <v>1319</v>
      </c>
      <c r="N7" s="2723" t="s">
        <v>453</v>
      </c>
      <c r="O7" s="2723" t="s">
        <v>322</v>
      </c>
      <c r="P7" s="2723" t="s">
        <v>356</v>
      </c>
      <c r="Q7" s="2723" t="s">
        <v>351</v>
      </c>
      <c r="R7" s="2723" t="s">
        <v>2279</v>
      </c>
      <c r="S7" s="2723" t="s">
        <v>1978</v>
      </c>
      <c r="T7" s="2723" t="s">
        <v>1977</v>
      </c>
      <c r="U7" s="2723" t="s">
        <v>1940</v>
      </c>
      <c r="V7" s="2723" t="s">
        <v>1926</v>
      </c>
      <c r="W7" s="3218" t="s">
        <v>2690</v>
      </c>
      <c r="X7" s="2723" t="s">
        <v>1980</v>
      </c>
      <c r="Y7" s="2723" t="s">
        <v>358</v>
      </c>
      <c r="Z7" s="2723" t="s">
        <v>1212</v>
      </c>
      <c r="AA7" s="2723" t="s">
        <v>448</v>
      </c>
      <c r="AB7" s="2723" t="s">
        <v>1509</v>
      </c>
      <c r="AC7" s="2723" t="s">
        <v>449</v>
      </c>
      <c r="AD7" s="2723" t="s">
        <v>2283</v>
      </c>
      <c r="AE7" s="2721" t="s">
        <v>1420</v>
      </c>
      <c r="AF7" s="2722"/>
      <c r="AG7" s="2728" t="s">
        <v>1419</v>
      </c>
      <c r="AH7" s="2728" t="s">
        <v>1426</v>
      </c>
      <c r="AI7" s="2926" t="s">
        <v>1423</v>
      </c>
      <c r="AJ7" s="2927"/>
      <c r="AK7" s="2927"/>
      <c r="AL7" s="2927"/>
      <c r="AM7" s="2927"/>
      <c r="AN7" s="2927"/>
      <c r="AO7" s="2927"/>
      <c r="AP7" s="2927"/>
      <c r="AQ7" s="2927"/>
      <c r="AR7" s="2927"/>
      <c r="AS7" s="2927"/>
      <c r="AT7" s="2927"/>
      <c r="AU7" s="2928"/>
      <c r="AV7" s="2926"/>
      <c r="AW7" s="2927"/>
      <c r="AX7" s="2927"/>
      <c r="AY7" s="2927"/>
      <c r="AZ7" s="2927"/>
      <c r="BA7" s="2928"/>
      <c r="BB7" s="3373" t="s">
        <v>397</v>
      </c>
      <c r="BC7" s="3439"/>
      <c r="BD7" s="3439"/>
      <c r="BE7" s="3439"/>
      <c r="BF7" s="3439"/>
      <c r="BG7" s="3439"/>
      <c r="BH7" s="3439"/>
      <c r="BI7" s="3439"/>
      <c r="BJ7" s="3439"/>
      <c r="BK7" s="3439"/>
      <c r="BL7" s="3439"/>
      <c r="BM7" s="3439"/>
      <c r="BN7" s="3439"/>
      <c r="BO7" s="3439"/>
      <c r="BP7" s="3439"/>
      <c r="BQ7" s="3439"/>
      <c r="BR7" s="3439"/>
      <c r="BS7" s="3439"/>
      <c r="BT7" s="3439"/>
      <c r="BU7" s="3439"/>
      <c r="BV7" s="3168"/>
      <c r="BW7" s="2723" t="s">
        <v>1856</v>
      </c>
      <c r="BX7" s="2723" t="s">
        <v>2284</v>
      </c>
      <c r="BY7" s="2723" t="s">
        <v>740</v>
      </c>
    </row>
    <row r="8" spans="1:81" ht="30.75" customHeight="1" thickBot="1" x14ac:dyDescent="0.3">
      <c r="A8" s="2724"/>
      <c r="B8" s="2724"/>
      <c r="C8" s="2724"/>
      <c r="D8" s="3173" t="s">
        <v>1048</v>
      </c>
      <c r="E8" s="3173" t="s">
        <v>1050</v>
      </c>
      <c r="F8" s="3173" t="s">
        <v>1052</v>
      </c>
      <c r="G8" s="3173" t="s">
        <v>1057</v>
      </c>
      <c r="H8" s="3173" t="s">
        <v>1058</v>
      </c>
      <c r="I8" s="3173" t="s">
        <v>1110</v>
      </c>
      <c r="J8" s="3173" t="s">
        <v>1112</v>
      </c>
      <c r="K8" s="3173" t="s">
        <v>1055</v>
      </c>
      <c r="L8" s="3173" t="s">
        <v>1059</v>
      </c>
      <c r="M8" s="3173" t="s">
        <v>1056</v>
      </c>
      <c r="N8" s="2724"/>
      <c r="O8" s="2724"/>
      <c r="P8" s="2724"/>
      <c r="Q8" s="2724"/>
      <c r="R8" s="2724"/>
      <c r="S8" s="2724"/>
      <c r="T8" s="2724"/>
      <c r="U8" s="2724"/>
      <c r="V8" s="2724"/>
      <c r="W8" s="2891"/>
      <c r="X8" s="2724"/>
      <c r="Y8" s="2724"/>
      <c r="Z8" s="2724"/>
      <c r="AA8" s="2724"/>
      <c r="AB8" s="2724"/>
      <c r="AC8" s="2724"/>
      <c r="AD8" s="2724"/>
      <c r="AE8" s="2726" t="s">
        <v>1422</v>
      </c>
      <c r="AF8" s="2603" t="s">
        <v>1421</v>
      </c>
      <c r="AG8" s="2729"/>
      <c r="AH8" s="2729"/>
      <c r="AI8" s="2708" t="s">
        <v>1765</v>
      </c>
      <c r="AJ8" s="2709"/>
      <c r="AK8" s="2710"/>
      <c r="AL8" s="2708" t="s">
        <v>1766</v>
      </c>
      <c r="AM8" s="2709"/>
      <c r="AN8" s="2710"/>
      <c r="AO8" s="2708" t="s">
        <v>1767</v>
      </c>
      <c r="AP8" s="2709"/>
      <c r="AQ8" s="2710"/>
      <c r="AR8" s="2708" t="s">
        <v>1768</v>
      </c>
      <c r="AS8" s="2709"/>
      <c r="AT8" s="2710"/>
      <c r="AU8" s="3169" t="s">
        <v>1855</v>
      </c>
      <c r="AV8" s="2898" t="s">
        <v>2691</v>
      </c>
      <c r="AW8" s="2899"/>
      <c r="AX8" s="2899"/>
      <c r="AY8" s="2899"/>
      <c r="AZ8" s="2899"/>
      <c r="BA8" s="2900"/>
      <c r="BB8" s="3438" t="s">
        <v>344</v>
      </c>
      <c r="BC8" s="2898" t="s">
        <v>2691</v>
      </c>
      <c r="BD8" s="2899"/>
      <c r="BE8" s="2899"/>
      <c r="BF8" s="2899"/>
      <c r="BG8" s="2899"/>
      <c r="BH8" s="2900"/>
      <c r="BI8" s="3438" t="s">
        <v>345</v>
      </c>
      <c r="BJ8" s="2898" t="s">
        <v>2691</v>
      </c>
      <c r="BK8" s="2899"/>
      <c r="BL8" s="2899"/>
      <c r="BM8" s="2899"/>
      <c r="BN8" s="2899"/>
      <c r="BO8" s="2900"/>
      <c r="BP8" s="3169" t="s">
        <v>343</v>
      </c>
      <c r="BQ8" s="2898" t="s">
        <v>2691</v>
      </c>
      <c r="BR8" s="2899"/>
      <c r="BS8" s="2899"/>
      <c r="BT8" s="2899"/>
      <c r="BU8" s="2899"/>
      <c r="BV8" s="2900"/>
      <c r="BW8" s="2724"/>
      <c r="BX8" s="2724"/>
      <c r="BY8" s="2724"/>
    </row>
    <row r="9" spans="1:81" ht="51.75" customHeight="1" thickBot="1" x14ac:dyDescent="0.3">
      <c r="A9" s="2725"/>
      <c r="B9" s="2725"/>
      <c r="C9" s="2725"/>
      <c r="D9" s="3174"/>
      <c r="E9" s="3174"/>
      <c r="F9" s="3174"/>
      <c r="G9" s="3174"/>
      <c r="H9" s="3174"/>
      <c r="I9" s="3174"/>
      <c r="J9" s="3174"/>
      <c r="K9" s="3174"/>
      <c r="L9" s="3174"/>
      <c r="M9" s="3174"/>
      <c r="N9" s="2725"/>
      <c r="O9" s="2725"/>
      <c r="P9" s="2725"/>
      <c r="Q9" s="2725"/>
      <c r="R9" s="2725"/>
      <c r="S9" s="2725"/>
      <c r="T9" s="2725"/>
      <c r="U9" s="2725"/>
      <c r="V9" s="2725"/>
      <c r="W9" s="3440"/>
      <c r="X9" s="2725"/>
      <c r="Y9" s="2725"/>
      <c r="Z9" s="2725"/>
      <c r="AA9" s="2725"/>
      <c r="AB9" s="2725"/>
      <c r="AC9" s="2725"/>
      <c r="AD9" s="2725"/>
      <c r="AE9" s="2727"/>
      <c r="AF9" s="2603"/>
      <c r="AG9" s="2727"/>
      <c r="AH9" s="2727"/>
      <c r="AI9" s="2329" t="s">
        <v>2056</v>
      </c>
      <c r="AJ9" s="2329" t="s">
        <v>2057</v>
      </c>
      <c r="AK9" s="2329" t="s">
        <v>2058</v>
      </c>
      <c r="AL9" s="2329" t="s">
        <v>2059</v>
      </c>
      <c r="AM9" s="2329" t="s">
        <v>2060</v>
      </c>
      <c r="AN9" s="2329" t="s">
        <v>2061</v>
      </c>
      <c r="AO9" s="2329" t="s">
        <v>2062</v>
      </c>
      <c r="AP9" s="2329" t="s">
        <v>2063</v>
      </c>
      <c r="AQ9" s="2329" t="s">
        <v>2064</v>
      </c>
      <c r="AR9" s="2329" t="s">
        <v>2065</v>
      </c>
      <c r="AS9" s="2329" t="s">
        <v>2066</v>
      </c>
      <c r="AT9" s="2329" t="s">
        <v>2067</v>
      </c>
      <c r="AU9" s="2936"/>
      <c r="AV9" s="2672" t="s">
        <v>2526</v>
      </c>
      <c r="AW9" s="2672" t="s">
        <v>2662</v>
      </c>
      <c r="AX9" s="2672" t="s">
        <v>2527</v>
      </c>
      <c r="AY9" s="2672" t="s">
        <v>2663</v>
      </c>
      <c r="AZ9" s="2672" t="s">
        <v>2528</v>
      </c>
      <c r="BA9" s="2672" t="s">
        <v>2529</v>
      </c>
      <c r="BB9" s="2919"/>
      <c r="BC9" s="2672" t="s">
        <v>2526</v>
      </c>
      <c r="BD9" s="2672" t="s">
        <v>2662</v>
      </c>
      <c r="BE9" s="2672" t="s">
        <v>2527</v>
      </c>
      <c r="BF9" s="2672" t="s">
        <v>2663</v>
      </c>
      <c r="BG9" s="2672" t="s">
        <v>2528</v>
      </c>
      <c r="BH9" s="2672" t="s">
        <v>2529</v>
      </c>
      <c r="BI9" s="2919"/>
      <c r="BJ9" s="2672" t="s">
        <v>2526</v>
      </c>
      <c r="BK9" s="2672" t="s">
        <v>2662</v>
      </c>
      <c r="BL9" s="2672" t="s">
        <v>2527</v>
      </c>
      <c r="BM9" s="2672" t="s">
        <v>2663</v>
      </c>
      <c r="BN9" s="2672" t="s">
        <v>2528</v>
      </c>
      <c r="BO9" s="2672" t="s">
        <v>2529</v>
      </c>
      <c r="BP9" s="2936"/>
      <c r="BQ9" s="2672" t="s">
        <v>2526</v>
      </c>
      <c r="BR9" s="2672" t="s">
        <v>2662</v>
      </c>
      <c r="BS9" s="2672" t="s">
        <v>2527</v>
      </c>
      <c r="BT9" s="2672" t="s">
        <v>2663</v>
      </c>
      <c r="BU9" s="2672" t="s">
        <v>2528</v>
      </c>
      <c r="BV9" s="2672" t="s">
        <v>2529</v>
      </c>
      <c r="BW9" s="2725"/>
      <c r="BX9" s="2725"/>
      <c r="BY9" s="2725"/>
    </row>
    <row r="10" spans="1:81" ht="16.5" thickBot="1" x14ac:dyDescent="0.3">
      <c r="A10" s="1369">
        <v>1</v>
      </c>
      <c r="B10" s="1370" t="s">
        <v>412</v>
      </c>
      <c r="C10" s="1370" t="s">
        <v>412</v>
      </c>
      <c r="D10" s="1370" t="s">
        <v>412</v>
      </c>
      <c r="E10" s="1370" t="s">
        <v>412</v>
      </c>
      <c r="F10" s="1370" t="s">
        <v>412</v>
      </c>
      <c r="G10" s="1370" t="s">
        <v>412</v>
      </c>
      <c r="H10" s="1370" t="s">
        <v>412</v>
      </c>
      <c r="I10" s="1370" t="s">
        <v>412</v>
      </c>
      <c r="J10" s="1370" t="s">
        <v>412</v>
      </c>
      <c r="K10" s="1370" t="s">
        <v>412</v>
      </c>
      <c r="L10" s="1370" t="s">
        <v>412</v>
      </c>
      <c r="M10" s="1370" t="s">
        <v>412</v>
      </c>
      <c r="N10" s="1370" t="s">
        <v>412</v>
      </c>
      <c r="O10" s="1370" t="s">
        <v>412</v>
      </c>
      <c r="P10" s="1370" t="s">
        <v>412</v>
      </c>
      <c r="Q10" s="663" t="s">
        <v>412</v>
      </c>
      <c r="R10" s="1370" t="s">
        <v>412</v>
      </c>
      <c r="S10" s="1385" t="s">
        <v>412</v>
      </c>
      <c r="T10" s="1385" t="s">
        <v>412</v>
      </c>
      <c r="U10" s="1385" t="s">
        <v>412</v>
      </c>
      <c r="V10" s="1385" t="s">
        <v>412</v>
      </c>
      <c r="W10" s="1385" t="s">
        <v>412</v>
      </c>
      <c r="X10" s="1385" t="s">
        <v>412</v>
      </c>
      <c r="Y10" s="1370">
        <v>2</v>
      </c>
      <c r="Z10" s="2400" t="s">
        <v>412</v>
      </c>
      <c r="AA10" s="1370">
        <v>3</v>
      </c>
      <c r="AB10" s="1365">
        <v>4</v>
      </c>
      <c r="AC10" s="1370">
        <v>5</v>
      </c>
      <c r="AD10" s="1370">
        <v>6</v>
      </c>
      <c r="AE10" s="1370" t="s">
        <v>1709</v>
      </c>
      <c r="AF10" s="1370" t="s">
        <v>1710</v>
      </c>
      <c r="AG10" s="1370">
        <v>8</v>
      </c>
      <c r="AH10" s="1370">
        <v>9</v>
      </c>
      <c r="AI10" s="1370">
        <v>10</v>
      </c>
      <c r="AJ10" s="1370">
        <v>11</v>
      </c>
      <c r="AK10" s="1370">
        <v>12</v>
      </c>
      <c r="AL10" s="1370">
        <v>13</v>
      </c>
      <c r="AM10" s="1370">
        <v>14</v>
      </c>
      <c r="AN10" s="1370">
        <v>15</v>
      </c>
      <c r="AO10" s="1370">
        <v>16</v>
      </c>
      <c r="AP10" s="1370">
        <v>17</v>
      </c>
      <c r="AQ10" s="1370">
        <v>18</v>
      </c>
      <c r="AR10" s="1370">
        <v>19</v>
      </c>
      <c r="AS10" s="1370">
        <v>20</v>
      </c>
      <c r="AT10" s="1370">
        <v>21</v>
      </c>
      <c r="AU10" s="1370">
        <v>22</v>
      </c>
      <c r="AV10" s="1370" t="s">
        <v>412</v>
      </c>
      <c r="AW10" s="1370" t="s">
        <v>412</v>
      </c>
      <c r="AX10" s="1370" t="s">
        <v>412</v>
      </c>
      <c r="AY10" s="1370" t="s">
        <v>412</v>
      </c>
      <c r="AZ10" s="1370" t="s">
        <v>412</v>
      </c>
      <c r="BA10" s="1370" t="s">
        <v>412</v>
      </c>
      <c r="BB10" s="1370">
        <v>23</v>
      </c>
      <c r="BC10" s="1370" t="s">
        <v>412</v>
      </c>
      <c r="BD10" s="1370" t="s">
        <v>412</v>
      </c>
      <c r="BE10" s="1370" t="s">
        <v>412</v>
      </c>
      <c r="BF10" s="1370" t="s">
        <v>412</v>
      </c>
      <c r="BG10" s="1370" t="s">
        <v>412</v>
      </c>
      <c r="BH10" s="1370" t="s">
        <v>412</v>
      </c>
      <c r="BI10" s="1370">
        <v>24</v>
      </c>
      <c r="BJ10" s="1370" t="s">
        <v>412</v>
      </c>
      <c r="BK10" s="1370" t="s">
        <v>412</v>
      </c>
      <c r="BL10" s="1370" t="s">
        <v>412</v>
      </c>
      <c r="BM10" s="1370" t="s">
        <v>412</v>
      </c>
      <c r="BN10" s="1370" t="s">
        <v>412</v>
      </c>
      <c r="BO10" s="1370" t="s">
        <v>412</v>
      </c>
      <c r="BP10" s="1370">
        <v>25</v>
      </c>
      <c r="BQ10" s="1370" t="s">
        <v>412</v>
      </c>
      <c r="BR10" s="1370" t="s">
        <v>412</v>
      </c>
      <c r="BS10" s="1370" t="s">
        <v>412</v>
      </c>
      <c r="BT10" s="1370" t="s">
        <v>412</v>
      </c>
      <c r="BU10" s="1370" t="s">
        <v>412</v>
      </c>
      <c r="BV10" s="1370" t="s">
        <v>412</v>
      </c>
      <c r="BW10" s="1370">
        <v>26</v>
      </c>
      <c r="BX10" s="1370">
        <v>27</v>
      </c>
      <c r="BY10" s="1386" t="s">
        <v>412</v>
      </c>
    </row>
    <row r="11" spans="1:81" ht="33" customHeight="1" thickTop="1" thickBot="1" x14ac:dyDescent="0.3">
      <c r="A11" s="2314" t="s">
        <v>2153</v>
      </c>
      <c r="B11" s="2315"/>
      <c r="C11" s="2315"/>
      <c r="D11" s="2315"/>
      <c r="E11" s="2315"/>
      <c r="F11" s="2315"/>
      <c r="G11" s="2315"/>
      <c r="H11" s="2315"/>
      <c r="I11" s="2315"/>
      <c r="J11" s="2315"/>
      <c r="K11" s="2315"/>
      <c r="L11" s="2315"/>
      <c r="M11" s="2315"/>
      <c r="N11" s="2315"/>
      <c r="O11" s="2315"/>
      <c r="P11" s="2315"/>
      <c r="Q11" s="2315"/>
      <c r="R11" s="1539" t="s">
        <v>412</v>
      </c>
      <c r="S11" s="1539"/>
      <c r="T11" s="1539" t="s">
        <v>412</v>
      </c>
      <c r="U11" s="1539"/>
      <c r="V11" s="1412"/>
      <c r="W11" s="1412"/>
      <c r="X11" s="1412"/>
      <c r="Y11" s="2315"/>
      <c r="Z11" s="2657"/>
      <c r="AA11" s="2315"/>
      <c r="AB11" s="2315"/>
      <c r="AC11" s="2315"/>
      <c r="AD11" s="2315"/>
      <c r="AE11" s="2315"/>
      <c r="AF11" s="2315"/>
      <c r="AG11" s="2315"/>
      <c r="AH11" s="1387"/>
      <c r="AI11" s="1387"/>
      <c r="AJ11" s="1387"/>
      <c r="AK11" s="1387"/>
      <c r="AL11" s="1387"/>
      <c r="AM11" s="1387"/>
      <c r="AN11" s="1387"/>
      <c r="AO11" s="1387"/>
      <c r="AP11" s="1387"/>
      <c r="AQ11" s="1387"/>
      <c r="AR11" s="1384"/>
      <c r="AS11" s="1388"/>
      <c r="AT11" s="1388"/>
      <c r="AU11" s="1388"/>
      <c r="AV11" s="1388"/>
      <c r="AW11" s="1388"/>
      <c r="AX11" s="1388"/>
      <c r="AY11" s="1388"/>
      <c r="AZ11" s="1388"/>
      <c r="BA11" s="1388"/>
      <c r="BB11" s="1388"/>
      <c r="BC11" s="1388"/>
      <c r="BD11" s="1388"/>
      <c r="BE11" s="1388"/>
      <c r="BF11" s="1388"/>
      <c r="BG11" s="1388"/>
      <c r="BH11" s="1388"/>
      <c r="BI11" s="1388"/>
      <c r="BJ11" s="1388"/>
      <c r="BK11" s="1388"/>
      <c r="BL11" s="1388"/>
      <c r="BM11" s="1388"/>
      <c r="BN11" s="1388"/>
      <c r="BO11" s="1388"/>
      <c r="BP11" s="1388"/>
      <c r="BQ11" s="1388"/>
      <c r="BR11" s="1388"/>
      <c r="BS11" s="1388"/>
      <c r="BT11" s="1388"/>
      <c r="BU11" s="1388"/>
      <c r="BV11" s="1388"/>
      <c r="BW11" s="1388"/>
      <c r="BX11" s="1407"/>
      <c r="BY11" s="1403"/>
    </row>
    <row r="12" spans="1:81" ht="21.75" customHeight="1" thickTop="1" thickBot="1" x14ac:dyDescent="0.3">
      <c r="A12" s="1371"/>
      <c r="B12" s="1360"/>
      <c r="C12" s="2606" t="str">
        <f>RIGHT(D12,2)&amp;"."&amp;E12&amp;"."&amp;F12&amp;"."&amp;G12&amp;"."&amp;H12&amp;"."&amp;I12&amp;"."&amp;J12&amp;"."&amp;K12&amp;"."&amp;L12&amp;"."&amp;M12&amp;""</f>
        <v>.........</v>
      </c>
      <c r="D12" s="1360"/>
      <c r="E12" s="1360"/>
      <c r="F12" s="1360"/>
      <c r="G12" s="1360"/>
      <c r="H12" s="1360"/>
      <c r="I12" s="1360"/>
      <c r="J12" s="1360"/>
      <c r="K12" s="1360"/>
      <c r="L12" s="1360"/>
      <c r="M12" s="1360"/>
      <c r="N12" s="1360"/>
      <c r="O12" s="1360"/>
      <c r="P12" s="1360"/>
      <c r="Q12" s="1360"/>
      <c r="R12" s="1539" t="s">
        <v>412</v>
      </c>
      <c r="S12" s="2658"/>
      <c r="T12" s="1539" t="s">
        <v>412</v>
      </c>
      <c r="U12" s="2658"/>
      <c r="V12" s="2339"/>
      <c r="W12" s="2339"/>
      <c r="X12" s="2339"/>
      <c r="Y12" s="1360"/>
      <c r="Z12" s="2416"/>
      <c r="AA12" s="1360"/>
      <c r="AB12" s="1360"/>
      <c r="AC12" s="1360"/>
      <c r="AD12" s="1360"/>
      <c r="AE12" s="1360"/>
      <c r="AF12" s="1360"/>
      <c r="AG12" s="1360"/>
      <c r="AH12" s="1360"/>
      <c r="AI12" s="1360"/>
      <c r="AJ12" s="1360"/>
      <c r="AK12" s="1360"/>
      <c r="AL12" s="1360"/>
      <c r="AM12" s="1360"/>
      <c r="AN12" s="1360"/>
      <c r="AO12" s="1360"/>
      <c r="AP12" s="1360"/>
      <c r="AQ12" s="1360"/>
      <c r="AR12" s="1360"/>
      <c r="AS12" s="1360"/>
      <c r="AT12" s="1360"/>
      <c r="AU12" s="1360">
        <v>1</v>
      </c>
      <c r="AV12" s="1360"/>
      <c r="AW12" s="1360"/>
      <c r="AX12" s="1360"/>
      <c r="AY12" s="1360"/>
      <c r="AZ12" s="1360"/>
      <c r="BA12" s="1360"/>
      <c r="BB12" s="1360"/>
      <c r="BC12" s="1360"/>
      <c r="BD12" s="1360"/>
      <c r="BE12" s="1360"/>
      <c r="BF12" s="1360"/>
      <c r="BG12" s="1360"/>
      <c r="BH12" s="1360"/>
      <c r="BI12" s="1360"/>
      <c r="BJ12" s="1360"/>
      <c r="BK12" s="1360"/>
      <c r="BL12" s="1360"/>
      <c r="BM12" s="1360"/>
      <c r="BN12" s="1360"/>
      <c r="BO12" s="1360"/>
      <c r="BP12" s="1360"/>
      <c r="BQ12" s="1360"/>
      <c r="BR12" s="1360"/>
      <c r="BS12" s="1360"/>
      <c r="BT12" s="1360"/>
      <c r="BU12" s="1360"/>
      <c r="BV12" s="1360"/>
      <c r="BW12" s="1360"/>
      <c r="BX12" s="1408"/>
      <c r="BY12" s="1400"/>
    </row>
    <row r="13" spans="1:81" ht="26.25" customHeight="1" thickTop="1" thickBot="1" x14ac:dyDescent="0.3">
      <c r="A13" s="1371"/>
      <c r="B13" s="1360"/>
      <c r="C13" s="2606" t="str">
        <f>RIGHT(D13,2)&amp;"."&amp;E13&amp;"."&amp;F13&amp;"."&amp;G13&amp;"."&amp;H13&amp;"."&amp;I13&amp;"."&amp;J13&amp;"."&amp;K13&amp;"."&amp;L13&amp;"."&amp;M13&amp;""</f>
        <v>.........</v>
      </c>
      <c r="D13" s="1389"/>
      <c r="E13" s="1389"/>
      <c r="F13" s="1389"/>
      <c r="G13" s="1389"/>
      <c r="H13" s="1389"/>
      <c r="I13" s="1389"/>
      <c r="J13" s="1389"/>
      <c r="K13" s="1389"/>
      <c r="L13" s="1389"/>
      <c r="M13" s="1389"/>
      <c r="N13" s="1389"/>
      <c r="O13" s="1389"/>
      <c r="P13" s="1389"/>
      <c r="Q13" s="1389"/>
      <c r="R13" s="1539" t="s">
        <v>412</v>
      </c>
      <c r="S13" s="1539"/>
      <c r="T13" s="1539" t="s">
        <v>412</v>
      </c>
      <c r="U13" s="1539"/>
      <c r="V13" s="2339"/>
      <c r="W13" s="2339"/>
      <c r="X13" s="2339"/>
      <c r="Y13" s="1360"/>
      <c r="Z13" s="2416"/>
      <c r="AA13" s="1360"/>
      <c r="AB13" s="1360"/>
      <c r="AC13" s="1360"/>
      <c r="AD13" s="1360"/>
      <c r="AE13" s="1360"/>
      <c r="AF13" s="1360"/>
      <c r="AG13" s="1360"/>
      <c r="AH13" s="1390"/>
      <c r="AI13" s="1390"/>
      <c r="AJ13" s="1390"/>
      <c r="AK13" s="1390"/>
      <c r="AL13" s="1390"/>
      <c r="AM13" s="1390"/>
      <c r="AN13" s="1390"/>
      <c r="AO13" s="1390"/>
      <c r="AP13" s="1390"/>
      <c r="AQ13" s="1361"/>
      <c r="AR13" s="1361"/>
      <c r="AS13" s="1361"/>
      <c r="AT13" s="1361"/>
      <c r="AU13" s="1361">
        <v>2</v>
      </c>
      <c r="AV13" s="1361"/>
      <c r="AW13" s="1361"/>
      <c r="AX13" s="1361"/>
      <c r="AY13" s="1361"/>
      <c r="AZ13" s="1361"/>
      <c r="BA13" s="1361"/>
      <c r="BB13" s="1361"/>
      <c r="BC13" s="1361"/>
      <c r="BD13" s="1361"/>
      <c r="BE13" s="1361"/>
      <c r="BF13" s="1361"/>
      <c r="BG13" s="1361"/>
      <c r="BH13" s="1361"/>
      <c r="BI13" s="1361"/>
      <c r="BJ13" s="1361"/>
      <c r="BK13" s="1361"/>
      <c r="BL13" s="1361"/>
      <c r="BM13" s="1361"/>
      <c r="BN13" s="1361"/>
      <c r="BO13" s="1361"/>
      <c r="BP13" s="1361"/>
      <c r="BQ13" s="1361"/>
      <c r="BR13" s="1361"/>
      <c r="BS13" s="1361"/>
      <c r="BT13" s="1361"/>
      <c r="BU13" s="1361"/>
      <c r="BV13" s="1361"/>
      <c r="BW13" s="1361"/>
      <c r="BX13" s="1409"/>
      <c r="BY13" s="1401"/>
    </row>
    <row r="14" spans="1:81" ht="26.25" customHeight="1" thickTop="1" thickBot="1" x14ac:dyDescent="0.3">
      <c r="A14" s="1396"/>
      <c r="B14" s="1397"/>
      <c r="C14" s="2607"/>
      <c r="D14" s="1398"/>
      <c r="E14" s="1398"/>
      <c r="F14" s="1398"/>
      <c r="G14" s="1398"/>
      <c r="H14" s="1398"/>
      <c r="I14" s="1398"/>
      <c r="J14" s="1398"/>
      <c r="K14" s="1398"/>
      <c r="L14" s="1398"/>
      <c r="M14" s="1398"/>
      <c r="N14" s="1398"/>
      <c r="O14" s="1398"/>
      <c r="P14" s="1398"/>
      <c r="Q14" s="1398"/>
      <c r="R14" s="1539" t="s">
        <v>412</v>
      </c>
      <c r="S14" s="2658"/>
      <c r="T14" s="1539" t="s">
        <v>412</v>
      </c>
      <c r="U14" s="2658"/>
      <c r="V14" s="2339"/>
      <c r="W14" s="2339"/>
      <c r="X14" s="2339"/>
      <c r="Y14" s="1397"/>
      <c r="Z14" s="2426"/>
      <c r="AA14" s="1397"/>
      <c r="AB14" s="1397"/>
      <c r="AC14" s="1397"/>
      <c r="AD14" s="1397"/>
      <c r="AE14" s="1397"/>
      <c r="AF14" s="1397"/>
      <c r="AG14" s="1397"/>
      <c r="AH14" s="1404"/>
      <c r="AI14" s="1404"/>
      <c r="AJ14" s="1404"/>
      <c r="AK14" s="1404"/>
      <c r="AL14" s="1404"/>
      <c r="AM14" s="1404"/>
      <c r="AN14" s="1404"/>
      <c r="AO14" s="1404"/>
      <c r="AP14" s="1404"/>
      <c r="AQ14" s="1405"/>
      <c r="AR14" s="1405"/>
      <c r="AS14" s="1405"/>
      <c r="AT14" s="1405"/>
      <c r="AU14" s="1405">
        <v>4</v>
      </c>
      <c r="AV14" s="1405"/>
      <c r="AW14" s="1405"/>
      <c r="AX14" s="1405"/>
      <c r="AY14" s="1405"/>
      <c r="AZ14" s="1405"/>
      <c r="BA14" s="1405"/>
      <c r="BB14" s="1405"/>
      <c r="BC14" s="1405"/>
      <c r="BD14" s="1405"/>
      <c r="BE14" s="1405"/>
      <c r="BF14" s="1405"/>
      <c r="BG14" s="1405"/>
      <c r="BH14" s="1405"/>
      <c r="BI14" s="1405"/>
      <c r="BJ14" s="1405"/>
      <c r="BK14" s="1405"/>
      <c r="BL14" s="1405"/>
      <c r="BM14" s="1405"/>
      <c r="BN14" s="1405"/>
      <c r="BO14" s="1405"/>
      <c r="BP14" s="1405"/>
      <c r="BQ14" s="1405"/>
      <c r="BR14" s="1405"/>
      <c r="BS14" s="1405"/>
      <c r="BT14" s="1405"/>
      <c r="BU14" s="1405"/>
      <c r="BV14" s="1405"/>
      <c r="BW14" s="1405"/>
      <c r="BX14" s="1410"/>
      <c r="BY14" s="1406"/>
    </row>
    <row r="15" spans="1:81" ht="26.25" customHeight="1" thickTop="1" thickBot="1" x14ac:dyDescent="0.3">
      <c r="A15" s="2312"/>
      <c r="B15" s="2313"/>
      <c r="C15" s="2608" t="str">
        <f>RIGHT(D15,2)&amp;"."&amp;E15&amp;"."&amp;F15&amp;"."&amp;G15&amp;"."&amp;H15&amp;"."&amp;I15&amp;"."&amp;J15&amp;"."&amp;K15&amp;"."&amp;L15&amp;"."&amp;M15&amp;""</f>
        <v>.........</v>
      </c>
      <c r="D15" s="1391"/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  <c r="O15" s="1391"/>
      <c r="P15" s="1391"/>
      <c r="Q15" s="1391"/>
      <c r="R15" s="1539" t="s">
        <v>412</v>
      </c>
      <c r="S15" s="1539"/>
      <c r="T15" s="1539" t="s">
        <v>412</v>
      </c>
      <c r="U15" s="1539"/>
      <c r="V15" s="1361"/>
      <c r="W15" s="1361"/>
      <c r="X15" s="1361"/>
      <c r="Y15" s="2313"/>
      <c r="Z15" s="2313"/>
      <c r="AA15" s="2313"/>
      <c r="AB15" s="2313"/>
      <c r="AC15" s="2313"/>
      <c r="AD15" s="2313"/>
      <c r="AE15" s="2313"/>
      <c r="AF15" s="2313"/>
      <c r="AG15" s="2313"/>
      <c r="AH15" s="1392"/>
      <c r="AI15" s="1392"/>
      <c r="AJ15" s="1392"/>
      <c r="AK15" s="1392"/>
      <c r="AL15" s="1392"/>
      <c r="AM15" s="1392"/>
      <c r="AN15" s="1392"/>
      <c r="AO15" s="1392"/>
      <c r="AP15" s="1392"/>
      <c r="AQ15" s="1362"/>
      <c r="AR15" s="1362"/>
      <c r="AS15" s="1362"/>
      <c r="AT15" s="1362"/>
      <c r="AU15" s="1362"/>
      <c r="AV15" s="1362"/>
      <c r="AW15" s="1362"/>
      <c r="AX15" s="1362"/>
      <c r="AY15" s="1362"/>
      <c r="AZ15" s="1362"/>
      <c r="BA15" s="1362"/>
      <c r="BB15" s="1362"/>
      <c r="BC15" s="1362"/>
      <c r="BD15" s="1362"/>
      <c r="BE15" s="1362"/>
      <c r="BF15" s="1362"/>
      <c r="BG15" s="1362"/>
      <c r="BH15" s="1362"/>
      <c r="BI15" s="1362"/>
      <c r="BJ15" s="1362"/>
      <c r="BK15" s="1362"/>
      <c r="BL15" s="1362"/>
      <c r="BM15" s="1362"/>
      <c r="BN15" s="1362"/>
      <c r="BO15" s="1362"/>
      <c r="BP15" s="1362"/>
      <c r="BQ15" s="1362"/>
      <c r="BR15" s="1362"/>
      <c r="BS15" s="1362"/>
      <c r="BT15" s="1362"/>
      <c r="BU15" s="1362"/>
      <c r="BV15" s="1362"/>
      <c r="BW15" s="1362"/>
      <c r="BX15" s="1411"/>
      <c r="BY15" s="1402"/>
    </row>
    <row r="16" spans="1:81" ht="26.25" customHeight="1" x14ac:dyDescent="0.25">
      <c r="A16" s="2609"/>
      <c r="B16" s="2609"/>
      <c r="C16" s="2610"/>
      <c r="D16" s="2610"/>
      <c r="E16" s="2610"/>
      <c r="F16" s="2610"/>
      <c r="G16" s="2610"/>
      <c r="H16" s="2610"/>
      <c r="I16" s="2610"/>
      <c r="J16" s="2610"/>
      <c r="K16" s="2610"/>
      <c r="L16" s="2610"/>
      <c r="M16" s="2610"/>
      <c r="N16" s="2610"/>
      <c r="O16" s="2610"/>
      <c r="P16" s="2610"/>
      <c r="Q16" s="2610"/>
      <c r="R16" s="2610"/>
      <c r="Y16" s="2609"/>
      <c r="Z16" s="2609"/>
      <c r="AA16" s="2609"/>
      <c r="AB16" s="2609"/>
      <c r="AC16" s="2609"/>
      <c r="AD16" s="2609"/>
      <c r="AE16" s="2609"/>
      <c r="AF16" s="2609"/>
      <c r="AG16" s="2611"/>
      <c r="BW16" s="2611"/>
      <c r="BX16" s="2611"/>
    </row>
    <row r="18" spans="1:32" x14ac:dyDescent="0.25">
      <c r="A18" s="1435" t="s">
        <v>512</v>
      </c>
    </row>
    <row r="19" spans="1:32" x14ac:dyDescent="0.25">
      <c r="A19" s="1435" t="s">
        <v>511</v>
      </c>
      <c r="Y19" s="1434"/>
      <c r="Z19" s="1434"/>
      <c r="AA19" s="1434"/>
      <c r="AB19" s="1434"/>
      <c r="AC19" s="1434"/>
      <c r="AD19" s="1434"/>
      <c r="AE19" s="1434"/>
      <c r="AF19" s="1434"/>
    </row>
    <row r="20" spans="1:32" x14ac:dyDescent="0.25">
      <c r="A20" s="1435" t="s">
        <v>1761</v>
      </c>
    </row>
    <row r="21" spans="1:32" x14ac:dyDescent="0.25">
      <c r="A21" s="1435" t="s">
        <v>2280</v>
      </c>
    </row>
    <row r="22" spans="1:32" x14ac:dyDescent="0.25">
      <c r="A22" s="1435" t="s">
        <v>2281</v>
      </c>
      <c r="L22" s="1435" t="s">
        <v>2288</v>
      </c>
    </row>
    <row r="23" spans="1:32" x14ac:dyDescent="0.25">
      <c r="A23" s="1435" t="s">
        <v>2282</v>
      </c>
      <c r="L23" s="1435" t="s">
        <v>2270</v>
      </c>
    </row>
    <row r="25" spans="1:32" x14ac:dyDescent="0.25">
      <c r="A25" s="550" t="s">
        <v>2692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</row>
    <row r="26" spans="1:32" x14ac:dyDescent="0.25">
      <c r="A26" s="550" t="s">
        <v>2693</v>
      </c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</row>
  </sheetData>
  <mergeCells count="55">
    <mergeCell ref="P7:P9"/>
    <mergeCell ref="A7:A9"/>
    <mergeCell ref="B7:B9"/>
    <mergeCell ref="C7:C9"/>
    <mergeCell ref="N7:N9"/>
    <mergeCell ref="O7:O9"/>
    <mergeCell ref="I8:I9"/>
    <mergeCell ref="J8:J9"/>
    <mergeCell ref="K8:K9"/>
    <mergeCell ref="L8:L9"/>
    <mergeCell ref="M8:M9"/>
    <mergeCell ref="AB7:AB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BY7:BY9"/>
    <mergeCell ref="D8:D9"/>
    <mergeCell ref="E8:E9"/>
    <mergeCell ref="F8:F9"/>
    <mergeCell ref="G8:G9"/>
    <mergeCell ref="H8:H9"/>
    <mergeCell ref="AC7:AC9"/>
    <mergeCell ref="AD7:AD9"/>
    <mergeCell ref="AE7:AF7"/>
    <mergeCell ref="AG7:AG9"/>
    <mergeCell ref="AH7:AH9"/>
    <mergeCell ref="AI7:AU7"/>
    <mergeCell ref="AI8:AK8"/>
    <mergeCell ref="AL8:AN8"/>
    <mergeCell ref="AO8:AQ8"/>
    <mergeCell ref="AR8:AT8"/>
    <mergeCell ref="BW1:BX1"/>
    <mergeCell ref="BW2:BX2"/>
    <mergeCell ref="AU8:AU9"/>
    <mergeCell ref="AV8:BA8"/>
    <mergeCell ref="BB8:BB9"/>
    <mergeCell ref="BC8:BH8"/>
    <mergeCell ref="BI8:BI9"/>
    <mergeCell ref="BJ8:BO8"/>
    <mergeCell ref="Y4:BB4"/>
    <mergeCell ref="AE8:AE9"/>
    <mergeCell ref="AV7:BA7"/>
    <mergeCell ref="BB7:BV7"/>
    <mergeCell ref="BW7:BW9"/>
    <mergeCell ref="BX7:BX9"/>
    <mergeCell ref="BP8:BP9"/>
    <mergeCell ref="BQ8:BV8"/>
  </mergeCells>
  <dataValidations count="3">
    <dataValidation type="list" allowBlank="1" showInputMessage="1" showErrorMessage="1" sqref="U13 U15" xr:uid="{00000000-0002-0000-3E00-000000000000}">
      <formula1>$A$2:$A$127</formula1>
    </dataValidation>
    <dataValidation type="list" allowBlank="1" showInputMessage="1" showErrorMessage="1" sqref="S13 S15" xr:uid="{00000000-0002-0000-3E00-000001000000}">
      <formula1>$E$5:$E$19</formula1>
    </dataValidation>
    <dataValidation type="list" allowBlank="1" showInputMessage="1" showErrorMessage="1" sqref="U11" xr:uid="{00000000-0002-0000-3E00-000002000000}">
      <formula1>#REF!</formula1>
    </dataValidation>
  </dataValidations>
  <printOptions horizontalCentered="1"/>
  <pageMargins left="0.39370078740157499" right="0.15748031496063" top="0.98425196850393704" bottom="0.511811023622047" header="0.511811023622047" footer="0.23622047244094499"/>
  <pageSetup paperSize="8" scale="53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3E00-000003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Е.С..xlsx]Пр 13а План ПРиПРО по УИП'!#REF!</xm:f>
          </x14:formula1>
          <xm:sqref>R11:R15 T11:T15</xm:sqref>
        </x14:dataValidation>
        <x14:dataValidation type="list" allowBlank="1" showInputMessage="1" showErrorMessage="1" xr:uid="{00000000-0002-0000-3E00-000004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Е.С..xlsx]Показатели ИПР ПДП'!#REF!</xm:f>
          </x14:formula1>
          <xm:sqref>S11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BD33"/>
  <sheetViews>
    <sheetView view="pageBreakPreview" topLeftCell="A16" zoomScale="90" zoomScaleNormal="84" workbookViewId="0">
      <selection activeCell="O5" sqref="O5:AI5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15.75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733" t="s">
        <v>2694</v>
      </c>
      <c r="Z1" s="2733"/>
      <c r="AA1" s="2733"/>
      <c r="AB1" s="2733"/>
      <c r="AC1" s="2733"/>
      <c r="AD1" s="2733"/>
      <c r="AE1" s="2733"/>
      <c r="AF1" s="2733"/>
      <c r="AG1" s="2733"/>
      <c r="AH1" s="2733"/>
      <c r="AI1" s="2733"/>
      <c r="AJ1" s="2352"/>
      <c r="AK1" s="2352"/>
      <c r="AL1" s="2352"/>
    </row>
    <row r="2" spans="1:44" ht="43.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733" t="s">
        <v>90</v>
      </c>
      <c r="Z2" s="2733"/>
      <c r="AA2" s="2733"/>
      <c r="AB2" s="2733"/>
      <c r="AC2" s="2747"/>
      <c r="AD2" s="2747"/>
      <c r="AE2" s="2747"/>
      <c r="AF2" s="2747"/>
      <c r="AG2" s="2747"/>
      <c r="AH2" s="2747"/>
      <c r="AI2" s="2747"/>
      <c r="AJ2" s="2352"/>
      <c r="AK2" s="2352"/>
      <c r="AL2" s="2352"/>
    </row>
    <row r="3" spans="1:44" ht="30.75" customHeight="1" x14ac:dyDescent="0.25">
      <c r="A3" s="2748" t="s">
        <v>2695</v>
      </c>
      <c r="B3" s="2748"/>
      <c r="C3" s="2748"/>
      <c r="D3" s="2748"/>
      <c r="E3" s="2748"/>
      <c r="F3" s="2748"/>
      <c r="G3" s="2748"/>
      <c r="H3" s="2748"/>
      <c r="I3" s="2748"/>
      <c r="J3" s="2748"/>
      <c r="K3" s="2748"/>
      <c r="L3" s="2748"/>
      <c r="M3" s="2748"/>
      <c r="N3" s="2748"/>
      <c r="O3" s="2748"/>
      <c r="P3" s="2748"/>
      <c r="Q3" s="2748"/>
      <c r="R3" s="2748"/>
      <c r="S3" s="2748"/>
      <c r="T3" s="2748"/>
      <c r="U3" s="2748"/>
      <c r="V3" s="2748"/>
      <c r="W3" s="2748"/>
      <c r="X3" s="2748"/>
      <c r="Y3" s="2748"/>
      <c r="Z3" s="2748"/>
      <c r="AA3" s="2748"/>
      <c r="AB3" s="2748"/>
      <c r="AC3" s="2748"/>
      <c r="AD3" s="2748"/>
      <c r="AE3" s="2748"/>
      <c r="AF3" s="2748"/>
      <c r="AG3" s="2748"/>
      <c r="AH3" s="2748"/>
      <c r="AI3" s="2748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50" t="s">
        <v>2661</v>
      </c>
      <c r="J5" s="2751"/>
      <c r="K5" s="2751"/>
      <c r="L5" s="2751"/>
      <c r="M5" s="2751"/>
      <c r="N5" s="2752"/>
      <c r="O5" s="2742" t="s">
        <v>397</v>
      </c>
      <c r="P5" s="2743"/>
      <c r="Q5" s="2743"/>
      <c r="R5" s="2743"/>
      <c r="S5" s="2743"/>
      <c r="T5" s="2743"/>
      <c r="U5" s="2743"/>
      <c r="V5" s="2743"/>
      <c r="W5" s="2743"/>
      <c r="X5" s="2743"/>
      <c r="Y5" s="2743"/>
      <c r="Z5" s="2743"/>
      <c r="AA5" s="2743"/>
      <c r="AB5" s="2743"/>
      <c r="AC5" s="2743"/>
      <c r="AD5" s="2743"/>
      <c r="AE5" s="2743"/>
      <c r="AF5" s="2743"/>
      <c r="AG5" s="2743"/>
      <c r="AH5" s="2743"/>
      <c r="AI5" s="2744"/>
    </row>
    <row r="6" spans="1:44" ht="31.5" customHeight="1" x14ac:dyDescent="0.25">
      <c r="A6" s="2749"/>
      <c r="B6" s="2354"/>
      <c r="C6" s="2749"/>
      <c r="D6" s="2749"/>
      <c r="E6" s="2749"/>
      <c r="F6" s="2749"/>
      <c r="G6" s="2749"/>
      <c r="H6" s="2749"/>
      <c r="I6" s="2753"/>
      <c r="J6" s="2754"/>
      <c r="K6" s="2754"/>
      <c r="L6" s="2754"/>
      <c r="M6" s="2754"/>
      <c r="N6" s="2755"/>
      <c r="O6" s="2756" t="s">
        <v>344</v>
      </c>
      <c r="P6" s="2757"/>
      <c r="Q6" s="2757"/>
      <c r="R6" s="2757"/>
      <c r="S6" s="2757"/>
      <c r="T6" s="2757"/>
      <c r="U6" s="2758"/>
      <c r="V6" s="2756" t="s">
        <v>345</v>
      </c>
      <c r="W6" s="2757"/>
      <c r="X6" s="2757"/>
      <c r="Y6" s="2757"/>
      <c r="Z6" s="2757"/>
      <c r="AA6" s="2757"/>
      <c r="AB6" s="2758"/>
      <c r="AC6" s="2742" t="s">
        <v>343</v>
      </c>
      <c r="AD6" s="2743"/>
      <c r="AE6" s="2743"/>
      <c r="AF6" s="2743"/>
      <c r="AG6" s="2743"/>
      <c r="AH6" s="2743"/>
      <c r="AI6" s="2744"/>
    </row>
    <row r="7" spans="1:44" ht="31.5" customHeight="1" x14ac:dyDescent="0.25">
      <c r="A7" s="2749"/>
      <c r="B7" s="2354"/>
      <c r="C7" s="2749"/>
      <c r="D7" s="2749"/>
      <c r="E7" s="2749"/>
      <c r="F7" s="2749"/>
      <c r="G7" s="2749"/>
      <c r="H7" s="2749"/>
      <c r="I7" s="2756" t="s">
        <v>2525</v>
      </c>
      <c r="J7" s="2757"/>
      <c r="K7" s="2757"/>
      <c r="L7" s="2757"/>
      <c r="M7" s="2757"/>
      <c r="N7" s="2758"/>
      <c r="O7" s="2750" t="s">
        <v>127</v>
      </c>
      <c r="P7" s="2759" t="s">
        <v>2525</v>
      </c>
      <c r="Q7" s="2759"/>
      <c r="R7" s="2759"/>
      <c r="S7" s="2759"/>
      <c r="T7" s="2759"/>
      <c r="U7" s="2759"/>
      <c r="V7" s="2740" t="s">
        <v>127</v>
      </c>
      <c r="W7" s="2743" t="s">
        <v>2525</v>
      </c>
      <c r="X7" s="2743"/>
      <c r="Y7" s="2743"/>
      <c r="Z7" s="2743"/>
      <c r="AA7" s="2743"/>
      <c r="AB7" s="2743"/>
      <c r="AC7" s="2740" t="s">
        <v>127</v>
      </c>
      <c r="AD7" s="2742" t="s">
        <v>2525</v>
      </c>
      <c r="AE7" s="2743"/>
      <c r="AF7" s="2743"/>
      <c r="AG7" s="2743"/>
      <c r="AH7" s="2743"/>
      <c r="AI7" s="2744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53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5" t="s">
        <v>2537</v>
      </c>
      <c r="B22" s="2745"/>
      <c r="C22" s="2745"/>
      <c r="D22" s="2745"/>
      <c r="E22" s="2745"/>
      <c r="F22" s="2745"/>
      <c r="G22" s="2745"/>
      <c r="H22" s="2745"/>
      <c r="I22" s="2745"/>
      <c r="J22" s="2745"/>
      <c r="K22" s="2745"/>
      <c r="L22" s="2745"/>
      <c r="M22" s="2745"/>
      <c r="N22" s="2745"/>
      <c r="O22" s="2745"/>
      <c r="P22" s="2745"/>
      <c r="Q22" s="2745"/>
      <c r="R22" s="2745"/>
      <c r="S22" s="2745"/>
      <c r="T22" s="2745"/>
      <c r="U22" s="2745"/>
      <c r="V22" s="2745"/>
      <c r="W22" s="2745"/>
      <c r="X22" s="2745"/>
      <c r="Y22" s="2745"/>
      <c r="Z22" s="2745"/>
      <c r="AA22" s="2745"/>
      <c r="AB22" s="2745"/>
      <c r="AC22" s="2745"/>
      <c r="AD22" s="2745"/>
      <c r="AE22" s="2745"/>
      <c r="AF22" s="2745"/>
      <c r="AG22" s="2745"/>
      <c r="AH22" s="2745"/>
      <c r="AI22" s="2745"/>
    </row>
    <row r="23" spans="1:56" ht="20.25" customHeight="1" x14ac:dyDescent="0.25">
      <c r="A23" s="2746" t="s">
        <v>2664</v>
      </c>
      <c r="B23" s="2746"/>
      <c r="C23" s="2746"/>
      <c r="D23" s="2746"/>
      <c r="E23" s="2746"/>
      <c r="F23" s="2746"/>
      <c r="G23" s="2746"/>
      <c r="H23" s="2746"/>
      <c r="I23" s="2746"/>
      <c r="J23" s="2746"/>
      <c r="K23" s="2746"/>
      <c r="L23" s="2746"/>
      <c r="M23" s="2746"/>
      <c r="N23" s="2746"/>
      <c r="O23" s="2746"/>
      <c r="P23" s="2746"/>
      <c r="Q23" s="2746"/>
      <c r="R23" s="2746"/>
      <c r="S23" s="2746"/>
      <c r="T23" s="2746"/>
      <c r="U23" s="2746"/>
      <c r="V23" s="2746"/>
      <c r="W23" s="2746"/>
      <c r="X23" s="2746"/>
      <c r="Y23" s="2746"/>
      <c r="Z23" s="2746"/>
      <c r="AA23" s="2746"/>
      <c r="AB23" s="2746"/>
      <c r="AC23" s="2746"/>
      <c r="AD23" s="2746"/>
      <c r="AE23" s="2746"/>
      <c r="AF23" s="2746"/>
      <c r="AG23" s="2746"/>
      <c r="AH23" s="2746"/>
      <c r="AI23" s="2746"/>
    </row>
    <row r="24" spans="1:56" ht="45.75" customHeight="1" x14ac:dyDescent="0.25">
      <c r="A24" s="2738" t="s">
        <v>2676</v>
      </c>
      <c r="B24" s="2746"/>
      <c r="C24" s="2746"/>
      <c r="D24" s="2746"/>
      <c r="E24" s="2746"/>
      <c r="F24" s="2746"/>
      <c r="G24" s="2746"/>
      <c r="H24" s="2746"/>
      <c r="I24" s="2746"/>
      <c r="J24" s="2746"/>
      <c r="K24" s="2746"/>
      <c r="L24" s="2746"/>
      <c r="M24" s="2746"/>
      <c r="N24" s="2746"/>
      <c r="O24" s="2746"/>
      <c r="P24" s="2746"/>
      <c r="Q24" s="2746"/>
      <c r="R24" s="2746"/>
      <c r="S24" s="2746"/>
      <c r="T24" s="2746"/>
      <c r="U24" s="2746"/>
      <c r="V24" s="2746"/>
      <c r="W24" s="2746"/>
      <c r="X24" s="2746"/>
      <c r="Y24" s="2746"/>
      <c r="Z24" s="2746"/>
      <c r="AA24" s="2746"/>
      <c r="AB24" s="2746"/>
      <c r="AC24" s="2746"/>
      <c r="AD24" s="2746"/>
      <c r="AE24" s="2746"/>
      <c r="AF24" s="2746"/>
      <c r="AG24" s="2746"/>
      <c r="AH24" s="2746"/>
      <c r="AI24" s="274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46" t="s">
        <v>2667</v>
      </c>
      <c r="B26" s="2746"/>
      <c r="C26" s="2746"/>
      <c r="D26" s="2746"/>
      <c r="E26" s="2746"/>
      <c r="F26" s="2746"/>
      <c r="G26" s="2746"/>
      <c r="H26" s="2746"/>
      <c r="I26" s="2746"/>
      <c r="J26" s="2746"/>
      <c r="K26" s="2746"/>
      <c r="L26" s="2746"/>
      <c r="M26" s="2746"/>
      <c r="N26" s="2746"/>
      <c r="O26" s="2746"/>
      <c r="P26" s="2746"/>
      <c r="Q26" s="2746"/>
      <c r="R26" s="2746"/>
      <c r="S26" s="2746"/>
      <c r="T26" s="2746"/>
      <c r="U26" s="2746"/>
      <c r="V26" s="2746"/>
      <c r="W26" s="2746"/>
      <c r="X26" s="2746"/>
      <c r="Y26" s="2746"/>
      <c r="Z26" s="2746"/>
      <c r="AA26" s="2746"/>
      <c r="AB26" s="2746"/>
      <c r="AC26" s="2746"/>
      <c r="AD26" s="2746"/>
      <c r="AE26" s="2746"/>
      <c r="AF26" s="2746"/>
      <c r="AG26" s="2746"/>
      <c r="AH26" s="2746"/>
      <c r="AI26" s="2746"/>
    </row>
    <row r="27" spans="1:56" ht="39.950000000000003" customHeight="1" x14ac:dyDescent="0.25">
      <c r="A27" s="2738" t="s">
        <v>2668</v>
      </c>
      <c r="B27" s="2738"/>
      <c r="C27" s="2738"/>
      <c r="D27" s="2738"/>
      <c r="E27" s="2738"/>
      <c r="F27" s="2738"/>
      <c r="G27" s="2738"/>
      <c r="H27" s="2738"/>
      <c r="I27" s="2738"/>
      <c r="J27" s="2738"/>
      <c r="K27" s="2738"/>
      <c r="L27" s="2738"/>
      <c r="M27" s="2738"/>
      <c r="N27" s="2738"/>
      <c r="O27" s="2738"/>
      <c r="P27" s="2738"/>
      <c r="Q27" s="2738"/>
      <c r="R27" s="2738"/>
      <c r="S27" s="2738"/>
      <c r="T27" s="2738"/>
      <c r="U27" s="2738"/>
      <c r="V27" s="2738"/>
      <c r="W27" s="2738"/>
      <c r="X27" s="2738"/>
      <c r="Y27" s="2738"/>
      <c r="Z27" s="2738"/>
      <c r="AA27" s="2738"/>
      <c r="AB27" s="2738"/>
      <c r="AC27" s="2738"/>
      <c r="AD27" s="2738"/>
      <c r="AE27" s="2738"/>
      <c r="AF27" s="2738"/>
      <c r="AG27" s="2738"/>
      <c r="AH27" s="2738"/>
      <c r="AI27" s="2738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39" t="s">
        <v>2670</v>
      </c>
      <c r="B29" s="2739"/>
      <c r="C29" s="2739"/>
      <c r="D29" s="2739"/>
      <c r="E29" s="2739"/>
      <c r="F29" s="2739"/>
      <c r="G29" s="2739"/>
      <c r="H29" s="2739"/>
      <c r="I29" s="2739"/>
      <c r="J29" s="2739"/>
      <c r="K29" s="2739"/>
      <c r="L29" s="2739"/>
      <c r="M29" s="2739"/>
      <c r="N29" s="2739"/>
      <c r="O29" s="2739"/>
      <c r="P29" s="2739"/>
      <c r="Q29" s="2739"/>
      <c r="R29" s="2739"/>
      <c r="S29" s="2739"/>
      <c r="T29" s="2739"/>
      <c r="U29" s="2739"/>
      <c r="V29" s="2739"/>
      <c r="W29" s="2739"/>
      <c r="X29" s="2739"/>
      <c r="Y29" s="2739"/>
      <c r="Z29" s="2739"/>
      <c r="AA29" s="2739"/>
      <c r="AB29" s="2739"/>
      <c r="AC29" s="2739"/>
      <c r="AD29" s="2739"/>
      <c r="AE29" s="2739"/>
      <c r="AF29" s="2739"/>
      <c r="AG29" s="2739"/>
      <c r="AH29" s="2739"/>
      <c r="AI29" s="2739"/>
    </row>
    <row r="30" spans="1:56" ht="36.950000000000003" customHeight="1" x14ac:dyDescent="0.25">
      <c r="A30" s="2738" t="s">
        <v>2671</v>
      </c>
      <c r="B30" s="2738"/>
      <c r="C30" s="2738"/>
      <c r="D30" s="2738"/>
      <c r="E30" s="2738"/>
      <c r="F30" s="2738"/>
      <c r="G30" s="2738"/>
      <c r="H30" s="2738"/>
      <c r="I30" s="2738"/>
      <c r="J30" s="2738"/>
      <c r="K30" s="2738"/>
      <c r="L30" s="2738"/>
      <c r="M30" s="2738"/>
      <c r="N30" s="2738"/>
      <c r="O30" s="2738"/>
      <c r="P30" s="2738"/>
      <c r="Q30" s="2738"/>
      <c r="R30" s="2738"/>
      <c r="S30" s="2738"/>
      <c r="T30" s="2738"/>
      <c r="U30" s="2738"/>
      <c r="V30" s="2738"/>
      <c r="W30" s="2738"/>
      <c r="X30" s="2738"/>
      <c r="Y30" s="2738"/>
      <c r="Z30" s="2738"/>
      <c r="AA30" s="2738"/>
      <c r="AB30" s="2738"/>
      <c r="AC30" s="2738"/>
      <c r="AD30" s="2738"/>
      <c r="AE30" s="2738"/>
      <c r="AF30" s="2738"/>
      <c r="AG30" s="2738"/>
      <c r="AH30" s="2738"/>
      <c r="AI30" s="2738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38" t="s">
        <v>2672</v>
      </c>
      <c r="B31" s="2738"/>
      <c r="C31" s="2738"/>
      <c r="D31" s="2738"/>
      <c r="E31" s="2738"/>
      <c r="F31" s="2738"/>
      <c r="G31" s="2738"/>
      <c r="H31" s="2738"/>
      <c r="I31" s="2738"/>
      <c r="J31" s="2738"/>
      <c r="K31" s="2738"/>
      <c r="L31" s="2738"/>
      <c r="M31" s="2738"/>
      <c r="N31" s="2738"/>
      <c r="O31" s="2738"/>
      <c r="P31" s="2738"/>
      <c r="Q31" s="2738"/>
      <c r="R31" s="2738"/>
      <c r="S31" s="2738"/>
      <c r="T31" s="2738"/>
      <c r="U31" s="2738"/>
      <c r="V31" s="2738"/>
      <c r="W31" s="2738"/>
      <c r="X31" s="2738"/>
      <c r="Y31" s="2738"/>
      <c r="Z31" s="2738"/>
      <c r="AA31" s="2738"/>
      <c r="AB31" s="2738"/>
      <c r="AC31" s="2738"/>
      <c r="AD31" s="2738"/>
      <c r="AE31" s="2738"/>
      <c r="AF31" s="2738"/>
      <c r="AG31" s="2738"/>
      <c r="AH31" s="2738"/>
      <c r="AI31" s="2738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38" t="s">
        <v>2673</v>
      </c>
      <c r="B32" s="2738"/>
      <c r="C32" s="2738"/>
      <c r="D32" s="2738"/>
      <c r="E32" s="2738"/>
      <c r="F32" s="2738"/>
      <c r="G32" s="2738"/>
      <c r="H32" s="2738"/>
      <c r="I32" s="2738"/>
      <c r="J32" s="2738"/>
      <c r="K32" s="2738"/>
      <c r="L32" s="2738"/>
      <c r="M32" s="2738"/>
      <c r="N32" s="2738"/>
      <c r="O32" s="2738"/>
      <c r="P32" s="2738"/>
      <c r="Q32" s="2738"/>
      <c r="R32" s="2738"/>
      <c r="S32" s="2738"/>
      <c r="T32" s="2738"/>
      <c r="U32" s="2738"/>
      <c r="V32" s="2738"/>
      <c r="W32" s="2738"/>
      <c r="X32" s="2738"/>
      <c r="Y32" s="2738"/>
      <c r="Z32" s="2738"/>
      <c r="AA32" s="2738"/>
      <c r="AB32" s="2738"/>
      <c r="AC32" s="2738"/>
      <c r="AD32" s="2738"/>
      <c r="AE32" s="2738"/>
      <c r="AF32" s="2738"/>
      <c r="AG32" s="2738"/>
      <c r="AH32" s="2738"/>
      <c r="AI32" s="2738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7:AI27"/>
    <mergeCell ref="A29:AI29"/>
    <mergeCell ref="A30:AI30"/>
    <mergeCell ref="A31:AI31"/>
    <mergeCell ref="A32:AI32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AA30"/>
  <sheetViews>
    <sheetView workbookViewId="0">
      <selection activeCell="K16" sqref="K16"/>
    </sheetView>
  </sheetViews>
  <sheetFormatPr defaultColWidth="9.140625" defaultRowHeight="15.75" x14ac:dyDescent="0.25"/>
  <cols>
    <col min="1" max="1" width="9.42578125" style="62" customWidth="1"/>
    <col min="2" max="2" width="11" style="62" customWidth="1"/>
    <col min="3" max="3" width="10.85546875" style="62" customWidth="1"/>
    <col min="4" max="4" width="36.5703125" style="62" customWidth="1"/>
    <col min="5" max="5" width="30.28515625" style="62" customWidth="1"/>
    <col min="6" max="6" width="8.28515625" style="62" bestFit="1" customWidth="1"/>
    <col min="7" max="7" width="9.85546875" style="62" bestFit="1" customWidth="1"/>
    <col min="8" max="8" width="6" style="62" bestFit="1" customWidth="1"/>
    <col min="9" max="9" width="8.140625" style="62" bestFit="1" customWidth="1"/>
    <col min="10" max="10" width="5" style="62" bestFit="1" customWidth="1"/>
    <col min="11" max="12" width="6.42578125" style="62" bestFit="1" customWidth="1"/>
    <col min="13" max="13" width="7.7109375" style="62" bestFit="1" customWidth="1"/>
    <col min="14" max="14" width="10.28515625" style="62" bestFit="1" customWidth="1"/>
    <col min="15" max="15" width="9.28515625" style="62" bestFit="1" customWidth="1"/>
    <col min="16" max="16" width="8.140625" style="62" bestFit="1" customWidth="1"/>
    <col min="17" max="17" width="9.140625" style="62" bestFit="1" customWidth="1"/>
    <col min="18" max="18" width="17.5703125" style="62" customWidth="1"/>
    <col min="19" max="16384" width="9.140625" style="62"/>
  </cols>
  <sheetData>
    <row r="1" spans="1:27" ht="15.75" customHeight="1" x14ac:dyDescent="0.25">
      <c r="M1" s="2906" t="s">
        <v>410</v>
      </c>
      <c r="N1" s="2906"/>
      <c r="O1" s="2906"/>
      <c r="P1" s="2906"/>
      <c r="Q1" s="2906"/>
      <c r="R1" s="2906"/>
    </row>
    <row r="2" spans="1:27" ht="66.75" customHeight="1" x14ac:dyDescent="0.25">
      <c r="M2" s="2906" t="s">
        <v>90</v>
      </c>
      <c r="N2" s="2906"/>
      <c r="O2" s="2906"/>
      <c r="P2" s="2906"/>
      <c r="Q2" s="2906"/>
      <c r="R2" s="2906"/>
    </row>
    <row r="3" spans="1:27" x14ac:dyDescent="0.25">
      <c r="A3" s="134"/>
      <c r="B3" s="134"/>
      <c r="C3" s="134"/>
      <c r="D3" s="287"/>
      <c r="E3" s="287"/>
      <c r="F3" s="1117"/>
      <c r="G3" s="1117"/>
      <c r="H3" s="1117"/>
      <c r="I3" s="1117"/>
      <c r="J3" s="1117"/>
      <c r="K3" s="1117"/>
      <c r="L3" s="1117"/>
      <c r="M3" s="3353" t="s">
        <v>2220</v>
      </c>
      <c r="N3" s="3353"/>
      <c r="O3" s="3353"/>
      <c r="P3" s="3353"/>
      <c r="Q3" s="3353"/>
      <c r="R3" s="3353"/>
    </row>
    <row r="4" spans="1:27" x14ac:dyDescent="0.25">
      <c r="A4" s="3446" t="s">
        <v>2589</v>
      </c>
      <c r="B4" s="3446"/>
      <c r="C4" s="3446"/>
      <c r="D4" s="3447"/>
      <c r="E4" s="3447"/>
      <c r="F4" s="3447"/>
      <c r="G4" s="3447"/>
      <c r="H4" s="3447"/>
      <c r="I4" s="3447"/>
      <c r="J4" s="3447"/>
      <c r="K4" s="3447"/>
      <c r="L4" s="3447"/>
      <c r="M4" s="3447"/>
      <c r="N4" s="3447"/>
      <c r="O4" s="3447"/>
      <c r="P4" s="3447"/>
      <c r="Q4" s="3447"/>
      <c r="R4" s="3447"/>
    </row>
    <row r="5" spans="1:27" s="390" customFormat="1" ht="18.75" customHeight="1" x14ac:dyDescent="0.25">
      <c r="D5" s="391" t="s">
        <v>85</v>
      </c>
      <c r="E5" s="391" t="s">
        <v>2587</v>
      </c>
      <c r="F5" s="391"/>
      <c r="G5" s="391"/>
      <c r="H5" s="391"/>
      <c r="I5" s="391"/>
      <c r="J5" s="391"/>
      <c r="K5" s="391"/>
      <c r="L5" s="391"/>
      <c r="M5" s="391"/>
      <c r="N5" s="3448"/>
      <c r="O5" s="3448"/>
      <c r="P5" s="3448"/>
      <c r="Q5" s="3448"/>
      <c r="R5" s="393"/>
    </row>
    <row r="6" spans="1:27" s="64" customFormat="1" x14ac:dyDescent="0.25">
      <c r="D6" s="68" t="s">
        <v>99</v>
      </c>
      <c r="E6" s="576" t="s">
        <v>2588</v>
      </c>
      <c r="F6" s="68"/>
      <c r="G6" s="68"/>
      <c r="H6" s="68"/>
      <c r="I6" s="68"/>
      <c r="J6" s="68"/>
      <c r="K6" s="68"/>
      <c r="L6" s="68"/>
      <c r="M6" s="68"/>
      <c r="N6" s="3451"/>
      <c r="O6" s="3451"/>
      <c r="P6" s="253"/>
      <c r="V6" s="1682"/>
      <c r="W6" s="1682"/>
      <c r="X6" s="1682"/>
      <c r="Y6" s="1682"/>
      <c r="Z6" s="1682"/>
      <c r="AA6" s="1682"/>
    </row>
    <row r="7" spans="1:27" ht="16.5" thickBot="1" x14ac:dyDescent="0.3">
      <c r="N7" s="84"/>
      <c r="O7" s="84"/>
      <c r="P7" s="84"/>
      <c r="Q7" s="84"/>
      <c r="R7" s="228" t="s">
        <v>102</v>
      </c>
      <c r="V7" s="550"/>
      <c r="W7" s="550"/>
      <c r="X7" s="550"/>
      <c r="Y7" s="550"/>
      <c r="Z7" s="550"/>
      <c r="AA7" s="550"/>
    </row>
    <row r="8" spans="1:27" x14ac:dyDescent="0.25">
      <c r="A8" s="3449" t="s">
        <v>5</v>
      </c>
      <c r="B8" s="3449" t="s">
        <v>322</v>
      </c>
      <c r="C8" s="3449" t="s">
        <v>356</v>
      </c>
      <c r="D8" s="3449" t="s">
        <v>183</v>
      </c>
      <c r="E8" s="3449" t="s">
        <v>1387</v>
      </c>
      <c r="F8" s="3364" t="s">
        <v>1765</v>
      </c>
      <c r="G8" s="3365"/>
      <c r="H8" s="3366"/>
      <c r="I8" s="3364" t="s">
        <v>1766</v>
      </c>
      <c r="J8" s="3365"/>
      <c r="K8" s="3366"/>
      <c r="L8" s="3375" t="s">
        <v>1767</v>
      </c>
      <c r="M8" s="3365"/>
      <c r="N8" s="3366"/>
      <c r="O8" s="3364" t="s">
        <v>1768</v>
      </c>
      <c r="P8" s="3365"/>
      <c r="Q8" s="3366"/>
      <c r="R8" s="3334" t="s">
        <v>1764</v>
      </c>
    </row>
    <row r="9" spans="1:27" ht="16.5" thickBot="1" x14ac:dyDescent="0.3">
      <c r="A9" s="3450"/>
      <c r="B9" s="3450"/>
      <c r="C9" s="3450"/>
      <c r="D9" s="3450"/>
      <c r="E9" s="3450"/>
      <c r="F9" s="1133" t="s">
        <v>2056</v>
      </c>
      <c r="G9" s="1131" t="s">
        <v>2057</v>
      </c>
      <c r="H9" s="1134" t="s">
        <v>2058</v>
      </c>
      <c r="I9" s="1133" t="s">
        <v>2059</v>
      </c>
      <c r="J9" s="1131" t="s">
        <v>2060</v>
      </c>
      <c r="K9" s="1134" t="s">
        <v>2061</v>
      </c>
      <c r="L9" s="1132" t="s">
        <v>2062</v>
      </c>
      <c r="M9" s="1131" t="s">
        <v>2063</v>
      </c>
      <c r="N9" s="1134" t="s">
        <v>2064</v>
      </c>
      <c r="O9" s="1133" t="s">
        <v>2065</v>
      </c>
      <c r="P9" s="1131" t="s">
        <v>2066</v>
      </c>
      <c r="Q9" s="1134" t="s">
        <v>2067</v>
      </c>
      <c r="R9" s="3335"/>
    </row>
    <row r="10" spans="1:27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1135">
        <v>17</v>
      </c>
      <c r="R10" s="1129">
        <v>18</v>
      </c>
    </row>
    <row r="11" spans="1:27" x14ac:dyDescent="0.25">
      <c r="A11" s="3444" t="s">
        <v>259</v>
      </c>
      <c r="B11" s="3445"/>
      <c r="C11" s="3445"/>
      <c r="D11" s="3445"/>
      <c r="E11" s="1243"/>
      <c r="F11" s="394">
        <f>F12+F15</f>
        <v>0</v>
      </c>
      <c r="G11" s="394">
        <f t="shared" ref="G11:Q11" si="0">G12+G15</f>
        <v>0</v>
      </c>
      <c r="H11" s="394">
        <f t="shared" si="0"/>
        <v>0</v>
      </c>
      <c r="I11" s="394">
        <f t="shared" si="0"/>
        <v>0</v>
      </c>
      <c r="J11" s="394">
        <f t="shared" si="0"/>
        <v>0</v>
      </c>
      <c r="K11" s="394">
        <f t="shared" si="0"/>
        <v>0</v>
      </c>
      <c r="L11" s="394">
        <f t="shared" si="0"/>
        <v>0</v>
      </c>
      <c r="M11" s="394">
        <f t="shared" si="0"/>
        <v>0</v>
      </c>
      <c r="N11" s="394">
        <f t="shared" si="0"/>
        <v>0</v>
      </c>
      <c r="O11" s="394">
        <f t="shared" si="0"/>
        <v>0</v>
      </c>
      <c r="P11" s="394">
        <f t="shared" si="0"/>
        <v>0</v>
      </c>
      <c r="Q11" s="394">
        <f t="shared" si="0"/>
        <v>0</v>
      </c>
      <c r="R11" s="395">
        <f>SUM(F11:Q11)</f>
        <v>0</v>
      </c>
    </row>
    <row r="12" spans="1:27" s="1435" customFormat="1" x14ac:dyDescent="0.25">
      <c r="A12" s="1513"/>
      <c r="B12" s="3441" t="s">
        <v>1664</v>
      </c>
      <c r="C12" s="3442"/>
      <c r="D12" s="3443"/>
      <c r="E12" s="1514"/>
      <c r="F12" s="394">
        <f>F13+F14</f>
        <v>0</v>
      </c>
      <c r="G12" s="394">
        <f t="shared" ref="G12:Q12" si="1">G13+G14</f>
        <v>0</v>
      </c>
      <c r="H12" s="394">
        <f t="shared" si="1"/>
        <v>0</v>
      </c>
      <c r="I12" s="394">
        <f t="shared" si="1"/>
        <v>0</v>
      </c>
      <c r="J12" s="394">
        <f t="shared" si="1"/>
        <v>0</v>
      </c>
      <c r="K12" s="394">
        <f t="shared" si="1"/>
        <v>0</v>
      </c>
      <c r="L12" s="394">
        <f t="shared" si="1"/>
        <v>0</v>
      </c>
      <c r="M12" s="394">
        <f t="shared" si="1"/>
        <v>0</v>
      </c>
      <c r="N12" s="394">
        <f t="shared" si="1"/>
        <v>0</v>
      </c>
      <c r="O12" s="394">
        <f t="shared" si="1"/>
        <v>0</v>
      </c>
      <c r="P12" s="394">
        <f t="shared" si="1"/>
        <v>0</v>
      </c>
      <c r="Q12" s="394">
        <f t="shared" si="1"/>
        <v>0</v>
      </c>
      <c r="R12" s="395">
        <f>SUM(F12:Q12)</f>
        <v>0</v>
      </c>
    </row>
    <row r="13" spans="1:27" x14ac:dyDescent="0.25">
      <c r="A13" s="232" t="s">
        <v>138</v>
      </c>
      <c r="B13" s="129"/>
      <c r="C13" s="129"/>
      <c r="D13" s="13" t="s">
        <v>74</v>
      </c>
      <c r="E13" s="145"/>
      <c r="F13" s="145"/>
      <c r="G13" s="145"/>
      <c r="H13" s="145"/>
      <c r="I13" s="145"/>
      <c r="J13" s="145"/>
      <c r="K13" s="145"/>
      <c r="L13" s="145"/>
      <c r="M13" s="145"/>
      <c r="N13" s="396"/>
      <c r="O13" s="396"/>
      <c r="P13" s="396"/>
      <c r="Q13" s="396"/>
      <c r="R13" s="395">
        <f>SUM(F13:Q13)</f>
        <v>0</v>
      </c>
    </row>
    <row r="14" spans="1:27" x14ac:dyDescent="0.25">
      <c r="A14" s="232" t="s">
        <v>145</v>
      </c>
      <c r="B14" s="129"/>
      <c r="C14" s="129"/>
      <c r="D14" s="10" t="s">
        <v>75</v>
      </c>
      <c r="E14" s="146"/>
      <c r="F14" s="146"/>
      <c r="G14" s="146"/>
      <c r="H14" s="146"/>
      <c r="I14" s="146"/>
      <c r="J14" s="146"/>
      <c r="K14" s="146"/>
      <c r="L14" s="146"/>
      <c r="M14" s="146"/>
      <c r="N14" s="397"/>
      <c r="O14" s="397"/>
      <c r="P14" s="397"/>
      <c r="Q14" s="398"/>
      <c r="R14" s="395">
        <f>SUM(F14:Q14)</f>
        <v>0</v>
      </c>
    </row>
    <row r="15" spans="1:27" s="1435" customFormat="1" x14ac:dyDescent="0.25">
      <c r="A15" s="232"/>
      <c r="B15" s="3441" t="s">
        <v>1667</v>
      </c>
      <c r="C15" s="3442"/>
      <c r="D15" s="3443"/>
      <c r="E15" s="146"/>
      <c r="F15" s="1527">
        <f>SUM(F16:F22)</f>
        <v>0</v>
      </c>
      <c r="G15" s="1527">
        <f t="shared" ref="G15:Q15" si="2">SUM(G16:G22)</f>
        <v>0</v>
      </c>
      <c r="H15" s="1527">
        <f t="shared" si="2"/>
        <v>0</v>
      </c>
      <c r="I15" s="1527">
        <f t="shared" si="2"/>
        <v>0</v>
      </c>
      <c r="J15" s="1527">
        <f t="shared" si="2"/>
        <v>0</v>
      </c>
      <c r="K15" s="1527">
        <f t="shared" si="2"/>
        <v>0</v>
      </c>
      <c r="L15" s="1527">
        <f t="shared" si="2"/>
        <v>0</v>
      </c>
      <c r="M15" s="1527">
        <f t="shared" si="2"/>
        <v>0</v>
      </c>
      <c r="N15" s="1527">
        <f t="shared" si="2"/>
        <v>0</v>
      </c>
      <c r="O15" s="1527">
        <f t="shared" si="2"/>
        <v>0</v>
      </c>
      <c r="P15" s="1527">
        <f t="shared" si="2"/>
        <v>0</v>
      </c>
      <c r="Q15" s="1527">
        <f t="shared" si="2"/>
        <v>0</v>
      </c>
      <c r="R15" s="395">
        <f>SUM(F15:Q15)</f>
        <v>0</v>
      </c>
    </row>
    <row r="16" spans="1:27" ht="47.25" x14ac:dyDescent="0.25">
      <c r="A16" s="1238" t="s">
        <v>138</v>
      </c>
      <c r="B16" s="399"/>
      <c r="C16" s="399"/>
      <c r="D16" s="670" t="s">
        <v>355</v>
      </c>
      <c r="E16" s="11"/>
      <c r="F16" s="11"/>
      <c r="G16" s="11"/>
      <c r="H16" s="11"/>
      <c r="I16" s="11"/>
      <c r="J16" s="11"/>
      <c r="K16" s="11"/>
      <c r="L16" s="11"/>
      <c r="M16" s="11"/>
      <c r="N16" s="397"/>
      <c r="O16" s="397"/>
      <c r="P16" s="397"/>
      <c r="Q16" s="397"/>
      <c r="R16" s="395">
        <f t="shared" ref="R16:R22" si="3">SUM(F16:Q16)</f>
        <v>0</v>
      </c>
      <c r="T16" s="734"/>
    </row>
    <row r="17" spans="1:18" ht="53.25" customHeight="1" x14ac:dyDescent="0.25">
      <c r="A17" s="1238" t="s">
        <v>145</v>
      </c>
      <c r="B17" s="399"/>
      <c r="C17" s="399"/>
      <c r="D17" s="1458" t="s">
        <v>844</v>
      </c>
      <c r="E17" s="744"/>
      <c r="F17" s="744"/>
      <c r="G17" s="744"/>
      <c r="H17" s="744"/>
      <c r="I17" s="744"/>
      <c r="J17" s="744"/>
      <c r="K17" s="744"/>
      <c r="L17" s="744"/>
      <c r="M17" s="744"/>
      <c r="N17" s="397"/>
      <c r="O17" s="397"/>
      <c r="P17" s="397"/>
      <c r="Q17" s="397"/>
      <c r="R17" s="395">
        <f>SUM(F17:Q17)</f>
        <v>0</v>
      </c>
    </row>
    <row r="18" spans="1:18" ht="20.25" customHeight="1" x14ac:dyDescent="0.25">
      <c r="A18" s="1238" t="s">
        <v>159</v>
      </c>
      <c r="B18" s="399"/>
      <c r="C18" s="399"/>
      <c r="D18" s="1458" t="s">
        <v>1510</v>
      </c>
      <c r="E18" s="744"/>
      <c r="F18" s="744"/>
      <c r="G18" s="744"/>
      <c r="H18" s="744"/>
      <c r="I18" s="744"/>
      <c r="J18" s="744"/>
      <c r="K18" s="744"/>
      <c r="L18" s="744"/>
      <c r="M18" s="744"/>
      <c r="N18" s="397"/>
      <c r="O18" s="397"/>
      <c r="P18" s="397"/>
      <c r="Q18" s="397"/>
      <c r="R18" s="395">
        <f t="shared" si="3"/>
        <v>0</v>
      </c>
    </row>
    <row r="19" spans="1:18" ht="20.25" customHeight="1" x14ac:dyDescent="0.25">
      <c r="A19" s="1238" t="s">
        <v>161</v>
      </c>
      <c r="B19" s="399"/>
      <c r="C19" s="399"/>
      <c r="D19" s="1458" t="s">
        <v>297</v>
      </c>
      <c r="E19" s="744"/>
      <c r="F19" s="744"/>
      <c r="G19" s="744"/>
      <c r="H19" s="744"/>
      <c r="I19" s="744"/>
      <c r="J19" s="744"/>
      <c r="K19" s="744"/>
      <c r="L19" s="744"/>
      <c r="M19" s="744"/>
      <c r="N19" s="397"/>
      <c r="O19" s="397"/>
      <c r="P19" s="397"/>
      <c r="Q19" s="397"/>
      <c r="R19" s="395">
        <f t="shared" si="3"/>
        <v>0</v>
      </c>
    </row>
    <row r="20" spans="1:18" ht="33.75" customHeight="1" x14ac:dyDescent="0.25">
      <c r="A20" s="1238" t="s">
        <v>169</v>
      </c>
      <c r="B20" s="399"/>
      <c r="C20" s="399"/>
      <c r="D20" s="1458" t="s">
        <v>2075</v>
      </c>
      <c r="E20" s="1246">
        <f>'Пр 20 (стр 20121, 20508 ВПО)'!G13</f>
        <v>0</v>
      </c>
      <c r="F20" s="1246">
        <f>'Пр 20 (стр 20121, 20508 ВПО)'!H13</f>
        <v>0</v>
      </c>
      <c r="G20" s="1246">
        <f>'Пр 20 (стр 20121, 20508 ВПО)'!I13</f>
        <v>0</v>
      </c>
      <c r="H20" s="1246">
        <f>'Пр 20 (стр 20121, 20508 ВПО)'!J13</f>
        <v>0</v>
      </c>
      <c r="I20" s="1246">
        <f>'Пр 20 (стр 20121, 20508 ВПО)'!K13</f>
        <v>0</v>
      </c>
      <c r="J20" s="1246">
        <f>'Пр 20 (стр 20121, 20508 ВПО)'!L13</f>
        <v>0</v>
      </c>
      <c r="K20" s="1246">
        <f>'Пр 20 (стр 20121, 20508 ВПО)'!M13</f>
        <v>0</v>
      </c>
      <c r="L20" s="1246">
        <f>'Пр 20 (стр 20121, 20508 ВПО)'!N13</f>
        <v>0</v>
      </c>
      <c r="M20" s="1246">
        <f>'Пр 20 (стр 20121, 20508 ВПО)'!O13</f>
        <v>0</v>
      </c>
      <c r="N20" s="1246">
        <f>'Пр 20 (стр 20121, 20508 ВПО)'!P13</f>
        <v>0</v>
      </c>
      <c r="O20" s="1246">
        <f>'Пр 20 (стр 20121, 20508 ВПО)'!Q13</f>
        <v>0</v>
      </c>
      <c r="P20" s="1246">
        <f>'Пр 20 (стр 20121, 20508 ВПО)'!R13</f>
        <v>0</v>
      </c>
      <c r="Q20" s="1246">
        <f>'Пр 20 (стр 20121, 20508 ВПО)'!S13</f>
        <v>0</v>
      </c>
      <c r="R20" s="395">
        <f t="shared" si="3"/>
        <v>0</v>
      </c>
    </row>
    <row r="21" spans="1:18" ht="31.5" x14ac:dyDescent="0.25">
      <c r="A21" s="1245" t="s">
        <v>170</v>
      </c>
      <c r="B21" s="399"/>
      <c r="C21" s="399"/>
      <c r="D21" s="1458" t="s">
        <v>48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395">
        <f t="shared" si="3"/>
        <v>0</v>
      </c>
    </row>
    <row r="22" spans="1:18" ht="16.5" thickBot="1" x14ac:dyDescent="0.3">
      <c r="A22" s="1239" t="s">
        <v>171</v>
      </c>
      <c r="B22" s="784"/>
      <c r="C22" s="784"/>
      <c r="D22" s="785" t="s">
        <v>339</v>
      </c>
      <c r="E22" s="784"/>
      <c r="F22" s="784"/>
      <c r="G22" s="784"/>
      <c r="H22" s="784"/>
      <c r="I22" s="784"/>
      <c r="J22" s="784"/>
      <c r="K22" s="784"/>
      <c r="L22" s="784"/>
      <c r="M22" s="784"/>
      <c r="N22" s="784"/>
      <c r="O22" s="784"/>
      <c r="P22" s="784"/>
      <c r="Q22" s="784"/>
      <c r="R22" s="1247">
        <f t="shared" si="3"/>
        <v>0</v>
      </c>
    </row>
    <row r="23" spans="1:18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x14ac:dyDescent="0.25">
      <c r="A25" s="147"/>
      <c r="B25" s="147"/>
      <c r="C25" s="147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spans="1:18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</sheetData>
  <mergeCells count="19">
    <mergeCell ref="M2:R2"/>
    <mergeCell ref="M3:R3"/>
    <mergeCell ref="M1:R1"/>
    <mergeCell ref="B12:D12"/>
    <mergeCell ref="B15:D15"/>
    <mergeCell ref="A11:D11"/>
    <mergeCell ref="A4:R4"/>
    <mergeCell ref="N5:Q5"/>
    <mergeCell ref="A8:A9"/>
    <mergeCell ref="B8:B9"/>
    <mergeCell ref="C8:C9"/>
    <mergeCell ref="D8:D9"/>
    <mergeCell ref="E8:E9"/>
    <mergeCell ref="R8:R9"/>
    <mergeCell ref="F8:H8"/>
    <mergeCell ref="I8:K8"/>
    <mergeCell ref="L8:N8"/>
    <mergeCell ref="O8:Q8"/>
    <mergeCell ref="N6:O6"/>
  </mergeCells>
  <phoneticPr fontId="0" type="noConversion"/>
  <pageMargins left="0.75" right="0.75" top="0.83" bottom="0.53" header="0.5" footer="0.5"/>
  <pageSetup paperSize="9" scale="72" orientation="landscape" r:id="rId1"/>
  <headerFooter alignWithMargins="0">
    <oddFooter xml:space="preserve">&amp;R&amp;P+57
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AO20"/>
  <sheetViews>
    <sheetView workbookViewId="0">
      <selection activeCell="AA1" sqref="AA1:AO2"/>
    </sheetView>
  </sheetViews>
  <sheetFormatPr defaultColWidth="9.140625" defaultRowHeight="15.75" outlineLevelCol="1" x14ac:dyDescent="0.25"/>
  <cols>
    <col min="1" max="2" width="9.140625" style="181"/>
    <col min="3" max="3" width="11.5703125" style="181" customWidth="1"/>
    <col min="4" max="16" width="11.5703125" style="666" hidden="1" customWidth="1" outlineLevel="1"/>
    <col min="17" max="17" width="9.140625" style="181" collapsed="1"/>
    <col min="18" max="18" width="13.28515625" style="181" customWidth="1"/>
    <col min="19" max="19" width="18.28515625" style="181" bestFit="1" customWidth="1"/>
    <col min="20" max="20" width="20.42578125" style="666" bestFit="1" customWidth="1"/>
    <col min="21" max="21" width="19.7109375" style="666" bestFit="1" customWidth="1"/>
    <col min="22" max="22" width="21.7109375" style="181" customWidth="1"/>
    <col min="23" max="24" width="10.140625" style="666" bestFit="1" customWidth="1"/>
    <col min="25" max="25" width="10.7109375" style="181" bestFit="1" customWidth="1"/>
    <col min="26" max="26" width="12.140625" style="181" bestFit="1" customWidth="1"/>
    <col min="27" max="27" width="10.28515625" style="181" bestFit="1" customWidth="1"/>
    <col min="28" max="28" width="22.7109375" style="666" customWidth="1"/>
    <col min="29" max="29" width="8.28515625" style="666" bestFit="1" customWidth="1"/>
    <col min="30" max="30" width="9.85546875" style="666" bestFit="1" customWidth="1"/>
    <col min="31" max="31" width="6" style="666" bestFit="1" customWidth="1"/>
    <col min="32" max="32" width="8.140625" style="666" bestFit="1" customWidth="1"/>
    <col min="33" max="33" width="5" style="666" bestFit="1" customWidth="1"/>
    <col min="34" max="35" width="6.42578125" style="666" bestFit="1" customWidth="1"/>
    <col min="36" max="36" width="7.7109375" style="666" bestFit="1" customWidth="1"/>
    <col min="37" max="37" width="10.28515625" style="181" customWidth="1"/>
    <col min="38" max="38" width="9.28515625" style="181" bestFit="1" customWidth="1"/>
    <col min="39" max="39" width="8.140625" style="181" bestFit="1" customWidth="1"/>
    <col min="40" max="40" width="9.140625" style="181" bestFit="1" customWidth="1"/>
    <col min="41" max="41" width="12.7109375" style="181" bestFit="1" customWidth="1"/>
    <col min="42" max="16384" width="9.140625" style="181"/>
  </cols>
  <sheetData>
    <row r="1" spans="1:41" ht="30.75" customHeight="1" x14ac:dyDescent="0.25">
      <c r="AA1" s="3139" t="s">
        <v>410</v>
      </c>
      <c r="AB1" s="3139"/>
      <c r="AC1" s="3139"/>
      <c r="AD1" s="3139"/>
      <c r="AE1" s="3139"/>
      <c r="AF1" s="3139"/>
      <c r="AG1" s="3139"/>
      <c r="AH1" s="3139"/>
      <c r="AI1" s="3139"/>
      <c r="AJ1" s="3139"/>
      <c r="AK1" s="3139"/>
      <c r="AL1" s="3139"/>
      <c r="AM1" s="3139"/>
      <c r="AN1" s="3139"/>
      <c r="AO1" s="3139"/>
    </row>
    <row r="2" spans="1:41" ht="44.25" customHeight="1" x14ac:dyDescent="0.25">
      <c r="AA2" s="3139" t="s">
        <v>90</v>
      </c>
      <c r="AB2" s="3139"/>
      <c r="AC2" s="3139"/>
      <c r="AD2" s="3139"/>
      <c r="AE2" s="3139"/>
      <c r="AF2" s="3139"/>
      <c r="AG2" s="3139"/>
      <c r="AH2" s="3139"/>
      <c r="AI2" s="3139"/>
      <c r="AJ2" s="3139"/>
      <c r="AK2" s="3139"/>
      <c r="AL2" s="3139"/>
      <c r="AM2" s="3139"/>
      <c r="AN2" s="3139"/>
      <c r="AO2" s="3139"/>
    </row>
    <row r="3" spans="1:41" ht="14.45" customHeight="1" x14ac:dyDescent="0.25">
      <c r="AL3" s="62"/>
      <c r="AM3" s="230" t="s">
        <v>354</v>
      </c>
      <c r="AN3" s="400"/>
    </row>
    <row r="4" spans="1:41" ht="18.75" x14ac:dyDescent="0.3">
      <c r="D4" s="667"/>
      <c r="E4" s="667"/>
      <c r="F4" s="667"/>
      <c r="G4" s="667"/>
      <c r="H4" s="667"/>
      <c r="I4" s="667"/>
      <c r="J4" s="667"/>
      <c r="K4" s="667"/>
      <c r="L4" s="667"/>
      <c r="M4" s="667"/>
      <c r="N4" s="667"/>
      <c r="O4" s="667"/>
      <c r="P4" s="667"/>
      <c r="S4" s="795" t="s">
        <v>353</v>
      </c>
    </row>
    <row r="5" spans="1:41" ht="16.5" thickBot="1" x14ac:dyDescent="0.3">
      <c r="AO5" s="85" t="s">
        <v>102</v>
      </c>
    </row>
    <row r="6" spans="1:41" ht="110.25" x14ac:dyDescent="0.25">
      <c r="A6" s="3454" t="s">
        <v>5</v>
      </c>
      <c r="B6" s="3456" t="s">
        <v>1117</v>
      </c>
      <c r="C6" s="3456" t="s">
        <v>322</v>
      </c>
      <c r="D6" s="3456" t="s">
        <v>1046</v>
      </c>
      <c r="E6" s="3456" t="s">
        <v>442</v>
      </c>
      <c r="F6" s="1234" t="s">
        <v>1047</v>
      </c>
      <c r="G6" s="1234" t="s">
        <v>1049</v>
      </c>
      <c r="H6" s="1234" t="s">
        <v>1051</v>
      </c>
      <c r="I6" s="1234" t="s">
        <v>1060</v>
      </c>
      <c r="J6" s="1234" t="s">
        <v>1053</v>
      </c>
      <c r="K6" s="1234" t="s">
        <v>1111</v>
      </c>
      <c r="L6" s="1234" t="s">
        <v>1113</v>
      </c>
      <c r="M6" s="1234" t="s">
        <v>1054</v>
      </c>
      <c r="N6" s="1234" t="s">
        <v>1061</v>
      </c>
      <c r="O6" s="1234" t="s">
        <v>1062</v>
      </c>
      <c r="P6" s="1237" t="s">
        <v>1108</v>
      </c>
      <c r="Q6" s="3456" t="s">
        <v>356</v>
      </c>
      <c r="R6" s="3456" t="s">
        <v>480</v>
      </c>
      <c r="S6" s="3456" t="s">
        <v>347</v>
      </c>
      <c r="T6" s="3214" t="s">
        <v>448</v>
      </c>
      <c r="U6" s="3211" t="s">
        <v>1108</v>
      </c>
      <c r="V6" s="3452" t="s">
        <v>352</v>
      </c>
      <c r="W6" s="3452" t="s">
        <v>236</v>
      </c>
      <c r="X6" s="3452" t="s">
        <v>1072</v>
      </c>
      <c r="Y6" s="3452" t="s">
        <v>324</v>
      </c>
      <c r="Z6" s="3452" t="s">
        <v>494</v>
      </c>
      <c r="AA6" s="3452" t="s">
        <v>495</v>
      </c>
      <c r="AB6" s="3452" t="s">
        <v>1387</v>
      </c>
      <c r="AC6" s="3364" t="s">
        <v>1765</v>
      </c>
      <c r="AD6" s="3365"/>
      <c r="AE6" s="3366"/>
      <c r="AF6" s="3364" t="s">
        <v>1766</v>
      </c>
      <c r="AG6" s="3365"/>
      <c r="AH6" s="3366"/>
      <c r="AI6" s="3375" t="s">
        <v>1767</v>
      </c>
      <c r="AJ6" s="3365"/>
      <c r="AK6" s="3366"/>
      <c r="AL6" s="3364" t="s">
        <v>1768</v>
      </c>
      <c r="AM6" s="3365"/>
      <c r="AN6" s="3366"/>
      <c r="AO6" s="3334" t="s">
        <v>1764</v>
      </c>
    </row>
    <row r="7" spans="1:41" s="666" customFormat="1" ht="16.5" thickBot="1" x14ac:dyDescent="0.3">
      <c r="A7" s="3455"/>
      <c r="B7" s="3457"/>
      <c r="C7" s="3457"/>
      <c r="D7" s="3457"/>
      <c r="E7" s="3457"/>
      <c r="F7" s="1236" t="s">
        <v>1048</v>
      </c>
      <c r="G7" s="1236" t="s">
        <v>1050</v>
      </c>
      <c r="H7" s="1235" t="s">
        <v>1052</v>
      </c>
      <c r="I7" s="1235" t="s">
        <v>1057</v>
      </c>
      <c r="J7" s="1235" t="s">
        <v>1058</v>
      </c>
      <c r="K7" s="1235" t="s">
        <v>1109</v>
      </c>
      <c r="L7" s="1235" t="s">
        <v>1110</v>
      </c>
      <c r="M7" s="1236" t="s">
        <v>1059</v>
      </c>
      <c r="N7" s="1236" t="s">
        <v>1055</v>
      </c>
      <c r="O7" s="1236" t="s">
        <v>1056</v>
      </c>
      <c r="P7" s="1236" t="s">
        <v>1112</v>
      </c>
      <c r="Q7" s="3457"/>
      <c r="R7" s="3457"/>
      <c r="S7" s="3457"/>
      <c r="T7" s="3458"/>
      <c r="U7" s="3213"/>
      <c r="V7" s="3453"/>
      <c r="W7" s="3453"/>
      <c r="X7" s="3453"/>
      <c r="Y7" s="3453"/>
      <c r="Z7" s="3453"/>
      <c r="AA7" s="3453"/>
      <c r="AB7" s="3453"/>
      <c r="AC7" s="1133" t="s">
        <v>2056</v>
      </c>
      <c r="AD7" s="1131" t="s">
        <v>2057</v>
      </c>
      <c r="AE7" s="1134" t="s">
        <v>2058</v>
      </c>
      <c r="AF7" s="1133" t="s">
        <v>2059</v>
      </c>
      <c r="AG7" s="1131" t="s">
        <v>2060</v>
      </c>
      <c r="AH7" s="1134" t="s">
        <v>2061</v>
      </c>
      <c r="AI7" s="1132" t="s">
        <v>2062</v>
      </c>
      <c r="AJ7" s="1131" t="s">
        <v>2063</v>
      </c>
      <c r="AK7" s="1134" t="s">
        <v>2064</v>
      </c>
      <c r="AL7" s="1133" t="s">
        <v>2065</v>
      </c>
      <c r="AM7" s="1131" t="s">
        <v>2066</v>
      </c>
      <c r="AN7" s="1134" t="s">
        <v>2067</v>
      </c>
      <c r="AO7" s="3335"/>
    </row>
    <row r="8" spans="1:41" ht="16.5" customHeight="1" thickBot="1" x14ac:dyDescent="0.3">
      <c r="A8" s="554">
        <v>1</v>
      </c>
      <c r="B8" s="555">
        <v>2</v>
      </c>
      <c r="C8" s="555">
        <v>3</v>
      </c>
      <c r="D8" s="555" t="s">
        <v>412</v>
      </c>
      <c r="E8" s="555" t="s">
        <v>412</v>
      </c>
      <c r="F8" s="555" t="s">
        <v>412</v>
      </c>
      <c r="G8" s="555" t="s">
        <v>412</v>
      </c>
      <c r="H8" s="555" t="s">
        <v>412</v>
      </c>
      <c r="I8" s="555" t="s">
        <v>412</v>
      </c>
      <c r="J8" s="555" t="s">
        <v>412</v>
      </c>
      <c r="K8" s="555" t="s">
        <v>412</v>
      </c>
      <c r="L8" s="555" t="s">
        <v>412</v>
      </c>
      <c r="M8" s="555" t="s">
        <v>412</v>
      </c>
      <c r="N8" s="555" t="s">
        <v>412</v>
      </c>
      <c r="O8" s="555" t="s">
        <v>412</v>
      </c>
      <c r="P8" s="555" t="s">
        <v>412</v>
      </c>
      <c r="Q8" s="555">
        <v>4</v>
      </c>
      <c r="R8" s="555">
        <v>5</v>
      </c>
      <c r="S8" s="555">
        <v>6</v>
      </c>
      <c r="T8" s="555">
        <v>7</v>
      </c>
      <c r="U8" s="555">
        <v>8</v>
      </c>
      <c r="V8" s="555">
        <v>9</v>
      </c>
      <c r="W8" s="555">
        <v>10</v>
      </c>
      <c r="X8" s="555">
        <v>11</v>
      </c>
      <c r="Y8" s="555">
        <v>12</v>
      </c>
      <c r="Z8" s="555">
        <v>13</v>
      </c>
      <c r="AA8" s="555">
        <v>14</v>
      </c>
      <c r="AB8" s="555">
        <v>15</v>
      </c>
      <c r="AC8" s="555">
        <v>16</v>
      </c>
      <c r="AD8" s="555">
        <v>17</v>
      </c>
      <c r="AE8" s="555">
        <v>18</v>
      </c>
      <c r="AF8" s="555">
        <v>19</v>
      </c>
      <c r="AG8" s="555">
        <v>20</v>
      </c>
      <c r="AH8" s="555">
        <v>21</v>
      </c>
      <c r="AI8" s="555">
        <v>22</v>
      </c>
      <c r="AJ8" s="555">
        <v>23</v>
      </c>
      <c r="AK8" s="555">
        <v>24</v>
      </c>
      <c r="AL8" s="555">
        <v>25</v>
      </c>
      <c r="AM8" s="555">
        <v>26</v>
      </c>
      <c r="AN8" s="1189">
        <v>27</v>
      </c>
      <c r="AO8" s="1190">
        <v>28</v>
      </c>
    </row>
    <row r="9" spans="1:41" x14ac:dyDescent="0.25">
      <c r="A9" s="579"/>
      <c r="B9" s="556"/>
      <c r="C9" s="556"/>
      <c r="D9" s="556"/>
      <c r="E9" s="556"/>
      <c r="F9" s="556"/>
      <c r="G9" s="556"/>
      <c r="H9" s="556"/>
      <c r="I9" s="556"/>
      <c r="J9" s="556"/>
      <c r="K9" s="556"/>
      <c r="L9" s="556"/>
      <c r="M9" s="556"/>
      <c r="N9" s="556"/>
      <c r="O9" s="556"/>
      <c r="P9" s="556"/>
      <c r="Q9" s="557"/>
      <c r="R9" s="558"/>
      <c r="S9" s="558"/>
      <c r="T9" s="558"/>
      <c r="U9" s="558"/>
      <c r="V9" s="558"/>
      <c r="W9" s="558"/>
      <c r="X9" s="558"/>
      <c r="Y9" s="559"/>
      <c r="Z9" s="560"/>
      <c r="AA9" s="559"/>
      <c r="AB9" s="559"/>
      <c r="AC9" s="559"/>
      <c r="AD9" s="559"/>
      <c r="AE9" s="559"/>
      <c r="AF9" s="559"/>
      <c r="AG9" s="559"/>
      <c r="AH9" s="559"/>
      <c r="AI9" s="559"/>
      <c r="AJ9" s="559"/>
      <c r="AK9" s="559"/>
      <c r="AL9" s="559"/>
      <c r="AM9" s="559"/>
      <c r="AN9" s="559"/>
      <c r="AO9" s="561">
        <f>AN9+AM9+AL9+AK9+AJ9+AI9+AH9+AG9+AF9+AE9+AD9+AC9</f>
        <v>0</v>
      </c>
    </row>
    <row r="10" spans="1:41" ht="30" customHeight="1" x14ac:dyDescent="0.25">
      <c r="A10" s="578"/>
      <c r="B10" s="221"/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45"/>
      <c r="R10" s="562"/>
      <c r="S10" s="562"/>
      <c r="T10" s="562"/>
      <c r="U10" s="562"/>
      <c r="V10" s="562"/>
      <c r="W10" s="562"/>
      <c r="X10" s="562"/>
      <c r="Y10" s="563"/>
      <c r="Z10" s="564"/>
      <c r="AA10" s="563"/>
      <c r="AB10" s="563"/>
      <c r="AC10" s="563"/>
      <c r="AD10" s="563"/>
      <c r="AE10" s="563"/>
      <c r="AF10" s="563"/>
      <c r="AG10" s="563"/>
      <c r="AH10" s="563"/>
      <c r="AI10" s="563"/>
      <c r="AJ10" s="563"/>
      <c r="AK10" s="565"/>
      <c r="AL10" s="565"/>
      <c r="AM10" s="565"/>
      <c r="AN10" s="565"/>
      <c r="AO10" s="561">
        <f t="shared" ref="AO10:AO13" si="0">AN10+AM10+AL10+AK10+AJ10+AI10+AH10+AG10+AF10+AE10+AD10+AC10</f>
        <v>0</v>
      </c>
    </row>
    <row r="11" spans="1:41" ht="33.75" customHeight="1" x14ac:dyDescent="0.25">
      <c r="A11" s="578"/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566"/>
      <c r="R11" s="562"/>
      <c r="S11" s="562"/>
      <c r="T11" s="562"/>
      <c r="U11" s="562"/>
      <c r="V11" s="562"/>
      <c r="W11" s="562"/>
      <c r="X11" s="562"/>
      <c r="Y11" s="221"/>
      <c r="Z11" s="1244"/>
      <c r="AA11" s="1244"/>
      <c r="AB11" s="1244"/>
      <c r="AC11" s="1244"/>
      <c r="AD11" s="1244"/>
      <c r="AE11" s="1244"/>
      <c r="AF11" s="1244"/>
      <c r="AG11" s="1244"/>
      <c r="AH11" s="1244"/>
      <c r="AI11" s="1244"/>
      <c r="AJ11" s="1244"/>
      <c r="AK11" s="567"/>
      <c r="AL11" s="567"/>
      <c r="AM11" s="568"/>
      <c r="AN11" s="568"/>
      <c r="AO11" s="561">
        <f t="shared" si="0"/>
        <v>0</v>
      </c>
    </row>
    <row r="12" spans="1:41" ht="32.25" customHeight="1" x14ac:dyDescent="0.25">
      <c r="A12" s="578"/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566"/>
      <c r="R12" s="569"/>
      <c r="S12" s="562"/>
      <c r="T12" s="562"/>
      <c r="U12" s="562"/>
      <c r="V12" s="562"/>
      <c r="W12" s="562"/>
      <c r="X12" s="562"/>
      <c r="Y12" s="221"/>
      <c r="Z12" s="1244"/>
      <c r="AA12" s="1244"/>
      <c r="AB12" s="1244"/>
      <c r="AC12" s="1244"/>
      <c r="AD12" s="1244"/>
      <c r="AE12" s="1244"/>
      <c r="AF12" s="1244"/>
      <c r="AG12" s="1244"/>
      <c r="AH12" s="1244"/>
      <c r="AI12" s="1244"/>
      <c r="AJ12" s="1244"/>
      <c r="AK12" s="570"/>
      <c r="AL12" s="567"/>
      <c r="AM12" s="567"/>
      <c r="AN12" s="567"/>
      <c r="AO12" s="561">
        <f t="shared" si="0"/>
        <v>0</v>
      </c>
    </row>
    <row r="13" spans="1:41" ht="32.25" customHeight="1" thickBot="1" x14ac:dyDescent="0.3">
      <c r="A13" s="380"/>
      <c r="B13" s="571"/>
      <c r="C13" s="571"/>
      <c r="D13" s="571"/>
      <c r="E13" s="571"/>
      <c r="F13" s="571"/>
      <c r="G13" s="571"/>
      <c r="H13" s="571"/>
      <c r="I13" s="571"/>
      <c r="J13" s="571"/>
      <c r="K13" s="571"/>
      <c r="L13" s="571"/>
      <c r="M13" s="571"/>
      <c r="N13" s="571"/>
      <c r="O13" s="571"/>
      <c r="P13" s="571"/>
      <c r="Q13" s="381"/>
      <c r="R13" s="381"/>
      <c r="S13" s="572"/>
      <c r="T13" s="572"/>
      <c r="U13" s="572"/>
      <c r="V13" s="573"/>
      <c r="W13" s="573"/>
      <c r="X13" s="573"/>
      <c r="Y13" s="571"/>
      <c r="Z13" s="574"/>
      <c r="AA13" s="574"/>
      <c r="AB13" s="574"/>
      <c r="AC13" s="574"/>
      <c r="AD13" s="574"/>
      <c r="AE13" s="574"/>
      <c r="AF13" s="574"/>
      <c r="AG13" s="574"/>
      <c r="AH13" s="574"/>
      <c r="AI13" s="574"/>
      <c r="AJ13" s="574"/>
      <c r="AK13" s="575"/>
      <c r="AL13" s="575"/>
      <c r="AM13" s="575"/>
      <c r="AN13" s="575"/>
      <c r="AO13" s="1252">
        <f t="shared" si="0"/>
        <v>0</v>
      </c>
    </row>
    <row r="14" spans="1:41" ht="32.25" customHeight="1" x14ac:dyDescent="0.25"/>
    <row r="15" spans="1:41" ht="18.75" x14ac:dyDescent="0.3">
      <c r="B15" s="793"/>
      <c r="C15" s="793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</row>
    <row r="16" spans="1:41" ht="18.75" x14ac:dyDescent="0.3">
      <c r="B16" s="793"/>
      <c r="C16" s="793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spans="2:16" ht="18.75" x14ac:dyDescent="0.3">
      <c r="B17" s="793"/>
      <c r="C17" s="793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spans="2:16" ht="18.75" x14ac:dyDescent="0.3">
      <c r="B18" s="793"/>
      <c r="C18" s="793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spans="2:16" ht="18.75" x14ac:dyDescent="0.3">
      <c r="B19" s="794"/>
      <c r="C19" s="794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</row>
    <row r="20" spans="2:16" ht="18.75" x14ac:dyDescent="0.3">
      <c r="B20" s="795"/>
      <c r="C20" s="795"/>
    </row>
  </sheetData>
  <mergeCells count="24">
    <mergeCell ref="S6:S7"/>
    <mergeCell ref="D6:D7"/>
    <mergeCell ref="Z6:Z7"/>
    <mergeCell ref="AA6:AA7"/>
    <mergeCell ref="B6:B7"/>
    <mergeCell ref="V6:V7"/>
    <mergeCell ref="W6:W7"/>
    <mergeCell ref="X6:X7"/>
    <mergeCell ref="T6:T7"/>
    <mergeCell ref="A6:A7"/>
    <mergeCell ref="Q6:Q7"/>
    <mergeCell ref="R6:R7"/>
    <mergeCell ref="E6:E7"/>
    <mergeCell ref="C6:C7"/>
    <mergeCell ref="AA2:AO2"/>
    <mergeCell ref="AA1:AO1"/>
    <mergeCell ref="U6:U7"/>
    <mergeCell ref="AO6:AO7"/>
    <mergeCell ref="AB6:AB7"/>
    <mergeCell ref="Y6:Y7"/>
    <mergeCell ref="AC6:AE6"/>
    <mergeCell ref="AF6:AH6"/>
    <mergeCell ref="AI6:AK6"/>
    <mergeCell ref="AL6:AN6"/>
  </mergeCells>
  <pageMargins left="0.7" right="0.7" top="0.75" bottom="0.75" header="0.3" footer="0.3"/>
  <pageSetup paperSize="8" scale="61" fitToHeight="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34"/>
  <sheetViews>
    <sheetView topLeftCell="A22" workbookViewId="0">
      <selection activeCell="B16" sqref="B16"/>
    </sheetView>
  </sheetViews>
  <sheetFormatPr defaultRowHeight="15" x14ac:dyDescent="0.25"/>
  <cols>
    <col min="1" max="1" width="5.28515625" customWidth="1"/>
    <col min="2" max="2" width="34" customWidth="1"/>
    <col min="3" max="3" width="66.5703125" customWidth="1"/>
  </cols>
  <sheetData>
    <row r="1" spans="1:3" ht="15.75" x14ac:dyDescent="0.25">
      <c r="C1" s="798" t="s">
        <v>411</v>
      </c>
    </row>
    <row r="2" spans="1:3" ht="47.25" x14ac:dyDescent="0.25">
      <c r="C2" s="800" t="s">
        <v>1384</v>
      </c>
    </row>
    <row r="3" spans="1:3" x14ac:dyDescent="0.25">
      <c r="A3" s="582"/>
    </row>
    <row r="4" spans="1:3" ht="18.75" x14ac:dyDescent="0.25">
      <c r="A4" s="584"/>
      <c r="B4" s="2748" t="s">
        <v>553</v>
      </c>
      <c r="C4" s="2748"/>
    </row>
    <row r="5" spans="1:3" ht="15.75" thickBot="1" x14ac:dyDescent="0.3">
      <c r="A5" s="583"/>
    </row>
    <row r="6" spans="1:3" ht="32.25" thickBot="1" x14ac:dyDescent="0.3">
      <c r="A6" s="585" t="s">
        <v>5</v>
      </c>
      <c r="B6" s="586" t="s">
        <v>545</v>
      </c>
      <c r="C6" s="586" t="s">
        <v>546</v>
      </c>
    </row>
    <row r="7" spans="1:3" ht="16.5" thickBot="1" x14ac:dyDescent="0.3">
      <c r="A7" s="587">
        <v>1</v>
      </c>
      <c r="B7" s="588" t="s">
        <v>547</v>
      </c>
      <c r="C7" s="589" t="s">
        <v>548</v>
      </c>
    </row>
    <row r="8" spans="1:3" ht="16.5" thickBot="1" x14ac:dyDescent="0.3">
      <c r="A8" s="587">
        <v>2</v>
      </c>
      <c r="B8" s="588" t="s">
        <v>549</v>
      </c>
      <c r="C8" s="589" t="s">
        <v>548</v>
      </c>
    </row>
    <row r="9" spans="1:3" ht="32.25" thickBot="1" x14ac:dyDescent="0.3">
      <c r="A9" s="587">
        <v>3</v>
      </c>
      <c r="B9" s="588" t="s">
        <v>550</v>
      </c>
      <c r="C9" s="589" t="s">
        <v>548</v>
      </c>
    </row>
    <row r="10" spans="1:3" ht="16.5" thickBot="1" x14ac:dyDescent="0.3">
      <c r="A10" s="587">
        <v>4</v>
      </c>
      <c r="B10" s="588" t="s">
        <v>551</v>
      </c>
      <c r="C10" s="589" t="s">
        <v>548</v>
      </c>
    </row>
    <row r="11" spans="1:3" ht="16.5" thickBot="1" x14ac:dyDescent="0.3">
      <c r="A11" s="587">
        <v>5</v>
      </c>
      <c r="B11" s="588" t="s">
        <v>552</v>
      </c>
      <c r="C11" s="589" t="s">
        <v>548</v>
      </c>
    </row>
    <row r="12" spans="1:3" ht="16.5" thickBot="1" x14ac:dyDescent="0.3">
      <c r="A12" s="587">
        <v>6</v>
      </c>
      <c r="B12" s="588" t="s">
        <v>765</v>
      </c>
      <c r="C12" s="589" t="s">
        <v>548</v>
      </c>
    </row>
    <row r="13" spans="1:3" s="622" customFormat="1" ht="32.25" thickBot="1" x14ac:dyDescent="0.3">
      <c r="A13" s="587">
        <v>7</v>
      </c>
      <c r="B13" s="588" t="s">
        <v>1730</v>
      </c>
      <c r="C13" s="589" t="s">
        <v>548</v>
      </c>
    </row>
    <row r="14" spans="1:3" s="712" customFormat="1" ht="16.5" thickBot="1" x14ac:dyDescent="0.3">
      <c r="A14" s="587">
        <v>8</v>
      </c>
      <c r="B14" s="588" t="s">
        <v>1115</v>
      </c>
      <c r="C14" s="589" t="s">
        <v>548</v>
      </c>
    </row>
    <row r="15" spans="1:3" s="712" customFormat="1" ht="16.5" thickBot="1" x14ac:dyDescent="0.3">
      <c r="A15" s="587">
        <v>9</v>
      </c>
      <c r="B15" s="588" t="s">
        <v>1116</v>
      </c>
      <c r="C15" s="589" t="s">
        <v>548</v>
      </c>
    </row>
    <row r="16" spans="1:3" s="622" customFormat="1" ht="16.5" thickBot="1" x14ac:dyDescent="0.3">
      <c r="A16" s="587">
        <v>10</v>
      </c>
      <c r="B16" s="588" t="s">
        <v>772</v>
      </c>
      <c r="C16" s="589" t="s">
        <v>548</v>
      </c>
    </row>
    <row r="17" spans="1:3" s="712" customFormat="1" ht="16.5" thickBot="1" x14ac:dyDescent="0.3">
      <c r="A17" s="587">
        <v>11</v>
      </c>
      <c r="B17" s="588" t="s">
        <v>1119</v>
      </c>
      <c r="C17" s="589" t="s">
        <v>548</v>
      </c>
    </row>
    <row r="18" spans="1:3" s="712" customFormat="1" ht="16.5" thickBot="1" x14ac:dyDescent="0.3">
      <c r="A18" s="587">
        <v>12</v>
      </c>
      <c r="B18" s="588" t="s">
        <v>773</v>
      </c>
      <c r="C18" s="589" t="s">
        <v>548</v>
      </c>
    </row>
    <row r="19" spans="1:3" s="712" customFormat="1" ht="16.5" thickBot="1" x14ac:dyDescent="0.3">
      <c r="A19" s="587">
        <v>13</v>
      </c>
      <c r="B19" s="588" t="s">
        <v>1133</v>
      </c>
      <c r="C19" s="589" t="s">
        <v>548</v>
      </c>
    </row>
    <row r="20" spans="1:3" s="712" customFormat="1" ht="16.5" thickBot="1" x14ac:dyDescent="0.3">
      <c r="A20" s="587">
        <v>14</v>
      </c>
      <c r="B20" s="588" t="s">
        <v>1134</v>
      </c>
      <c r="C20" s="589" t="s">
        <v>548</v>
      </c>
    </row>
    <row r="21" spans="1:3" s="1460" customFormat="1" ht="16.5" thickBot="1" x14ac:dyDescent="0.3">
      <c r="A21" s="1684">
        <v>15</v>
      </c>
      <c r="B21" s="1685" t="s">
        <v>1414</v>
      </c>
      <c r="C21" s="1686" t="s">
        <v>548</v>
      </c>
    </row>
    <row r="22" spans="1:3" s="1460" customFormat="1" ht="16.5" thickBot="1" x14ac:dyDescent="0.3">
      <c r="A22" s="1684">
        <v>16</v>
      </c>
      <c r="B22" s="1685" t="s">
        <v>1415</v>
      </c>
      <c r="C22" s="1686" t="s">
        <v>548</v>
      </c>
    </row>
    <row r="23" spans="1:3" s="1460" customFormat="1" ht="16.5" thickBot="1" x14ac:dyDescent="0.3">
      <c r="A23" s="1684">
        <v>17</v>
      </c>
      <c r="B23" s="1685" t="s">
        <v>1416</v>
      </c>
      <c r="C23" s="1686" t="s">
        <v>548</v>
      </c>
    </row>
    <row r="24" spans="1:3" s="1460" customFormat="1" ht="16.5" thickBot="1" x14ac:dyDescent="0.3">
      <c r="A24" s="1684">
        <v>18</v>
      </c>
      <c r="B24" s="1685" t="s">
        <v>1417</v>
      </c>
      <c r="C24" s="1686" t="s">
        <v>548</v>
      </c>
    </row>
    <row r="25" spans="1:3" s="732" customFormat="1" ht="32.25" thickBot="1" x14ac:dyDescent="0.3">
      <c r="A25" s="1684">
        <v>19</v>
      </c>
      <c r="B25" s="1685" t="s">
        <v>2574</v>
      </c>
      <c r="C25" s="1686" t="s">
        <v>548</v>
      </c>
    </row>
    <row r="26" spans="1:3" s="1417" customFormat="1" ht="48" thickBot="1" x14ac:dyDescent="0.3">
      <c r="A26" s="1684">
        <v>20</v>
      </c>
      <c r="B26" s="1685" t="s">
        <v>2575</v>
      </c>
      <c r="C26" s="1686" t="s">
        <v>548</v>
      </c>
    </row>
    <row r="27" spans="1:3" s="1417" customFormat="1" ht="32.25" thickBot="1" x14ac:dyDescent="0.3">
      <c r="A27" s="1684">
        <v>21</v>
      </c>
      <c r="B27" s="1685" t="s">
        <v>2576</v>
      </c>
      <c r="C27" s="1686" t="s">
        <v>548</v>
      </c>
    </row>
    <row r="28" spans="1:3" ht="32.25" thickBot="1" x14ac:dyDescent="0.3">
      <c r="A28" s="1684">
        <v>22</v>
      </c>
      <c r="B28" s="1685" t="s">
        <v>2577</v>
      </c>
      <c r="C28" s="1686" t="s">
        <v>548</v>
      </c>
    </row>
    <row r="29" spans="1:3" ht="32.25" thickBot="1" x14ac:dyDescent="0.3">
      <c r="A29" s="1684">
        <v>23</v>
      </c>
      <c r="B29" s="1685" t="s">
        <v>2578</v>
      </c>
      <c r="C29" s="1686" t="s">
        <v>548</v>
      </c>
    </row>
    <row r="30" spans="1:3" ht="16.5" thickBot="1" x14ac:dyDescent="0.3">
      <c r="A30" s="1684">
        <v>24</v>
      </c>
      <c r="B30" s="1685" t="s">
        <v>2579</v>
      </c>
      <c r="C30" s="1686" t="s">
        <v>548</v>
      </c>
    </row>
    <row r="31" spans="1:3" ht="63.75" thickBot="1" x14ac:dyDescent="0.3">
      <c r="A31" s="587">
        <v>25</v>
      </c>
      <c r="B31" s="1685" t="s">
        <v>2346</v>
      </c>
      <c r="C31" s="1686" t="s">
        <v>548</v>
      </c>
    </row>
    <row r="32" spans="1:3" ht="32.25" thickBot="1" x14ac:dyDescent="0.3">
      <c r="A32" s="587">
        <v>26</v>
      </c>
      <c r="B32" s="588" t="s">
        <v>2347</v>
      </c>
      <c r="C32" s="1686" t="s">
        <v>548</v>
      </c>
    </row>
    <row r="33" spans="1:3" ht="16.5" thickBot="1" x14ac:dyDescent="0.3">
      <c r="A33" s="587"/>
      <c r="B33" s="588"/>
      <c r="C33" s="589"/>
    </row>
    <row r="34" spans="1:3" ht="16.5" thickBot="1" x14ac:dyDescent="0.3">
      <c r="A34" s="587">
        <v>99</v>
      </c>
      <c r="B34" s="588" t="s">
        <v>1021</v>
      </c>
      <c r="C34" s="589" t="s">
        <v>548</v>
      </c>
    </row>
  </sheetData>
  <mergeCells count="1">
    <mergeCell ref="B4:C4"/>
  </mergeCells>
  <pageMargins left="0.7" right="0.7" top="0.75" bottom="0.75" header="0.3" footer="0.3"/>
  <pageSetup paperSize="9" scale="85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61"/>
  <sheetViews>
    <sheetView topLeftCell="A22" workbookViewId="0">
      <selection activeCell="C43" sqref="C43"/>
    </sheetView>
  </sheetViews>
  <sheetFormatPr defaultColWidth="9.140625" defaultRowHeight="15.75" x14ac:dyDescent="0.25"/>
  <cols>
    <col min="1" max="1" width="13.42578125" style="2075" customWidth="1"/>
    <col min="2" max="2" width="59.5703125" style="1050" customWidth="1"/>
    <col min="3" max="3" width="65.28515625" style="1050" customWidth="1"/>
    <col min="4" max="4" width="49.140625" style="732" customWidth="1"/>
    <col min="5" max="5" width="8.140625" style="732" customWidth="1"/>
    <col min="6" max="6" width="8" style="732" customWidth="1"/>
    <col min="7" max="16384" width="9.140625" style="732"/>
  </cols>
  <sheetData>
    <row r="1" spans="1:3" x14ac:dyDescent="0.25">
      <c r="A1" s="2072"/>
      <c r="B1" s="2070"/>
      <c r="C1" s="741" t="s">
        <v>544</v>
      </c>
    </row>
    <row r="2" spans="1:3" ht="52.5" customHeight="1" x14ac:dyDescent="0.25">
      <c r="A2" s="2072"/>
      <c r="B2" s="2070"/>
      <c r="C2" s="742" t="s">
        <v>763</v>
      </c>
    </row>
    <row r="3" spans="1:3" ht="31.5" customHeight="1" x14ac:dyDescent="0.25">
      <c r="A3" s="3459" t="s">
        <v>1364</v>
      </c>
      <c r="B3" s="3459"/>
      <c r="C3" s="3460"/>
    </row>
    <row r="4" spans="1:3" ht="38.25" x14ac:dyDescent="0.25">
      <c r="A4" s="2281" t="s">
        <v>1361</v>
      </c>
      <c r="B4" s="614" t="s">
        <v>1246</v>
      </c>
      <c r="C4" s="602" t="s">
        <v>1362</v>
      </c>
    </row>
    <row r="5" spans="1:3" ht="31.5" x14ac:dyDescent="0.25">
      <c r="A5" s="2073" t="s">
        <v>1247</v>
      </c>
      <c r="B5" s="797" t="s">
        <v>1363</v>
      </c>
      <c r="C5" s="797" t="s">
        <v>1357</v>
      </c>
    </row>
    <row r="6" spans="1:3" ht="34.5" customHeight="1" x14ac:dyDescent="0.25">
      <c r="A6" s="2073" t="s">
        <v>1248</v>
      </c>
      <c r="B6" s="797" t="s">
        <v>1366</v>
      </c>
      <c r="C6" s="2064" t="s">
        <v>2601</v>
      </c>
    </row>
    <row r="7" spans="1:3" ht="31.5" x14ac:dyDescent="0.25">
      <c r="A7" s="2073" t="s">
        <v>1249</v>
      </c>
      <c r="B7" s="797" t="s">
        <v>1367</v>
      </c>
      <c r="C7" s="797" t="s">
        <v>1357</v>
      </c>
    </row>
    <row r="8" spans="1:3" ht="31.5" x14ac:dyDescent="0.25">
      <c r="A8" s="2073" t="s">
        <v>1250</v>
      </c>
      <c r="B8" s="1459" t="s">
        <v>1251</v>
      </c>
      <c r="C8" s="1459" t="s">
        <v>1252</v>
      </c>
    </row>
    <row r="9" spans="1:3" ht="54" customHeight="1" x14ac:dyDescent="0.25">
      <c r="A9" s="2073" t="s">
        <v>1253</v>
      </c>
      <c r="B9" s="1459" t="s">
        <v>2021</v>
      </c>
      <c r="C9" s="1098" t="s">
        <v>2601</v>
      </c>
    </row>
    <row r="10" spans="1:3" ht="94.5" customHeight="1" x14ac:dyDescent="0.25">
      <c r="A10" s="2073" t="s">
        <v>1254</v>
      </c>
      <c r="B10" s="1459" t="s">
        <v>1371</v>
      </c>
      <c r="C10" s="1459" t="s">
        <v>1828</v>
      </c>
    </row>
    <row r="11" spans="1:3" x14ac:dyDescent="0.25">
      <c r="A11" s="2073" t="s">
        <v>1255</v>
      </c>
      <c r="B11" s="1459" t="s">
        <v>1365</v>
      </c>
      <c r="C11" s="1459" t="s">
        <v>1825</v>
      </c>
    </row>
    <row r="12" spans="1:3" ht="84" customHeight="1" x14ac:dyDescent="0.25">
      <c r="A12" s="2073" t="s">
        <v>1256</v>
      </c>
      <c r="B12" s="1459" t="s">
        <v>1368</v>
      </c>
      <c r="C12" s="1098" t="s">
        <v>2622</v>
      </c>
    </row>
    <row r="13" spans="1:3" x14ac:dyDescent="0.25">
      <c r="A13" s="2073" t="s">
        <v>1257</v>
      </c>
      <c r="B13" s="1459" t="s">
        <v>1369</v>
      </c>
      <c r="C13" s="1459" t="s">
        <v>1825</v>
      </c>
    </row>
    <row r="14" spans="1:3" ht="31.5" x14ac:dyDescent="0.25">
      <c r="A14" s="2073" t="s">
        <v>1258</v>
      </c>
      <c r="B14" s="1459" t="s">
        <v>1372</v>
      </c>
      <c r="C14" s="1459" t="s">
        <v>1825</v>
      </c>
    </row>
    <row r="15" spans="1:3" ht="31.5" x14ac:dyDescent="0.25">
      <c r="A15" s="2073" t="s">
        <v>1259</v>
      </c>
      <c r="B15" s="1459" t="s">
        <v>1370</v>
      </c>
      <c r="C15" s="1459" t="s">
        <v>1825</v>
      </c>
    </row>
    <row r="16" spans="1:3" ht="31.5" x14ac:dyDescent="0.25">
      <c r="A16" s="2073" t="s">
        <v>1260</v>
      </c>
      <c r="B16" s="1459" t="s">
        <v>1321</v>
      </c>
      <c r="C16" s="1459" t="s">
        <v>2180</v>
      </c>
    </row>
    <row r="17" spans="1:3" x14ac:dyDescent="0.25">
      <c r="A17" s="2073" t="s">
        <v>1292</v>
      </c>
      <c r="B17" s="1459" t="s">
        <v>71</v>
      </c>
      <c r="C17" s="1098" t="s">
        <v>2029</v>
      </c>
    </row>
    <row r="18" spans="1:3" ht="31.5" x14ac:dyDescent="0.25">
      <c r="A18" s="924" t="s">
        <v>1293</v>
      </c>
      <c r="B18" s="1098" t="s">
        <v>276</v>
      </c>
      <c r="C18" s="1098" t="s">
        <v>1359</v>
      </c>
    </row>
    <row r="19" spans="1:3" ht="31.5" x14ac:dyDescent="0.25">
      <c r="A19" s="2073" t="s">
        <v>1294</v>
      </c>
      <c r="B19" s="1459" t="s">
        <v>1324</v>
      </c>
      <c r="C19" s="1459" t="s">
        <v>1358</v>
      </c>
    </row>
    <row r="20" spans="1:3" x14ac:dyDescent="0.25">
      <c r="A20" s="2073" t="s">
        <v>1295</v>
      </c>
      <c r="B20" s="1459" t="s">
        <v>1298</v>
      </c>
      <c r="C20" s="1459" t="s">
        <v>1358</v>
      </c>
    </row>
    <row r="21" spans="1:3" x14ac:dyDescent="0.25">
      <c r="A21" s="2073" t="s">
        <v>1296</v>
      </c>
      <c r="B21" s="1459" t="s">
        <v>1677</v>
      </c>
      <c r="C21" s="1459" t="s">
        <v>1358</v>
      </c>
    </row>
    <row r="22" spans="1:3" x14ac:dyDescent="0.25">
      <c r="A22" s="2073" t="s">
        <v>1297</v>
      </c>
      <c r="B22" s="1459" t="s">
        <v>35</v>
      </c>
      <c r="C22" s="1459" t="s">
        <v>1810</v>
      </c>
    </row>
    <row r="23" spans="1:3" ht="63" x14ac:dyDescent="0.25">
      <c r="A23" s="2073" t="s">
        <v>1322</v>
      </c>
      <c r="B23" s="1459" t="s">
        <v>36</v>
      </c>
      <c r="C23" s="1459" t="s">
        <v>2646</v>
      </c>
    </row>
    <row r="24" spans="1:3" ht="31.5" x14ac:dyDescent="0.25">
      <c r="A24" s="2073" t="s">
        <v>1326</v>
      </c>
      <c r="B24" s="1459" t="s">
        <v>1220</v>
      </c>
      <c r="C24" s="1459" t="s">
        <v>1359</v>
      </c>
    </row>
    <row r="25" spans="1:3" ht="33" customHeight="1" x14ac:dyDescent="0.25">
      <c r="A25" s="2073" t="s">
        <v>1327</v>
      </c>
      <c r="B25" s="1459" t="s">
        <v>37</v>
      </c>
      <c r="C25" s="1098" t="s">
        <v>2619</v>
      </c>
    </row>
    <row r="26" spans="1:3" ht="47.25" x14ac:dyDescent="0.25">
      <c r="A26" s="2073" t="s">
        <v>1328</v>
      </c>
      <c r="B26" s="1459" t="s">
        <v>2645</v>
      </c>
      <c r="C26" s="1459" t="s">
        <v>1825</v>
      </c>
    </row>
    <row r="27" spans="1:3" ht="49.5" customHeight="1" x14ac:dyDescent="0.25">
      <c r="A27" s="2073" t="s">
        <v>1329</v>
      </c>
      <c r="B27" s="1459" t="s">
        <v>1356</v>
      </c>
      <c r="C27" s="1459" t="s">
        <v>2623</v>
      </c>
    </row>
    <row r="28" spans="1:3" x14ac:dyDescent="0.25">
      <c r="A28" s="2073" t="s">
        <v>1330</v>
      </c>
      <c r="B28" s="1459" t="s">
        <v>40</v>
      </c>
      <c r="C28" s="1459" t="s">
        <v>1825</v>
      </c>
    </row>
    <row r="29" spans="1:3" ht="31.5" x14ac:dyDescent="0.25">
      <c r="A29" s="2073" t="s">
        <v>1331</v>
      </c>
      <c r="B29" s="1459" t="s">
        <v>41</v>
      </c>
      <c r="C29" s="1459" t="s">
        <v>1825</v>
      </c>
    </row>
    <row r="30" spans="1:3" ht="31.5" x14ac:dyDescent="0.25">
      <c r="A30" s="2073" t="s">
        <v>1332</v>
      </c>
      <c r="B30" s="1459" t="s">
        <v>42</v>
      </c>
      <c r="C30" s="1459" t="s">
        <v>1359</v>
      </c>
    </row>
    <row r="31" spans="1:3" x14ac:dyDescent="0.25">
      <c r="A31" s="2073" t="s">
        <v>1333</v>
      </c>
      <c r="B31" s="1459" t="s">
        <v>43</v>
      </c>
      <c r="C31" s="1459" t="s">
        <v>1358</v>
      </c>
    </row>
    <row r="32" spans="1:3" ht="31.5" x14ac:dyDescent="0.25">
      <c r="A32" s="2073" t="s">
        <v>1334</v>
      </c>
      <c r="B32" s="1098" t="s">
        <v>2344</v>
      </c>
      <c r="C32" s="1098" t="s">
        <v>1357</v>
      </c>
    </row>
    <row r="33" spans="1:4" ht="31.5" x14ac:dyDescent="0.25">
      <c r="A33" s="2073" t="s">
        <v>1335</v>
      </c>
      <c r="B33" s="1459" t="s">
        <v>44</v>
      </c>
      <c r="C33" s="1459" t="s">
        <v>1357</v>
      </c>
    </row>
    <row r="34" spans="1:4" ht="78.75" x14ac:dyDescent="0.25">
      <c r="A34" s="2073" t="s">
        <v>1336</v>
      </c>
      <c r="B34" s="1459" t="s">
        <v>1338</v>
      </c>
      <c r="C34" s="1459" t="s">
        <v>2624</v>
      </c>
      <c r="D34" s="2277"/>
    </row>
    <row r="35" spans="1:4" x14ac:dyDescent="0.25">
      <c r="A35" s="2073" t="s">
        <v>1337</v>
      </c>
      <c r="B35" s="1459" t="s">
        <v>56</v>
      </c>
      <c r="C35" s="1098" t="s">
        <v>2618</v>
      </c>
    </row>
    <row r="36" spans="1:4" x14ac:dyDescent="0.25">
      <c r="A36" s="2073" t="s">
        <v>1339</v>
      </c>
      <c r="B36" s="1459" t="s">
        <v>59</v>
      </c>
      <c r="C36" s="1459" t="s">
        <v>1360</v>
      </c>
    </row>
    <row r="37" spans="1:4" x14ac:dyDescent="0.25">
      <c r="A37" s="2073" t="s">
        <v>1340</v>
      </c>
      <c r="B37" s="1459" t="s">
        <v>618</v>
      </c>
      <c r="C37" s="1459" t="s">
        <v>1826</v>
      </c>
    </row>
    <row r="38" spans="1:4" ht="31.5" x14ac:dyDescent="0.25">
      <c r="A38" s="2073" t="s">
        <v>1341</v>
      </c>
      <c r="B38" s="1459" t="s">
        <v>67</v>
      </c>
      <c r="C38" s="1098" t="s">
        <v>2618</v>
      </c>
    </row>
    <row r="39" spans="1:4" ht="31.5" x14ac:dyDescent="0.25">
      <c r="A39" s="2073" t="s">
        <v>1342</v>
      </c>
      <c r="B39" s="1459" t="s">
        <v>68</v>
      </c>
      <c r="C39" s="1098" t="s">
        <v>2625</v>
      </c>
    </row>
    <row r="40" spans="1:4" x14ac:dyDescent="0.25">
      <c r="A40" s="2073" t="s">
        <v>1343</v>
      </c>
      <c r="B40" s="1459" t="s">
        <v>2013</v>
      </c>
      <c r="C40" s="1459" t="s">
        <v>2626</v>
      </c>
      <c r="D40" s="1079"/>
    </row>
    <row r="41" spans="1:4" s="1417" customFormat="1" ht="31.5" x14ac:dyDescent="0.25">
      <c r="A41" s="2073" t="s">
        <v>1344</v>
      </c>
      <c r="B41" s="1098" t="s">
        <v>1736</v>
      </c>
      <c r="C41" s="1098" t="s">
        <v>1358</v>
      </c>
    </row>
    <row r="42" spans="1:4" s="1417" customFormat="1" ht="31.5" x14ac:dyDescent="0.25">
      <c r="A42" s="2073" t="s">
        <v>1345</v>
      </c>
      <c r="B42" s="1098" t="s">
        <v>1737</v>
      </c>
      <c r="C42" s="1098" t="s">
        <v>1358</v>
      </c>
    </row>
    <row r="43" spans="1:4" ht="47.25" x14ac:dyDescent="0.25">
      <c r="A43" s="2073" t="s">
        <v>1811</v>
      </c>
      <c r="B43" s="1459" t="s">
        <v>70</v>
      </c>
      <c r="C43" s="1098" t="s">
        <v>2627</v>
      </c>
      <c r="D43" s="2278"/>
    </row>
    <row r="44" spans="1:4" ht="47.25" x14ac:dyDescent="0.25">
      <c r="A44" s="2073" t="s">
        <v>1346</v>
      </c>
      <c r="B44" s="1459" t="s">
        <v>72</v>
      </c>
      <c r="C44" s="1098" t="s">
        <v>2627</v>
      </c>
    </row>
    <row r="45" spans="1:4" ht="31.5" x14ac:dyDescent="0.25">
      <c r="A45" s="2073" t="s">
        <v>1347</v>
      </c>
      <c r="B45" s="1459" t="s">
        <v>2620</v>
      </c>
      <c r="C45" s="1459" t="s">
        <v>1826</v>
      </c>
    </row>
    <row r="46" spans="1:4" ht="47.25" x14ac:dyDescent="0.25">
      <c r="A46" s="2073" t="s">
        <v>1348</v>
      </c>
      <c r="B46" s="1459" t="s">
        <v>626</v>
      </c>
      <c r="C46" s="1459" t="s">
        <v>2628</v>
      </c>
    </row>
    <row r="47" spans="1:4" ht="31.5" x14ac:dyDescent="0.25">
      <c r="A47" s="2073" t="s">
        <v>1349</v>
      </c>
      <c r="B47" s="1459" t="s">
        <v>1244</v>
      </c>
      <c r="C47" s="1459" t="s">
        <v>1825</v>
      </c>
    </row>
    <row r="48" spans="1:4" x14ac:dyDescent="0.25">
      <c r="A48" s="2073" t="s">
        <v>1350</v>
      </c>
      <c r="B48" s="1459" t="s">
        <v>629</v>
      </c>
      <c r="C48" s="1459" t="s">
        <v>1825</v>
      </c>
    </row>
    <row r="49" spans="1:3" x14ac:dyDescent="0.25">
      <c r="A49" s="2073" t="s">
        <v>1351</v>
      </c>
      <c r="B49" s="1459" t="s">
        <v>1291</v>
      </c>
      <c r="C49" s="1459" t="s">
        <v>1358</v>
      </c>
    </row>
    <row r="50" spans="1:3" ht="31.5" x14ac:dyDescent="0.25">
      <c r="A50" s="2073" t="s">
        <v>1352</v>
      </c>
      <c r="B50" s="1465" t="s">
        <v>1411</v>
      </c>
      <c r="C50" s="1459" t="s">
        <v>1357</v>
      </c>
    </row>
    <row r="51" spans="1:3" x14ac:dyDescent="0.25">
      <c r="A51" s="2073" t="s">
        <v>1353</v>
      </c>
      <c r="B51" s="1459" t="s">
        <v>1789</v>
      </c>
      <c r="C51" s="1098" t="s">
        <v>1360</v>
      </c>
    </row>
    <row r="52" spans="1:3" x14ac:dyDescent="0.25">
      <c r="A52" s="2073" t="s">
        <v>1354</v>
      </c>
      <c r="B52" s="1459" t="s">
        <v>1355</v>
      </c>
      <c r="C52" s="1459" t="s">
        <v>1824</v>
      </c>
    </row>
    <row r="53" spans="1:3" x14ac:dyDescent="0.25">
      <c r="A53" s="2073" t="s">
        <v>1812</v>
      </c>
      <c r="B53" s="1459" t="s">
        <v>75</v>
      </c>
      <c r="C53" s="1459" t="s">
        <v>1810</v>
      </c>
    </row>
    <row r="54" spans="1:3" x14ac:dyDescent="0.25">
      <c r="A54" s="2073" t="s">
        <v>1829</v>
      </c>
      <c r="B54" s="1459" t="s">
        <v>1830</v>
      </c>
      <c r="C54" s="1459" t="s">
        <v>1831</v>
      </c>
    </row>
    <row r="55" spans="1:3" s="2280" customFormat="1" ht="31.5" x14ac:dyDescent="0.25">
      <c r="A55" s="2279" t="s">
        <v>2629</v>
      </c>
      <c r="B55" s="1098" t="s">
        <v>627</v>
      </c>
      <c r="C55" s="1098" t="s">
        <v>1357</v>
      </c>
    </row>
    <row r="56" spans="1:3" s="2280" customFormat="1" ht="47.25" x14ac:dyDescent="0.25">
      <c r="A56" s="2279" t="s">
        <v>2630</v>
      </c>
      <c r="B56" s="1098" t="s">
        <v>1742</v>
      </c>
      <c r="C56" s="1098" t="s">
        <v>2621</v>
      </c>
    </row>
    <row r="57" spans="1:3" s="2280" customFormat="1" x14ac:dyDescent="0.25">
      <c r="A57" s="2279" t="s">
        <v>2631</v>
      </c>
      <c r="B57" s="689" t="s">
        <v>313</v>
      </c>
      <c r="C57" s="1098" t="s">
        <v>1810</v>
      </c>
    </row>
    <row r="58" spans="1:3" x14ac:dyDescent="0.25">
      <c r="A58" s="2074" t="s">
        <v>88</v>
      </c>
      <c r="B58" s="2071"/>
      <c r="C58" s="2071"/>
    </row>
    <row r="59" spans="1:3" x14ac:dyDescent="0.25">
      <c r="A59" s="2073">
        <v>98</v>
      </c>
      <c r="B59" s="1459" t="s">
        <v>1407</v>
      </c>
      <c r="C59" s="1459" t="s">
        <v>1358</v>
      </c>
    </row>
    <row r="60" spans="1:3" x14ac:dyDescent="0.25">
      <c r="A60" s="2073">
        <v>99</v>
      </c>
      <c r="B60" s="1459" t="s">
        <v>1405</v>
      </c>
      <c r="C60" s="1459" t="s">
        <v>1406</v>
      </c>
    </row>
    <row r="61" spans="1:3" x14ac:dyDescent="0.25">
      <c r="B61" s="1052"/>
      <c r="C61" s="1052"/>
    </row>
  </sheetData>
  <autoFilter ref="A4:C60" xr:uid="{00000000-0009-0000-0000-000043000000}"/>
  <mergeCells count="1">
    <mergeCell ref="A3:C3"/>
  </mergeCells>
  <pageMargins left="0.7" right="0.7" top="0.75" bottom="0.75" header="0.3" footer="0.3"/>
  <pageSetup paperSize="9" orientation="portrait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  <pageSetUpPr fitToPage="1"/>
  </sheetPr>
  <dimension ref="A1:F554"/>
  <sheetViews>
    <sheetView topLeftCell="A385" workbookViewId="0">
      <selection activeCell="B433" sqref="B433"/>
    </sheetView>
  </sheetViews>
  <sheetFormatPr defaultRowHeight="15" outlineLevelRow="7" x14ac:dyDescent="0.25"/>
  <cols>
    <col min="1" max="1" width="16.85546875" style="1776" customWidth="1"/>
    <col min="2" max="2" width="76.85546875" style="1776" customWidth="1"/>
    <col min="3" max="3" width="19" style="1779" customWidth="1"/>
    <col min="4" max="4" width="37.5703125" style="1777" customWidth="1"/>
    <col min="5" max="5" width="53.28515625" style="1777" customWidth="1"/>
    <col min="6" max="6" width="96.85546875" style="1777" customWidth="1"/>
    <col min="7" max="16384" width="9.140625" style="1813"/>
  </cols>
  <sheetData>
    <row r="1" spans="1:4" x14ac:dyDescent="0.25">
      <c r="B1" s="3461" t="s">
        <v>2590</v>
      </c>
      <c r="C1" s="3462"/>
    </row>
    <row r="2" spans="1:4" ht="48.75" customHeight="1" x14ac:dyDescent="0.25">
      <c r="B2" s="3463" t="s">
        <v>763</v>
      </c>
      <c r="C2" s="3464"/>
    </row>
    <row r="3" spans="1:4" ht="18.75" x14ac:dyDescent="0.25">
      <c r="B3" s="1778"/>
    </row>
    <row r="4" spans="1:4" ht="18.75" x14ac:dyDescent="0.25">
      <c r="B4" s="1780" t="s">
        <v>2444</v>
      </c>
    </row>
    <row r="5" spans="1:4" ht="18.75" x14ac:dyDescent="0.25">
      <c r="C5" s="1781" t="s">
        <v>2445</v>
      </c>
    </row>
    <row r="6" spans="1:4" ht="19.5" thickBot="1" x14ac:dyDescent="0.3">
      <c r="B6" s="1778" t="s">
        <v>2446</v>
      </c>
      <c r="C6" s="1782"/>
    </row>
    <row r="7" spans="1:4" ht="16.5" thickBot="1" x14ac:dyDescent="0.3">
      <c r="A7" s="1783" t="s">
        <v>631</v>
      </c>
      <c r="B7" s="1784" t="s">
        <v>6</v>
      </c>
      <c r="C7" s="1785" t="s">
        <v>322</v>
      </c>
    </row>
    <row r="8" spans="1:4" ht="16.5" outlineLevel="1" thickBot="1" x14ac:dyDescent="0.3">
      <c r="A8" s="1786">
        <v>10000</v>
      </c>
      <c r="B8" s="1787" t="s">
        <v>632</v>
      </c>
      <c r="C8" s="1788">
        <v>10000000</v>
      </c>
    </row>
    <row r="9" spans="1:4" ht="16.5" outlineLevel="1" thickBot="1" x14ac:dyDescent="0.3">
      <c r="A9" s="1789" t="s">
        <v>2447</v>
      </c>
      <c r="B9" s="1790" t="s">
        <v>2448</v>
      </c>
      <c r="C9" s="1791">
        <v>11000000</v>
      </c>
    </row>
    <row r="10" spans="1:4" ht="16.5" outlineLevel="3" thickBot="1" x14ac:dyDescent="0.3">
      <c r="A10" s="1792">
        <v>10110</v>
      </c>
      <c r="B10" s="1793" t="s">
        <v>2449</v>
      </c>
      <c r="C10" s="1794">
        <v>11160000</v>
      </c>
    </row>
    <row r="11" spans="1:4" ht="16.5" outlineLevel="3" thickBot="1" x14ac:dyDescent="0.3">
      <c r="A11" s="1792">
        <v>10120</v>
      </c>
      <c r="B11" s="1793" t="s">
        <v>2450</v>
      </c>
      <c r="C11" s="1794">
        <v>11110000</v>
      </c>
    </row>
    <row r="12" spans="1:4" ht="16.5" outlineLevel="3" thickBot="1" x14ac:dyDescent="0.3">
      <c r="A12" s="1792">
        <v>10140</v>
      </c>
      <c r="B12" s="1793" t="s">
        <v>23</v>
      </c>
      <c r="C12" s="1794">
        <v>11170000</v>
      </c>
    </row>
    <row r="13" spans="1:4" ht="32.25" outlineLevel="3" thickBot="1" x14ac:dyDescent="0.3">
      <c r="A13" s="1792">
        <v>10150</v>
      </c>
      <c r="B13" s="1800" t="s">
        <v>2451</v>
      </c>
      <c r="C13" s="1799">
        <v>16010105</v>
      </c>
      <c r="D13" s="1836"/>
    </row>
    <row r="14" spans="1:4" ht="16.5" outlineLevel="1" thickBot="1" x14ac:dyDescent="0.3">
      <c r="A14" s="1789" t="s">
        <v>2452</v>
      </c>
      <c r="B14" s="1790" t="s">
        <v>2453</v>
      </c>
      <c r="C14" s="1791">
        <v>16000000</v>
      </c>
      <c r="D14" s="1795"/>
    </row>
    <row r="15" spans="1:4" ht="16.5" outlineLevel="2" thickBot="1" x14ac:dyDescent="0.3">
      <c r="A15" s="1796" t="s">
        <v>2454</v>
      </c>
      <c r="B15" s="1800" t="s">
        <v>2455</v>
      </c>
      <c r="C15" s="1809">
        <v>16010300</v>
      </c>
      <c r="D15" s="1836"/>
    </row>
    <row r="16" spans="1:4" s="1795" customFormat="1" ht="32.25" outlineLevel="3" thickBot="1" x14ac:dyDescent="0.3">
      <c r="A16" s="1794">
        <v>102101</v>
      </c>
      <c r="B16" s="1793" t="s">
        <v>1758</v>
      </c>
      <c r="C16" s="1797">
        <v>16010311</v>
      </c>
    </row>
    <row r="17" spans="1:5" s="1795" customFormat="1" ht="32.25" outlineLevel="3" thickBot="1" x14ac:dyDescent="0.3">
      <c r="A17" s="1794">
        <v>102102</v>
      </c>
      <c r="B17" s="1793" t="s">
        <v>1759</v>
      </c>
      <c r="C17" s="1798">
        <v>16010312</v>
      </c>
    </row>
    <row r="18" spans="1:5" s="1795" customFormat="1" ht="48" outlineLevel="3" thickBot="1" x14ac:dyDescent="0.3">
      <c r="A18" s="1794">
        <v>102103</v>
      </c>
      <c r="B18" s="1800" t="s">
        <v>2456</v>
      </c>
      <c r="C18" s="1798">
        <v>16010400</v>
      </c>
      <c r="D18" s="1836"/>
    </row>
    <row r="19" spans="1:5" s="1777" customFormat="1" ht="39.75" customHeight="1" outlineLevel="2" thickBot="1" x14ac:dyDescent="0.3">
      <c r="A19" s="1792">
        <v>10211</v>
      </c>
      <c r="B19" s="1793" t="s">
        <v>1519</v>
      </c>
      <c r="C19" s="1799">
        <v>16010301</v>
      </c>
    </row>
    <row r="20" spans="1:5" s="1777" customFormat="1" ht="32.25" outlineLevel="2" thickBot="1" x14ac:dyDescent="0.3">
      <c r="A20" s="1792">
        <v>10212</v>
      </c>
      <c r="B20" s="1793" t="s">
        <v>1532</v>
      </c>
      <c r="C20" s="1799">
        <v>16010302</v>
      </c>
    </row>
    <row r="21" spans="1:5" s="1777" customFormat="1" ht="48" outlineLevel="2" thickBot="1" x14ac:dyDescent="0.3">
      <c r="A21" s="1792">
        <v>10213</v>
      </c>
      <c r="B21" s="1793" t="s">
        <v>1533</v>
      </c>
      <c r="C21" s="1799">
        <v>16010303</v>
      </c>
    </row>
    <row r="22" spans="1:5" s="1777" customFormat="1" ht="32.25" outlineLevel="2" thickBot="1" x14ac:dyDescent="0.3">
      <c r="A22" s="1792">
        <v>10214</v>
      </c>
      <c r="B22" s="1793" t="s">
        <v>1534</v>
      </c>
      <c r="C22" s="1799">
        <v>16010304</v>
      </c>
    </row>
    <row r="23" spans="1:5" s="1777" customFormat="1" ht="16.5" outlineLevel="2" thickBot="1" x14ac:dyDescent="0.3">
      <c r="A23" s="1796">
        <v>10220</v>
      </c>
      <c r="B23" s="1800" t="s">
        <v>26</v>
      </c>
      <c r="C23" s="1801"/>
      <c r="D23" s="1802"/>
    </row>
    <row r="24" spans="1:5" s="1777" customFormat="1" ht="16.5" outlineLevel="3" thickBot="1" x14ac:dyDescent="0.3">
      <c r="A24" s="1799">
        <v>10220</v>
      </c>
      <c r="B24" s="1800" t="s">
        <v>637</v>
      </c>
      <c r="C24" s="1799">
        <v>17010100</v>
      </c>
      <c r="D24" s="1803"/>
    </row>
    <row r="25" spans="1:5" s="1777" customFormat="1" ht="16.5" outlineLevel="3" thickBot="1" x14ac:dyDescent="0.3">
      <c r="A25" s="1799">
        <v>10220</v>
      </c>
      <c r="B25" s="1793" t="s">
        <v>2457</v>
      </c>
      <c r="C25" s="1799">
        <v>17010200</v>
      </c>
      <c r="D25" s="1803"/>
      <c r="E25" s="1804"/>
    </row>
    <row r="26" spans="1:5" s="1777" customFormat="1" ht="32.25" outlineLevel="2" thickBot="1" x14ac:dyDescent="0.3">
      <c r="A26" s="1792">
        <v>10221</v>
      </c>
      <c r="B26" s="1793" t="s">
        <v>1525</v>
      </c>
      <c r="C26" s="1799">
        <v>17010300</v>
      </c>
    </row>
    <row r="27" spans="1:5" s="1777" customFormat="1" ht="32.25" outlineLevel="2" thickBot="1" x14ac:dyDescent="0.3">
      <c r="A27" s="1792">
        <v>10222</v>
      </c>
      <c r="B27" s="1793" t="s">
        <v>1527</v>
      </c>
      <c r="C27" s="1799">
        <v>17010301</v>
      </c>
    </row>
    <row r="28" spans="1:5" s="1777" customFormat="1" ht="29.25" customHeight="1" outlineLevel="2" thickBot="1" x14ac:dyDescent="0.3">
      <c r="A28" s="1805">
        <v>10230</v>
      </c>
      <c r="B28" s="1806" t="s">
        <v>32</v>
      </c>
      <c r="C28" s="1807"/>
    </row>
    <row r="29" spans="1:5" s="1777" customFormat="1" ht="29.25" customHeight="1" outlineLevel="2" thickBot="1" x14ac:dyDescent="0.3">
      <c r="A29" s="1799">
        <v>10230</v>
      </c>
      <c r="B29" s="1806" t="s">
        <v>32</v>
      </c>
      <c r="C29" s="1808">
        <v>16010102</v>
      </c>
    </row>
    <row r="30" spans="1:5" s="1777" customFormat="1" ht="32.25" outlineLevel="3" thickBot="1" x14ac:dyDescent="0.3">
      <c r="A30" s="1794">
        <v>10230</v>
      </c>
      <c r="B30" s="1793" t="s">
        <v>2458</v>
      </c>
      <c r="C30" s="1794">
        <v>16010103</v>
      </c>
    </row>
    <row r="31" spans="1:5" s="1777" customFormat="1" ht="16.5" outlineLevel="3" thickBot="1" x14ac:dyDescent="0.3">
      <c r="A31" s="1799">
        <v>10230</v>
      </c>
      <c r="B31" s="1806" t="s">
        <v>1832</v>
      </c>
      <c r="C31" s="1799">
        <v>16010104</v>
      </c>
      <c r="D31" s="1803"/>
    </row>
    <row r="32" spans="1:5" s="1777" customFormat="1" ht="16.5" outlineLevel="2" thickBot="1" x14ac:dyDescent="0.3">
      <c r="A32" s="1792">
        <v>10240</v>
      </c>
      <c r="B32" s="1793" t="s">
        <v>1535</v>
      </c>
      <c r="C32" s="1799">
        <v>17010302</v>
      </c>
    </row>
    <row r="33" spans="1:4" s="1777" customFormat="1" ht="32.25" outlineLevel="2" thickBot="1" x14ac:dyDescent="0.3">
      <c r="A33" s="1792">
        <v>10241</v>
      </c>
      <c r="B33" s="1806" t="s">
        <v>1536</v>
      </c>
      <c r="C33" s="1799">
        <v>17010303</v>
      </c>
    </row>
    <row r="34" spans="1:4" s="1777" customFormat="1" ht="16.5" outlineLevel="2" thickBot="1" x14ac:dyDescent="0.3">
      <c r="A34" s="1792">
        <v>10260</v>
      </c>
      <c r="B34" s="1793" t="s">
        <v>1530</v>
      </c>
      <c r="C34" s="1799">
        <v>17010304</v>
      </c>
    </row>
    <row r="35" spans="1:4" s="1777" customFormat="1" ht="16.5" outlineLevel="2" thickBot="1" x14ac:dyDescent="0.3">
      <c r="A35" s="1796">
        <v>10299</v>
      </c>
      <c r="B35" s="1793" t="s">
        <v>1088</v>
      </c>
      <c r="C35" s="1809">
        <v>17019900</v>
      </c>
    </row>
    <row r="36" spans="1:4" s="1777" customFormat="1" ht="32.25" outlineLevel="3" thickBot="1" x14ac:dyDescent="0.3">
      <c r="A36" s="1794">
        <v>10299</v>
      </c>
      <c r="B36" s="1806" t="s">
        <v>633</v>
      </c>
      <c r="C36" s="1810">
        <v>16010101</v>
      </c>
    </row>
    <row r="37" spans="1:4" s="1777" customFormat="1" ht="32.25" outlineLevel="3" thickBot="1" x14ac:dyDescent="0.3">
      <c r="A37" s="1799">
        <v>10299</v>
      </c>
      <c r="B37" s="1811" t="s">
        <v>634</v>
      </c>
      <c r="C37" s="1808">
        <v>16010200</v>
      </c>
    </row>
    <row r="38" spans="1:4" s="1777" customFormat="1" ht="16.5" outlineLevel="3" thickBot="1" x14ac:dyDescent="0.3">
      <c r="A38" s="1799">
        <v>10299</v>
      </c>
      <c r="B38" s="1811" t="s">
        <v>1320</v>
      </c>
      <c r="C38" s="1808">
        <v>16010310</v>
      </c>
    </row>
    <row r="39" spans="1:4" s="1777" customFormat="1" ht="16.5" outlineLevel="3" thickBot="1" x14ac:dyDescent="0.3">
      <c r="A39" s="1799">
        <v>10299</v>
      </c>
      <c r="B39" s="1811" t="s">
        <v>635</v>
      </c>
      <c r="C39" s="1808">
        <v>16010500</v>
      </c>
    </row>
    <row r="40" spans="1:4" s="1777" customFormat="1" ht="32.25" outlineLevel="3" thickBot="1" x14ac:dyDescent="0.3">
      <c r="A40" s="1799">
        <v>10299</v>
      </c>
      <c r="B40" s="1811" t="s">
        <v>636</v>
      </c>
      <c r="C40" s="1808">
        <v>16020100</v>
      </c>
    </row>
    <row r="41" spans="1:4" s="1777" customFormat="1" ht="16.5" outlineLevel="3" thickBot="1" x14ac:dyDescent="0.3">
      <c r="A41" s="1799">
        <v>10299</v>
      </c>
      <c r="B41" s="1806" t="s">
        <v>1088</v>
      </c>
      <c r="C41" s="1808">
        <v>17019900</v>
      </c>
    </row>
    <row r="42" spans="1:4" s="1777" customFormat="1" ht="16.5" outlineLevel="3" thickBot="1" x14ac:dyDescent="0.3">
      <c r="A42" s="1794">
        <v>10299</v>
      </c>
      <c r="B42" s="1806" t="s">
        <v>640</v>
      </c>
      <c r="C42" s="1810">
        <v>19000000</v>
      </c>
    </row>
    <row r="43" spans="1:4" s="1777" customFormat="1" ht="16.5" outlineLevel="1" thickBot="1" x14ac:dyDescent="0.3">
      <c r="A43" s="1789">
        <v>10300</v>
      </c>
      <c r="B43" s="1790" t="s">
        <v>1098</v>
      </c>
      <c r="C43" s="1791">
        <v>10310000</v>
      </c>
    </row>
    <row r="44" spans="1:4" s="1812" customFormat="1" ht="16.5" outlineLevel="2" thickBot="1" x14ac:dyDescent="0.3">
      <c r="A44" s="1799">
        <v>10310</v>
      </c>
      <c r="B44" s="1800" t="s">
        <v>2073</v>
      </c>
      <c r="C44" s="1799">
        <v>10310001</v>
      </c>
      <c r="D44" s="1836"/>
    </row>
    <row r="45" spans="1:4" s="1812" customFormat="1" ht="16.5" outlineLevel="2" thickBot="1" x14ac:dyDescent="0.3">
      <c r="A45" s="1799">
        <v>10320</v>
      </c>
      <c r="B45" s="1800" t="s">
        <v>1079</v>
      </c>
      <c r="C45" s="1799">
        <v>10310002</v>
      </c>
      <c r="D45" s="1836"/>
    </row>
    <row r="46" spans="1:4" s="1812" customFormat="1" ht="16.5" outlineLevel="1" thickBot="1" x14ac:dyDescent="0.3">
      <c r="A46" s="1789" t="s">
        <v>2459</v>
      </c>
      <c r="B46" s="1790" t="s">
        <v>27</v>
      </c>
      <c r="C46" s="1791">
        <v>16010600</v>
      </c>
      <c r="D46" s="1836"/>
    </row>
    <row r="47" spans="1:4" s="1812" customFormat="1" ht="16.5" outlineLevel="2" thickBot="1" x14ac:dyDescent="0.3">
      <c r="A47" s="1796">
        <v>10400</v>
      </c>
      <c r="B47" s="1800" t="s">
        <v>28</v>
      </c>
      <c r="C47" s="1799">
        <v>16010601</v>
      </c>
      <c r="D47" s="1836"/>
    </row>
    <row r="48" spans="1:4" s="1812" customFormat="1" ht="16.5" outlineLevel="2" thickBot="1" x14ac:dyDescent="0.3">
      <c r="A48" s="1796">
        <v>10400</v>
      </c>
      <c r="B48" s="1800" t="s">
        <v>29</v>
      </c>
      <c r="C48" s="1799">
        <v>16010602</v>
      </c>
      <c r="D48" s="1836"/>
    </row>
    <row r="49" spans="1:6" s="1812" customFormat="1" ht="16.5" outlineLevel="2" thickBot="1" x14ac:dyDescent="0.3">
      <c r="A49" s="1796">
        <v>10400</v>
      </c>
      <c r="B49" s="1800" t="s">
        <v>2616</v>
      </c>
      <c r="C49" s="1799">
        <v>16010603</v>
      </c>
      <c r="D49" s="1836"/>
    </row>
    <row r="50" spans="1:6" ht="16.5" outlineLevel="1" thickBot="1" x14ac:dyDescent="0.3">
      <c r="A50" s="1789">
        <v>10500</v>
      </c>
      <c r="B50" s="1790" t="s">
        <v>30</v>
      </c>
      <c r="C50" s="1791">
        <v>17010400</v>
      </c>
    </row>
    <row r="51" spans="1:6" ht="16.5" outlineLevel="2" thickBot="1" x14ac:dyDescent="0.3">
      <c r="A51" s="1792">
        <v>10520</v>
      </c>
      <c r="B51" s="1793" t="s">
        <v>1817</v>
      </c>
      <c r="C51" s="1798">
        <v>17010402</v>
      </c>
    </row>
    <row r="52" spans="1:6" ht="48" outlineLevel="2" thickBot="1" x14ac:dyDescent="0.3">
      <c r="A52" s="1792">
        <v>10530</v>
      </c>
      <c r="B52" s="1793" t="s">
        <v>1818</v>
      </c>
      <c r="C52" s="1798">
        <v>17010403</v>
      </c>
    </row>
    <row r="53" spans="1:6" ht="48" outlineLevel="2" thickBot="1" x14ac:dyDescent="0.3">
      <c r="A53" s="1792">
        <v>10540</v>
      </c>
      <c r="B53" s="1793" t="s">
        <v>2131</v>
      </c>
      <c r="C53" s="1798">
        <v>17010404</v>
      </c>
    </row>
    <row r="54" spans="1:6" ht="16.5" outlineLevel="1" thickBot="1" x14ac:dyDescent="0.3">
      <c r="A54" s="1789">
        <v>10600</v>
      </c>
      <c r="B54" s="1790" t="s">
        <v>31</v>
      </c>
      <c r="C54" s="1791">
        <v>17010500</v>
      </c>
    </row>
    <row r="55" spans="1:6" ht="16.5" outlineLevel="2" thickBot="1" x14ac:dyDescent="0.3">
      <c r="A55" s="1792">
        <v>10601</v>
      </c>
      <c r="B55" s="1793" t="s">
        <v>1537</v>
      </c>
      <c r="C55" s="1798">
        <v>17010501</v>
      </c>
    </row>
    <row r="56" spans="1:6" ht="16.5" outlineLevel="2" thickBot="1" x14ac:dyDescent="0.3">
      <c r="A56" s="1792">
        <v>10602</v>
      </c>
      <c r="B56" s="1793" t="s">
        <v>1538</v>
      </c>
      <c r="C56" s="1798">
        <v>17010502</v>
      </c>
    </row>
    <row r="57" spans="1:6" ht="16.5" outlineLevel="2" thickBot="1" x14ac:dyDescent="0.3">
      <c r="A57" s="1792">
        <v>10603</v>
      </c>
      <c r="B57" s="1793" t="s">
        <v>1539</v>
      </c>
      <c r="C57" s="1798">
        <v>17010503</v>
      </c>
    </row>
    <row r="58" spans="1:6" s="1816" customFormat="1" ht="16.5" outlineLevel="1" thickBot="1" x14ac:dyDescent="0.3">
      <c r="A58" s="1814">
        <v>10700</v>
      </c>
      <c r="B58" s="1790" t="s">
        <v>1846</v>
      </c>
      <c r="C58" s="1815">
        <v>18010000</v>
      </c>
      <c r="D58" s="1812"/>
      <c r="E58" s="1812"/>
      <c r="F58" s="1812"/>
    </row>
    <row r="59" spans="1:6" s="1816" customFormat="1" ht="32.25" outlineLevel="2" thickBot="1" x14ac:dyDescent="0.3">
      <c r="A59" s="1796">
        <v>10701</v>
      </c>
      <c r="B59" s="1800" t="s">
        <v>2612</v>
      </c>
      <c r="C59" s="1799">
        <v>18010001</v>
      </c>
      <c r="D59" s="1836"/>
      <c r="E59" s="1812"/>
      <c r="F59" s="1812"/>
    </row>
    <row r="60" spans="1:6" s="1816" customFormat="1" ht="16.5" outlineLevel="2" thickBot="1" x14ac:dyDescent="0.3">
      <c r="A60" s="1796">
        <v>10702</v>
      </c>
      <c r="B60" s="1800" t="s">
        <v>2613</v>
      </c>
      <c r="C60" s="1799">
        <v>18010002</v>
      </c>
      <c r="D60" s="1836"/>
      <c r="E60" s="1812"/>
      <c r="F60" s="1812"/>
    </row>
    <row r="61" spans="1:6" ht="16.5" outlineLevel="1" thickBot="1" x14ac:dyDescent="0.3">
      <c r="A61" s="1817" t="s">
        <v>1004</v>
      </c>
      <c r="B61" s="1790" t="s">
        <v>2460</v>
      </c>
      <c r="C61" s="1809"/>
    </row>
    <row r="62" spans="1:6" ht="32.25" outlineLevel="2" thickBot="1" x14ac:dyDescent="0.3">
      <c r="A62" s="1818" t="s">
        <v>1002</v>
      </c>
      <c r="B62" s="1793" t="s">
        <v>1090</v>
      </c>
      <c r="C62" s="1799"/>
    </row>
    <row r="63" spans="1:6" s="1820" customFormat="1" ht="18" customHeight="1" outlineLevel="3" thickBot="1" x14ac:dyDescent="0.3">
      <c r="A63" s="1819" t="s">
        <v>1002</v>
      </c>
      <c r="B63" s="1793" t="s">
        <v>1020</v>
      </c>
      <c r="C63" s="1799">
        <v>99999990</v>
      </c>
      <c r="D63" s="1777"/>
      <c r="E63" s="1777"/>
      <c r="F63" s="1795"/>
    </row>
    <row r="64" spans="1:6" s="1795" customFormat="1" ht="32.25" outlineLevel="3" thickBot="1" x14ac:dyDescent="0.3">
      <c r="A64" s="1819" t="s">
        <v>1002</v>
      </c>
      <c r="B64" s="1793" t="s">
        <v>1019</v>
      </c>
      <c r="C64" s="1799">
        <v>99999995</v>
      </c>
    </row>
    <row r="65" spans="1:4" s="1795" customFormat="1" ht="32.25" outlineLevel="3" thickBot="1" x14ac:dyDescent="0.3">
      <c r="A65" s="1819" t="s">
        <v>1002</v>
      </c>
      <c r="B65" s="1793" t="s">
        <v>638</v>
      </c>
      <c r="C65" s="1799">
        <v>99999998</v>
      </c>
    </row>
    <row r="66" spans="1:4" s="1795" customFormat="1" ht="16.5" outlineLevel="3" thickBot="1" x14ac:dyDescent="0.3">
      <c r="A66" s="1819" t="s">
        <v>1002</v>
      </c>
      <c r="B66" s="1793" t="s">
        <v>639</v>
      </c>
      <c r="C66" s="1799">
        <v>99999999</v>
      </c>
    </row>
    <row r="67" spans="1:4" s="1777" customFormat="1" ht="16.5" outlineLevel="2" thickBot="1" x14ac:dyDescent="0.3">
      <c r="A67" s="1821" t="s">
        <v>1847</v>
      </c>
      <c r="B67" s="1793" t="s">
        <v>2082</v>
      </c>
      <c r="C67" s="1799"/>
    </row>
    <row r="68" spans="1:4" s="1777" customFormat="1" ht="16.5" outlineLevel="3" thickBot="1" x14ac:dyDescent="0.3">
      <c r="A68" s="1822" t="s">
        <v>1847</v>
      </c>
      <c r="B68" s="1800" t="s">
        <v>2461</v>
      </c>
      <c r="C68" s="1799">
        <v>99999996</v>
      </c>
    </row>
    <row r="69" spans="1:4" s="1777" customFormat="1" ht="16.5" outlineLevel="3" thickBot="1" x14ac:dyDescent="0.3">
      <c r="A69" s="1822" t="s">
        <v>1847</v>
      </c>
      <c r="B69" s="1800" t="s">
        <v>2462</v>
      </c>
      <c r="C69" s="1799">
        <v>99999992</v>
      </c>
      <c r="D69" s="1836"/>
    </row>
    <row r="70" spans="1:4" s="1777" customFormat="1" ht="18.75" x14ac:dyDescent="0.25">
      <c r="A70" s="1776"/>
      <c r="B70" s="1823"/>
      <c r="C70" s="1781"/>
    </row>
    <row r="71" spans="1:4" s="1777" customFormat="1" ht="18.75" x14ac:dyDescent="0.25">
      <c r="A71" s="1776"/>
      <c r="B71" s="1776"/>
      <c r="C71" s="1781"/>
    </row>
    <row r="72" spans="1:4" s="1777" customFormat="1" ht="18.75" x14ac:dyDescent="0.25">
      <c r="A72" s="1776"/>
      <c r="B72" s="1776"/>
      <c r="C72" s="1781" t="s">
        <v>2463</v>
      </c>
    </row>
    <row r="73" spans="1:4" s="1777" customFormat="1" ht="19.5" thickBot="1" x14ac:dyDescent="0.3">
      <c r="A73" s="1776"/>
      <c r="B73" s="1778" t="s">
        <v>2464</v>
      </c>
      <c r="C73" s="1779"/>
    </row>
    <row r="74" spans="1:4" s="1777" customFormat="1" ht="16.5" thickBot="1" x14ac:dyDescent="0.3">
      <c r="A74" s="1783" t="s">
        <v>631</v>
      </c>
      <c r="B74" s="1784" t="s">
        <v>6</v>
      </c>
      <c r="C74" s="1785" t="s">
        <v>322</v>
      </c>
    </row>
    <row r="75" spans="1:4" s="1777" customFormat="1" ht="16.5" outlineLevel="1" thickBot="1" x14ac:dyDescent="0.3">
      <c r="A75" s="1786">
        <v>20000</v>
      </c>
      <c r="B75" s="1787" t="s">
        <v>332</v>
      </c>
      <c r="C75" s="1788">
        <v>20000000</v>
      </c>
    </row>
    <row r="76" spans="1:4" s="1777" customFormat="1" ht="16.5" outlineLevel="1" thickBot="1" x14ac:dyDescent="0.3">
      <c r="A76" s="1848">
        <v>20001</v>
      </c>
      <c r="B76" s="1849" t="s">
        <v>2465</v>
      </c>
      <c r="C76" s="1809"/>
      <c r="D76" s="1836"/>
    </row>
    <row r="77" spans="1:4" s="1777" customFormat="1" ht="16.5" outlineLevel="2" thickBot="1" x14ac:dyDescent="0.3">
      <c r="A77" s="1799">
        <v>200011</v>
      </c>
      <c r="B77" s="1800" t="s">
        <v>2466</v>
      </c>
      <c r="C77" s="1799">
        <v>21000001</v>
      </c>
      <c r="D77" s="1836"/>
    </row>
    <row r="78" spans="1:4" s="1777" customFormat="1" ht="16.5" outlineLevel="2" thickBot="1" x14ac:dyDescent="0.3">
      <c r="A78" s="1799">
        <v>200012</v>
      </c>
      <c r="B78" s="1800" t="s">
        <v>2467</v>
      </c>
      <c r="C78" s="1799">
        <v>21000002</v>
      </c>
      <c r="D78" s="1836"/>
    </row>
    <row r="79" spans="1:4" s="1777" customFormat="1" ht="16.5" outlineLevel="1" thickBot="1" x14ac:dyDescent="0.3">
      <c r="A79" s="1789">
        <v>21000</v>
      </c>
      <c r="B79" s="1790" t="s">
        <v>2468</v>
      </c>
      <c r="C79" s="1791"/>
    </row>
    <row r="80" spans="1:4" s="1777" customFormat="1" ht="16.5" outlineLevel="2" thickBot="1" x14ac:dyDescent="0.3">
      <c r="A80" s="1824">
        <v>20703</v>
      </c>
      <c r="B80" s="1825" t="s">
        <v>2210</v>
      </c>
      <c r="C80" s="1826"/>
    </row>
    <row r="81" spans="1:4" s="1777" customFormat="1" ht="32.25" outlineLevel="3" thickBot="1" x14ac:dyDescent="0.3">
      <c r="A81" s="1848">
        <v>2070313</v>
      </c>
      <c r="B81" s="1849" t="s">
        <v>1827</v>
      </c>
      <c r="C81" s="1799"/>
      <c r="D81" s="1836"/>
    </row>
    <row r="82" spans="1:4" s="1777" customFormat="1" ht="16.5" outlineLevel="4" thickBot="1" x14ac:dyDescent="0.3">
      <c r="A82" s="1848">
        <v>2070313</v>
      </c>
      <c r="B82" s="1849" t="s">
        <v>1106</v>
      </c>
      <c r="C82" s="1809">
        <v>25140100</v>
      </c>
      <c r="D82" s="1802"/>
    </row>
    <row r="83" spans="1:4" s="1777" customFormat="1" ht="16.5" outlineLevel="5" thickBot="1" x14ac:dyDescent="0.3">
      <c r="A83" s="1799">
        <v>2070313</v>
      </c>
      <c r="B83" s="1800" t="s">
        <v>1746</v>
      </c>
      <c r="C83" s="1799">
        <v>25141010</v>
      </c>
      <c r="D83" s="1802"/>
    </row>
    <row r="84" spans="1:4" s="1777" customFormat="1" ht="16.5" outlineLevel="5" thickBot="1" x14ac:dyDescent="0.3">
      <c r="A84" s="1799">
        <v>2070313</v>
      </c>
      <c r="B84" s="1800" t="s">
        <v>1747</v>
      </c>
      <c r="C84" s="1799">
        <v>25141020</v>
      </c>
      <c r="D84" s="1802"/>
    </row>
    <row r="85" spans="1:4" s="1777" customFormat="1" ht="32.25" outlineLevel="5" thickBot="1" x14ac:dyDescent="0.3">
      <c r="A85" s="1799">
        <v>2070313</v>
      </c>
      <c r="B85" s="1800" t="s">
        <v>1748</v>
      </c>
      <c r="C85" s="1799">
        <v>25141030</v>
      </c>
      <c r="D85" s="1802"/>
    </row>
    <row r="86" spans="1:4" s="1777" customFormat="1" ht="16.5" outlineLevel="5" thickBot="1" x14ac:dyDescent="0.3">
      <c r="A86" s="1799">
        <v>2070313</v>
      </c>
      <c r="B86" s="1800" t="s">
        <v>1749</v>
      </c>
      <c r="C86" s="1799">
        <v>25141040</v>
      </c>
      <c r="D86" s="1802"/>
    </row>
    <row r="87" spans="1:4" s="1777" customFormat="1" ht="16.5" outlineLevel="4" thickBot="1" x14ac:dyDescent="0.3">
      <c r="A87" s="1848">
        <v>2070313</v>
      </c>
      <c r="B87" s="1849" t="s">
        <v>1107</v>
      </c>
      <c r="C87" s="1809">
        <v>25150001</v>
      </c>
      <c r="D87" s="1802"/>
    </row>
    <row r="88" spans="1:4" s="1777" customFormat="1" ht="16.5" outlineLevel="5" thickBot="1" x14ac:dyDescent="0.3">
      <c r="A88" s="1799">
        <v>2070313</v>
      </c>
      <c r="B88" s="1800" t="s">
        <v>1750</v>
      </c>
      <c r="C88" s="1799">
        <v>25142010</v>
      </c>
      <c r="D88" s="1802"/>
    </row>
    <row r="89" spans="1:4" s="1777" customFormat="1" ht="16.5" outlineLevel="5" thickBot="1" x14ac:dyDescent="0.3">
      <c r="A89" s="1799">
        <v>2070313</v>
      </c>
      <c r="B89" s="1800" t="s">
        <v>1751</v>
      </c>
      <c r="C89" s="1799">
        <v>25142020</v>
      </c>
      <c r="D89" s="1802"/>
    </row>
    <row r="90" spans="1:4" s="1777" customFormat="1" ht="32.25" outlineLevel="5" thickBot="1" x14ac:dyDescent="0.3">
      <c r="A90" s="1799">
        <v>2070313</v>
      </c>
      <c r="B90" s="1800" t="s">
        <v>1752</v>
      </c>
      <c r="C90" s="1799">
        <v>25142030</v>
      </c>
      <c r="D90" s="1802"/>
    </row>
    <row r="91" spans="1:4" s="1777" customFormat="1" ht="16.5" outlineLevel="5" thickBot="1" x14ac:dyDescent="0.3">
      <c r="A91" s="1799">
        <v>2070313</v>
      </c>
      <c r="B91" s="1800" t="s">
        <v>1753</v>
      </c>
      <c r="C91" s="1799">
        <v>25142040</v>
      </c>
      <c r="D91" s="1802"/>
    </row>
    <row r="92" spans="1:4" s="1777" customFormat="1" ht="63.75" outlineLevel="3" thickBot="1" x14ac:dyDescent="0.3">
      <c r="A92" s="1827">
        <v>2070314</v>
      </c>
      <c r="B92" s="1828" t="s">
        <v>2208</v>
      </c>
      <c r="C92" s="1829"/>
      <c r="D92" s="1803"/>
    </row>
    <row r="93" spans="1:4" s="1777" customFormat="1" ht="16.5" outlineLevel="4" thickBot="1" x14ac:dyDescent="0.3">
      <c r="A93" s="1830">
        <v>2070314</v>
      </c>
      <c r="B93" s="1831" t="s">
        <v>1106</v>
      </c>
      <c r="C93" s="1832">
        <v>25140100</v>
      </c>
    </row>
    <row r="94" spans="1:4" s="1777" customFormat="1" ht="16.5" outlineLevel="5" thickBot="1" x14ac:dyDescent="0.3">
      <c r="A94" s="1794">
        <v>2070314</v>
      </c>
      <c r="B94" s="1833" t="s">
        <v>1746</v>
      </c>
      <c r="C94" s="1794">
        <v>25141010</v>
      </c>
    </row>
    <row r="95" spans="1:4" s="1777" customFormat="1" ht="16.5" outlineLevel="5" thickBot="1" x14ac:dyDescent="0.3">
      <c r="A95" s="1794">
        <v>2070314</v>
      </c>
      <c r="B95" s="1833" t="s">
        <v>1747</v>
      </c>
      <c r="C95" s="1794">
        <v>25141020</v>
      </c>
    </row>
    <row r="96" spans="1:4" s="1777" customFormat="1" ht="32.25" outlineLevel="5" thickBot="1" x14ac:dyDescent="0.3">
      <c r="A96" s="1829">
        <v>2070314</v>
      </c>
      <c r="B96" s="1834" t="s">
        <v>1748</v>
      </c>
      <c r="C96" s="1829">
        <v>25141030</v>
      </c>
    </row>
    <row r="97" spans="1:3" s="1777" customFormat="1" ht="16.5" outlineLevel="5" thickBot="1" x14ac:dyDescent="0.3">
      <c r="A97" s="1829">
        <v>2070314</v>
      </c>
      <c r="B97" s="1834" t="s">
        <v>1749</v>
      </c>
      <c r="C97" s="1829">
        <v>25141040</v>
      </c>
    </row>
    <row r="98" spans="1:3" s="1777" customFormat="1" ht="16.5" outlineLevel="4" thickBot="1" x14ac:dyDescent="0.3">
      <c r="A98" s="1830">
        <v>2070314</v>
      </c>
      <c r="B98" s="1831" t="s">
        <v>1107</v>
      </c>
      <c r="C98" s="1832">
        <v>25150001</v>
      </c>
    </row>
    <row r="99" spans="1:3" s="1777" customFormat="1" ht="16.5" outlineLevel="5" thickBot="1" x14ac:dyDescent="0.3">
      <c r="A99" s="1829">
        <v>2070314</v>
      </c>
      <c r="B99" s="1834" t="s">
        <v>1750</v>
      </c>
      <c r="C99" s="1829">
        <v>25142010</v>
      </c>
    </row>
    <row r="100" spans="1:3" s="1777" customFormat="1" ht="16.5" outlineLevel="5" thickBot="1" x14ac:dyDescent="0.3">
      <c r="A100" s="1829">
        <v>2070314</v>
      </c>
      <c r="B100" s="1834" t="s">
        <v>1751</v>
      </c>
      <c r="C100" s="1829">
        <v>25142020</v>
      </c>
    </row>
    <row r="101" spans="1:3" s="1777" customFormat="1" ht="32.25" outlineLevel="5" thickBot="1" x14ac:dyDescent="0.3">
      <c r="A101" s="1829">
        <v>2070314</v>
      </c>
      <c r="B101" s="1834" t="s">
        <v>1752</v>
      </c>
      <c r="C101" s="1829">
        <v>25142030</v>
      </c>
    </row>
    <row r="102" spans="1:3" s="1777" customFormat="1" ht="16.5" outlineLevel="5" thickBot="1" x14ac:dyDescent="0.3">
      <c r="A102" s="1829">
        <v>2070314</v>
      </c>
      <c r="B102" s="1834" t="s">
        <v>1753</v>
      </c>
      <c r="C102" s="1829">
        <v>25142040</v>
      </c>
    </row>
    <row r="103" spans="1:3" s="1777" customFormat="1" ht="32.25" outlineLevel="3" thickBot="1" x14ac:dyDescent="0.3">
      <c r="A103" s="1827">
        <v>2070315</v>
      </c>
      <c r="B103" s="1828" t="s">
        <v>2321</v>
      </c>
      <c r="C103" s="1835"/>
    </row>
    <row r="104" spans="1:3" s="1777" customFormat="1" ht="16.5" outlineLevel="4" thickBot="1" x14ac:dyDescent="0.3">
      <c r="A104" s="1830">
        <v>2070315</v>
      </c>
      <c r="B104" s="1828" t="s">
        <v>1106</v>
      </c>
      <c r="C104" s="1832">
        <v>25140100</v>
      </c>
    </row>
    <row r="105" spans="1:3" s="1777" customFormat="1" ht="16.5" outlineLevel="5" thickBot="1" x14ac:dyDescent="0.3">
      <c r="A105" s="1829">
        <v>2070315</v>
      </c>
      <c r="B105" s="1833" t="s">
        <v>1746</v>
      </c>
      <c r="C105" s="1829">
        <v>25141010</v>
      </c>
    </row>
    <row r="106" spans="1:3" s="1777" customFormat="1" ht="16.5" outlineLevel="5" thickBot="1" x14ac:dyDescent="0.3">
      <c r="A106" s="1829">
        <v>2070315</v>
      </c>
      <c r="B106" s="1833" t="s">
        <v>1747</v>
      </c>
      <c r="C106" s="1829">
        <v>25141020</v>
      </c>
    </row>
    <row r="107" spans="1:3" s="1777" customFormat="1" ht="22.5" customHeight="1" outlineLevel="5" thickBot="1" x14ac:dyDescent="0.3">
      <c r="A107" s="1829">
        <v>2070315</v>
      </c>
      <c r="B107" s="1833" t="s">
        <v>1748</v>
      </c>
      <c r="C107" s="1829">
        <v>25141030</v>
      </c>
    </row>
    <row r="108" spans="1:3" s="1777" customFormat="1" ht="16.5" outlineLevel="5" thickBot="1" x14ac:dyDescent="0.3">
      <c r="A108" s="1829">
        <v>2070315</v>
      </c>
      <c r="B108" s="1833" t="s">
        <v>1749</v>
      </c>
      <c r="C108" s="1829">
        <v>25141040</v>
      </c>
    </row>
    <row r="109" spans="1:3" s="1777" customFormat="1" ht="16.5" outlineLevel="4" thickBot="1" x14ac:dyDescent="0.3">
      <c r="A109" s="1830">
        <v>2070315</v>
      </c>
      <c r="B109" s="1828" t="s">
        <v>1107</v>
      </c>
      <c r="C109" s="1832">
        <v>25150001</v>
      </c>
    </row>
    <row r="110" spans="1:3" s="1777" customFormat="1" ht="16.5" outlineLevel="5" thickBot="1" x14ac:dyDescent="0.3">
      <c r="A110" s="1829">
        <v>2070315</v>
      </c>
      <c r="B110" s="1833" t="s">
        <v>1750</v>
      </c>
      <c r="C110" s="1829">
        <v>25142010</v>
      </c>
    </row>
    <row r="111" spans="1:3" s="1777" customFormat="1" ht="16.5" outlineLevel="5" thickBot="1" x14ac:dyDescent="0.3">
      <c r="A111" s="1829">
        <v>2070315</v>
      </c>
      <c r="B111" s="1833" t="s">
        <v>1751</v>
      </c>
      <c r="C111" s="1829">
        <v>25142020</v>
      </c>
    </row>
    <row r="112" spans="1:3" s="1777" customFormat="1" ht="32.25" outlineLevel="5" thickBot="1" x14ac:dyDescent="0.3">
      <c r="A112" s="1829">
        <v>2070315</v>
      </c>
      <c r="B112" s="1833" t="s">
        <v>1752</v>
      </c>
      <c r="C112" s="1829">
        <v>25142030</v>
      </c>
    </row>
    <row r="113" spans="1:3" s="1777" customFormat="1" ht="16.5" outlineLevel="5" thickBot="1" x14ac:dyDescent="0.3">
      <c r="A113" s="1829">
        <v>2070315</v>
      </c>
      <c r="B113" s="1833" t="s">
        <v>1753</v>
      </c>
      <c r="C113" s="1829">
        <v>25142040</v>
      </c>
    </row>
    <row r="114" spans="1:3" s="1777" customFormat="1" ht="16.5" outlineLevel="4" thickBot="1" x14ac:dyDescent="0.3">
      <c r="A114" s="1830">
        <v>2070315</v>
      </c>
      <c r="B114" s="1828" t="s">
        <v>703</v>
      </c>
      <c r="C114" s="1832">
        <v>25150600</v>
      </c>
    </row>
    <row r="115" spans="1:3" s="1777" customFormat="1" ht="16.5" outlineLevel="5" thickBot="1" x14ac:dyDescent="0.3">
      <c r="A115" s="1829">
        <v>2070315</v>
      </c>
      <c r="B115" s="1833" t="s">
        <v>1754</v>
      </c>
      <c r="C115" s="1829">
        <v>25150610</v>
      </c>
    </row>
    <row r="116" spans="1:3" s="1777" customFormat="1" ht="16.5" outlineLevel="5" thickBot="1" x14ac:dyDescent="0.3">
      <c r="A116" s="1829">
        <v>2070315</v>
      </c>
      <c r="B116" s="1833" t="s">
        <v>1755</v>
      </c>
      <c r="C116" s="1829">
        <v>25150620</v>
      </c>
    </row>
    <row r="117" spans="1:3" s="1777" customFormat="1" ht="16.5" outlineLevel="5" thickBot="1" x14ac:dyDescent="0.3">
      <c r="A117" s="1829">
        <v>2070315</v>
      </c>
      <c r="B117" s="1833" t="s">
        <v>1756</v>
      </c>
      <c r="C117" s="1829">
        <v>25150630</v>
      </c>
    </row>
    <row r="118" spans="1:3" s="1777" customFormat="1" ht="16.5" outlineLevel="5" thickBot="1" x14ac:dyDescent="0.3">
      <c r="A118" s="1829">
        <v>2070315</v>
      </c>
      <c r="B118" s="1833" t="s">
        <v>1757</v>
      </c>
      <c r="C118" s="1829">
        <v>25150640</v>
      </c>
    </row>
    <row r="119" spans="1:3" s="1777" customFormat="1" ht="32.25" outlineLevel="3" thickBot="1" x14ac:dyDescent="0.3">
      <c r="A119" s="1827">
        <v>2070322</v>
      </c>
      <c r="B119" s="1828" t="s">
        <v>2040</v>
      </c>
      <c r="C119" s="1835"/>
    </row>
    <row r="120" spans="1:3" s="1777" customFormat="1" ht="16.5" outlineLevel="4" thickBot="1" x14ac:dyDescent="0.3">
      <c r="A120" s="1830">
        <v>2070322</v>
      </c>
      <c r="B120" s="1828" t="s">
        <v>1106</v>
      </c>
      <c r="C120" s="1832">
        <v>25140100</v>
      </c>
    </row>
    <row r="121" spans="1:3" s="1777" customFormat="1" ht="16.5" outlineLevel="5" thickBot="1" x14ac:dyDescent="0.3">
      <c r="A121" s="1829">
        <v>2070322</v>
      </c>
      <c r="B121" s="1833" t="s">
        <v>1746</v>
      </c>
      <c r="C121" s="1829">
        <v>25141010</v>
      </c>
    </row>
    <row r="122" spans="1:3" ht="16.5" outlineLevel="5" thickBot="1" x14ac:dyDescent="0.3">
      <c r="A122" s="1829">
        <v>2070322</v>
      </c>
      <c r="B122" s="1833" t="s">
        <v>1747</v>
      </c>
      <c r="C122" s="1829">
        <v>25141020</v>
      </c>
    </row>
    <row r="123" spans="1:3" ht="32.25" outlineLevel="5" thickBot="1" x14ac:dyDescent="0.3">
      <c r="A123" s="1829">
        <v>2070322</v>
      </c>
      <c r="B123" s="1833" t="s">
        <v>1748</v>
      </c>
      <c r="C123" s="1829">
        <v>25141030</v>
      </c>
    </row>
    <row r="124" spans="1:3" ht="16.5" outlineLevel="5" thickBot="1" x14ac:dyDescent="0.3">
      <c r="A124" s="1829">
        <v>2070322</v>
      </c>
      <c r="B124" s="1833" t="s">
        <v>1749</v>
      </c>
      <c r="C124" s="1829">
        <v>25141040</v>
      </c>
    </row>
    <row r="125" spans="1:3" ht="16.5" outlineLevel="4" thickBot="1" x14ac:dyDescent="0.3">
      <c r="A125" s="1830">
        <v>2070322</v>
      </c>
      <c r="B125" s="1828" t="s">
        <v>1107</v>
      </c>
      <c r="C125" s="1832">
        <v>25150001</v>
      </c>
    </row>
    <row r="126" spans="1:3" ht="16.5" outlineLevel="5" thickBot="1" x14ac:dyDescent="0.3">
      <c r="A126" s="1829">
        <v>2070322</v>
      </c>
      <c r="B126" s="1833" t="s">
        <v>1750</v>
      </c>
      <c r="C126" s="1829">
        <v>25142010</v>
      </c>
    </row>
    <row r="127" spans="1:3" ht="16.5" outlineLevel="5" thickBot="1" x14ac:dyDescent="0.3">
      <c r="A127" s="1829">
        <v>2070322</v>
      </c>
      <c r="B127" s="1833" t="s">
        <v>1751</v>
      </c>
      <c r="C127" s="1829">
        <v>25142020</v>
      </c>
    </row>
    <row r="128" spans="1:3" ht="32.25" outlineLevel="5" thickBot="1" x14ac:dyDescent="0.3">
      <c r="A128" s="1829">
        <v>2070322</v>
      </c>
      <c r="B128" s="1833" t="s">
        <v>1752</v>
      </c>
      <c r="C128" s="1829">
        <v>25142030</v>
      </c>
    </row>
    <row r="129" spans="1:6" ht="16.5" outlineLevel="5" thickBot="1" x14ac:dyDescent="0.3">
      <c r="A129" s="1829">
        <v>2070322</v>
      </c>
      <c r="B129" s="1833" t="s">
        <v>1753</v>
      </c>
      <c r="C129" s="1829">
        <v>25142040</v>
      </c>
    </row>
    <row r="130" spans="1:6" ht="16.5" outlineLevel="4" thickBot="1" x14ac:dyDescent="0.3">
      <c r="A130" s="1830">
        <v>2070322</v>
      </c>
      <c r="B130" s="1828" t="s">
        <v>703</v>
      </c>
      <c r="C130" s="1832">
        <v>25150600</v>
      </c>
    </row>
    <row r="131" spans="1:6" ht="16.5" outlineLevel="5" thickBot="1" x14ac:dyDescent="0.3">
      <c r="A131" s="1829">
        <v>2070322</v>
      </c>
      <c r="B131" s="1833" t="s">
        <v>1754</v>
      </c>
      <c r="C131" s="1829">
        <v>25150610</v>
      </c>
    </row>
    <row r="132" spans="1:6" ht="16.5" outlineLevel="5" thickBot="1" x14ac:dyDescent="0.3">
      <c r="A132" s="1829">
        <v>2070322</v>
      </c>
      <c r="B132" s="1833" t="s">
        <v>1755</v>
      </c>
      <c r="C132" s="1829">
        <v>25150620</v>
      </c>
    </row>
    <row r="133" spans="1:6" ht="16.5" outlineLevel="5" thickBot="1" x14ac:dyDescent="0.3">
      <c r="A133" s="1829">
        <v>2070322</v>
      </c>
      <c r="B133" s="1833" t="s">
        <v>1756</v>
      </c>
      <c r="C133" s="1829">
        <v>25150630</v>
      </c>
    </row>
    <row r="134" spans="1:6" ht="16.5" outlineLevel="5" thickBot="1" x14ac:dyDescent="0.3">
      <c r="A134" s="1829">
        <v>2070322</v>
      </c>
      <c r="B134" s="1833" t="s">
        <v>1757</v>
      </c>
      <c r="C134" s="1829">
        <v>25150640</v>
      </c>
    </row>
    <row r="135" spans="1:6" ht="48" outlineLevel="3" thickBot="1" x14ac:dyDescent="0.3">
      <c r="A135" s="1827">
        <v>2070323</v>
      </c>
      <c r="B135" s="1828" t="s">
        <v>841</v>
      </c>
      <c r="C135" s="1835"/>
    </row>
    <row r="136" spans="1:6" s="1820" customFormat="1" ht="16.5" outlineLevel="4" thickBot="1" x14ac:dyDescent="0.3">
      <c r="A136" s="1799">
        <v>2070323</v>
      </c>
      <c r="B136" s="1800" t="s">
        <v>1803</v>
      </c>
      <c r="C136" s="1799">
        <v>25132015</v>
      </c>
      <c r="D136" s="1836"/>
      <c r="E136" s="1795"/>
      <c r="F136" s="1795"/>
    </row>
    <row r="137" spans="1:6" s="1820" customFormat="1" ht="32.25" outlineLevel="4" thickBot="1" x14ac:dyDescent="0.3">
      <c r="A137" s="1799">
        <v>2070323</v>
      </c>
      <c r="B137" s="1800" t="s">
        <v>1808</v>
      </c>
      <c r="C137" s="1799">
        <v>25132206</v>
      </c>
      <c r="D137" s="1836"/>
      <c r="E137" s="1795"/>
      <c r="F137" s="1795"/>
    </row>
    <row r="138" spans="1:6" s="1820" customFormat="1" ht="16.5" outlineLevel="4" thickBot="1" x14ac:dyDescent="0.3">
      <c r="A138" s="1827">
        <v>2070323</v>
      </c>
      <c r="B138" s="1828" t="s">
        <v>1106</v>
      </c>
      <c r="C138" s="1835">
        <v>25140100</v>
      </c>
      <c r="D138" s="1795"/>
      <c r="E138" s="1795"/>
      <c r="F138" s="1795"/>
    </row>
    <row r="139" spans="1:6" s="1839" customFormat="1" ht="16.5" outlineLevel="5" thickBot="1" x14ac:dyDescent="0.3">
      <c r="A139" s="1794">
        <v>2070323</v>
      </c>
      <c r="B139" s="1837" t="s">
        <v>1746</v>
      </c>
      <c r="C139" s="1794">
        <v>25141010</v>
      </c>
      <c r="D139" s="1838"/>
      <c r="E139" s="1838"/>
      <c r="F139" s="1838"/>
    </row>
    <row r="140" spans="1:6" s="1839" customFormat="1" ht="16.5" outlineLevel="5" thickBot="1" x14ac:dyDescent="0.3">
      <c r="A140" s="1794">
        <v>2070323</v>
      </c>
      <c r="B140" s="1837" t="s">
        <v>1747</v>
      </c>
      <c r="C140" s="1794">
        <v>25141020</v>
      </c>
      <c r="D140" s="1838"/>
      <c r="E140" s="1838"/>
      <c r="F140" s="1838"/>
    </row>
    <row r="141" spans="1:6" s="1839" customFormat="1" ht="32.25" outlineLevel="5" thickBot="1" x14ac:dyDescent="0.3">
      <c r="A141" s="1794">
        <v>2070323</v>
      </c>
      <c r="B141" s="1837" t="s">
        <v>1748</v>
      </c>
      <c r="C141" s="1794">
        <v>25141030</v>
      </c>
      <c r="D141" s="1838"/>
      <c r="E141" s="1838"/>
      <c r="F141" s="1838"/>
    </row>
    <row r="142" spans="1:6" s="1839" customFormat="1" ht="16.5" outlineLevel="5" thickBot="1" x14ac:dyDescent="0.3">
      <c r="A142" s="1794">
        <v>2070323</v>
      </c>
      <c r="B142" s="1837" t="s">
        <v>1749</v>
      </c>
      <c r="C142" s="1794">
        <v>25141040</v>
      </c>
      <c r="D142" s="1838"/>
      <c r="E142" s="1838"/>
      <c r="F142" s="1838"/>
    </row>
    <row r="143" spans="1:6" s="1820" customFormat="1" ht="16.5" outlineLevel="4" thickBot="1" x14ac:dyDescent="0.3">
      <c r="A143" s="1827">
        <v>2070323</v>
      </c>
      <c r="B143" s="1828" t="s">
        <v>1107</v>
      </c>
      <c r="C143" s="1835">
        <v>25150001</v>
      </c>
      <c r="D143" s="1795"/>
      <c r="E143" s="1795"/>
      <c r="F143" s="1795"/>
    </row>
    <row r="144" spans="1:6" s="1820" customFormat="1" ht="16.5" outlineLevel="5" thickBot="1" x14ac:dyDescent="0.3">
      <c r="A144" s="1794">
        <v>2070323</v>
      </c>
      <c r="B144" s="1833" t="s">
        <v>1750</v>
      </c>
      <c r="C144" s="1794">
        <v>25142010</v>
      </c>
      <c r="D144" s="1795"/>
      <c r="E144" s="1795"/>
      <c r="F144" s="1795"/>
    </row>
    <row r="145" spans="1:6" s="1820" customFormat="1" ht="16.5" outlineLevel="5" thickBot="1" x14ac:dyDescent="0.3">
      <c r="A145" s="1794">
        <v>2070323</v>
      </c>
      <c r="B145" s="1833" t="s">
        <v>1751</v>
      </c>
      <c r="C145" s="1794">
        <v>25142020</v>
      </c>
      <c r="D145" s="1795"/>
      <c r="E145" s="1795"/>
      <c r="F145" s="1795"/>
    </row>
    <row r="146" spans="1:6" s="1820" customFormat="1" ht="32.25" outlineLevel="5" thickBot="1" x14ac:dyDescent="0.3">
      <c r="A146" s="1794">
        <v>2070323</v>
      </c>
      <c r="B146" s="1833" t="s">
        <v>1752</v>
      </c>
      <c r="C146" s="1794">
        <v>25142030</v>
      </c>
      <c r="D146" s="1795"/>
      <c r="E146" s="1795"/>
      <c r="F146" s="1795"/>
    </row>
    <row r="147" spans="1:6" s="1820" customFormat="1" ht="16.5" outlineLevel="5" thickBot="1" x14ac:dyDescent="0.3">
      <c r="A147" s="1794">
        <v>2070323</v>
      </c>
      <c r="B147" s="1833" t="s">
        <v>1753</v>
      </c>
      <c r="C147" s="1794">
        <v>25142040</v>
      </c>
      <c r="D147" s="1795"/>
      <c r="E147" s="1795"/>
      <c r="F147" s="1795"/>
    </row>
    <row r="148" spans="1:6" ht="48" outlineLevel="3" thickBot="1" x14ac:dyDescent="0.3">
      <c r="A148" s="1827">
        <v>2070324</v>
      </c>
      <c r="B148" s="1828" t="s">
        <v>2469</v>
      </c>
      <c r="C148" s="1835"/>
      <c r="D148" s="1803"/>
    </row>
    <row r="149" spans="1:6" s="1820" customFormat="1" ht="16.5" outlineLevel="4" thickBot="1" x14ac:dyDescent="0.3">
      <c r="A149" s="1799">
        <v>2070324</v>
      </c>
      <c r="B149" s="1800" t="s">
        <v>1797</v>
      </c>
      <c r="C149" s="1799">
        <v>25132006</v>
      </c>
      <c r="D149" s="1802"/>
      <c r="E149" s="1795"/>
      <c r="F149" s="1795"/>
    </row>
    <row r="150" spans="1:6" s="1820" customFormat="1" ht="32.25" outlineLevel="4" thickBot="1" x14ac:dyDescent="0.3">
      <c r="A150" s="1799">
        <v>2070324</v>
      </c>
      <c r="B150" s="1800" t="s">
        <v>1808</v>
      </c>
      <c r="C150" s="1799">
        <v>25132206</v>
      </c>
      <c r="D150" s="1802"/>
      <c r="E150" s="1795"/>
      <c r="F150" s="1795"/>
    </row>
    <row r="151" spans="1:6" s="1820" customFormat="1" ht="16.5" outlineLevel="4" thickBot="1" x14ac:dyDescent="0.3">
      <c r="A151" s="1827">
        <v>2070324</v>
      </c>
      <c r="B151" s="1828" t="s">
        <v>1106</v>
      </c>
      <c r="C151" s="1835">
        <v>25140100</v>
      </c>
      <c r="D151" s="1795"/>
      <c r="E151" s="1795"/>
      <c r="F151" s="1795"/>
    </row>
    <row r="152" spans="1:6" s="1820" customFormat="1" ht="16.5" outlineLevel="5" thickBot="1" x14ac:dyDescent="0.3">
      <c r="A152" s="1794">
        <v>2070324</v>
      </c>
      <c r="B152" s="1833" t="s">
        <v>1746</v>
      </c>
      <c r="C152" s="1794">
        <v>25141010</v>
      </c>
      <c r="D152" s="1795"/>
      <c r="E152" s="1795"/>
      <c r="F152" s="1795"/>
    </row>
    <row r="153" spans="1:6" s="1820" customFormat="1" ht="16.5" outlineLevel="5" thickBot="1" x14ac:dyDescent="0.3">
      <c r="A153" s="1794">
        <v>2070324</v>
      </c>
      <c r="B153" s="1833" t="s">
        <v>1747</v>
      </c>
      <c r="C153" s="1794">
        <v>25141020</v>
      </c>
      <c r="D153" s="1795"/>
      <c r="E153" s="1795"/>
      <c r="F153" s="1795"/>
    </row>
    <row r="154" spans="1:6" s="1820" customFormat="1" ht="32.25" outlineLevel="5" thickBot="1" x14ac:dyDescent="0.3">
      <c r="A154" s="1794">
        <v>2070324</v>
      </c>
      <c r="B154" s="1833" t="s">
        <v>1748</v>
      </c>
      <c r="C154" s="1794">
        <v>25141030</v>
      </c>
      <c r="D154" s="1795"/>
      <c r="E154" s="1795"/>
      <c r="F154" s="1795"/>
    </row>
    <row r="155" spans="1:6" s="1820" customFormat="1" ht="16.5" outlineLevel="5" thickBot="1" x14ac:dyDescent="0.3">
      <c r="A155" s="1794">
        <v>2070324</v>
      </c>
      <c r="B155" s="1833" t="s">
        <v>1749</v>
      </c>
      <c r="C155" s="1794">
        <v>25141040</v>
      </c>
      <c r="D155" s="1795"/>
      <c r="E155" s="1795"/>
      <c r="F155" s="1795"/>
    </row>
    <row r="156" spans="1:6" s="1820" customFormat="1" ht="16.5" outlineLevel="4" thickBot="1" x14ac:dyDescent="0.3">
      <c r="A156" s="1827">
        <v>2070324</v>
      </c>
      <c r="B156" s="1828" t="s">
        <v>1107</v>
      </c>
      <c r="C156" s="1835">
        <v>25150001</v>
      </c>
      <c r="D156" s="1795"/>
      <c r="E156" s="1795"/>
      <c r="F156" s="1795"/>
    </row>
    <row r="157" spans="1:6" s="1820" customFormat="1" ht="16.5" outlineLevel="5" thickBot="1" x14ac:dyDescent="0.3">
      <c r="A157" s="1794">
        <v>2070324</v>
      </c>
      <c r="B157" s="1833" t="s">
        <v>1750</v>
      </c>
      <c r="C157" s="1794">
        <v>25142010</v>
      </c>
      <c r="D157" s="1795"/>
      <c r="E157" s="1795"/>
      <c r="F157" s="1795"/>
    </row>
    <row r="158" spans="1:6" s="1820" customFormat="1" ht="16.5" outlineLevel="5" thickBot="1" x14ac:dyDescent="0.3">
      <c r="A158" s="1794">
        <v>2070324</v>
      </c>
      <c r="B158" s="1833" t="s">
        <v>1751</v>
      </c>
      <c r="C158" s="1794">
        <v>25142020</v>
      </c>
      <c r="D158" s="1795"/>
      <c r="E158" s="1795"/>
      <c r="F158" s="1795"/>
    </row>
    <row r="159" spans="1:6" s="1820" customFormat="1" ht="32.25" outlineLevel="5" thickBot="1" x14ac:dyDescent="0.3">
      <c r="A159" s="1794">
        <v>2070324</v>
      </c>
      <c r="B159" s="1833" t="s">
        <v>1752</v>
      </c>
      <c r="C159" s="1794">
        <v>25142030</v>
      </c>
      <c r="D159" s="1795"/>
      <c r="E159" s="1795"/>
      <c r="F159" s="1795"/>
    </row>
    <row r="160" spans="1:6" s="1820" customFormat="1" ht="16.5" outlineLevel="5" thickBot="1" x14ac:dyDescent="0.3">
      <c r="A160" s="1794">
        <v>2070324</v>
      </c>
      <c r="B160" s="1833" t="s">
        <v>1753</v>
      </c>
      <c r="C160" s="1794">
        <v>25142040</v>
      </c>
      <c r="D160" s="1795"/>
      <c r="E160" s="1795"/>
      <c r="F160" s="1795"/>
    </row>
    <row r="161" spans="1:3" ht="32.25" outlineLevel="3" thickBot="1" x14ac:dyDescent="0.3">
      <c r="A161" s="1827">
        <v>2070391</v>
      </c>
      <c r="B161" s="1840" t="s">
        <v>619</v>
      </c>
      <c r="C161" s="1835">
        <v>25150700</v>
      </c>
    </row>
    <row r="162" spans="1:3" ht="32.25" outlineLevel="2" thickBot="1" x14ac:dyDescent="0.3">
      <c r="A162" s="1824">
        <v>20701</v>
      </c>
      <c r="B162" s="1825" t="s">
        <v>2470</v>
      </c>
      <c r="C162" s="1826"/>
    </row>
    <row r="163" spans="1:3" ht="32.25" outlineLevel="3" thickBot="1" x14ac:dyDescent="0.3">
      <c r="A163" s="1827">
        <v>207011</v>
      </c>
      <c r="B163" s="1840" t="s">
        <v>2071</v>
      </c>
      <c r="C163" s="1794"/>
    </row>
    <row r="164" spans="1:3" ht="16.5" outlineLevel="4" thickBot="1" x14ac:dyDescent="0.3">
      <c r="A164" s="1830">
        <v>207011</v>
      </c>
      <c r="B164" s="1841" t="s">
        <v>1106</v>
      </c>
      <c r="C164" s="1832">
        <v>25140100</v>
      </c>
    </row>
    <row r="165" spans="1:3" ht="16.5" outlineLevel="5" thickBot="1" x14ac:dyDescent="0.3">
      <c r="A165" s="1829">
        <v>207011</v>
      </c>
      <c r="B165" s="1842" t="s">
        <v>1746</v>
      </c>
      <c r="C165" s="1843">
        <v>25141010</v>
      </c>
    </row>
    <row r="166" spans="1:3" ht="16.5" outlineLevel="5" thickBot="1" x14ac:dyDescent="0.3">
      <c r="A166" s="1829">
        <v>207011</v>
      </c>
      <c r="B166" s="1842" t="s">
        <v>1747</v>
      </c>
      <c r="C166" s="1843">
        <v>25141020</v>
      </c>
    </row>
    <row r="167" spans="1:3" ht="32.25" outlineLevel="5" thickBot="1" x14ac:dyDescent="0.3">
      <c r="A167" s="1829">
        <v>207011</v>
      </c>
      <c r="B167" s="1842" t="s">
        <v>1748</v>
      </c>
      <c r="C167" s="1843">
        <v>25141030</v>
      </c>
    </row>
    <row r="168" spans="1:3" ht="16.5" outlineLevel="5" thickBot="1" x14ac:dyDescent="0.3">
      <c r="A168" s="1829">
        <v>207011</v>
      </c>
      <c r="B168" s="1842" t="s">
        <v>1749</v>
      </c>
      <c r="C168" s="1843">
        <v>25141040</v>
      </c>
    </row>
    <row r="169" spans="1:3" ht="16.5" outlineLevel="4" thickBot="1" x14ac:dyDescent="0.3">
      <c r="A169" s="1830">
        <v>207011</v>
      </c>
      <c r="B169" s="1841" t="s">
        <v>1107</v>
      </c>
      <c r="C169" s="1832">
        <v>25150001</v>
      </c>
    </row>
    <row r="170" spans="1:3" ht="16.5" outlineLevel="5" thickBot="1" x14ac:dyDescent="0.3">
      <c r="A170" s="1829">
        <v>207011</v>
      </c>
      <c r="B170" s="1842" t="s">
        <v>1750</v>
      </c>
      <c r="C170" s="1843">
        <v>25142010</v>
      </c>
    </row>
    <row r="171" spans="1:3" ht="16.5" outlineLevel="5" thickBot="1" x14ac:dyDescent="0.3">
      <c r="A171" s="1829">
        <v>207011</v>
      </c>
      <c r="B171" s="1842" t="s">
        <v>1751</v>
      </c>
      <c r="C171" s="1843">
        <v>25142020</v>
      </c>
    </row>
    <row r="172" spans="1:3" ht="32.25" outlineLevel="5" thickBot="1" x14ac:dyDescent="0.3">
      <c r="A172" s="1829">
        <v>207011</v>
      </c>
      <c r="B172" s="1842" t="s">
        <v>1752</v>
      </c>
      <c r="C172" s="1843">
        <v>25142030</v>
      </c>
    </row>
    <row r="173" spans="1:3" ht="16.5" outlineLevel="5" thickBot="1" x14ac:dyDescent="0.3">
      <c r="A173" s="1829">
        <v>207011</v>
      </c>
      <c r="B173" s="1842" t="s">
        <v>1753</v>
      </c>
      <c r="C173" s="1843">
        <v>25142040</v>
      </c>
    </row>
    <row r="174" spans="1:3" ht="32.25" outlineLevel="3" thickBot="1" x14ac:dyDescent="0.3">
      <c r="A174" s="1827">
        <v>207012</v>
      </c>
      <c r="B174" s="1840" t="s">
        <v>2072</v>
      </c>
      <c r="C174" s="1835"/>
    </row>
    <row r="175" spans="1:3" ht="16.5" outlineLevel="4" thickBot="1" x14ac:dyDescent="0.3">
      <c r="A175" s="1830">
        <v>207012</v>
      </c>
      <c r="B175" s="1841" t="s">
        <v>1106</v>
      </c>
      <c r="C175" s="1832">
        <v>25140100</v>
      </c>
    </row>
    <row r="176" spans="1:3" ht="16.5" outlineLevel="5" thickBot="1" x14ac:dyDescent="0.3">
      <c r="A176" s="1829">
        <v>207012</v>
      </c>
      <c r="B176" s="1842" t="s">
        <v>1746</v>
      </c>
      <c r="C176" s="1843">
        <v>25141010</v>
      </c>
    </row>
    <row r="177" spans="1:5" ht="16.5" outlineLevel="5" thickBot="1" x14ac:dyDescent="0.3">
      <c r="A177" s="1829">
        <v>207012</v>
      </c>
      <c r="B177" s="1842" t="s">
        <v>1747</v>
      </c>
      <c r="C177" s="1843">
        <v>25141020</v>
      </c>
    </row>
    <row r="178" spans="1:5" ht="32.25" outlineLevel="5" thickBot="1" x14ac:dyDescent="0.3">
      <c r="A178" s="1829">
        <v>207012</v>
      </c>
      <c r="B178" s="1842" t="s">
        <v>1748</v>
      </c>
      <c r="C178" s="1843">
        <v>25141030</v>
      </c>
    </row>
    <row r="179" spans="1:5" ht="16.5" outlineLevel="5" thickBot="1" x14ac:dyDescent="0.3">
      <c r="A179" s="1829">
        <v>207012</v>
      </c>
      <c r="B179" s="1842" t="s">
        <v>1749</v>
      </c>
      <c r="C179" s="1843">
        <v>25141040</v>
      </c>
    </row>
    <row r="180" spans="1:5" ht="16.5" outlineLevel="4" thickBot="1" x14ac:dyDescent="0.3">
      <c r="A180" s="1830">
        <v>207012</v>
      </c>
      <c r="B180" s="1844" t="s">
        <v>1107</v>
      </c>
      <c r="C180" s="1845">
        <v>25150001</v>
      </c>
    </row>
    <row r="181" spans="1:5" ht="16.5" outlineLevel="5" thickBot="1" x14ac:dyDescent="0.3">
      <c r="A181" s="1829">
        <v>207012</v>
      </c>
      <c r="B181" s="1842" t="s">
        <v>1750</v>
      </c>
      <c r="C181" s="1843">
        <v>25142010</v>
      </c>
    </row>
    <row r="182" spans="1:5" ht="16.5" outlineLevel="5" thickBot="1" x14ac:dyDescent="0.3">
      <c r="A182" s="1829">
        <v>207012</v>
      </c>
      <c r="B182" s="1842" t="s">
        <v>1751</v>
      </c>
      <c r="C182" s="1843">
        <v>25142020</v>
      </c>
    </row>
    <row r="183" spans="1:5" ht="32.25" outlineLevel="5" thickBot="1" x14ac:dyDescent="0.3">
      <c r="A183" s="1829">
        <v>207012</v>
      </c>
      <c r="B183" s="1842" t="s">
        <v>1752</v>
      </c>
      <c r="C183" s="1843">
        <v>25142030</v>
      </c>
    </row>
    <row r="184" spans="1:5" ht="16.5" outlineLevel="5" thickBot="1" x14ac:dyDescent="0.3">
      <c r="A184" s="1829">
        <v>207012</v>
      </c>
      <c r="B184" s="1842" t="s">
        <v>1753</v>
      </c>
      <c r="C184" s="1843">
        <v>25142040</v>
      </c>
    </row>
    <row r="185" spans="1:5" ht="16.5" outlineLevel="1" thickBot="1" x14ac:dyDescent="0.3">
      <c r="A185" s="1789">
        <v>22000</v>
      </c>
      <c r="B185" s="1790" t="s">
        <v>2471</v>
      </c>
      <c r="C185" s="1791"/>
    </row>
    <row r="186" spans="1:5" ht="16.5" outlineLevel="2" thickBot="1" x14ac:dyDescent="0.3">
      <c r="A186" s="1824">
        <v>20300</v>
      </c>
      <c r="B186" s="1825" t="s">
        <v>2156</v>
      </c>
      <c r="C186" s="1826"/>
    </row>
    <row r="187" spans="1:5" ht="16.5" outlineLevel="4" thickBot="1" x14ac:dyDescent="0.3">
      <c r="A187" s="1830">
        <v>20301</v>
      </c>
      <c r="B187" s="1841" t="s">
        <v>36</v>
      </c>
      <c r="C187" s="1832">
        <v>24010000</v>
      </c>
    </row>
    <row r="188" spans="1:5" ht="16.5" outlineLevel="5" thickBot="1" x14ac:dyDescent="0.3">
      <c r="A188" s="1829">
        <v>20301</v>
      </c>
      <c r="B188" s="1846" t="s">
        <v>327</v>
      </c>
      <c r="C188" s="1829">
        <v>24010100</v>
      </c>
    </row>
    <row r="189" spans="1:5" ht="16.5" outlineLevel="5" thickBot="1" x14ac:dyDescent="0.3">
      <c r="A189" s="1843">
        <v>20301</v>
      </c>
      <c r="B189" s="1842" t="s">
        <v>644</v>
      </c>
      <c r="C189" s="1843">
        <v>24010303</v>
      </c>
    </row>
    <row r="190" spans="1:5" ht="16.5" outlineLevel="5" thickBot="1" x14ac:dyDescent="0.3">
      <c r="A190" s="1829">
        <v>20301</v>
      </c>
      <c r="B190" s="1846" t="s">
        <v>326</v>
      </c>
      <c r="C190" s="1829">
        <v>24010306</v>
      </c>
    </row>
    <row r="191" spans="1:5" ht="32.25" outlineLevel="5" thickBot="1" x14ac:dyDescent="0.3">
      <c r="A191" s="1829">
        <v>20301</v>
      </c>
      <c r="B191" s="1846" t="s">
        <v>2472</v>
      </c>
      <c r="C191" s="1829">
        <v>24010310</v>
      </c>
    </row>
    <row r="192" spans="1:5" ht="16.5" outlineLevel="4" thickBot="1" x14ac:dyDescent="0.3">
      <c r="A192" s="1830">
        <v>20302</v>
      </c>
      <c r="B192" s="1847" t="s">
        <v>328</v>
      </c>
      <c r="C192" s="1832"/>
      <c r="D192" s="1802"/>
      <c r="E192" s="1804"/>
    </row>
    <row r="193" spans="1:5" ht="48" outlineLevel="5" thickBot="1" x14ac:dyDescent="0.3">
      <c r="A193" s="1829">
        <v>20302</v>
      </c>
      <c r="B193" s="1811" t="s">
        <v>646</v>
      </c>
      <c r="C193" s="1809">
        <v>24040000</v>
      </c>
      <c r="D193" s="1836"/>
      <c r="E193" s="1804"/>
    </row>
    <row r="194" spans="1:5" ht="16.5" outlineLevel="4" thickBot="1" x14ac:dyDescent="0.3">
      <c r="A194" s="1848">
        <v>20303</v>
      </c>
      <c r="B194" s="1849" t="s">
        <v>37</v>
      </c>
      <c r="C194" s="1809">
        <v>24050000</v>
      </c>
    </row>
    <row r="195" spans="1:5" ht="16.5" outlineLevel="5" thickBot="1" x14ac:dyDescent="0.3">
      <c r="A195" s="1799">
        <v>20303</v>
      </c>
      <c r="B195" s="1800" t="s">
        <v>647</v>
      </c>
      <c r="C195" s="1799">
        <v>24050000</v>
      </c>
    </row>
    <row r="196" spans="1:5" ht="32.25" outlineLevel="4" thickBot="1" x14ac:dyDescent="0.3">
      <c r="A196" s="1830">
        <v>20304</v>
      </c>
      <c r="B196" s="1841" t="s">
        <v>38</v>
      </c>
      <c r="C196" s="1832">
        <v>24060000</v>
      </c>
    </row>
    <row r="197" spans="1:5" ht="16.5" outlineLevel="5" thickBot="1" x14ac:dyDescent="0.3">
      <c r="A197" s="1829">
        <v>20304</v>
      </c>
      <c r="B197" s="1846" t="s">
        <v>648</v>
      </c>
      <c r="C197" s="1829">
        <v>24060100</v>
      </c>
    </row>
    <row r="198" spans="1:5" ht="16.5" outlineLevel="5" thickBot="1" x14ac:dyDescent="0.3">
      <c r="A198" s="1829">
        <v>20304</v>
      </c>
      <c r="B198" s="1850" t="s">
        <v>1800</v>
      </c>
      <c r="C198" s="1829">
        <v>24060210</v>
      </c>
      <c r="D198" s="1804"/>
    </row>
    <row r="199" spans="1:5" ht="16.5" outlineLevel="5" thickBot="1" x14ac:dyDescent="0.3">
      <c r="A199" s="1829">
        <v>20304</v>
      </c>
      <c r="B199" s="1850" t="s">
        <v>1799</v>
      </c>
      <c r="C199" s="1829">
        <v>24060220</v>
      </c>
    </row>
    <row r="200" spans="1:5" ht="16.5" outlineLevel="5" thickBot="1" x14ac:dyDescent="0.3">
      <c r="A200" s="1799">
        <v>20304</v>
      </c>
      <c r="B200" s="1874" t="s">
        <v>649</v>
      </c>
      <c r="C200" s="1799">
        <v>24060200</v>
      </c>
      <c r="D200" s="1836"/>
      <c r="E200" s="1804"/>
    </row>
    <row r="201" spans="1:5" ht="32.25" outlineLevel="5" thickBot="1" x14ac:dyDescent="0.3">
      <c r="A201" s="1829">
        <v>20304</v>
      </c>
      <c r="B201" s="1851" t="s">
        <v>1801</v>
      </c>
      <c r="C201" s="1829">
        <v>24060221</v>
      </c>
    </row>
    <row r="202" spans="1:5" ht="16.5" outlineLevel="5" thickBot="1" x14ac:dyDescent="0.3">
      <c r="A202" s="1829">
        <v>20304</v>
      </c>
      <c r="B202" s="1846" t="s">
        <v>650</v>
      </c>
      <c r="C202" s="1829">
        <v>24060300</v>
      </c>
    </row>
    <row r="203" spans="1:5" ht="16.5" outlineLevel="5" thickBot="1" x14ac:dyDescent="0.3">
      <c r="A203" s="1829">
        <v>20304</v>
      </c>
      <c r="B203" s="1850" t="s">
        <v>1497</v>
      </c>
      <c r="C203" s="1829">
        <v>24060301</v>
      </c>
    </row>
    <row r="204" spans="1:5" ht="16.5" outlineLevel="5" thickBot="1" x14ac:dyDescent="0.3">
      <c r="A204" s="1829">
        <v>20304</v>
      </c>
      <c r="B204" s="1850" t="s">
        <v>1502</v>
      </c>
      <c r="C204" s="1829">
        <v>24060302</v>
      </c>
    </row>
    <row r="205" spans="1:5" ht="32.25" outlineLevel="5" thickBot="1" x14ac:dyDescent="0.3">
      <c r="A205" s="2251">
        <v>20304</v>
      </c>
      <c r="B205" s="2252" t="s">
        <v>2548</v>
      </c>
      <c r="C205" s="2251">
        <v>24060304</v>
      </c>
      <c r="D205" s="1836"/>
    </row>
    <row r="206" spans="1:5" ht="16.5" outlineLevel="5" thickBot="1" x14ac:dyDescent="0.3">
      <c r="A206" s="2251">
        <v>20304</v>
      </c>
      <c r="B206" s="2252" t="s">
        <v>2549</v>
      </c>
      <c r="C206" s="2251">
        <v>24060305</v>
      </c>
      <c r="D206" s="1836"/>
    </row>
    <row r="207" spans="1:5" ht="32.25" outlineLevel="5" thickBot="1" x14ac:dyDescent="0.3">
      <c r="A207" s="2251">
        <v>20304</v>
      </c>
      <c r="B207" s="2252" t="s">
        <v>2550</v>
      </c>
      <c r="C207" s="2251">
        <v>24060306</v>
      </c>
      <c r="D207" s="1836"/>
    </row>
    <row r="208" spans="1:5" ht="16.5" outlineLevel="4" thickBot="1" x14ac:dyDescent="0.3">
      <c r="A208" s="1830">
        <v>20305</v>
      </c>
      <c r="B208" s="1841" t="s">
        <v>39</v>
      </c>
      <c r="C208" s="1829">
        <v>24070000</v>
      </c>
    </row>
    <row r="209" spans="1:4" ht="16.5" outlineLevel="5" thickBot="1" x14ac:dyDescent="0.3">
      <c r="A209" s="1829">
        <v>20305</v>
      </c>
      <c r="B209" s="1846" t="s">
        <v>2382</v>
      </c>
      <c r="C209" s="1829">
        <v>24070100</v>
      </c>
    </row>
    <row r="210" spans="1:4" ht="16.5" outlineLevel="5" thickBot="1" x14ac:dyDescent="0.3">
      <c r="A210" s="1829">
        <v>20305</v>
      </c>
      <c r="B210" s="1846" t="s">
        <v>651</v>
      </c>
      <c r="C210" s="1829">
        <v>24070200</v>
      </c>
      <c r="D210" s="1804"/>
    </row>
    <row r="211" spans="1:4" ht="16.5" outlineLevel="5" thickBot="1" x14ac:dyDescent="0.3">
      <c r="A211" s="1829">
        <v>20305</v>
      </c>
      <c r="B211" s="1846" t="s">
        <v>652</v>
      </c>
      <c r="C211" s="1829">
        <v>24070300</v>
      </c>
      <c r="D211" s="1804"/>
    </row>
    <row r="212" spans="1:4" ht="16.5" outlineLevel="5" thickBot="1" x14ac:dyDescent="0.3">
      <c r="A212" s="1829">
        <v>20305</v>
      </c>
      <c r="B212" s="1846" t="s">
        <v>653</v>
      </c>
      <c r="C212" s="1829">
        <v>24070400</v>
      </c>
    </row>
    <row r="213" spans="1:4" ht="16.5" outlineLevel="5" thickBot="1" x14ac:dyDescent="0.3">
      <c r="A213" s="1829">
        <v>20305</v>
      </c>
      <c r="B213" s="1800" t="s">
        <v>2473</v>
      </c>
      <c r="C213" s="1799">
        <v>24070500</v>
      </c>
      <c r="D213" s="1836"/>
    </row>
    <row r="214" spans="1:4" ht="16.5" outlineLevel="4" thickBot="1" x14ac:dyDescent="0.3">
      <c r="A214" s="1830">
        <v>20306</v>
      </c>
      <c r="B214" s="1841" t="s">
        <v>40</v>
      </c>
      <c r="C214" s="1832">
        <v>24080000</v>
      </c>
    </row>
    <row r="215" spans="1:4" ht="16.5" outlineLevel="5" thickBot="1" x14ac:dyDescent="0.3">
      <c r="A215" s="1829">
        <v>20306</v>
      </c>
      <c r="B215" s="1846" t="s">
        <v>654</v>
      </c>
      <c r="C215" s="1829">
        <v>24080100</v>
      </c>
    </row>
    <row r="216" spans="1:4" ht="16.5" outlineLevel="5" thickBot="1" x14ac:dyDescent="0.3">
      <c r="A216" s="1829">
        <v>20306</v>
      </c>
      <c r="B216" s="1846" t="s">
        <v>655</v>
      </c>
      <c r="C216" s="1829">
        <v>24080200</v>
      </c>
    </row>
    <row r="217" spans="1:4" ht="16.5" outlineLevel="5" thickBot="1" x14ac:dyDescent="0.3">
      <c r="A217" s="1829">
        <v>20306</v>
      </c>
      <c r="B217" s="1846" t="s">
        <v>656</v>
      </c>
      <c r="C217" s="1829">
        <v>24080300</v>
      </c>
    </row>
    <row r="218" spans="1:4" ht="16.5" outlineLevel="5" thickBot="1" x14ac:dyDescent="0.3">
      <c r="A218" s="1829">
        <v>20306</v>
      </c>
      <c r="B218" s="1846" t="s">
        <v>657</v>
      </c>
      <c r="C218" s="1829">
        <v>24080400</v>
      </c>
    </row>
    <row r="219" spans="1:4" ht="32.25" outlineLevel="4" thickBot="1" x14ac:dyDescent="0.3">
      <c r="A219" s="1830">
        <v>20307</v>
      </c>
      <c r="B219" s="1841" t="s">
        <v>41</v>
      </c>
      <c r="C219" s="1832">
        <v>24090000</v>
      </c>
    </row>
    <row r="220" spans="1:4" ht="16.5" outlineLevel="5" thickBot="1" x14ac:dyDescent="0.3">
      <c r="A220" s="1829">
        <v>20307</v>
      </c>
      <c r="B220" s="1846" t="s">
        <v>658</v>
      </c>
      <c r="C220" s="1829">
        <v>24090100</v>
      </c>
    </row>
    <row r="221" spans="1:4" ht="16.5" outlineLevel="5" thickBot="1" x14ac:dyDescent="0.3">
      <c r="A221" s="2251">
        <v>20307</v>
      </c>
      <c r="B221" s="2253" t="s">
        <v>2552</v>
      </c>
      <c r="C221" s="2251">
        <v>24090101</v>
      </c>
    </row>
    <row r="222" spans="1:4" ht="16.5" outlineLevel="5" thickBot="1" x14ac:dyDescent="0.3">
      <c r="A222" s="2251">
        <v>20307</v>
      </c>
      <c r="B222" s="2253" t="s">
        <v>2553</v>
      </c>
      <c r="C222" s="2251">
        <v>24090102</v>
      </c>
    </row>
    <row r="223" spans="1:4" ht="32.25" outlineLevel="5" thickBot="1" x14ac:dyDescent="0.3">
      <c r="A223" s="1843">
        <v>20307</v>
      </c>
      <c r="B223" s="2253" t="s">
        <v>2551</v>
      </c>
      <c r="C223" s="1843">
        <v>24090200</v>
      </c>
    </row>
    <row r="224" spans="1:4" ht="16.5" outlineLevel="5" thickBot="1" x14ac:dyDescent="0.3">
      <c r="A224" s="1843">
        <v>20307</v>
      </c>
      <c r="B224" s="1842" t="s">
        <v>1805</v>
      </c>
      <c r="C224" s="1843">
        <v>24090210</v>
      </c>
      <c r="D224" s="1836"/>
    </row>
    <row r="225" spans="1:5" ht="16.5" outlineLevel="5" thickBot="1" x14ac:dyDescent="0.3">
      <c r="A225" s="1843">
        <v>20307</v>
      </c>
      <c r="B225" s="1842" t="s">
        <v>659</v>
      </c>
      <c r="C225" s="1843">
        <v>24090300</v>
      </c>
      <c r="D225" s="1836"/>
    </row>
    <row r="226" spans="1:5" s="1777" customFormat="1" ht="32.25" outlineLevel="5" thickBot="1" x14ac:dyDescent="0.3">
      <c r="A226" s="2251">
        <v>20307</v>
      </c>
      <c r="B226" s="2253" t="s">
        <v>2554</v>
      </c>
      <c r="C226" s="2251">
        <v>24090400</v>
      </c>
      <c r="D226" s="1836"/>
    </row>
    <row r="227" spans="1:5" s="1777" customFormat="1" ht="16.5" outlineLevel="4" thickBot="1" x14ac:dyDescent="0.3">
      <c r="A227" s="1830">
        <v>20308</v>
      </c>
      <c r="B227" s="1841" t="s">
        <v>42</v>
      </c>
      <c r="C227" s="1832">
        <v>24030100</v>
      </c>
    </row>
    <row r="228" spans="1:5" s="1777" customFormat="1" ht="16.5" outlineLevel="4" thickBot="1" x14ac:dyDescent="0.3">
      <c r="A228" s="1830">
        <v>20309</v>
      </c>
      <c r="B228" s="1841" t="s">
        <v>43</v>
      </c>
      <c r="C228" s="1832">
        <v>24100400</v>
      </c>
    </row>
    <row r="229" spans="1:5" s="1777" customFormat="1" ht="16.5" outlineLevel="5" thickBot="1" x14ac:dyDescent="0.3">
      <c r="A229" s="1829" t="s">
        <v>2474</v>
      </c>
      <c r="B229" s="1846" t="s">
        <v>1127</v>
      </c>
      <c r="C229" s="1829">
        <v>24100402</v>
      </c>
    </row>
    <row r="230" spans="1:5" s="1777" customFormat="1" ht="16.5" outlineLevel="5" thickBot="1" x14ac:dyDescent="0.3">
      <c r="A230" s="1829">
        <v>20309</v>
      </c>
      <c r="B230" s="1846" t="s">
        <v>2475</v>
      </c>
      <c r="C230" s="1829">
        <v>24100411</v>
      </c>
    </row>
    <row r="231" spans="1:5" s="1777" customFormat="1" ht="16.5" outlineLevel="5" thickBot="1" x14ac:dyDescent="0.3">
      <c r="A231" s="1829">
        <v>20309</v>
      </c>
      <c r="B231" s="1846" t="s">
        <v>662</v>
      </c>
      <c r="C231" s="1829">
        <v>24100405</v>
      </c>
    </row>
    <row r="232" spans="1:5" s="1777" customFormat="1" ht="16.5" outlineLevel="4" thickBot="1" x14ac:dyDescent="0.3">
      <c r="A232" s="1830">
        <v>20380</v>
      </c>
      <c r="B232" s="1849" t="s">
        <v>44</v>
      </c>
      <c r="C232" s="1832"/>
      <c r="D232" s="1802"/>
      <c r="E232" s="1804"/>
    </row>
    <row r="233" spans="1:5" s="1777" customFormat="1" ht="16.5" outlineLevel="5" thickBot="1" x14ac:dyDescent="0.3">
      <c r="A233" s="1829">
        <v>20380</v>
      </c>
      <c r="B233" s="1849" t="s">
        <v>645</v>
      </c>
      <c r="C233" s="1809">
        <v>24020000</v>
      </c>
      <c r="D233" s="1836"/>
      <c r="E233" s="1804"/>
    </row>
    <row r="234" spans="1:5" s="1777" customFormat="1" ht="17.25" customHeight="1" outlineLevel="4" thickBot="1" x14ac:dyDescent="0.3">
      <c r="A234" s="1830" t="s">
        <v>2476</v>
      </c>
      <c r="B234" s="1841" t="s">
        <v>578</v>
      </c>
      <c r="C234" s="1832">
        <v>25010000</v>
      </c>
    </row>
    <row r="235" spans="1:5" s="1777" customFormat="1" ht="16.5" outlineLevel="5" thickBot="1" x14ac:dyDescent="0.3">
      <c r="A235" s="1852">
        <v>204011</v>
      </c>
      <c r="B235" s="1846" t="s">
        <v>2477</v>
      </c>
      <c r="C235" s="1832"/>
    </row>
    <row r="236" spans="1:5" s="1777" customFormat="1" ht="16.5" outlineLevel="6" thickBot="1" x14ac:dyDescent="0.3">
      <c r="A236" s="1829">
        <v>204011</v>
      </c>
      <c r="B236" s="1846" t="s">
        <v>2478</v>
      </c>
      <c r="C236" s="1829">
        <v>25010200</v>
      </c>
    </row>
    <row r="237" spans="1:5" s="1777" customFormat="1" ht="48" outlineLevel="6" thickBot="1" x14ac:dyDescent="0.3">
      <c r="A237" s="1829">
        <v>204011</v>
      </c>
      <c r="B237" s="1874" t="s">
        <v>2479</v>
      </c>
      <c r="C237" s="1799">
        <v>27010139</v>
      </c>
      <c r="D237" s="1836"/>
      <c r="E237" s="1804"/>
    </row>
    <row r="238" spans="1:5" s="1777" customFormat="1" ht="16.5" outlineLevel="5" thickBot="1" x14ac:dyDescent="0.3">
      <c r="A238" s="1852">
        <v>204012</v>
      </c>
      <c r="B238" s="1846" t="s">
        <v>2480</v>
      </c>
      <c r="C238" s="1829"/>
    </row>
    <row r="239" spans="1:5" s="1777" customFormat="1" ht="16.5" outlineLevel="6" thickBot="1" x14ac:dyDescent="0.3">
      <c r="A239" s="1853">
        <v>204012</v>
      </c>
      <c r="B239" s="1854" t="s">
        <v>2481</v>
      </c>
      <c r="C239" s="1855">
        <v>25040200</v>
      </c>
    </row>
    <row r="240" spans="1:5" s="1777" customFormat="1" ht="16.5" outlineLevel="7" thickBot="1" x14ac:dyDescent="0.3">
      <c r="A240" s="1829">
        <v>204012</v>
      </c>
      <c r="B240" s="1851" t="s">
        <v>671</v>
      </c>
      <c r="C240" s="1829">
        <v>25040203</v>
      </c>
    </row>
    <row r="241" spans="1:6" s="1777" customFormat="1" ht="16.5" outlineLevel="7" thickBot="1" x14ac:dyDescent="0.3">
      <c r="A241" s="1829">
        <v>204012</v>
      </c>
      <c r="B241" s="1851" t="s">
        <v>672</v>
      </c>
      <c r="C241" s="1829">
        <v>25040204</v>
      </c>
    </row>
    <row r="242" spans="1:6" ht="16.5" outlineLevel="7" thickBot="1" x14ac:dyDescent="0.3">
      <c r="A242" s="1829">
        <v>204012</v>
      </c>
      <c r="B242" s="1851" t="s">
        <v>1216</v>
      </c>
      <c r="C242" s="1829">
        <v>25040205</v>
      </c>
    </row>
    <row r="243" spans="1:6" ht="16.5" outlineLevel="7" thickBot="1" x14ac:dyDescent="0.3">
      <c r="A243" s="1829">
        <v>204012</v>
      </c>
      <c r="B243" s="1846" t="s">
        <v>1217</v>
      </c>
      <c r="C243" s="1829">
        <v>25040206</v>
      </c>
    </row>
    <row r="244" spans="1:6" ht="16.5" outlineLevel="6" thickBot="1" x14ac:dyDescent="0.3">
      <c r="A244" s="1853">
        <v>204012</v>
      </c>
      <c r="B244" s="1856" t="s">
        <v>673</v>
      </c>
      <c r="C244" s="1855">
        <v>25040300</v>
      </c>
    </row>
    <row r="245" spans="1:6" ht="16.5" outlineLevel="7" thickBot="1" x14ac:dyDescent="0.3">
      <c r="A245" s="1829">
        <v>204012</v>
      </c>
      <c r="B245" s="1851" t="s">
        <v>674</v>
      </c>
      <c r="C245" s="1829">
        <v>25040303</v>
      </c>
    </row>
    <row r="246" spans="1:6" ht="16.5" outlineLevel="7" thickBot="1" x14ac:dyDescent="0.3">
      <c r="A246" s="1829">
        <v>204012</v>
      </c>
      <c r="B246" s="1851" t="s">
        <v>675</v>
      </c>
      <c r="C246" s="1829">
        <v>25040304</v>
      </c>
    </row>
    <row r="247" spans="1:6" ht="16.5" outlineLevel="7" thickBot="1" x14ac:dyDescent="0.3">
      <c r="A247" s="1829">
        <v>204012</v>
      </c>
      <c r="B247" s="1851" t="s">
        <v>1218</v>
      </c>
      <c r="C247" s="1829">
        <v>25040305</v>
      </c>
    </row>
    <row r="248" spans="1:6" ht="16.5" outlineLevel="7" thickBot="1" x14ac:dyDescent="0.3">
      <c r="A248" s="1829">
        <v>204012</v>
      </c>
      <c r="B248" s="1851" t="s">
        <v>1219</v>
      </c>
      <c r="C248" s="1829">
        <v>25040306</v>
      </c>
    </row>
    <row r="249" spans="1:6" ht="16.5" outlineLevel="4" thickBot="1" x14ac:dyDescent="0.3">
      <c r="A249" s="1830">
        <v>20403</v>
      </c>
      <c r="B249" s="1857" t="s">
        <v>50</v>
      </c>
      <c r="C249" s="1832"/>
    </row>
    <row r="250" spans="1:6" s="1820" customFormat="1" ht="16.5" outlineLevel="5" thickBot="1" x14ac:dyDescent="0.3">
      <c r="A250" s="1827">
        <v>204031</v>
      </c>
      <c r="B250" s="1849" t="s">
        <v>51</v>
      </c>
      <c r="C250" s="1794"/>
      <c r="D250" s="1802"/>
      <c r="E250" s="1858"/>
      <c r="F250" s="1795"/>
    </row>
    <row r="251" spans="1:6" s="1820" customFormat="1" ht="16.5" outlineLevel="6" thickBot="1" x14ac:dyDescent="0.3">
      <c r="A251" s="1829">
        <v>204031</v>
      </c>
      <c r="B251" s="1800" t="s">
        <v>1802</v>
      </c>
      <c r="C251" s="1799">
        <v>25020101</v>
      </c>
      <c r="D251" s="1836"/>
      <c r="E251" s="1858"/>
      <c r="F251" s="1795"/>
    </row>
    <row r="252" spans="1:6" s="1820" customFormat="1" ht="16.5" outlineLevel="6" thickBot="1" x14ac:dyDescent="0.3">
      <c r="A252" s="1794">
        <v>204031</v>
      </c>
      <c r="B252" s="1800" t="s">
        <v>1128</v>
      </c>
      <c r="C252" s="1799">
        <v>25139600</v>
      </c>
      <c r="D252" s="1836"/>
      <c r="E252" s="1858"/>
      <c r="F252" s="1795"/>
    </row>
    <row r="253" spans="1:6" s="1820" customFormat="1" ht="16.5" outlineLevel="5" thickBot="1" x14ac:dyDescent="0.3">
      <c r="A253" s="1830">
        <v>204032</v>
      </c>
      <c r="B253" s="1849" t="s">
        <v>52</v>
      </c>
      <c r="C253" s="1794"/>
      <c r="D253" s="1802"/>
      <c r="E253" s="1858"/>
      <c r="F253" s="1795"/>
    </row>
    <row r="254" spans="1:6" s="1820" customFormat="1" ht="16.5" outlineLevel="6" thickBot="1" x14ac:dyDescent="0.3">
      <c r="A254" s="1829">
        <v>204032</v>
      </c>
      <c r="B254" s="1800" t="s">
        <v>684</v>
      </c>
      <c r="C254" s="1799">
        <v>25130300</v>
      </c>
      <c r="D254" s="1836"/>
      <c r="E254" s="1858"/>
      <c r="F254" s="1795"/>
    </row>
    <row r="255" spans="1:6" s="1820" customFormat="1" ht="32.25" outlineLevel="4" thickBot="1" x14ac:dyDescent="0.3">
      <c r="A255" s="1830">
        <v>20404</v>
      </c>
      <c r="B255" s="1857" t="s">
        <v>53</v>
      </c>
      <c r="C255" s="1830"/>
      <c r="D255" s="1802"/>
      <c r="E255" s="1858"/>
      <c r="F255" s="1795"/>
    </row>
    <row r="256" spans="1:6" s="1820" customFormat="1" ht="16.5" outlineLevel="6" thickBot="1" x14ac:dyDescent="0.3">
      <c r="A256" s="1827">
        <v>204041</v>
      </c>
      <c r="B256" s="1849" t="s">
        <v>54</v>
      </c>
      <c r="C256" s="1835"/>
      <c r="D256" s="1802"/>
      <c r="E256" s="1858"/>
      <c r="F256" s="1795"/>
    </row>
    <row r="257" spans="1:6" s="1820" customFormat="1" ht="16.5" outlineLevel="7" thickBot="1" x14ac:dyDescent="0.3">
      <c r="A257" s="1829">
        <v>204041</v>
      </c>
      <c r="B257" s="1800" t="s">
        <v>670</v>
      </c>
      <c r="C257" s="1799">
        <v>25020102</v>
      </c>
      <c r="D257" s="1836"/>
      <c r="E257" s="1858"/>
      <c r="F257" s="1795"/>
    </row>
    <row r="258" spans="1:6" s="1820" customFormat="1" ht="16.5" outlineLevel="5" thickBot="1" x14ac:dyDescent="0.3">
      <c r="A258" s="1830">
        <v>204042</v>
      </c>
      <c r="B258" s="1849" t="s">
        <v>55</v>
      </c>
      <c r="C258" s="1832">
        <v>25130400</v>
      </c>
      <c r="D258" s="1802"/>
      <c r="E258" s="1858"/>
      <c r="F258" s="1795"/>
    </row>
    <row r="259" spans="1:6" ht="16.5" outlineLevel="4" thickBot="1" x14ac:dyDescent="0.3">
      <c r="A259" s="2274">
        <v>20405</v>
      </c>
      <c r="B259" s="2275" t="s">
        <v>56</v>
      </c>
      <c r="C259" s="2276">
        <v>25040100</v>
      </c>
    </row>
    <row r="260" spans="1:6" ht="16.5" outlineLevel="5" thickBot="1" x14ac:dyDescent="0.3">
      <c r="A260" s="1829">
        <v>20405</v>
      </c>
      <c r="B260" s="1874" t="s">
        <v>2482</v>
      </c>
      <c r="C260" s="1799">
        <v>25040103</v>
      </c>
      <c r="D260" s="1836"/>
      <c r="E260" s="1804"/>
    </row>
    <row r="261" spans="1:6" ht="16.5" outlineLevel="5" thickBot="1" x14ac:dyDescent="0.3">
      <c r="A261" s="1829">
        <v>20405</v>
      </c>
      <c r="B261" s="1874" t="s">
        <v>2483</v>
      </c>
      <c r="C261" s="1794">
        <v>25040104</v>
      </c>
      <c r="D261" s="1836"/>
      <c r="E261" s="1804"/>
    </row>
    <row r="262" spans="1:6" ht="16.5" outlineLevel="5" thickBot="1" x14ac:dyDescent="0.3">
      <c r="A262" s="1829">
        <v>20405</v>
      </c>
      <c r="B262" s="1874" t="s">
        <v>2385</v>
      </c>
      <c r="C262" s="1799">
        <v>25040105</v>
      </c>
      <c r="D262" s="1836"/>
      <c r="E262" s="1804"/>
    </row>
    <row r="263" spans="1:6" ht="16.5" outlineLevel="5" thickBot="1" x14ac:dyDescent="0.3">
      <c r="A263" s="1829">
        <v>20405</v>
      </c>
      <c r="B263" s="1874" t="s">
        <v>2386</v>
      </c>
      <c r="C263" s="1799">
        <v>25040106</v>
      </c>
      <c r="D263" s="1836"/>
      <c r="E263" s="1804"/>
    </row>
    <row r="264" spans="1:6" ht="16.5" outlineLevel="4" thickBot="1" x14ac:dyDescent="0.3">
      <c r="A264" s="1830">
        <v>20406</v>
      </c>
      <c r="B264" s="1841" t="s">
        <v>59</v>
      </c>
      <c r="C264" s="1832">
        <v>25120000</v>
      </c>
    </row>
    <row r="265" spans="1:6" ht="16.5" outlineLevel="5" thickBot="1" x14ac:dyDescent="0.3">
      <c r="A265" s="1829">
        <v>204061</v>
      </c>
      <c r="B265" s="1846" t="s">
        <v>60</v>
      </c>
      <c r="C265" s="1829">
        <v>25120500</v>
      </c>
    </row>
    <row r="266" spans="1:6" ht="16.5" outlineLevel="5" thickBot="1" x14ac:dyDescent="0.3">
      <c r="A266" s="1829">
        <v>204062</v>
      </c>
      <c r="B266" s="1846" t="s">
        <v>61</v>
      </c>
      <c r="C266" s="1829">
        <v>25120600</v>
      </c>
    </row>
    <row r="267" spans="1:6" ht="16.5" outlineLevel="5" thickBot="1" x14ac:dyDescent="0.3">
      <c r="A267" s="1829">
        <v>204063</v>
      </c>
      <c r="B267" s="1846" t="s">
        <v>62</v>
      </c>
      <c r="C267" s="1829">
        <v>25120100</v>
      </c>
    </row>
    <row r="268" spans="1:6" ht="16.5" outlineLevel="5" thickBot="1" x14ac:dyDescent="0.3">
      <c r="A268" s="1829">
        <v>204064</v>
      </c>
      <c r="B268" s="1846" t="s">
        <v>63</v>
      </c>
      <c r="C268" s="1829">
        <v>25120200</v>
      </c>
    </row>
    <row r="269" spans="1:6" ht="16.5" outlineLevel="5" thickBot="1" x14ac:dyDescent="0.3">
      <c r="A269" s="1829">
        <v>204065</v>
      </c>
      <c r="B269" s="1846" t="s">
        <v>64</v>
      </c>
      <c r="C269" s="1829">
        <v>25121000</v>
      </c>
    </row>
    <row r="270" spans="1:6" ht="16.5" outlineLevel="5" thickBot="1" x14ac:dyDescent="0.3">
      <c r="A270" s="1829">
        <v>204065</v>
      </c>
      <c r="B270" s="1851" t="s">
        <v>681</v>
      </c>
      <c r="C270" s="1829">
        <v>25120300</v>
      </c>
    </row>
    <row r="271" spans="1:6" ht="32.25" outlineLevel="4" thickBot="1" x14ac:dyDescent="0.3">
      <c r="A271" s="1830">
        <v>20407</v>
      </c>
      <c r="B271" s="1874" t="s">
        <v>65</v>
      </c>
      <c r="C271" s="1809">
        <v>25100002</v>
      </c>
      <c r="D271" s="1836"/>
      <c r="E271" s="1804"/>
    </row>
    <row r="272" spans="1:6" ht="16.5" outlineLevel="4" thickBot="1" x14ac:dyDescent="0.3">
      <c r="A272" s="1830">
        <v>20408</v>
      </c>
      <c r="B272" s="1841" t="s">
        <v>618</v>
      </c>
      <c r="C272" s="1832">
        <v>25132300</v>
      </c>
    </row>
    <row r="273" spans="1:5" s="1777" customFormat="1" ht="16.5" outlineLevel="5" thickBot="1" x14ac:dyDescent="0.3">
      <c r="A273" s="1829">
        <v>20408</v>
      </c>
      <c r="B273" s="1846" t="s">
        <v>1080</v>
      </c>
      <c r="C273" s="1829">
        <v>25132302</v>
      </c>
    </row>
    <row r="274" spans="1:5" s="1777" customFormat="1" ht="16.5" outlineLevel="5" thickBot="1" x14ac:dyDescent="0.3">
      <c r="A274" s="1829">
        <v>20408</v>
      </c>
      <c r="B274" s="1846" t="s">
        <v>1081</v>
      </c>
      <c r="C274" s="1829">
        <v>25132303</v>
      </c>
    </row>
    <row r="275" spans="1:5" s="1777" customFormat="1" ht="16.5" outlineLevel="5" thickBot="1" x14ac:dyDescent="0.3">
      <c r="A275" s="1829">
        <v>20408</v>
      </c>
      <c r="B275" s="1850" t="s">
        <v>1084</v>
      </c>
      <c r="C275" s="1829">
        <v>25132304</v>
      </c>
    </row>
    <row r="276" spans="1:5" s="1777" customFormat="1" ht="16.5" outlineLevel="5" thickBot="1" x14ac:dyDescent="0.3">
      <c r="A276" s="1829">
        <v>20408</v>
      </c>
      <c r="B276" s="1850" t="s">
        <v>1085</v>
      </c>
      <c r="C276" s="1829">
        <v>25132305</v>
      </c>
    </row>
    <row r="277" spans="1:5" s="1777" customFormat="1" ht="16.5" outlineLevel="5" thickBot="1" x14ac:dyDescent="0.3">
      <c r="A277" s="1829">
        <v>20408</v>
      </c>
      <c r="B277" s="1850" t="s">
        <v>1086</v>
      </c>
      <c r="C277" s="1829">
        <v>25132306</v>
      </c>
    </row>
    <row r="278" spans="1:5" s="1777" customFormat="1" ht="16.5" outlineLevel="5" thickBot="1" x14ac:dyDescent="0.3">
      <c r="A278" s="1829">
        <v>20408</v>
      </c>
      <c r="B278" s="1850" t="s">
        <v>1082</v>
      </c>
      <c r="C278" s="1829">
        <v>25132307</v>
      </c>
    </row>
    <row r="279" spans="1:5" s="1777" customFormat="1" ht="16.5" outlineLevel="5" thickBot="1" x14ac:dyDescent="0.3">
      <c r="A279" s="1829">
        <v>20408</v>
      </c>
      <c r="B279" s="1850" t="s">
        <v>1083</v>
      </c>
      <c r="C279" s="1829">
        <v>25132308</v>
      </c>
    </row>
    <row r="280" spans="1:5" s="1777" customFormat="1" ht="16.5" outlineLevel="4" thickBot="1" x14ac:dyDescent="0.3">
      <c r="A280" s="1830">
        <v>20421</v>
      </c>
      <c r="B280" s="1841" t="s">
        <v>67</v>
      </c>
      <c r="C280" s="1829"/>
    </row>
    <row r="281" spans="1:5" s="1777" customFormat="1" ht="32.25" outlineLevel="5" thickBot="1" x14ac:dyDescent="0.3">
      <c r="A281" s="1843">
        <v>20421</v>
      </c>
      <c r="B281" s="1842" t="s">
        <v>680</v>
      </c>
      <c r="C281" s="1843">
        <v>25100001</v>
      </c>
    </row>
    <row r="282" spans="1:5" s="1777" customFormat="1" ht="16.5" outlineLevel="5" thickBot="1" x14ac:dyDescent="0.3">
      <c r="A282" s="1829">
        <v>20421</v>
      </c>
      <c r="B282" s="1846" t="s">
        <v>572</v>
      </c>
      <c r="C282" s="1829">
        <v>25100003</v>
      </c>
    </row>
    <row r="283" spans="1:5" s="1777" customFormat="1" ht="16.5" outlineLevel="5" thickBot="1" x14ac:dyDescent="0.3">
      <c r="A283" s="1829">
        <v>20421</v>
      </c>
      <c r="B283" s="1846" t="s">
        <v>2484</v>
      </c>
      <c r="C283" s="1829">
        <v>25100004</v>
      </c>
    </row>
    <row r="284" spans="1:5" s="1777" customFormat="1" ht="16.5" outlineLevel="5" thickBot="1" x14ac:dyDescent="0.3">
      <c r="A284" s="1829">
        <v>20421</v>
      </c>
      <c r="B284" s="1846" t="s">
        <v>555</v>
      </c>
      <c r="C284" s="1829">
        <v>25100005</v>
      </c>
    </row>
    <row r="285" spans="1:5" s="1777" customFormat="1" ht="16.5" outlineLevel="5" thickBot="1" x14ac:dyDescent="0.3">
      <c r="A285" s="1829">
        <v>20421</v>
      </c>
      <c r="B285" s="1846" t="s">
        <v>518</v>
      </c>
      <c r="C285" s="1829">
        <v>25100006</v>
      </c>
    </row>
    <row r="286" spans="1:5" s="1777" customFormat="1" ht="16.5" outlineLevel="5" thickBot="1" x14ac:dyDescent="0.3">
      <c r="A286" s="1843">
        <v>20421</v>
      </c>
      <c r="B286" s="1800" t="s">
        <v>700</v>
      </c>
      <c r="C286" s="1799">
        <v>25132700</v>
      </c>
      <c r="D286" s="1836"/>
      <c r="E286" s="1804"/>
    </row>
    <row r="287" spans="1:5" s="1777" customFormat="1" ht="16.5" outlineLevel="5" thickBot="1" x14ac:dyDescent="0.3">
      <c r="A287" s="1843">
        <v>20421</v>
      </c>
      <c r="B287" s="1842" t="s">
        <v>556</v>
      </c>
      <c r="C287" s="1799">
        <v>27010126</v>
      </c>
      <c r="D287" s="1858"/>
      <c r="E287" s="1804"/>
    </row>
    <row r="288" spans="1:5" s="1777" customFormat="1" ht="16.5" outlineLevel="5" thickBot="1" x14ac:dyDescent="0.3">
      <c r="A288" s="1794">
        <v>20421</v>
      </c>
      <c r="B288" s="1800" t="s">
        <v>725</v>
      </c>
      <c r="C288" s="1799">
        <v>27011100</v>
      </c>
      <c r="D288" s="1858"/>
      <c r="E288" s="1804"/>
    </row>
    <row r="289" spans="1:5" s="1777" customFormat="1" ht="16.5" outlineLevel="4" thickBot="1" x14ac:dyDescent="0.3">
      <c r="A289" s="1830">
        <v>20422</v>
      </c>
      <c r="B289" s="1841" t="s">
        <v>68</v>
      </c>
      <c r="C289" s="1832"/>
      <c r="D289" s="1802"/>
    </row>
    <row r="290" spans="1:5" s="1777" customFormat="1" ht="16.5" outlineLevel="5" thickBot="1" x14ac:dyDescent="0.3">
      <c r="A290" s="1829">
        <v>20422</v>
      </c>
      <c r="B290" s="1849" t="s">
        <v>685</v>
      </c>
      <c r="C290" s="1809">
        <v>25130700</v>
      </c>
      <c r="D290" s="1836"/>
      <c r="E290" s="1804"/>
    </row>
    <row r="291" spans="1:5" s="1777" customFormat="1" ht="16.5" outlineLevel="4" thickBot="1" x14ac:dyDescent="0.3">
      <c r="A291" s="1830">
        <v>20423</v>
      </c>
      <c r="B291" s="1841" t="s">
        <v>1743</v>
      </c>
      <c r="C291" s="1829"/>
    </row>
    <row r="292" spans="1:5" s="1777" customFormat="1" ht="16.5" outlineLevel="5" thickBot="1" x14ac:dyDescent="0.3">
      <c r="A292" s="1829">
        <v>20423</v>
      </c>
      <c r="B292" s="1846" t="s">
        <v>1798</v>
      </c>
      <c r="C292" s="1829">
        <v>25130810</v>
      </c>
    </row>
    <row r="293" spans="1:5" s="1777" customFormat="1" ht="16.5" outlineLevel="5" thickBot="1" x14ac:dyDescent="0.3">
      <c r="A293" s="1829">
        <v>20423</v>
      </c>
      <c r="B293" s="1846" t="s">
        <v>2485</v>
      </c>
      <c r="C293" s="1829">
        <v>25130820</v>
      </c>
    </row>
    <row r="294" spans="1:5" s="1777" customFormat="1" ht="16.5" outlineLevel="5" thickBot="1" x14ac:dyDescent="0.3">
      <c r="A294" s="1829">
        <v>20423</v>
      </c>
      <c r="B294" s="1846" t="s">
        <v>1796</v>
      </c>
      <c r="C294" s="1829">
        <v>25132205</v>
      </c>
    </row>
    <row r="295" spans="1:5" s="1777" customFormat="1" ht="32.25" outlineLevel="5" thickBot="1" x14ac:dyDescent="0.3">
      <c r="A295" s="2251">
        <v>20423</v>
      </c>
      <c r="B295" s="2253" t="s">
        <v>2614</v>
      </c>
      <c r="C295" s="2251">
        <v>25130830</v>
      </c>
      <c r="D295" s="1836"/>
    </row>
    <row r="296" spans="1:5" s="1812" customFormat="1" ht="16.5" outlineLevel="4" thickBot="1" x14ac:dyDescent="0.3">
      <c r="A296" s="1859" t="s">
        <v>2262</v>
      </c>
      <c r="B296" s="1844" t="s">
        <v>70</v>
      </c>
      <c r="C296" s="1845">
        <v>25080000</v>
      </c>
    </row>
    <row r="297" spans="1:5" s="1812" customFormat="1" ht="16.5" outlineLevel="5" thickBot="1" x14ac:dyDescent="0.3">
      <c r="A297" s="1860">
        <v>204291</v>
      </c>
      <c r="B297" s="1842" t="s">
        <v>2264</v>
      </c>
      <c r="C297" s="1843"/>
    </row>
    <row r="298" spans="1:5" s="1812" customFormat="1" ht="16.5" outlineLevel="6" thickBot="1" x14ac:dyDescent="0.3">
      <c r="A298" s="1843">
        <v>204291</v>
      </c>
      <c r="B298" s="1842" t="s">
        <v>677</v>
      </c>
      <c r="C298" s="1843">
        <v>25080301</v>
      </c>
    </row>
    <row r="299" spans="1:5" s="1812" customFormat="1" ht="16.5" outlineLevel="5" thickBot="1" x14ac:dyDescent="0.3">
      <c r="A299" s="1860">
        <v>20429</v>
      </c>
      <c r="B299" s="1842" t="s">
        <v>2263</v>
      </c>
      <c r="C299" s="1845"/>
    </row>
    <row r="300" spans="1:5" s="1812" customFormat="1" ht="16.5" outlineLevel="6" thickBot="1" x14ac:dyDescent="0.3">
      <c r="A300" s="1843">
        <v>20429</v>
      </c>
      <c r="B300" s="1842" t="s">
        <v>678</v>
      </c>
      <c r="C300" s="1843">
        <v>25080302</v>
      </c>
    </row>
    <row r="301" spans="1:5" s="1812" customFormat="1" ht="16.5" outlineLevel="6" thickBot="1" x14ac:dyDescent="0.3">
      <c r="A301" s="1843">
        <v>20429</v>
      </c>
      <c r="B301" s="1842" t="s">
        <v>1131</v>
      </c>
      <c r="C301" s="1843">
        <v>25080303</v>
      </c>
    </row>
    <row r="302" spans="1:5" s="1812" customFormat="1" ht="16.5" outlineLevel="6" thickBot="1" x14ac:dyDescent="0.3">
      <c r="A302" s="1843">
        <v>20429</v>
      </c>
      <c r="B302" s="1842" t="s">
        <v>1132</v>
      </c>
      <c r="C302" s="1843">
        <v>25080304</v>
      </c>
    </row>
    <row r="303" spans="1:5" s="1777" customFormat="1" ht="16.5" outlineLevel="4" thickBot="1" x14ac:dyDescent="0.3">
      <c r="A303" s="1830">
        <v>20430</v>
      </c>
      <c r="B303" s="1874" t="s">
        <v>71</v>
      </c>
      <c r="C303" s="1794">
        <v>25110000</v>
      </c>
      <c r="D303" s="1836"/>
      <c r="E303" s="1804"/>
    </row>
    <row r="304" spans="1:5" s="1777" customFormat="1" ht="16.5" outlineLevel="4" thickBot="1" x14ac:dyDescent="0.3">
      <c r="A304" s="1830">
        <v>20431</v>
      </c>
      <c r="B304" s="1861" t="s">
        <v>72</v>
      </c>
      <c r="C304" s="1832">
        <v>25080000</v>
      </c>
    </row>
    <row r="305" spans="1:4" s="1777" customFormat="1" ht="16.5" outlineLevel="5" thickBot="1" x14ac:dyDescent="0.3">
      <c r="A305" s="1829">
        <v>20431</v>
      </c>
      <c r="B305" s="1862" t="s">
        <v>1129</v>
      </c>
      <c r="C305" s="1829">
        <v>25080100</v>
      </c>
    </row>
    <row r="306" spans="1:4" s="1777" customFormat="1" ht="16.5" outlineLevel="5" thickBot="1" x14ac:dyDescent="0.3">
      <c r="A306" s="1829">
        <v>20431</v>
      </c>
      <c r="B306" s="1862" t="s">
        <v>676</v>
      </c>
      <c r="C306" s="1829">
        <v>25080200</v>
      </c>
    </row>
    <row r="307" spans="1:4" s="1777" customFormat="1" ht="16.5" outlineLevel="5" thickBot="1" x14ac:dyDescent="0.3">
      <c r="A307" s="1829">
        <v>20431</v>
      </c>
      <c r="B307" s="1862" t="s">
        <v>1130</v>
      </c>
      <c r="C307" s="1829">
        <v>25080300</v>
      </c>
    </row>
    <row r="308" spans="1:4" s="1777" customFormat="1" ht="16.5" outlineLevel="4" thickBot="1" x14ac:dyDescent="0.3">
      <c r="A308" s="1830">
        <v>20432</v>
      </c>
      <c r="B308" s="1863" t="s">
        <v>2154</v>
      </c>
      <c r="C308" s="1829"/>
    </row>
    <row r="309" spans="1:4" s="1777" customFormat="1" ht="32.25" outlineLevel="5" thickBot="1" x14ac:dyDescent="0.3">
      <c r="A309" s="1860">
        <v>204321</v>
      </c>
      <c r="B309" s="1864" t="s">
        <v>839</v>
      </c>
      <c r="C309" s="1865"/>
    </row>
    <row r="310" spans="1:4" s="1777" customFormat="1" ht="16.5" outlineLevel="6" thickBot="1" x14ac:dyDescent="0.3">
      <c r="A310" s="1843">
        <v>204321</v>
      </c>
      <c r="B310" s="1864" t="s">
        <v>1803</v>
      </c>
      <c r="C310" s="1843">
        <v>25132015</v>
      </c>
    </row>
    <row r="311" spans="1:4" s="1777" customFormat="1" ht="32.25" outlineLevel="6" thickBot="1" x14ac:dyDescent="0.3">
      <c r="A311" s="1843">
        <v>204321</v>
      </c>
      <c r="B311" s="1866" t="s">
        <v>1807</v>
      </c>
      <c r="C311" s="1843">
        <v>25132105</v>
      </c>
      <c r="D311" s="1802"/>
    </row>
    <row r="312" spans="1:4" s="1777" customFormat="1" ht="16.5" outlineLevel="6" thickBot="1" x14ac:dyDescent="0.3">
      <c r="A312" s="1843">
        <v>204321</v>
      </c>
      <c r="B312" s="1866" t="s">
        <v>1796</v>
      </c>
      <c r="C312" s="1843">
        <v>25132205</v>
      </c>
    </row>
    <row r="313" spans="1:4" s="1777" customFormat="1" ht="16.5" outlineLevel="6" thickBot="1" x14ac:dyDescent="0.3">
      <c r="A313" s="1843">
        <v>204321</v>
      </c>
      <c r="B313" s="1864" t="s">
        <v>701</v>
      </c>
      <c r="C313" s="1843">
        <v>25139800</v>
      </c>
    </row>
    <row r="314" spans="1:4" s="1777" customFormat="1" ht="32.25" outlineLevel="5" thickBot="1" x14ac:dyDescent="0.3">
      <c r="A314" s="1860">
        <v>204322</v>
      </c>
      <c r="B314" s="1864" t="s">
        <v>1834</v>
      </c>
      <c r="C314" s="1865"/>
    </row>
    <row r="315" spans="1:4" s="1777" customFormat="1" ht="16.5" outlineLevel="6" thickBot="1" x14ac:dyDescent="0.3">
      <c r="A315" s="1843">
        <v>204322</v>
      </c>
      <c r="B315" s="1864" t="s">
        <v>663</v>
      </c>
      <c r="C315" s="1843">
        <v>24100500</v>
      </c>
      <c r="D315" s="1804"/>
    </row>
    <row r="316" spans="1:4" s="1777" customFormat="1" ht="16.5" outlineLevel="6" thickBot="1" x14ac:dyDescent="0.3">
      <c r="A316" s="1843">
        <v>204322</v>
      </c>
      <c r="B316" s="1864" t="s">
        <v>1803</v>
      </c>
      <c r="C316" s="1843">
        <v>25132015</v>
      </c>
    </row>
    <row r="317" spans="1:4" s="1777" customFormat="1" ht="32.25" outlineLevel="6" thickBot="1" x14ac:dyDescent="0.3">
      <c r="A317" s="1867">
        <v>204322</v>
      </c>
      <c r="B317" s="1868" t="s">
        <v>1807</v>
      </c>
      <c r="C317" s="1867">
        <v>25132105</v>
      </c>
      <c r="D317" s="1802"/>
    </row>
    <row r="318" spans="1:4" s="1777" customFormat="1" ht="16.5" outlineLevel="6" thickBot="1" x14ac:dyDescent="0.3">
      <c r="A318" s="1843">
        <v>204322</v>
      </c>
      <c r="B318" s="1866" t="s">
        <v>1796</v>
      </c>
      <c r="C318" s="1843">
        <v>25132205</v>
      </c>
    </row>
    <row r="319" spans="1:4" s="1777" customFormat="1" ht="16.5" outlineLevel="5" thickBot="1" x14ac:dyDescent="0.3">
      <c r="A319" s="1829">
        <v>204322</v>
      </c>
      <c r="B319" s="1869" t="s">
        <v>701</v>
      </c>
      <c r="C319" s="1829">
        <v>25139800</v>
      </c>
    </row>
    <row r="320" spans="1:4" s="1777" customFormat="1" ht="32.25" outlineLevel="4" thickBot="1" x14ac:dyDescent="0.3">
      <c r="A320" s="1830">
        <v>20433</v>
      </c>
      <c r="B320" s="1861" t="s">
        <v>1816</v>
      </c>
      <c r="C320" s="1829"/>
    </row>
    <row r="321" spans="1:4" s="1777" customFormat="1" ht="16.5" outlineLevel="5" thickBot="1" x14ac:dyDescent="0.3">
      <c r="A321" s="1870">
        <v>20433</v>
      </c>
      <c r="B321" s="1871" t="s">
        <v>1820</v>
      </c>
      <c r="C321" s="1870">
        <v>25131601</v>
      </c>
    </row>
    <row r="322" spans="1:4" s="1777" customFormat="1" ht="32.25" outlineLevel="5" thickBot="1" x14ac:dyDescent="0.3">
      <c r="A322" s="1872">
        <v>20433</v>
      </c>
      <c r="B322" s="1873" t="s">
        <v>1821</v>
      </c>
      <c r="C322" s="1872">
        <v>25131602</v>
      </c>
    </row>
    <row r="323" spans="1:4" s="1777" customFormat="1" ht="16.5" outlineLevel="5" thickBot="1" x14ac:dyDescent="0.3">
      <c r="A323" s="1829">
        <v>20433</v>
      </c>
      <c r="B323" s="1862" t="s">
        <v>1822</v>
      </c>
      <c r="C323" s="1829">
        <v>25131603</v>
      </c>
    </row>
    <row r="324" spans="1:4" s="1777" customFormat="1" ht="16.5" outlineLevel="5" thickBot="1" x14ac:dyDescent="0.3">
      <c r="A324" s="1829">
        <v>20433</v>
      </c>
      <c r="B324" s="1862" t="s">
        <v>1804</v>
      </c>
      <c r="C324" s="1829">
        <v>25132025</v>
      </c>
    </row>
    <row r="325" spans="1:4" s="1777" customFormat="1" ht="16.5" outlineLevel="4" thickBot="1" x14ac:dyDescent="0.3">
      <c r="A325" s="1830">
        <v>20434</v>
      </c>
      <c r="B325" s="1861" t="s">
        <v>626</v>
      </c>
      <c r="C325" s="1832">
        <v>24100200</v>
      </c>
    </row>
    <row r="326" spans="1:4" s="1777" customFormat="1" ht="32.25" outlineLevel="4" thickBot="1" x14ac:dyDescent="0.3">
      <c r="A326" s="1852" t="s">
        <v>2486</v>
      </c>
      <c r="B326" s="1841" t="s">
        <v>1412</v>
      </c>
      <c r="C326" s="1832">
        <v>24100600</v>
      </c>
    </row>
    <row r="327" spans="1:4" s="1777" customFormat="1" ht="32.25" outlineLevel="5" thickBot="1" x14ac:dyDescent="0.3">
      <c r="A327" s="1829">
        <v>20435</v>
      </c>
      <c r="B327" s="1846" t="s">
        <v>664</v>
      </c>
      <c r="C327" s="1829">
        <v>24100602</v>
      </c>
    </row>
    <row r="328" spans="1:4" s="1777" customFormat="1" ht="16.5" outlineLevel="5" thickBot="1" x14ac:dyDescent="0.3">
      <c r="A328" s="1829">
        <v>20435</v>
      </c>
      <c r="B328" s="1846" t="s">
        <v>628</v>
      </c>
      <c r="C328" s="1829">
        <v>24100603</v>
      </c>
    </row>
    <row r="329" spans="1:4" s="1777" customFormat="1" ht="16.5" outlineLevel="5" thickBot="1" x14ac:dyDescent="0.3">
      <c r="A329" s="1829">
        <v>20435</v>
      </c>
      <c r="B329" s="1846" t="s">
        <v>665</v>
      </c>
      <c r="C329" s="1829">
        <v>24100604</v>
      </c>
    </row>
    <row r="330" spans="1:4" s="1777" customFormat="1" ht="16.5" outlineLevel="5" thickBot="1" x14ac:dyDescent="0.3">
      <c r="A330" s="1829">
        <v>20435</v>
      </c>
      <c r="B330" s="1846" t="s">
        <v>666</v>
      </c>
      <c r="C330" s="1829">
        <v>24100605</v>
      </c>
    </row>
    <row r="331" spans="1:4" s="1777" customFormat="1" ht="32.25" outlineLevel="5" thickBot="1" x14ac:dyDescent="0.3">
      <c r="A331" s="2251">
        <v>20435</v>
      </c>
      <c r="B331" s="2253" t="s">
        <v>2555</v>
      </c>
      <c r="C331" s="2251">
        <v>24100606</v>
      </c>
      <c r="D331" s="1836"/>
    </row>
    <row r="332" spans="1:4" s="1777" customFormat="1" ht="16.5" outlineLevel="4" thickBot="1" x14ac:dyDescent="0.3">
      <c r="A332" s="1852" t="s">
        <v>2487</v>
      </c>
      <c r="B332" s="1841" t="s">
        <v>629</v>
      </c>
      <c r="C332" s="1832">
        <v>25131200</v>
      </c>
    </row>
    <row r="333" spans="1:4" s="1777" customFormat="1" ht="16.5" outlineLevel="5" thickBot="1" x14ac:dyDescent="0.3">
      <c r="A333" s="1829">
        <v>20436</v>
      </c>
      <c r="B333" s="1850" t="s">
        <v>689</v>
      </c>
      <c r="C333" s="1829">
        <v>25131201</v>
      </c>
    </row>
    <row r="334" spans="1:4" s="1777" customFormat="1" ht="32.25" outlineLevel="5" thickBot="1" x14ac:dyDescent="0.3">
      <c r="A334" s="1829">
        <v>20436</v>
      </c>
      <c r="B334" s="1850" t="s">
        <v>1794</v>
      </c>
      <c r="C334" s="1829">
        <v>25131203</v>
      </c>
    </row>
    <row r="335" spans="1:4" s="1777" customFormat="1" ht="32.25" outlineLevel="5" thickBot="1" x14ac:dyDescent="0.3">
      <c r="A335" s="1829">
        <v>20436</v>
      </c>
      <c r="B335" s="1850" t="s">
        <v>1795</v>
      </c>
      <c r="C335" s="1829">
        <v>25131204</v>
      </c>
    </row>
    <row r="336" spans="1:4" s="1777" customFormat="1" ht="16.5" outlineLevel="5" thickBot="1" x14ac:dyDescent="0.3">
      <c r="A336" s="1829">
        <v>20436</v>
      </c>
      <c r="B336" s="1850" t="s">
        <v>691</v>
      </c>
      <c r="C336" s="1829">
        <v>25131400</v>
      </c>
    </row>
    <row r="337" spans="1:5" s="1777" customFormat="1" ht="16.5" outlineLevel="4" thickBot="1" x14ac:dyDescent="0.3">
      <c r="A337" s="1830">
        <v>20437</v>
      </c>
      <c r="B337" s="1841" t="s">
        <v>1291</v>
      </c>
      <c r="C337" s="1832"/>
    </row>
    <row r="338" spans="1:5" s="1777" customFormat="1" ht="32.25" outlineLevel="5" thickBot="1" x14ac:dyDescent="0.3">
      <c r="A338" s="1799">
        <v>20437</v>
      </c>
      <c r="B338" s="2253" t="s">
        <v>2556</v>
      </c>
      <c r="C338" s="1799">
        <v>25130600</v>
      </c>
      <c r="D338" s="1836"/>
      <c r="E338" s="1804"/>
    </row>
    <row r="339" spans="1:5" s="1777" customFormat="1" ht="16.5" outlineLevel="5" thickBot="1" x14ac:dyDescent="0.3">
      <c r="A339" s="1799">
        <v>20437</v>
      </c>
      <c r="B339" s="2253" t="s">
        <v>2611</v>
      </c>
      <c r="C339" s="1799">
        <v>25132200</v>
      </c>
      <c r="D339" s="1836"/>
      <c r="E339" s="1804"/>
    </row>
    <row r="340" spans="1:5" s="1777" customFormat="1" ht="24" customHeight="1" outlineLevel="5" thickBot="1" x14ac:dyDescent="0.3">
      <c r="A340" s="1799">
        <v>20437</v>
      </c>
      <c r="B340" s="1800" t="s">
        <v>2488</v>
      </c>
      <c r="C340" s="1799">
        <v>25132201</v>
      </c>
      <c r="D340" s="1836"/>
      <c r="E340" s="1804"/>
    </row>
    <row r="341" spans="1:5" s="1777" customFormat="1" ht="48" outlineLevel="5" thickBot="1" x14ac:dyDescent="0.3">
      <c r="A341" s="2251">
        <v>20437</v>
      </c>
      <c r="B341" s="2253" t="s">
        <v>2557</v>
      </c>
      <c r="C341" s="2251">
        <v>25132202</v>
      </c>
      <c r="D341" s="1836"/>
      <c r="E341" s="1804"/>
    </row>
    <row r="342" spans="1:5" s="1777" customFormat="1" ht="16.5" outlineLevel="4" thickBot="1" x14ac:dyDescent="0.3">
      <c r="A342" s="1848">
        <v>20438</v>
      </c>
      <c r="B342" s="1849" t="s">
        <v>1411</v>
      </c>
      <c r="C342" s="1809"/>
      <c r="D342" s="1836"/>
    </row>
    <row r="343" spans="1:5" s="1777" customFormat="1" ht="16.5" outlineLevel="5" thickBot="1" x14ac:dyDescent="0.3">
      <c r="A343" s="1799">
        <v>20438</v>
      </c>
      <c r="B343" s="1800" t="s">
        <v>1411</v>
      </c>
      <c r="C343" s="1799">
        <v>24100601</v>
      </c>
      <c r="D343" s="1836"/>
    </row>
    <row r="344" spans="1:5" s="1777" customFormat="1" ht="48" outlineLevel="5" thickBot="1" x14ac:dyDescent="0.3">
      <c r="A344" s="2251">
        <v>20438</v>
      </c>
      <c r="B344" s="2253" t="s">
        <v>2558</v>
      </c>
      <c r="C344" s="2251">
        <v>24100607</v>
      </c>
      <c r="D344" s="1836"/>
    </row>
    <row r="345" spans="1:5" s="1777" customFormat="1" ht="16.5" outlineLevel="4" thickBot="1" x14ac:dyDescent="0.3">
      <c r="A345" s="1830">
        <v>20439</v>
      </c>
      <c r="B345" s="1841" t="s">
        <v>698</v>
      </c>
      <c r="C345" s="1832">
        <v>25132301</v>
      </c>
    </row>
    <row r="346" spans="1:5" s="1777" customFormat="1" ht="32.25" outlineLevel="4" thickBot="1" x14ac:dyDescent="0.3">
      <c r="A346" s="1830">
        <v>20440</v>
      </c>
      <c r="B346" s="1841" t="s">
        <v>1736</v>
      </c>
      <c r="C346" s="1829"/>
    </row>
    <row r="347" spans="1:5" s="1777" customFormat="1" ht="16.5" outlineLevel="5" thickBot="1" x14ac:dyDescent="0.3">
      <c r="A347" s="1829">
        <v>20440</v>
      </c>
      <c r="B347" s="1842" t="s">
        <v>722</v>
      </c>
      <c r="C347" s="1829">
        <v>27010400</v>
      </c>
    </row>
    <row r="348" spans="1:5" s="1777" customFormat="1" ht="16.5" outlineLevel="4" thickBot="1" x14ac:dyDescent="0.3">
      <c r="A348" s="1830">
        <v>20441</v>
      </c>
      <c r="B348" s="1841" t="s">
        <v>627</v>
      </c>
      <c r="C348" s="1832">
        <v>24100900</v>
      </c>
    </row>
    <row r="349" spans="1:5" s="1777" customFormat="1" ht="32.25" outlineLevel="4" thickBot="1" x14ac:dyDescent="0.3">
      <c r="A349" s="1830">
        <v>20442</v>
      </c>
      <c r="B349" s="1841" t="s">
        <v>2489</v>
      </c>
      <c r="C349" s="1832"/>
    </row>
    <row r="350" spans="1:5" s="1777" customFormat="1" ht="16.5" outlineLevel="5" thickBot="1" x14ac:dyDescent="0.3">
      <c r="A350" s="1829">
        <v>20442</v>
      </c>
      <c r="B350" s="1846" t="s">
        <v>660</v>
      </c>
      <c r="C350" s="1829">
        <v>24100300</v>
      </c>
    </row>
    <row r="351" spans="1:5" s="1777" customFormat="1" ht="48" outlineLevel="5" thickBot="1" x14ac:dyDescent="0.3">
      <c r="A351" s="1829">
        <v>20442</v>
      </c>
      <c r="B351" s="1846" t="s">
        <v>1744</v>
      </c>
      <c r="C351" s="1829">
        <v>25132600</v>
      </c>
    </row>
    <row r="352" spans="1:5" s="1836" customFormat="1" ht="48" outlineLevel="5" thickBot="1" x14ac:dyDescent="0.3">
      <c r="A352" s="2251">
        <v>20442</v>
      </c>
      <c r="B352" s="2253" t="s">
        <v>2559</v>
      </c>
      <c r="C352" s="2251">
        <v>25132601</v>
      </c>
    </row>
    <row r="353" spans="1:6" s="1836" customFormat="1" ht="32.25" outlineLevel="5" thickBot="1" x14ac:dyDescent="0.3">
      <c r="A353" s="2251">
        <v>20442</v>
      </c>
      <c r="B353" s="2253" t="s">
        <v>2560</v>
      </c>
      <c r="C353" s="2251">
        <v>25132602</v>
      </c>
    </row>
    <row r="354" spans="1:6" s="1836" customFormat="1" ht="32.25" outlineLevel="5" thickBot="1" x14ac:dyDescent="0.3">
      <c r="A354" s="2251">
        <v>20442</v>
      </c>
      <c r="B354" s="2253" t="s">
        <v>2561</v>
      </c>
      <c r="C354" s="2251">
        <v>25132603</v>
      </c>
    </row>
    <row r="355" spans="1:6" s="1836" customFormat="1" ht="16.5" outlineLevel="5" thickBot="1" x14ac:dyDescent="0.3">
      <c r="A355" s="2251">
        <v>20442</v>
      </c>
      <c r="B355" s="2253" t="s">
        <v>2562</v>
      </c>
      <c r="C355" s="2251">
        <v>25132604</v>
      </c>
    </row>
    <row r="356" spans="1:6" s="1836" customFormat="1" ht="48" outlineLevel="5" thickBot="1" x14ac:dyDescent="0.3">
      <c r="A356" s="2251">
        <v>20442</v>
      </c>
      <c r="B356" s="2253" t="s">
        <v>2563</v>
      </c>
      <c r="C356" s="2251">
        <v>25132605</v>
      </c>
    </row>
    <row r="357" spans="1:6" s="1836" customFormat="1" ht="32.25" outlineLevel="5" thickBot="1" x14ac:dyDescent="0.3">
      <c r="A357" s="2251">
        <v>20442</v>
      </c>
      <c r="B357" s="2253" t="s">
        <v>2564</v>
      </c>
      <c r="C357" s="2251">
        <v>25132606</v>
      </c>
    </row>
    <row r="358" spans="1:6" s="1836" customFormat="1" ht="16.5" outlineLevel="5" thickBot="1" x14ac:dyDescent="0.3">
      <c r="A358" s="2251">
        <v>20442</v>
      </c>
      <c r="B358" s="2253" t="s">
        <v>2565</v>
      </c>
      <c r="C358" s="2251">
        <v>25132607</v>
      </c>
    </row>
    <row r="359" spans="1:6" s="1933" customFormat="1" ht="16.5" outlineLevel="5" thickBot="1" x14ac:dyDescent="0.3">
      <c r="A359" s="2251">
        <v>20442</v>
      </c>
      <c r="B359" s="2253" t="s">
        <v>2566</v>
      </c>
      <c r="C359" s="2251">
        <v>25132608</v>
      </c>
      <c r="D359" s="1836"/>
      <c r="E359" s="1836"/>
      <c r="F359" s="1836"/>
    </row>
    <row r="360" spans="1:6" s="1777" customFormat="1" ht="32.25" outlineLevel="4" thickBot="1" x14ac:dyDescent="0.3">
      <c r="A360" s="1830">
        <v>20443</v>
      </c>
      <c r="B360" s="1841" t="s">
        <v>1742</v>
      </c>
      <c r="C360" s="1832">
        <v>25132800</v>
      </c>
    </row>
    <row r="361" spans="1:6" s="1777" customFormat="1" ht="16.5" outlineLevel="4" thickBot="1" x14ac:dyDescent="0.3">
      <c r="A361" s="1848">
        <v>20450</v>
      </c>
      <c r="B361" s="1849" t="s">
        <v>2490</v>
      </c>
      <c r="C361" s="1809">
        <v>25130701</v>
      </c>
      <c r="D361" s="1836"/>
      <c r="E361" s="1804"/>
    </row>
    <row r="362" spans="1:6" s="1777" customFormat="1" ht="16.5" outlineLevel="4" thickBot="1" x14ac:dyDescent="0.3">
      <c r="A362" s="1830">
        <v>20495</v>
      </c>
      <c r="B362" s="1841" t="s">
        <v>838</v>
      </c>
      <c r="C362" s="1829"/>
    </row>
    <row r="363" spans="1:6" s="1777" customFormat="1" ht="32.25" outlineLevel="5" thickBot="1" x14ac:dyDescent="0.3">
      <c r="A363" s="1852">
        <v>204951</v>
      </c>
      <c r="B363" s="1846" t="s">
        <v>840</v>
      </c>
      <c r="C363" s="1829"/>
    </row>
    <row r="364" spans="1:6" s="1777" customFormat="1" ht="32.25" outlineLevel="6" thickBot="1" x14ac:dyDescent="0.3">
      <c r="A364" s="1829">
        <v>204951</v>
      </c>
      <c r="B364" s="1842" t="s">
        <v>1807</v>
      </c>
      <c r="C364" s="1843">
        <v>25132105</v>
      </c>
    </row>
    <row r="365" spans="1:6" s="1777" customFormat="1" ht="16.5" outlineLevel="6" thickBot="1" x14ac:dyDescent="0.3">
      <c r="A365" s="1829">
        <v>204951</v>
      </c>
      <c r="B365" s="1842" t="s">
        <v>1796</v>
      </c>
      <c r="C365" s="1843">
        <v>25132205</v>
      </c>
    </row>
    <row r="366" spans="1:6" s="1777" customFormat="1" ht="16.5" outlineLevel="6" thickBot="1" x14ac:dyDescent="0.3">
      <c r="A366" s="1829">
        <v>204951</v>
      </c>
      <c r="B366" s="1842" t="s">
        <v>1797</v>
      </c>
      <c r="C366" s="1843">
        <v>25132006</v>
      </c>
    </row>
    <row r="367" spans="1:6" s="1777" customFormat="1" ht="32.25" outlineLevel="5" thickBot="1" x14ac:dyDescent="0.3">
      <c r="A367" s="1852">
        <v>204952</v>
      </c>
      <c r="B367" s="1842" t="s">
        <v>1005</v>
      </c>
      <c r="C367" s="1845"/>
    </row>
    <row r="368" spans="1:6" s="1777" customFormat="1" ht="32.25" outlineLevel="6" thickBot="1" x14ac:dyDescent="0.3">
      <c r="A368" s="1829">
        <v>204952</v>
      </c>
      <c r="B368" s="1874" t="s">
        <v>1807</v>
      </c>
      <c r="C368" s="1799">
        <v>25132105</v>
      </c>
    </row>
    <row r="369" spans="1:4" s="1777" customFormat="1" ht="16.5" outlineLevel="6" thickBot="1" x14ac:dyDescent="0.3">
      <c r="A369" s="1829">
        <v>204952</v>
      </c>
      <c r="B369" s="1875" t="s">
        <v>1796</v>
      </c>
      <c r="C369" s="1794">
        <v>25132205</v>
      </c>
    </row>
    <row r="370" spans="1:4" s="1777" customFormat="1" ht="16.5" outlineLevel="6" thickBot="1" x14ac:dyDescent="0.3">
      <c r="A370" s="1829">
        <v>204952</v>
      </c>
      <c r="B370" s="1850" t="s">
        <v>1797</v>
      </c>
      <c r="C370" s="1829">
        <v>25132006</v>
      </c>
    </row>
    <row r="371" spans="1:4" s="1777" customFormat="1" ht="16.5" outlineLevel="4" thickBot="1" x14ac:dyDescent="0.3">
      <c r="A371" s="1830">
        <v>20496</v>
      </c>
      <c r="B371" s="1841" t="s">
        <v>1649</v>
      </c>
      <c r="C371" s="1832"/>
    </row>
    <row r="372" spans="1:4" s="1777" customFormat="1" ht="32.25" outlineLevel="5" thickBot="1" x14ac:dyDescent="0.3">
      <c r="A372" s="1852">
        <v>204961</v>
      </c>
      <c r="B372" s="1846" t="s">
        <v>764</v>
      </c>
      <c r="C372" s="1829"/>
    </row>
    <row r="373" spans="1:4" s="1777" customFormat="1" ht="16.5" outlineLevel="6" thickBot="1" x14ac:dyDescent="0.3">
      <c r="A373" s="1829">
        <v>204961</v>
      </c>
      <c r="B373" s="1850" t="s">
        <v>1418</v>
      </c>
      <c r="C373" s="1829">
        <v>25050100</v>
      </c>
    </row>
    <row r="374" spans="1:4" s="1777" customFormat="1" ht="16.5" outlineLevel="5" thickBot="1" x14ac:dyDescent="0.3">
      <c r="A374" s="1852">
        <v>204962</v>
      </c>
      <c r="B374" s="1851" t="s">
        <v>1311</v>
      </c>
      <c r="C374" s="1829"/>
    </row>
    <row r="375" spans="1:4" s="1777" customFormat="1" ht="16.5" outlineLevel="6" thickBot="1" x14ac:dyDescent="0.3">
      <c r="A375" s="1829">
        <v>204962</v>
      </c>
      <c r="B375" s="1851" t="s">
        <v>1418</v>
      </c>
      <c r="C375" s="1829">
        <v>25050100</v>
      </c>
    </row>
    <row r="376" spans="1:4" s="1777" customFormat="1" ht="16.5" outlineLevel="4" thickBot="1" x14ac:dyDescent="0.3">
      <c r="A376" s="1830">
        <v>20497</v>
      </c>
      <c r="B376" s="1876" t="s">
        <v>2344</v>
      </c>
      <c r="C376" s="1832">
        <v>25133000</v>
      </c>
    </row>
    <row r="377" spans="1:4" s="1777" customFormat="1" ht="16.5" outlineLevel="4" thickBot="1" x14ac:dyDescent="0.3">
      <c r="A377" s="1859" t="s">
        <v>2161</v>
      </c>
      <c r="B377" s="1876" t="s">
        <v>313</v>
      </c>
      <c r="C377" s="1829"/>
    </row>
    <row r="378" spans="1:4" s="1777" customFormat="1" ht="16.5" outlineLevel="5" thickBot="1" x14ac:dyDescent="0.3">
      <c r="A378" s="1860">
        <v>204991</v>
      </c>
      <c r="B378" s="1877" t="s">
        <v>2159</v>
      </c>
      <c r="C378" s="1829"/>
    </row>
    <row r="379" spans="1:4" s="1777" customFormat="1" ht="16.5" outlineLevel="6" thickBot="1" x14ac:dyDescent="0.3">
      <c r="A379" s="1799">
        <v>204991</v>
      </c>
      <c r="B379" s="1878" t="s">
        <v>679</v>
      </c>
      <c r="C379" s="1794">
        <v>25090000</v>
      </c>
    </row>
    <row r="380" spans="1:4" s="1777" customFormat="1" ht="16.5" outlineLevel="6" thickBot="1" x14ac:dyDescent="0.3">
      <c r="A380" s="1799">
        <v>204991</v>
      </c>
      <c r="B380" s="1934" t="s">
        <v>686</v>
      </c>
      <c r="C380" s="1799">
        <v>25130900</v>
      </c>
      <c r="D380" s="1836"/>
    </row>
    <row r="381" spans="1:4" s="1777" customFormat="1" ht="16.5" outlineLevel="6" thickBot="1" x14ac:dyDescent="0.3">
      <c r="A381" s="1799">
        <v>204991</v>
      </c>
      <c r="B381" s="1878" t="s">
        <v>694</v>
      </c>
      <c r="C381" s="1794">
        <v>25131700</v>
      </c>
    </row>
    <row r="382" spans="1:4" s="1777" customFormat="1" ht="16.5" outlineLevel="6" thickBot="1" x14ac:dyDescent="0.3">
      <c r="A382" s="1799">
        <v>204991</v>
      </c>
      <c r="B382" s="1879" t="s">
        <v>702</v>
      </c>
      <c r="C382" s="1794">
        <v>25139900</v>
      </c>
    </row>
    <row r="383" spans="1:4" s="1777" customFormat="1" ht="16.5" outlineLevel="6" thickBot="1" x14ac:dyDescent="0.3">
      <c r="A383" s="1799">
        <v>204991</v>
      </c>
      <c r="B383" s="1880" t="s">
        <v>725</v>
      </c>
      <c r="C383" s="1799">
        <v>27011100</v>
      </c>
    </row>
    <row r="384" spans="1:4" s="1777" customFormat="1" ht="16.5" outlineLevel="5" thickBot="1" x14ac:dyDescent="0.3">
      <c r="A384" s="1860">
        <v>20499</v>
      </c>
      <c r="B384" s="1881" t="s">
        <v>2160</v>
      </c>
      <c r="C384" s="1829"/>
    </row>
    <row r="385" spans="1:6" s="1777" customFormat="1" ht="16.5" outlineLevel="6" thickBot="1" x14ac:dyDescent="0.3">
      <c r="A385" s="1799">
        <v>20499</v>
      </c>
      <c r="B385" s="1880" t="s">
        <v>2495</v>
      </c>
      <c r="C385" s="1794">
        <v>21070300</v>
      </c>
      <c r="F385" s="1795"/>
    </row>
    <row r="386" spans="1:6" s="1777" customFormat="1" ht="48" outlineLevel="6" thickBot="1" x14ac:dyDescent="0.3">
      <c r="A386" s="1843">
        <v>20499</v>
      </c>
      <c r="B386" s="1882" t="s">
        <v>1489</v>
      </c>
      <c r="C386" s="1799">
        <v>24040010</v>
      </c>
      <c r="D386" s="1812"/>
      <c r="F386" s="1795"/>
    </row>
    <row r="387" spans="1:6" s="1777" customFormat="1" ht="16.5" outlineLevel="6" thickBot="1" x14ac:dyDescent="0.3">
      <c r="A387" s="1799">
        <v>20499</v>
      </c>
      <c r="B387" s="1883" t="s">
        <v>667</v>
      </c>
      <c r="C387" s="1794">
        <v>24100700</v>
      </c>
      <c r="F387" s="1795"/>
    </row>
    <row r="388" spans="1:6" s="1777" customFormat="1" ht="16.5" outlineLevel="6" thickBot="1" x14ac:dyDescent="0.3">
      <c r="A388" s="1843">
        <v>20499</v>
      </c>
      <c r="B388" s="1884" t="s">
        <v>679</v>
      </c>
      <c r="C388" s="1799">
        <v>25090000</v>
      </c>
      <c r="F388" s="1795"/>
    </row>
    <row r="389" spans="1:6" s="1777" customFormat="1" ht="16.5" outlineLevel="6" thickBot="1" x14ac:dyDescent="0.3">
      <c r="A389" s="1843">
        <v>20499</v>
      </c>
      <c r="B389" s="1885" t="s">
        <v>682</v>
      </c>
      <c r="C389" s="1794">
        <v>25130100</v>
      </c>
      <c r="F389" s="1795"/>
    </row>
    <row r="390" spans="1:6" s="1777" customFormat="1" ht="16.5" outlineLevel="6" thickBot="1" x14ac:dyDescent="0.3">
      <c r="A390" s="1799">
        <v>20499</v>
      </c>
      <c r="B390" s="1884" t="s">
        <v>683</v>
      </c>
      <c r="C390" s="1799">
        <v>25130200</v>
      </c>
      <c r="F390" s="1795"/>
    </row>
    <row r="391" spans="1:6" s="1777" customFormat="1" ht="16.5" outlineLevel="6" thickBot="1" x14ac:dyDescent="0.3">
      <c r="A391" s="1799">
        <v>20499</v>
      </c>
      <c r="B391" s="1934" t="s">
        <v>686</v>
      </c>
      <c r="C391" s="1799">
        <v>25130900</v>
      </c>
      <c r="D391" s="1836"/>
      <c r="F391" s="1795"/>
    </row>
    <row r="392" spans="1:6" s="1777" customFormat="1" ht="16.5" outlineLevel="6" thickBot="1" x14ac:dyDescent="0.3">
      <c r="A392" s="1843">
        <v>20499</v>
      </c>
      <c r="B392" s="1884" t="s">
        <v>687</v>
      </c>
      <c r="C392" s="1799">
        <v>25131000</v>
      </c>
      <c r="F392" s="1795"/>
    </row>
    <row r="393" spans="1:6" s="1777" customFormat="1" ht="16.5" outlineLevel="6" thickBot="1" x14ac:dyDescent="0.3">
      <c r="A393" s="1843">
        <v>20499</v>
      </c>
      <c r="B393" s="1884" t="s">
        <v>688</v>
      </c>
      <c r="C393" s="1799">
        <v>25131100</v>
      </c>
      <c r="F393" s="1795"/>
    </row>
    <row r="394" spans="1:6" s="1777" customFormat="1" ht="16.5" outlineLevel="6" thickBot="1" x14ac:dyDescent="0.3">
      <c r="A394" s="1799">
        <v>20499</v>
      </c>
      <c r="B394" s="1884" t="s">
        <v>692</v>
      </c>
      <c r="C394" s="1799">
        <v>25131500</v>
      </c>
      <c r="F394" s="1795"/>
    </row>
    <row r="395" spans="1:6" s="1777" customFormat="1" ht="16.5" outlineLevel="6" thickBot="1" x14ac:dyDescent="0.3">
      <c r="A395" s="1843">
        <v>20499</v>
      </c>
      <c r="B395" s="1884" t="s">
        <v>693</v>
      </c>
      <c r="C395" s="1799">
        <v>25131600</v>
      </c>
      <c r="F395" s="1795"/>
    </row>
    <row r="396" spans="1:6" s="1777" customFormat="1" ht="16.5" outlineLevel="6" thickBot="1" x14ac:dyDescent="0.3">
      <c r="A396" s="1843">
        <v>20499</v>
      </c>
      <c r="B396" s="1884" t="s">
        <v>694</v>
      </c>
      <c r="C396" s="1799">
        <v>25131700</v>
      </c>
      <c r="F396" s="1802"/>
    </row>
    <row r="397" spans="1:6" s="1777" customFormat="1" ht="32.25" outlineLevel="6" thickBot="1" x14ac:dyDescent="0.3">
      <c r="A397" s="1799">
        <v>20499</v>
      </c>
      <c r="B397" s="1884" t="s">
        <v>695</v>
      </c>
      <c r="C397" s="1799">
        <v>25131800</v>
      </c>
      <c r="F397" s="1802"/>
    </row>
    <row r="398" spans="1:6" s="1777" customFormat="1" ht="16.5" outlineLevel="6" thickBot="1" x14ac:dyDescent="0.3">
      <c r="A398" s="1843">
        <v>20499</v>
      </c>
      <c r="B398" s="1886" t="s">
        <v>696</v>
      </c>
      <c r="C398" s="1799">
        <v>25131900</v>
      </c>
      <c r="F398" s="1795"/>
    </row>
    <row r="399" spans="1:6" s="1777" customFormat="1" ht="16.5" outlineLevel="6" thickBot="1" x14ac:dyDescent="0.3">
      <c r="A399" s="1843">
        <v>20499</v>
      </c>
      <c r="B399" s="1879" t="s">
        <v>697</v>
      </c>
      <c r="C399" s="1799">
        <v>25132100</v>
      </c>
      <c r="F399" s="1795"/>
    </row>
    <row r="400" spans="1:6" s="1777" customFormat="1" ht="16.5" outlineLevel="6" thickBot="1" x14ac:dyDescent="0.3">
      <c r="A400" s="1799">
        <v>20499</v>
      </c>
      <c r="B400" s="1887" t="s">
        <v>699</v>
      </c>
      <c r="C400" s="1799">
        <v>25132500</v>
      </c>
      <c r="F400" s="1795"/>
    </row>
    <row r="401" spans="1:6" s="1777" customFormat="1" ht="16.5" outlineLevel="6" thickBot="1" x14ac:dyDescent="0.3">
      <c r="A401" s="1799">
        <v>20499</v>
      </c>
      <c r="B401" s="1935" t="s">
        <v>2491</v>
      </c>
      <c r="C401" s="1799">
        <v>25132501</v>
      </c>
      <c r="D401" s="1836"/>
      <c r="E401" s="1804"/>
      <c r="F401" s="1795"/>
    </row>
    <row r="402" spans="1:6" s="1777" customFormat="1" ht="16.5" outlineLevel="6" thickBot="1" x14ac:dyDescent="0.3">
      <c r="A402" s="1843">
        <v>20499</v>
      </c>
      <c r="B402" s="1879" t="s">
        <v>702</v>
      </c>
      <c r="C402" s="1794">
        <v>25139900</v>
      </c>
      <c r="F402" s="1795"/>
    </row>
    <row r="403" spans="1:6" ht="16.5" outlineLevel="6" thickBot="1" x14ac:dyDescent="0.3">
      <c r="A403" s="1799">
        <v>20499</v>
      </c>
      <c r="B403" s="1879" t="s">
        <v>1214</v>
      </c>
      <c r="C403" s="1794">
        <v>27011400</v>
      </c>
      <c r="F403" s="1802"/>
    </row>
    <row r="404" spans="1:6" ht="32.25" outlineLevel="6" thickBot="1" x14ac:dyDescent="0.3">
      <c r="A404" s="1843">
        <v>20499</v>
      </c>
      <c r="B404" s="1880" t="s">
        <v>1745</v>
      </c>
      <c r="C404" s="1799">
        <v>27011401</v>
      </c>
      <c r="F404" s="1795"/>
    </row>
    <row r="405" spans="1:6" ht="16.5" outlineLevel="6" thickBot="1" x14ac:dyDescent="0.3">
      <c r="A405" s="1843">
        <v>20499</v>
      </c>
      <c r="B405" s="1879" t="s">
        <v>2492</v>
      </c>
      <c r="C405" s="1794">
        <v>27011411</v>
      </c>
      <c r="F405" s="1802"/>
    </row>
    <row r="406" spans="1:6" ht="16.5" outlineLevel="6" thickBot="1" x14ac:dyDescent="0.3">
      <c r="A406" s="1799">
        <v>20499</v>
      </c>
      <c r="B406" s="1936" t="s">
        <v>2493</v>
      </c>
      <c r="C406" s="1799">
        <v>25132300</v>
      </c>
      <c r="D406" s="1836"/>
      <c r="E406" s="1804"/>
      <c r="F406" s="1802"/>
    </row>
    <row r="407" spans="1:6" s="1820" customFormat="1" ht="16.5" outlineLevel="6" thickBot="1" x14ac:dyDescent="0.3">
      <c r="A407" s="2251">
        <v>20499</v>
      </c>
      <c r="B407" s="2254" t="s">
        <v>2567</v>
      </c>
      <c r="C407" s="2251">
        <v>25132900</v>
      </c>
      <c r="D407" s="1836"/>
      <c r="E407" s="1795"/>
      <c r="F407" s="1802"/>
    </row>
    <row r="408" spans="1:6" s="1820" customFormat="1" ht="16.5" outlineLevel="6" thickBot="1" x14ac:dyDescent="0.3">
      <c r="A408" s="2251">
        <v>20499</v>
      </c>
      <c r="B408" s="2254" t="s">
        <v>2568</v>
      </c>
      <c r="C408" s="2251">
        <v>25133100</v>
      </c>
      <c r="D408" s="1836"/>
      <c r="E408" s="1795"/>
      <c r="F408" s="1802"/>
    </row>
    <row r="409" spans="1:6" s="1820" customFormat="1" ht="63.75" outlineLevel="6" thickBot="1" x14ac:dyDescent="0.3">
      <c r="A409" s="2251">
        <v>20499</v>
      </c>
      <c r="B409" s="2254" t="s">
        <v>2615</v>
      </c>
      <c r="C409" s="2251">
        <v>25133200</v>
      </c>
      <c r="D409" s="1836"/>
      <c r="E409" s="1795"/>
      <c r="F409" s="1802"/>
    </row>
    <row r="410" spans="1:6" ht="16.5" outlineLevel="4" thickBot="1" x14ac:dyDescent="0.3">
      <c r="A410" s="1830">
        <v>20120</v>
      </c>
      <c r="B410" s="1888" t="s">
        <v>1657</v>
      </c>
      <c r="C410" s="1829"/>
      <c r="F410" s="1803"/>
    </row>
    <row r="411" spans="1:6" ht="32.25" outlineLevel="5" thickBot="1" x14ac:dyDescent="0.3">
      <c r="A411" s="1852">
        <v>20121</v>
      </c>
      <c r="B411" s="1850" t="s">
        <v>2079</v>
      </c>
      <c r="C411" s="1829"/>
    </row>
    <row r="412" spans="1:6" ht="16.5" outlineLevel="6" thickBot="1" x14ac:dyDescent="0.3">
      <c r="A412" s="1794">
        <v>20121</v>
      </c>
      <c r="B412" s="2254" t="s">
        <v>2617</v>
      </c>
      <c r="C412" s="1794">
        <v>21050100</v>
      </c>
    </row>
    <row r="413" spans="1:6" ht="16.5" outlineLevel="6" thickBot="1" x14ac:dyDescent="0.3">
      <c r="A413" s="1794">
        <v>20121</v>
      </c>
      <c r="B413" s="1793" t="s">
        <v>2494</v>
      </c>
      <c r="C413" s="1799">
        <v>21050200</v>
      </c>
    </row>
    <row r="414" spans="1:6" ht="32.25" outlineLevel="6" thickBot="1" x14ac:dyDescent="0.3">
      <c r="A414" s="1794">
        <v>20121</v>
      </c>
      <c r="B414" s="1800" t="s">
        <v>2375</v>
      </c>
      <c r="C414" s="1799">
        <v>21050300</v>
      </c>
      <c r="E414" s="1803"/>
    </row>
    <row r="415" spans="1:6" ht="16.5" outlineLevel="6" thickBot="1" x14ac:dyDescent="0.3">
      <c r="A415" s="1794">
        <v>20121</v>
      </c>
      <c r="B415" s="1800" t="s">
        <v>116</v>
      </c>
      <c r="C415" s="1799">
        <v>21050500</v>
      </c>
    </row>
    <row r="416" spans="1:6" ht="16.5" outlineLevel="6" thickBot="1" x14ac:dyDescent="0.3">
      <c r="A416" s="1794">
        <v>20121</v>
      </c>
      <c r="B416" s="1793" t="s">
        <v>2495</v>
      </c>
      <c r="C416" s="1794">
        <v>21070300</v>
      </c>
    </row>
    <row r="417" spans="1:4" ht="16.5" outlineLevel="6" thickBot="1" x14ac:dyDescent="0.3">
      <c r="A417" s="1794">
        <v>20121</v>
      </c>
      <c r="B417" s="1793" t="s">
        <v>643</v>
      </c>
      <c r="C417" s="1794">
        <v>21080100</v>
      </c>
    </row>
    <row r="418" spans="1:4" ht="32.25" outlineLevel="6" thickBot="1" x14ac:dyDescent="0.3">
      <c r="A418" s="1794">
        <v>20121</v>
      </c>
      <c r="B418" s="1793" t="s">
        <v>2496</v>
      </c>
      <c r="C418" s="1794">
        <v>21080600</v>
      </c>
    </row>
    <row r="419" spans="1:4" ht="16.5" outlineLevel="6" thickBot="1" x14ac:dyDescent="0.3">
      <c r="A419" s="1794">
        <v>20121</v>
      </c>
      <c r="B419" s="1793" t="s">
        <v>2054</v>
      </c>
      <c r="C419" s="1794">
        <v>21080610</v>
      </c>
    </row>
    <row r="420" spans="1:4" s="1777" customFormat="1" ht="63.75" outlineLevel="6" thickBot="1" x14ac:dyDescent="0.3">
      <c r="A420" s="1794">
        <v>20121</v>
      </c>
      <c r="B420" s="1793" t="s">
        <v>2497</v>
      </c>
      <c r="C420" s="1794">
        <v>24100411</v>
      </c>
    </row>
    <row r="421" spans="1:4" s="1777" customFormat="1" ht="16.5" outlineLevel="6" thickBot="1" x14ac:dyDescent="0.3">
      <c r="A421" s="1794">
        <v>20121</v>
      </c>
      <c r="B421" s="1793" t="s">
        <v>1074</v>
      </c>
      <c r="C421" s="1794">
        <v>24100421</v>
      </c>
    </row>
    <row r="422" spans="1:4" s="1777" customFormat="1" ht="95.25" outlineLevel="6" thickBot="1" x14ac:dyDescent="0.3">
      <c r="A422" s="1794">
        <v>20121</v>
      </c>
      <c r="B422" s="1793" t="s">
        <v>2498</v>
      </c>
      <c r="C422" s="1794">
        <v>25131302</v>
      </c>
    </row>
    <row r="423" spans="1:4" s="1777" customFormat="1" ht="16.5" outlineLevel="6" thickBot="1" x14ac:dyDescent="0.3">
      <c r="A423" s="1794">
        <v>20121</v>
      </c>
      <c r="B423" s="1793" t="s">
        <v>2050</v>
      </c>
      <c r="C423" s="1794">
        <v>25131304</v>
      </c>
    </row>
    <row r="424" spans="1:4" s="1777" customFormat="1" ht="48" outlineLevel="6" thickBot="1" x14ac:dyDescent="0.3">
      <c r="A424" s="1794">
        <v>20121</v>
      </c>
      <c r="B424" s="1793" t="s">
        <v>2431</v>
      </c>
      <c r="C424" s="1794">
        <v>27010118</v>
      </c>
    </row>
    <row r="425" spans="1:4" s="1777" customFormat="1" ht="63.75" outlineLevel="6" thickBot="1" x14ac:dyDescent="0.3">
      <c r="A425" s="1794">
        <v>20121</v>
      </c>
      <c r="B425" s="1793" t="s">
        <v>2376</v>
      </c>
      <c r="C425" s="1794">
        <v>27010130</v>
      </c>
    </row>
    <row r="426" spans="1:4" s="1777" customFormat="1" ht="79.5" outlineLevel="6" thickBot="1" x14ac:dyDescent="0.3">
      <c r="A426" s="1794">
        <v>20121</v>
      </c>
      <c r="B426" s="1793" t="s">
        <v>2499</v>
      </c>
      <c r="C426" s="1794">
        <v>27010131</v>
      </c>
    </row>
    <row r="427" spans="1:4" s="1777" customFormat="1" ht="32.25" outlineLevel="6" thickBot="1" x14ac:dyDescent="0.3">
      <c r="A427" s="1794">
        <v>20121</v>
      </c>
      <c r="B427" s="1793" t="s">
        <v>115</v>
      </c>
      <c r="C427" s="1794">
        <v>27010132</v>
      </c>
    </row>
    <row r="428" spans="1:4" s="1777" customFormat="1" ht="48" outlineLevel="6" thickBot="1" x14ac:dyDescent="0.3">
      <c r="A428" s="1794">
        <v>20121</v>
      </c>
      <c r="B428" s="1793" t="s">
        <v>2500</v>
      </c>
      <c r="C428" s="1794">
        <v>27010139</v>
      </c>
    </row>
    <row r="429" spans="1:4" s="1777" customFormat="1" ht="95.25" outlineLevel="6" thickBot="1" x14ac:dyDescent="0.3">
      <c r="A429" s="1794">
        <v>20121</v>
      </c>
      <c r="B429" s="1793" t="s">
        <v>2501</v>
      </c>
      <c r="C429" s="1794">
        <v>27010218</v>
      </c>
    </row>
    <row r="430" spans="1:4" s="1777" customFormat="1" ht="48" outlineLevel="5" thickBot="1" x14ac:dyDescent="0.3">
      <c r="A430" s="1852">
        <v>20122</v>
      </c>
      <c r="B430" s="1889" t="s">
        <v>2502</v>
      </c>
      <c r="C430" s="1829"/>
    </row>
    <row r="431" spans="1:4" s="1777" customFormat="1" ht="16.5" outlineLevel="6" thickBot="1" x14ac:dyDescent="0.3">
      <c r="A431" s="1799">
        <v>20122</v>
      </c>
      <c r="B431" s="1880" t="s">
        <v>642</v>
      </c>
      <c r="C431" s="1799">
        <v>21070400</v>
      </c>
      <c r="D431" s="1836"/>
    </row>
    <row r="432" spans="1:4" s="1777" customFormat="1" ht="32.25" outlineLevel="6" thickBot="1" x14ac:dyDescent="0.3">
      <c r="A432" s="1829">
        <v>20122</v>
      </c>
      <c r="B432" s="1889" t="s">
        <v>661</v>
      </c>
      <c r="C432" s="1829">
        <v>24100422</v>
      </c>
    </row>
    <row r="433" spans="1:5" s="1777" customFormat="1" ht="63.75" outlineLevel="6" thickBot="1" x14ac:dyDescent="0.3">
      <c r="A433" s="1829">
        <v>20122</v>
      </c>
      <c r="B433" s="1889" t="s">
        <v>517</v>
      </c>
      <c r="C433" s="1829">
        <v>27010127</v>
      </c>
    </row>
    <row r="434" spans="1:5" s="1777" customFormat="1" ht="16.5" outlineLevel="6" thickBot="1" x14ac:dyDescent="0.3">
      <c r="A434" s="1829">
        <v>20122</v>
      </c>
      <c r="B434" s="1889" t="s">
        <v>721</v>
      </c>
      <c r="C434" s="1829">
        <v>27010300</v>
      </c>
    </row>
    <row r="435" spans="1:5" s="1777" customFormat="1" ht="16.5" outlineLevel="6" thickBot="1" x14ac:dyDescent="0.3">
      <c r="A435" s="1829">
        <v>20122</v>
      </c>
      <c r="B435" s="1889" t="s">
        <v>556</v>
      </c>
      <c r="C435" s="1829">
        <v>27010126</v>
      </c>
    </row>
    <row r="436" spans="1:5" s="1777" customFormat="1" ht="16.5" outlineLevel="2" thickBot="1" x14ac:dyDescent="0.3">
      <c r="A436" s="1830">
        <v>20500</v>
      </c>
      <c r="B436" s="1888" t="s">
        <v>732</v>
      </c>
      <c r="C436" s="1829"/>
    </row>
    <row r="437" spans="1:5" s="1777" customFormat="1" ht="16.5" outlineLevel="4" thickBot="1" x14ac:dyDescent="0.3">
      <c r="A437" s="1830" t="s">
        <v>2141</v>
      </c>
      <c r="B437" s="1888" t="s">
        <v>1664</v>
      </c>
      <c r="C437" s="1829"/>
    </row>
    <row r="438" spans="1:5" s="1777" customFormat="1" ht="16.5" outlineLevel="7" thickBot="1" x14ac:dyDescent="0.3">
      <c r="A438" s="1852">
        <v>20501</v>
      </c>
      <c r="B438" s="1846" t="s">
        <v>74</v>
      </c>
      <c r="C438" s="1890"/>
      <c r="D438" s="1802"/>
      <c r="E438" s="1858"/>
    </row>
    <row r="439" spans="1:5" s="1777" customFormat="1" ht="16.5" outlineLevel="7" thickBot="1" x14ac:dyDescent="0.3">
      <c r="A439" s="1843">
        <v>20501</v>
      </c>
      <c r="B439" s="1907" t="s">
        <v>705</v>
      </c>
      <c r="C439" s="1799">
        <v>26010300</v>
      </c>
      <c r="D439" s="1836"/>
      <c r="E439" s="1804"/>
    </row>
    <row r="440" spans="1:5" s="1777" customFormat="1" ht="16.5" outlineLevel="5" thickBot="1" x14ac:dyDescent="0.3">
      <c r="A440" s="1852">
        <v>20502</v>
      </c>
      <c r="B440" s="1846" t="s">
        <v>75</v>
      </c>
      <c r="C440" s="1829"/>
    </row>
    <row r="441" spans="1:5" s="1777" customFormat="1" ht="32.25" outlineLevel="6" thickBot="1" x14ac:dyDescent="0.3">
      <c r="A441" s="1829">
        <v>20502</v>
      </c>
      <c r="B441" s="1846" t="s">
        <v>704</v>
      </c>
      <c r="C441" s="1829">
        <v>26010200</v>
      </c>
    </row>
    <row r="442" spans="1:5" s="1777" customFormat="1" ht="32.25" outlineLevel="6" thickBot="1" x14ac:dyDescent="0.3">
      <c r="A442" s="1829">
        <v>20502</v>
      </c>
      <c r="B442" s="1846" t="s">
        <v>706</v>
      </c>
      <c r="C442" s="1829">
        <v>26010400</v>
      </c>
    </row>
    <row r="443" spans="1:5" s="1777" customFormat="1" ht="16.5" outlineLevel="4" thickBot="1" x14ac:dyDescent="0.3">
      <c r="A443" s="1891" t="s">
        <v>2142</v>
      </c>
      <c r="B443" s="1892" t="s">
        <v>1667</v>
      </c>
      <c r="C443" s="1893"/>
    </row>
    <row r="444" spans="1:5" s="1777" customFormat="1" ht="15.75" customHeight="1" outlineLevel="5" thickBot="1" x14ac:dyDescent="0.3">
      <c r="A444" s="1894">
        <v>20503</v>
      </c>
      <c r="B444" s="1895" t="s">
        <v>355</v>
      </c>
      <c r="C444" s="1872"/>
    </row>
    <row r="445" spans="1:5" s="1777" customFormat="1" ht="16.5" outlineLevel="6" thickBot="1" x14ac:dyDescent="0.3">
      <c r="A445" s="1829">
        <v>20503</v>
      </c>
      <c r="B445" s="1889" t="s">
        <v>723</v>
      </c>
      <c r="C445" s="1829">
        <v>27010500</v>
      </c>
    </row>
    <row r="446" spans="1:5" s="1777" customFormat="1" ht="32.25" outlineLevel="6" thickBot="1" x14ac:dyDescent="0.3">
      <c r="A446" s="1829">
        <v>20503</v>
      </c>
      <c r="B446" s="1889" t="s">
        <v>1790</v>
      </c>
      <c r="C446" s="1829">
        <v>27010600</v>
      </c>
    </row>
    <row r="447" spans="1:5" s="1777" customFormat="1" ht="16.5" outlineLevel="6" thickBot="1" x14ac:dyDescent="0.3">
      <c r="A447" s="1829">
        <v>20503</v>
      </c>
      <c r="B447" s="1889" t="s">
        <v>1791</v>
      </c>
      <c r="C447" s="1829">
        <v>27010601</v>
      </c>
    </row>
    <row r="448" spans="1:5" s="1777" customFormat="1" ht="16.5" outlineLevel="6" thickBot="1" x14ac:dyDescent="0.3">
      <c r="A448" s="1829">
        <v>20503</v>
      </c>
      <c r="B448" s="1889" t="s">
        <v>1792</v>
      </c>
      <c r="C448" s="1829">
        <v>27010602</v>
      </c>
    </row>
    <row r="449" spans="1:5" s="1777" customFormat="1" ht="32.25" outlineLevel="5" thickBot="1" x14ac:dyDescent="0.3">
      <c r="A449" s="1852">
        <v>20504</v>
      </c>
      <c r="B449" s="1896" t="s">
        <v>844</v>
      </c>
      <c r="C449" s="1829"/>
    </row>
    <row r="450" spans="1:5" s="1777" customFormat="1" ht="32.25" outlineLevel="6" thickBot="1" x14ac:dyDescent="0.3">
      <c r="A450" s="1829">
        <v>20504</v>
      </c>
      <c r="B450" s="1889" t="s">
        <v>1018</v>
      </c>
      <c r="C450" s="1829">
        <v>26010800</v>
      </c>
    </row>
    <row r="451" spans="1:5" s="1777" customFormat="1" ht="16.5" outlineLevel="6" thickBot="1" x14ac:dyDescent="0.3">
      <c r="A451" s="1829">
        <v>20504</v>
      </c>
      <c r="B451" s="1889" t="s">
        <v>2503</v>
      </c>
      <c r="C451" s="1829">
        <v>26010810</v>
      </c>
    </row>
    <row r="452" spans="1:5" ht="16.5" outlineLevel="6" thickBot="1" x14ac:dyDescent="0.3">
      <c r="A452" s="1829">
        <v>20504</v>
      </c>
      <c r="B452" s="1889" t="s">
        <v>1833</v>
      </c>
      <c r="C452" s="1829">
        <v>26010820</v>
      </c>
    </row>
    <row r="453" spans="1:5" ht="16.5" outlineLevel="5" thickBot="1" x14ac:dyDescent="0.3">
      <c r="A453" s="1852">
        <v>20505</v>
      </c>
      <c r="B453" s="1846" t="s">
        <v>1510</v>
      </c>
      <c r="C453" s="1829">
        <v>26010900</v>
      </c>
    </row>
    <row r="454" spans="1:5" ht="16.5" outlineLevel="5" thickBot="1" x14ac:dyDescent="0.3">
      <c r="A454" s="1852">
        <v>20506</v>
      </c>
      <c r="B454" s="1846" t="s">
        <v>297</v>
      </c>
      <c r="C454" s="1829"/>
    </row>
    <row r="455" spans="1:5" ht="32.25" outlineLevel="6" thickBot="1" x14ac:dyDescent="0.3">
      <c r="A455" s="1829">
        <v>20506</v>
      </c>
      <c r="B455" s="1846" t="s">
        <v>713</v>
      </c>
      <c r="C455" s="1829">
        <v>27010123</v>
      </c>
    </row>
    <row r="456" spans="1:5" ht="16.5" outlineLevel="5" thickBot="1" x14ac:dyDescent="0.3">
      <c r="A456" s="1852">
        <v>20507</v>
      </c>
      <c r="B456" s="1846" t="s">
        <v>2074</v>
      </c>
      <c r="C456" s="1829"/>
    </row>
    <row r="457" spans="1:5" ht="32.25" outlineLevel="6" thickBot="1" x14ac:dyDescent="0.3">
      <c r="A457" s="1829">
        <v>20507</v>
      </c>
      <c r="B457" s="1846" t="s">
        <v>641</v>
      </c>
      <c r="C457" s="1829">
        <v>21070200</v>
      </c>
    </row>
    <row r="458" spans="1:5" ht="16.5" outlineLevel="5" thickBot="1" x14ac:dyDescent="0.3">
      <c r="A458" s="1852">
        <v>20508</v>
      </c>
      <c r="B458" s="1846" t="s">
        <v>2075</v>
      </c>
      <c r="C458" s="1829"/>
    </row>
    <row r="459" spans="1:5" ht="16.5" outlineLevel="6" thickBot="1" x14ac:dyDescent="0.3">
      <c r="A459" s="1897">
        <v>20508</v>
      </c>
      <c r="B459" s="1898" t="s">
        <v>122</v>
      </c>
      <c r="C459" s="1810">
        <v>24100431</v>
      </c>
    </row>
    <row r="460" spans="1:5" ht="16.5" outlineLevel="6" thickBot="1" x14ac:dyDescent="0.3">
      <c r="A460" s="1897">
        <v>20508</v>
      </c>
      <c r="B460" s="1898" t="s">
        <v>690</v>
      </c>
      <c r="C460" s="1810">
        <v>25131301</v>
      </c>
    </row>
    <row r="461" spans="1:5" ht="48" outlineLevel="6" thickBot="1" x14ac:dyDescent="0.3">
      <c r="A461" s="1897">
        <v>20508</v>
      </c>
      <c r="B461" s="1898" t="s">
        <v>2051</v>
      </c>
      <c r="C461" s="1810">
        <v>25131306</v>
      </c>
    </row>
    <row r="462" spans="1:5" ht="32.25" outlineLevel="6" thickBot="1" x14ac:dyDescent="0.3">
      <c r="A462" s="1897">
        <v>20508</v>
      </c>
      <c r="B462" s="1898" t="s">
        <v>2052</v>
      </c>
      <c r="C462" s="1810">
        <v>25131307</v>
      </c>
    </row>
    <row r="463" spans="1:5" ht="32.25" outlineLevel="6" thickBot="1" x14ac:dyDescent="0.3">
      <c r="A463" s="1897">
        <v>20508</v>
      </c>
      <c r="B463" s="1898" t="s">
        <v>2504</v>
      </c>
      <c r="C463" s="1810">
        <v>25131308</v>
      </c>
    </row>
    <row r="464" spans="1:5" ht="32.25" outlineLevel="6" thickBot="1" x14ac:dyDescent="0.3">
      <c r="A464" s="1897">
        <v>20508</v>
      </c>
      <c r="B464" s="1898" t="s">
        <v>2436</v>
      </c>
      <c r="C464" s="1810">
        <v>27010101</v>
      </c>
      <c r="E464" s="1795"/>
    </row>
    <row r="465" spans="1:6" ht="16.5" outlineLevel="6" thickBot="1" x14ac:dyDescent="0.3">
      <c r="A465" s="1897">
        <v>20508</v>
      </c>
      <c r="B465" s="1898" t="s">
        <v>769</v>
      </c>
      <c r="C465" s="1810">
        <v>27010102</v>
      </c>
    </row>
    <row r="466" spans="1:6" ht="16.5" outlineLevel="6" thickBot="1" x14ac:dyDescent="0.3">
      <c r="A466" s="1897">
        <v>20508</v>
      </c>
      <c r="B466" s="1898" t="s">
        <v>770</v>
      </c>
      <c r="C466" s="1810">
        <v>27010103</v>
      </c>
    </row>
    <row r="467" spans="1:6" s="1820" customFormat="1" ht="16.5" outlineLevel="6" thickBot="1" x14ac:dyDescent="0.3">
      <c r="A467" s="1897">
        <v>20508</v>
      </c>
      <c r="B467" s="1898" t="s">
        <v>771</v>
      </c>
      <c r="C467" s="1810">
        <v>27010104</v>
      </c>
      <c r="D467" s="1777"/>
      <c r="E467" s="1777"/>
      <c r="F467" s="1795"/>
    </row>
    <row r="468" spans="1:6" ht="32.25" outlineLevel="6" thickBot="1" x14ac:dyDescent="0.3">
      <c r="A468" s="1897">
        <v>20508</v>
      </c>
      <c r="B468" s="1898" t="s">
        <v>2505</v>
      </c>
      <c r="C468" s="1810">
        <v>27010105</v>
      </c>
    </row>
    <row r="469" spans="1:6" ht="32.25" outlineLevel="6" thickBot="1" x14ac:dyDescent="0.3">
      <c r="A469" s="1897">
        <v>20508</v>
      </c>
      <c r="B469" s="1898" t="s">
        <v>2378</v>
      </c>
      <c r="C469" s="1810">
        <v>27010109</v>
      </c>
      <c r="E469" s="1795"/>
    </row>
    <row r="470" spans="1:6" ht="48" outlineLevel="6" thickBot="1" x14ac:dyDescent="0.3">
      <c r="A470" s="1897">
        <v>20508</v>
      </c>
      <c r="B470" s="1898" t="s">
        <v>2377</v>
      </c>
      <c r="C470" s="1810">
        <v>27010111</v>
      </c>
      <c r="E470" s="1795"/>
    </row>
    <row r="471" spans="1:6" s="1820" customFormat="1" ht="32.25" outlineLevel="6" thickBot="1" x14ac:dyDescent="0.3">
      <c r="A471" s="1897">
        <v>20508</v>
      </c>
      <c r="B471" s="1898" t="s">
        <v>1073</v>
      </c>
      <c r="C471" s="1810">
        <v>27010113</v>
      </c>
      <c r="D471" s="1777"/>
      <c r="E471" s="1777"/>
      <c r="F471" s="1795"/>
    </row>
    <row r="472" spans="1:6" s="1820" customFormat="1" ht="32.25" outlineLevel="6" thickBot="1" x14ac:dyDescent="0.3">
      <c r="A472" s="1897">
        <v>20508</v>
      </c>
      <c r="B472" s="1898" t="s">
        <v>121</v>
      </c>
      <c r="C472" s="1810">
        <v>27010119</v>
      </c>
      <c r="D472" s="1777"/>
      <c r="E472" s="1777"/>
      <c r="F472" s="1795"/>
    </row>
    <row r="473" spans="1:6" ht="16.5" outlineLevel="6" thickBot="1" x14ac:dyDescent="0.3">
      <c r="A473" s="1897">
        <v>20508</v>
      </c>
      <c r="B473" s="1898" t="s">
        <v>118</v>
      </c>
      <c r="C473" s="1810">
        <v>27010120</v>
      </c>
    </row>
    <row r="474" spans="1:6" ht="48" outlineLevel="6" thickBot="1" x14ac:dyDescent="0.3">
      <c r="A474" s="1897">
        <v>20508</v>
      </c>
      <c r="B474" s="1898" t="s">
        <v>120</v>
      </c>
      <c r="C474" s="1810">
        <v>27010121</v>
      </c>
    </row>
    <row r="475" spans="1:6" ht="63.75" outlineLevel="6" thickBot="1" x14ac:dyDescent="0.3">
      <c r="A475" s="1897">
        <v>20508</v>
      </c>
      <c r="B475" s="1806" t="s">
        <v>1024</v>
      </c>
      <c r="C475" s="1810">
        <v>27010128</v>
      </c>
    </row>
    <row r="476" spans="1:6" ht="63.75" outlineLevel="6" thickBot="1" x14ac:dyDescent="0.3">
      <c r="A476" s="1897">
        <v>20508</v>
      </c>
      <c r="B476" s="1806" t="s">
        <v>2379</v>
      </c>
      <c r="C476" s="1810">
        <v>27010129</v>
      </c>
      <c r="D476" s="1795"/>
      <c r="E476" s="1795"/>
    </row>
    <row r="477" spans="1:6" ht="16.5" outlineLevel="6" thickBot="1" x14ac:dyDescent="0.3">
      <c r="A477" s="1897">
        <v>20508</v>
      </c>
      <c r="B477" s="1806" t="s">
        <v>123</v>
      </c>
      <c r="C477" s="1810">
        <v>27010300</v>
      </c>
      <c r="E477" s="1803"/>
    </row>
    <row r="478" spans="1:6" s="1820" customFormat="1" ht="32.25" outlineLevel="6" thickBot="1" x14ac:dyDescent="0.3">
      <c r="A478" s="1897">
        <v>20508</v>
      </c>
      <c r="B478" s="1806" t="s">
        <v>1044</v>
      </c>
      <c r="C478" s="1810">
        <v>27011201</v>
      </c>
      <c r="D478" s="1777"/>
      <c r="E478" s="1777"/>
      <c r="F478" s="1795"/>
    </row>
    <row r="479" spans="1:6" ht="32.25" outlineLevel="6" thickBot="1" x14ac:dyDescent="0.3">
      <c r="A479" s="1897">
        <v>20508</v>
      </c>
      <c r="B479" s="1898" t="s">
        <v>119</v>
      </c>
      <c r="C479" s="1810">
        <v>27210107</v>
      </c>
    </row>
    <row r="480" spans="1:6" ht="32.25" outlineLevel="6" thickBot="1" x14ac:dyDescent="0.3">
      <c r="A480" s="1897">
        <v>20508</v>
      </c>
      <c r="B480" s="1898" t="s">
        <v>2260</v>
      </c>
      <c r="C480" s="1810">
        <v>27310106</v>
      </c>
    </row>
    <row r="481" spans="1:3" ht="16.5" outlineLevel="5" thickBot="1" x14ac:dyDescent="0.3">
      <c r="A481" s="1852">
        <v>20515</v>
      </c>
      <c r="B481" s="1846" t="s">
        <v>48</v>
      </c>
      <c r="C481" s="1829"/>
    </row>
    <row r="482" spans="1:3" ht="16.5" outlineLevel="6" thickBot="1" x14ac:dyDescent="0.3">
      <c r="A482" s="1899">
        <v>20515</v>
      </c>
      <c r="B482" s="1900" t="s">
        <v>668</v>
      </c>
      <c r="C482" s="1872">
        <v>25010100</v>
      </c>
    </row>
    <row r="483" spans="1:3" ht="32.25" outlineLevel="6" thickBot="1" x14ac:dyDescent="0.3">
      <c r="A483" s="1899">
        <v>20515</v>
      </c>
      <c r="B483" s="1900" t="s">
        <v>669</v>
      </c>
      <c r="C483" s="1872">
        <v>25010300</v>
      </c>
    </row>
    <row r="484" spans="1:3" s="1777" customFormat="1" ht="16.5" outlineLevel="6" thickBot="1" x14ac:dyDescent="0.3">
      <c r="A484" s="1899">
        <v>20515</v>
      </c>
      <c r="B484" s="1900" t="s">
        <v>671</v>
      </c>
      <c r="C484" s="1872">
        <v>25040203</v>
      </c>
    </row>
    <row r="485" spans="1:3" s="1777" customFormat="1" ht="16.5" outlineLevel="6" thickBot="1" x14ac:dyDescent="0.3">
      <c r="A485" s="1899">
        <v>20515</v>
      </c>
      <c r="B485" s="1900" t="s">
        <v>672</v>
      </c>
      <c r="C485" s="1872">
        <v>25040204</v>
      </c>
    </row>
    <row r="486" spans="1:3" s="1777" customFormat="1" ht="16.5" outlineLevel="6" thickBot="1" x14ac:dyDescent="0.3">
      <c r="A486" s="1899">
        <v>20515</v>
      </c>
      <c r="B486" s="1895" t="s">
        <v>1216</v>
      </c>
      <c r="C486" s="1872">
        <v>25040205</v>
      </c>
    </row>
    <row r="487" spans="1:3" s="1777" customFormat="1" ht="16.5" outlineLevel="6" thickBot="1" x14ac:dyDescent="0.3">
      <c r="A487" s="1899">
        <v>20515</v>
      </c>
      <c r="B487" s="1900" t="s">
        <v>1217</v>
      </c>
      <c r="C487" s="1872">
        <v>25040206</v>
      </c>
    </row>
    <row r="488" spans="1:3" s="1777" customFormat="1" ht="16.5" outlineLevel="6" thickBot="1" x14ac:dyDescent="0.3">
      <c r="A488" s="1899">
        <v>20515</v>
      </c>
      <c r="B488" s="1900" t="s">
        <v>674</v>
      </c>
      <c r="C488" s="1872">
        <v>25040303</v>
      </c>
    </row>
    <row r="489" spans="1:3" s="1777" customFormat="1" ht="16.5" outlineLevel="6" thickBot="1" x14ac:dyDescent="0.3">
      <c r="A489" s="1899">
        <v>20515</v>
      </c>
      <c r="B489" s="1900" t="s">
        <v>675</v>
      </c>
      <c r="C489" s="1872">
        <v>25040304</v>
      </c>
    </row>
    <row r="490" spans="1:3" s="1777" customFormat="1" ht="16.5" outlineLevel="6" thickBot="1" x14ac:dyDescent="0.3">
      <c r="A490" s="1899">
        <v>20515</v>
      </c>
      <c r="B490" s="1900" t="s">
        <v>1218</v>
      </c>
      <c r="C490" s="1872">
        <v>25040305</v>
      </c>
    </row>
    <row r="491" spans="1:3" s="1777" customFormat="1" ht="16.5" outlineLevel="6" thickBot="1" x14ac:dyDescent="0.3">
      <c r="A491" s="1899">
        <v>20515</v>
      </c>
      <c r="B491" s="1900" t="s">
        <v>1219</v>
      </c>
      <c r="C491" s="1872">
        <v>25040306</v>
      </c>
    </row>
    <row r="492" spans="1:3" s="1777" customFormat="1" ht="32.25" outlineLevel="6" thickBot="1" x14ac:dyDescent="0.3">
      <c r="A492" s="1899">
        <v>20515</v>
      </c>
      <c r="B492" s="1900" t="s">
        <v>714</v>
      </c>
      <c r="C492" s="1872">
        <v>27010204</v>
      </c>
    </row>
    <row r="493" spans="1:3" s="1777" customFormat="1" ht="16.5" outlineLevel="6" thickBot="1" x14ac:dyDescent="0.3">
      <c r="A493" s="1899">
        <v>20515</v>
      </c>
      <c r="B493" s="1900" t="s">
        <v>715</v>
      </c>
      <c r="C493" s="1872">
        <v>27010214</v>
      </c>
    </row>
    <row r="494" spans="1:3" s="1777" customFormat="1" ht="16.5" outlineLevel="6" thickBot="1" x14ac:dyDescent="0.3">
      <c r="A494" s="1899">
        <v>20515</v>
      </c>
      <c r="B494" s="1900" t="s">
        <v>716</v>
      </c>
      <c r="C494" s="1872">
        <v>27010234</v>
      </c>
    </row>
    <row r="495" spans="1:3" s="1777" customFormat="1" ht="16.5" outlineLevel="6" thickBot="1" x14ac:dyDescent="0.3">
      <c r="A495" s="1899">
        <v>20515</v>
      </c>
      <c r="B495" s="1900" t="s">
        <v>717</v>
      </c>
      <c r="C495" s="1872">
        <v>27010244</v>
      </c>
    </row>
    <row r="496" spans="1:3" s="1777" customFormat="1" ht="16.5" outlineLevel="6" thickBot="1" x14ac:dyDescent="0.3">
      <c r="A496" s="1899">
        <v>20515</v>
      </c>
      <c r="B496" s="1900" t="s">
        <v>718</v>
      </c>
      <c r="C496" s="1872">
        <v>27010254</v>
      </c>
    </row>
    <row r="497" spans="1:6" s="1777" customFormat="1" ht="16.5" outlineLevel="6" thickBot="1" x14ac:dyDescent="0.3">
      <c r="A497" s="1899">
        <v>20515</v>
      </c>
      <c r="B497" s="1900" t="s">
        <v>719</v>
      </c>
      <c r="C497" s="1872">
        <v>27010264</v>
      </c>
    </row>
    <row r="498" spans="1:6" s="1777" customFormat="1" ht="16.5" outlineLevel="6" thickBot="1" x14ac:dyDescent="0.3">
      <c r="A498" s="1899">
        <v>20515</v>
      </c>
      <c r="B498" s="1900" t="s">
        <v>720</v>
      </c>
      <c r="C498" s="1872">
        <v>27010274</v>
      </c>
    </row>
    <row r="499" spans="1:6" s="1777" customFormat="1" ht="16.5" outlineLevel="6" thickBot="1" x14ac:dyDescent="0.3">
      <c r="A499" s="1899">
        <v>20515</v>
      </c>
      <c r="B499" s="1900" t="s">
        <v>1015</v>
      </c>
      <c r="C499" s="1872">
        <v>27010284</v>
      </c>
    </row>
    <row r="500" spans="1:6" ht="16.5" outlineLevel="5" thickBot="1" x14ac:dyDescent="0.3">
      <c r="A500" s="1894">
        <v>20599</v>
      </c>
      <c r="B500" s="1895" t="s">
        <v>339</v>
      </c>
      <c r="C500" s="1872"/>
    </row>
    <row r="501" spans="1:6" ht="32.25" outlineLevel="6" thickBot="1" x14ac:dyDescent="0.3">
      <c r="A501" s="1899">
        <v>20599</v>
      </c>
      <c r="B501" s="1900" t="s">
        <v>707</v>
      </c>
      <c r="C501" s="1872">
        <v>26010500</v>
      </c>
    </row>
    <row r="502" spans="1:6" ht="48" outlineLevel="6" thickBot="1" x14ac:dyDescent="0.3">
      <c r="A502" s="1899">
        <v>20599</v>
      </c>
      <c r="B502" s="1900" t="s">
        <v>708</v>
      </c>
      <c r="C502" s="1872">
        <v>26010600</v>
      </c>
    </row>
    <row r="503" spans="1:6" ht="16.5" outlineLevel="6" thickBot="1" x14ac:dyDescent="0.3">
      <c r="A503" s="1899">
        <v>20599</v>
      </c>
      <c r="B503" s="1900" t="s">
        <v>709</v>
      </c>
      <c r="C503" s="1872">
        <v>26010700</v>
      </c>
    </row>
    <row r="504" spans="1:6" ht="16.5" outlineLevel="6" thickBot="1" x14ac:dyDescent="0.3">
      <c r="A504" s="1901">
        <v>20599</v>
      </c>
      <c r="B504" s="1900" t="s">
        <v>710</v>
      </c>
      <c r="C504" s="1872">
        <v>27010115</v>
      </c>
    </row>
    <row r="505" spans="1:6" ht="16.5" outlineLevel="6" thickBot="1" x14ac:dyDescent="0.3">
      <c r="A505" s="1901">
        <v>20599</v>
      </c>
      <c r="B505" s="1898" t="s">
        <v>724</v>
      </c>
      <c r="C505" s="1872">
        <v>27010700</v>
      </c>
    </row>
    <row r="506" spans="1:6" ht="16.5" outlineLevel="6" thickBot="1" x14ac:dyDescent="0.3">
      <c r="A506" s="1901">
        <v>20599</v>
      </c>
      <c r="B506" s="1900" t="s">
        <v>726</v>
      </c>
      <c r="C506" s="1872">
        <v>27011300</v>
      </c>
    </row>
    <row r="507" spans="1:6" ht="16.5" outlineLevel="6" thickBot="1" x14ac:dyDescent="0.3">
      <c r="A507" s="1901">
        <v>20599</v>
      </c>
      <c r="B507" s="1900" t="s">
        <v>727</v>
      </c>
      <c r="C507" s="1872">
        <v>27011500</v>
      </c>
    </row>
    <row r="508" spans="1:6" ht="16.5" outlineLevel="6" thickBot="1" x14ac:dyDescent="0.3">
      <c r="A508" s="1901">
        <v>20599</v>
      </c>
      <c r="B508" s="1900" t="s">
        <v>728</v>
      </c>
      <c r="C508" s="1872">
        <v>27011600</v>
      </c>
    </row>
    <row r="509" spans="1:6" ht="16.5" outlineLevel="6" thickBot="1" x14ac:dyDescent="0.3">
      <c r="A509" s="1901">
        <v>20599</v>
      </c>
      <c r="B509" s="1900" t="s">
        <v>729</v>
      </c>
      <c r="C509" s="1872">
        <v>27011700</v>
      </c>
      <c r="F509" s="1795"/>
    </row>
    <row r="510" spans="1:6" ht="16.5" outlineLevel="6" thickBot="1" x14ac:dyDescent="0.3">
      <c r="A510" s="1901">
        <v>20599</v>
      </c>
      <c r="B510" s="1900" t="s">
        <v>730</v>
      </c>
      <c r="C510" s="1872">
        <v>27011800</v>
      </c>
      <c r="F510" s="1803"/>
    </row>
    <row r="511" spans="1:6" ht="32.25" outlineLevel="6" thickBot="1" x14ac:dyDescent="0.3">
      <c r="A511" s="1901">
        <v>20599</v>
      </c>
      <c r="B511" s="1900" t="s">
        <v>731</v>
      </c>
      <c r="C511" s="1872">
        <v>27011900</v>
      </c>
    </row>
    <row r="512" spans="1:6" ht="16.5" outlineLevel="6" thickBot="1" x14ac:dyDescent="0.3">
      <c r="A512" s="1901">
        <v>20599</v>
      </c>
      <c r="B512" s="1900" t="s">
        <v>732</v>
      </c>
      <c r="C512" s="1872">
        <v>27012000</v>
      </c>
    </row>
    <row r="513" spans="1:3" ht="16.5" outlineLevel="6" thickBot="1" x14ac:dyDescent="0.3">
      <c r="A513" s="1901">
        <v>20599</v>
      </c>
      <c r="B513" s="1900" t="s">
        <v>734</v>
      </c>
      <c r="C513" s="1872">
        <v>29000000</v>
      </c>
    </row>
    <row r="514" spans="1:3" ht="16.5" outlineLevel="2" thickBot="1" x14ac:dyDescent="0.3">
      <c r="A514" s="1902">
        <v>20600</v>
      </c>
      <c r="B514" s="1841" t="s">
        <v>341</v>
      </c>
      <c r="C514" s="1829"/>
    </row>
    <row r="515" spans="1:3" ht="16.5" outlineLevel="2" thickBot="1" x14ac:dyDescent="0.3">
      <c r="A515" s="1830" t="s">
        <v>2506</v>
      </c>
      <c r="B515" s="1841" t="s">
        <v>1677</v>
      </c>
      <c r="C515" s="1832">
        <v>21030000</v>
      </c>
    </row>
    <row r="516" spans="1:3" s="1777" customFormat="1" ht="16.5" outlineLevel="4" thickBot="1" x14ac:dyDescent="0.3">
      <c r="A516" s="1829" t="s">
        <v>2506</v>
      </c>
      <c r="B516" s="1834" t="s">
        <v>33</v>
      </c>
      <c r="C516" s="1829">
        <v>21030100</v>
      </c>
    </row>
    <row r="517" spans="1:3" s="1777" customFormat="1" ht="16.5" outlineLevel="4" thickBot="1" x14ac:dyDescent="0.3">
      <c r="A517" s="1829" t="s">
        <v>2506</v>
      </c>
      <c r="B517" s="1834" t="s">
        <v>2049</v>
      </c>
      <c r="C517" s="1829">
        <v>21030110</v>
      </c>
    </row>
    <row r="518" spans="1:3" s="1777" customFormat="1" ht="32.25" outlineLevel="4" thickBot="1" x14ac:dyDescent="0.3">
      <c r="A518" s="1829" t="s">
        <v>2506</v>
      </c>
      <c r="B518" s="1846" t="s">
        <v>1850</v>
      </c>
      <c r="C518" s="1829">
        <v>21030600</v>
      </c>
    </row>
    <row r="519" spans="1:3" s="1777" customFormat="1" ht="32.25" outlineLevel="4" thickBot="1" x14ac:dyDescent="0.3">
      <c r="A519" s="1829" t="s">
        <v>2506</v>
      </c>
      <c r="B519" s="1846" t="s">
        <v>1007</v>
      </c>
      <c r="C519" s="1829">
        <v>21040100</v>
      </c>
    </row>
    <row r="520" spans="1:3" s="1777" customFormat="1" ht="32.25" outlineLevel="4" thickBot="1" x14ac:dyDescent="0.3">
      <c r="A520" s="1829" t="s">
        <v>2506</v>
      </c>
      <c r="B520" s="1846" t="s">
        <v>1215</v>
      </c>
      <c r="C520" s="1829">
        <v>21080101</v>
      </c>
    </row>
    <row r="521" spans="1:3" s="1777" customFormat="1" ht="16.5" outlineLevel="4" thickBot="1" x14ac:dyDescent="0.3">
      <c r="A521" s="1829" t="s">
        <v>2506</v>
      </c>
      <c r="B521" s="1846" t="s">
        <v>1806</v>
      </c>
      <c r="C521" s="1829">
        <v>21040200</v>
      </c>
    </row>
    <row r="522" spans="1:3" s="1777" customFormat="1" ht="16.5" outlineLevel="4" thickBot="1" x14ac:dyDescent="0.3">
      <c r="A522" s="1829" t="s">
        <v>2506</v>
      </c>
      <c r="B522" s="1846" t="s">
        <v>711</v>
      </c>
      <c r="C522" s="1829">
        <v>27010116</v>
      </c>
    </row>
    <row r="523" spans="1:3" s="1777" customFormat="1" ht="16.5" outlineLevel="4" thickBot="1" x14ac:dyDescent="0.3">
      <c r="A523" s="1829" t="s">
        <v>2506</v>
      </c>
      <c r="B523" s="1846" t="s">
        <v>712</v>
      </c>
      <c r="C523" s="1829">
        <v>27010117</v>
      </c>
    </row>
    <row r="524" spans="1:3" s="1777" customFormat="1" ht="32.25" outlineLevel="4" thickBot="1" x14ac:dyDescent="0.3">
      <c r="A524" s="1829" t="s">
        <v>2506</v>
      </c>
      <c r="B524" s="1846" t="s">
        <v>1126</v>
      </c>
      <c r="C524" s="1829">
        <v>27010219</v>
      </c>
    </row>
    <row r="525" spans="1:3" s="1777" customFormat="1" ht="32.25" outlineLevel="4" thickBot="1" x14ac:dyDescent="0.3">
      <c r="A525" s="1843" t="s">
        <v>2506</v>
      </c>
      <c r="B525" s="1842" t="s">
        <v>2507</v>
      </c>
      <c r="C525" s="1843">
        <v>21030700</v>
      </c>
    </row>
    <row r="526" spans="1:3" s="1777" customFormat="1" ht="32.25" outlineLevel="4" thickBot="1" x14ac:dyDescent="0.3">
      <c r="A526" s="1843" t="s">
        <v>2506</v>
      </c>
      <c r="B526" s="1842" t="s">
        <v>2508</v>
      </c>
      <c r="C526" s="1843">
        <v>21090102</v>
      </c>
    </row>
    <row r="527" spans="1:3" s="1777" customFormat="1" ht="16.5" outlineLevel="2" thickBot="1" x14ac:dyDescent="0.3">
      <c r="A527" s="1830">
        <v>20200</v>
      </c>
      <c r="B527" s="1841" t="s">
        <v>35</v>
      </c>
      <c r="C527" s="1832"/>
    </row>
    <row r="528" spans="1:3" s="1777" customFormat="1" ht="16.5" outlineLevel="3" thickBot="1" x14ac:dyDescent="0.3">
      <c r="A528" s="1903">
        <v>20200</v>
      </c>
      <c r="B528" s="1877" t="s">
        <v>2509</v>
      </c>
      <c r="C528" s="1829">
        <v>22011070</v>
      </c>
    </row>
    <row r="529" spans="1:5" s="1777" customFormat="1" ht="16.5" outlineLevel="3" thickBot="1" x14ac:dyDescent="0.3">
      <c r="A529" s="1903">
        <v>20200</v>
      </c>
      <c r="B529" s="1877" t="s">
        <v>1809</v>
      </c>
      <c r="C529" s="1829">
        <v>22011060</v>
      </c>
    </row>
    <row r="530" spans="1:5" s="1777" customFormat="1" ht="32.25" outlineLevel="3" thickBot="1" x14ac:dyDescent="0.3">
      <c r="A530" s="1903">
        <v>20200</v>
      </c>
      <c r="B530" s="1877" t="s">
        <v>1793</v>
      </c>
      <c r="C530" s="1829">
        <v>22011010</v>
      </c>
    </row>
    <row r="531" spans="1:5" s="1777" customFormat="1" ht="16.5" outlineLevel="2" thickBot="1" x14ac:dyDescent="0.3">
      <c r="A531" s="1830">
        <v>20800</v>
      </c>
      <c r="B531" s="1841" t="s">
        <v>78</v>
      </c>
      <c r="C531" s="1832">
        <v>28000000</v>
      </c>
    </row>
    <row r="532" spans="1:5" s="1777" customFormat="1" ht="16.5" outlineLevel="3" thickBot="1" x14ac:dyDescent="0.3">
      <c r="A532" s="1852">
        <v>20801</v>
      </c>
      <c r="B532" s="1846" t="s">
        <v>79</v>
      </c>
      <c r="C532" s="1829">
        <v>28000001</v>
      </c>
    </row>
    <row r="533" spans="1:5" s="1777" customFormat="1" ht="16.5" outlineLevel="3" thickBot="1" x14ac:dyDescent="0.3">
      <c r="A533" s="1852">
        <v>20802</v>
      </c>
      <c r="B533" s="1846" t="s">
        <v>80</v>
      </c>
      <c r="C533" s="1829">
        <v>28000002</v>
      </c>
    </row>
    <row r="534" spans="1:5" s="1777" customFormat="1" ht="16.5" outlineLevel="3" thickBot="1" x14ac:dyDescent="0.3">
      <c r="A534" s="1852">
        <v>20803</v>
      </c>
      <c r="B534" s="1846" t="s">
        <v>733</v>
      </c>
      <c r="C534" s="1829">
        <v>28000003</v>
      </c>
    </row>
    <row r="535" spans="1:5" s="1777" customFormat="1" ht="33" customHeight="1" outlineLevel="3" thickBot="1" x14ac:dyDescent="0.3">
      <c r="A535" s="1792">
        <v>20804</v>
      </c>
      <c r="B535" s="1793" t="s">
        <v>2380</v>
      </c>
      <c r="C535" s="1794"/>
    </row>
    <row r="536" spans="1:5" s="1777" customFormat="1" ht="16.5" outlineLevel="4" thickBot="1" x14ac:dyDescent="0.3">
      <c r="A536" s="1794">
        <v>20804</v>
      </c>
      <c r="B536" s="1793" t="s">
        <v>2510</v>
      </c>
      <c r="C536" s="1794">
        <v>28000004</v>
      </c>
      <c r="D536" s="1836"/>
      <c r="E536" s="1804"/>
    </row>
    <row r="537" spans="1:5" s="1777" customFormat="1" ht="16.5" outlineLevel="3" thickBot="1" x14ac:dyDescent="0.3">
      <c r="A537" s="1792">
        <v>20805</v>
      </c>
      <c r="B537" s="1793" t="s">
        <v>2381</v>
      </c>
      <c r="C537" s="1794"/>
      <c r="D537" s="1795"/>
    </row>
    <row r="538" spans="1:5" s="1777" customFormat="1" ht="48" outlineLevel="4" thickBot="1" x14ac:dyDescent="0.3">
      <c r="A538" s="1794">
        <v>20805</v>
      </c>
      <c r="B538" s="1793" t="s">
        <v>2511</v>
      </c>
      <c r="C538" s="1794">
        <v>17010404</v>
      </c>
      <c r="D538" s="1836"/>
    </row>
    <row r="539" spans="1:5" s="1777" customFormat="1" ht="48" outlineLevel="4" thickBot="1" x14ac:dyDescent="0.3">
      <c r="A539" s="1794">
        <v>20805</v>
      </c>
      <c r="B539" s="1793" t="s">
        <v>2512</v>
      </c>
      <c r="C539" s="1794">
        <v>16010105</v>
      </c>
      <c r="D539" s="1836"/>
    </row>
    <row r="540" spans="1:5" s="1777" customFormat="1" ht="16.5" outlineLevel="2" thickBot="1" x14ac:dyDescent="0.3">
      <c r="A540" s="1902">
        <v>20810</v>
      </c>
      <c r="B540" s="1841" t="s">
        <v>1540</v>
      </c>
      <c r="C540" s="1829"/>
    </row>
    <row r="541" spans="1:5" s="1777" customFormat="1" ht="16.5" outlineLevel="1" thickBot="1" x14ac:dyDescent="0.3">
      <c r="A541" s="1902">
        <v>31000</v>
      </c>
      <c r="B541" s="1841" t="s">
        <v>2134</v>
      </c>
      <c r="C541" s="1843"/>
    </row>
    <row r="542" spans="1:5" s="1777" customFormat="1" ht="16.5" outlineLevel="2" thickBot="1" x14ac:dyDescent="0.3">
      <c r="A542" s="1852">
        <v>31001</v>
      </c>
      <c r="B542" s="1846" t="s">
        <v>2135</v>
      </c>
      <c r="C542" s="1843">
        <v>20100003</v>
      </c>
    </row>
    <row r="543" spans="1:5" s="1777" customFormat="1" ht="16.5" outlineLevel="2" thickBot="1" x14ac:dyDescent="0.3">
      <c r="A543" s="1852">
        <v>31002</v>
      </c>
      <c r="B543" s="1846" t="s">
        <v>2136</v>
      </c>
      <c r="C543" s="1843">
        <v>20100004</v>
      </c>
    </row>
    <row r="544" spans="1:5" s="1777" customFormat="1" ht="33.75" customHeight="1" outlineLevel="1" thickBot="1" x14ac:dyDescent="0.3">
      <c r="A544" s="1904" t="s">
        <v>81</v>
      </c>
      <c r="B544" s="1841" t="s">
        <v>1675</v>
      </c>
      <c r="C544" s="1794"/>
    </row>
    <row r="545" spans="1:6" s="1777" customFormat="1" ht="32.25" outlineLevel="5" thickBot="1" x14ac:dyDescent="0.3">
      <c r="A545" s="1852" t="s">
        <v>83</v>
      </c>
      <c r="B545" s="1846" t="s">
        <v>1089</v>
      </c>
      <c r="C545" s="1794"/>
    </row>
    <row r="546" spans="1:6" s="1777" customFormat="1" ht="16.5" outlineLevel="2" thickBot="1" x14ac:dyDescent="0.3">
      <c r="A546" s="1843" t="s">
        <v>83</v>
      </c>
      <c r="B546" s="1932" t="s">
        <v>1020</v>
      </c>
      <c r="C546" s="1843">
        <v>99999990</v>
      </c>
    </row>
    <row r="547" spans="1:6" ht="32.25" outlineLevel="3" thickBot="1" x14ac:dyDescent="0.3">
      <c r="A547" s="1843" t="s">
        <v>83</v>
      </c>
      <c r="B547" s="1905" t="s">
        <v>1019</v>
      </c>
      <c r="C547" s="1843">
        <v>99999995</v>
      </c>
    </row>
    <row r="548" spans="1:6" ht="32.25" outlineLevel="3" thickBot="1" x14ac:dyDescent="0.3">
      <c r="A548" s="1843" t="s">
        <v>83</v>
      </c>
      <c r="B548" s="1905" t="s">
        <v>638</v>
      </c>
      <c r="C548" s="1843">
        <v>99999998</v>
      </c>
    </row>
    <row r="549" spans="1:6" ht="16.5" outlineLevel="3" thickBot="1" x14ac:dyDescent="0.3">
      <c r="A549" s="1843" t="s">
        <v>83</v>
      </c>
      <c r="B549" s="1842" t="s">
        <v>639</v>
      </c>
      <c r="C549" s="1843">
        <v>99999999</v>
      </c>
    </row>
    <row r="550" spans="1:6" ht="16.5" outlineLevel="2" thickBot="1" x14ac:dyDescent="0.3">
      <c r="A550" s="1796" t="s">
        <v>1849</v>
      </c>
      <c r="B550" s="1800" t="s">
        <v>2083</v>
      </c>
      <c r="C550" s="1799"/>
      <c r="D550" s="1836"/>
    </row>
    <row r="551" spans="1:6" ht="16.5" outlineLevel="3" thickBot="1" x14ac:dyDescent="0.3">
      <c r="A551" s="1799" t="s">
        <v>1849</v>
      </c>
      <c r="B551" s="1800" t="s">
        <v>2513</v>
      </c>
      <c r="C551" s="1799">
        <v>99999994</v>
      </c>
      <c r="D551" s="1836"/>
    </row>
    <row r="552" spans="1:6" ht="16.5" outlineLevel="3" thickBot="1" x14ac:dyDescent="0.3">
      <c r="A552" s="1799" t="s">
        <v>1849</v>
      </c>
      <c r="B552" s="1800" t="s">
        <v>2514</v>
      </c>
      <c r="C552" s="1799">
        <v>99999993</v>
      </c>
      <c r="D552" s="1836"/>
    </row>
    <row r="554" spans="1:6" x14ac:dyDescent="0.25">
      <c r="F554" s="1906"/>
    </row>
  </sheetData>
  <mergeCells count="2">
    <mergeCell ref="B1:C1"/>
    <mergeCell ref="B2:C2"/>
  </mergeCells>
  <printOptions horizontalCentered="1"/>
  <pageMargins left="0.31496062992125984" right="0.31496062992125984" top="0.74803149606299213" bottom="0.74803149606299213" header="0.31496062992125984" footer="0.31496062992125984"/>
  <pageSetup paperSize="9" fitToHeight="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B26"/>
  <sheetViews>
    <sheetView workbookViewId="0"/>
  </sheetViews>
  <sheetFormatPr defaultColWidth="9.140625" defaultRowHeight="15" x14ac:dyDescent="0.25"/>
  <cols>
    <col min="1" max="1" width="14.42578125" style="1050" customWidth="1"/>
    <col min="2" max="2" width="111.85546875" style="1050" customWidth="1"/>
    <col min="3" max="3" width="16.28515625" style="732" customWidth="1"/>
    <col min="4" max="16384" width="9.140625" style="732"/>
  </cols>
  <sheetData>
    <row r="1" spans="1:2" x14ac:dyDescent="0.25">
      <c r="A1" s="2070"/>
      <c r="B1" s="801" t="s">
        <v>766</v>
      </c>
    </row>
    <row r="2" spans="1:2" ht="45" customHeight="1" x14ac:dyDescent="0.25">
      <c r="A2" s="2070"/>
      <c r="B2" s="802" t="s">
        <v>1385</v>
      </c>
    </row>
    <row r="3" spans="1:2" ht="18" customHeight="1" x14ac:dyDescent="0.25">
      <c r="A3" s="2070"/>
      <c r="B3" s="740"/>
    </row>
    <row r="4" spans="1:2" ht="18.75" customHeight="1" x14ac:dyDescent="0.25">
      <c r="A4" s="2677" t="s">
        <v>2604</v>
      </c>
      <c r="B4" s="2677"/>
    </row>
    <row r="5" spans="1:2" ht="19.5" thickBot="1" x14ac:dyDescent="0.3">
      <c r="A5" s="2065"/>
      <c r="B5" s="2065"/>
    </row>
    <row r="6" spans="1:2" s="729" customFormat="1" ht="32.25" thickBot="1" x14ac:dyDescent="0.3">
      <c r="A6" s="1026" t="s">
        <v>1117</v>
      </c>
      <c r="B6" s="1027" t="s">
        <v>1094</v>
      </c>
    </row>
    <row r="7" spans="1:2" ht="15.75" x14ac:dyDescent="0.25">
      <c r="A7" s="2226">
        <v>1</v>
      </c>
      <c r="B7" s="2227">
        <v>2</v>
      </c>
    </row>
    <row r="8" spans="1:2" ht="30.75" x14ac:dyDescent="0.25">
      <c r="A8" s="1028">
        <v>20122</v>
      </c>
      <c r="B8" s="2228" t="s">
        <v>2121</v>
      </c>
    </row>
    <row r="9" spans="1:2" ht="15.75" x14ac:dyDescent="0.25">
      <c r="A9" s="1030">
        <v>20302</v>
      </c>
      <c r="B9" s="1029" t="s">
        <v>1220</v>
      </c>
    </row>
    <row r="10" spans="1:2" ht="15.75" x14ac:dyDescent="0.25">
      <c r="A10" s="1028">
        <v>20308</v>
      </c>
      <c r="B10" s="1029" t="s">
        <v>42</v>
      </c>
    </row>
    <row r="11" spans="1:2" ht="15.75" x14ac:dyDescent="0.25">
      <c r="A11" s="1028">
        <v>20380</v>
      </c>
      <c r="B11" s="1031" t="s">
        <v>44</v>
      </c>
    </row>
    <row r="12" spans="1:2" ht="15.75" x14ac:dyDescent="0.25">
      <c r="A12" s="776">
        <v>20421</v>
      </c>
      <c r="B12" s="1032" t="s">
        <v>67</v>
      </c>
    </row>
    <row r="13" spans="1:2" ht="15.75" x14ac:dyDescent="0.25">
      <c r="A13" s="776">
        <v>20422</v>
      </c>
      <c r="B13" s="1032" t="s">
        <v>68</v>
      </c>
    </row>
    <row r="14" spans="1:2" s="1417" customFormat="1" ht="15.75" x14ac:dyDescent="0.25">
      <c r="A14" s="776">
        <v>204291</v>
      </c>
      <c r="B14" s="1032" t="s">
        <v>2264</v>
      </c>
    </row>
    <row r="15" spans="1:2" ht="15.75" x14ac:dyDescent="0.25">
      <c r="A15" s="776">
        <v>20430</v>
      </c>
      <c r="B15" s="2229" t="s">
        <v>71</v>
      </c>
    </row>
    <row r="16" spans="1:2" ht="15.75" x14ac:dyDescent="0.25">
      <c r="A16" s="776">
        <v>204321</v>
      </c>
      <c r="B16" s="2229" t="s">
        <v>839</v>
      </c>
    </row>
    <row r="17" spans="1:2" s="1417" customFormat="1" ht="22.5" customHeight="1" x14ac:dyDescent="0.25">
      <c r="A17" s="1482">
        <v>20443</v>
      </c>
      <c r="B17" s="1033" t="s">
        <v>1742</v>
      </c>
    </row>
    <row r="18" spans="1:2" ht="22.5" customHeight="1" x14ac:dyDescent="0.25">
      <c r="A18" s="776">
        <v>20450</v>
      </c>
      <c r="B18" s="1033" t="s">
        <v>836</v>
      </c>
    </row>
    <row r="19" spans="1:2" ht="15.75" x14ac:dyDescent="0.25">
      <c r="A19" s="776">
        <v>204951</v>
      </c>
      <c r="B19" s="2229" t="s">
        <v>840</v>
      </c>
    </row>
    <row r="20" spans="1:2" s="1460" customFormat="1" ht="15.75" x14ac:dyDescent="0.25">
      <c r="A20" s="776">
        <v>204991</v>
      </c>
      <c r="B20" s="2229" t="s">
        <v>2159</v>
      </c>
    </row>
    <row r="21" spans="1:2" s="1460" customFormat="1" ht="15.75" x14ac:dyDescent="0.25">
      <c r="A21" s="776" t="s">
        <v>2138</v>
      </c>
      <c r="B21" s="2229" t="s">
        <v>764</v>
      </c>
    </row>
    <row r="22" spans="1:2" s="1460" customFormat="1" ht="15.75" x14ac:dyDescent="0.25">
      <c r="A22" s="776">
        <v>20506</v>
      </c>
      <c r="B22" s="2229" t="s">
        <v>297</v>
      </c>
    </row>
    <row r="23" spans="1:2" s="1460" customFormat="1" ht="15.75" x14ac:dyDescent="0.25">
      <c r="A23" s="776">
        <v>20507</v>
      </c>
      <c r="B23" s="2229" t="s">
        <v>2074</v>
      </c>
    </row>
    <row r="24" spans="1:2" s="1460" customFormat="1" ht="15.75" x14ac:dyDescent="0.25">
      <c r="A24" s="776">
        <v>20515</v>
      </c>
      <c r="B24" s="2229" t="s">
        <v>48</v>
      </c>
    </row>
    <row r="25" spans="1:2" ht="15.75" x14ac:dyDescent="0.25">
      <c r="A25" s="776">
        <v>20703</v>
      </c>
      <c r="B25" s="2230" t="s">
        <v>2210</v>
      </c>
    </row>
    <row r="26" spans="1:2" ht="16.5" thickBot="1" x14ac:dyDescent="0.3">
      <c r="A26" s="2231">
        <v>20800</v>
      </c>
      <c r="B26" s="2232" t="s">
        <v>78</v>
      </c>
    </row>
  </sheetData>
  <mergeCells count="1">
    <mergeCell ref="A4:B4"/>
  </mergeCells>
  <pageMargins left="0.7" right="0.7" top="0.75" bottom="0.75" header="0.3" footer="0.3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1:C51"/>
  <sheetViews>
    <sheetView workbookViewId="0"/>
  </sheetViews>
  <sheetFormatPr defaultColWidth="9.140625" defaultRowHeight="15" x14ac:dyDescent="0.25"/>
  <cols>
    <col min="1" max="1" width="9.140625" style="732"/>
    <col min="2" max="2" width="8" style="732" customWidth="1"/>
    <col min="3" max="3" width="69" style="732" customWidth="1"/>
    <col min="4" max="16384" width="9.140625" style="732"/>
  </cols>
  <sheetData>
    <row r="1" spans="2:3" x14ac:dyDescent="0.25">
      <c r="C1" s="759" t="s">
        <v>2591</v>
      </c>
    </row>
    <row r="2" spans="2:3" ht="51.75" customHeight="1" x14ac:dyDescent="0.25">
      <c r="C2" s="760" t="s">
        <v>1384</v>
      </c>
    </row>
    <row r="3" spans="2:3" x14ac:dyDescent="0.25">
      <c r="C3" s="759"/>
    </row>
    <row r="4" spans="2:3" ht="19.5" thickBot="1" x14ac:dyDescent="0.3">
      <c r="C4" s="758" t="s">
        <v>1941</v>
      </c>
    </row>
    <row r="5" spans="2:3" ht="32.25" thickBot="1" x14ac:dyDescent="0.3">
      <c r="B5" s="606" t="s">
        <v>585</v>
      </c>
      <c r="C5" s="607" t="s">
        <v>586</v>
      </c>
    </row>
    <row r="6" spans="2:3" ht="16.5" thickBot="1" x14ac:dyDescent="0.3">
      <c r="B6" s="605">
        <v>1</v>
      </c>
      <c r="C6" s="608" t="s">
        <v>587</v>
      </c>
    </row>
    <row r="7" spans="2:3" ht="16.5" thickBot="1" x14ac:dyDescent="0.3">
      <c r="B7" s="605">
        <v>2</v>
      </c>
      <c r="C7" s="608" t="s">
        <v>588</v>
      </c>
    </row>
    <row r="8" spans="2:3" ht="16.5" thickBot="1" x14ac:dyDescent="0.3">
      <c r="B8" s="605">
        <v>3</v>
      </c>
      <c r="C8" s="608" t="s">
        <v>589</v>
      </c>
    </row>
    <row r="9" spans="2:3" ht="16.5" thickBot="1" x14ac:dyDescent="0.3">
      <c r="B9" s="605">
        <v>4</v>
      </c>
      <c r="C9" s="608" t="s">
        <v>590</v>
      </c>
    </row>
    <row r="10" spans="2:3" ht="16.5" thickBot="1" x14ac:dyDescent="0.3">
      <c r="B10" s="605">
        <v>5</v>
      </c>
      <c r="C10" s="608" t="s">
        <v>591</v>
      </c>
    </row>
    <row r="11" spans="2:3" ht="16.5" thickBot="1" x14ac:dyDescent="0.3">
      <c r="B11" s="605">
        <v>6</v>
      </c>
      <c r="C11" s="608" t="s">
        <v>592</v>
      </c>
    </row>
    <row r="12" spans="2:3" ht="16.5" thickBot="1" x14ac:dyDescent="0.3">
      <c r="B12" s="605">
        <v>7</v>
      </c>
      <c r="C12" s="608" t="s">
        <v>593</v>
      </c>
    </row>
    <row r="13" spans="2:3" ht="16.5" thickBot="1" x14ac:dyDescent="0.3">
      <c r="B13" s="605">
        <v>8</v>
      </c>
      <c r="C13" s="608" t="s">
        <v>594</v>
      </c>
    </row>
    <row r="14" spans="2:3" ht="16.5" thickBot="1" x14ac:dyDescent="0.3">
      <c r="B14" s="605">
        <v>9</v>
      </c>
      <c r="C14" s="608" t="s">
        <v>595</v>
      </c>
    </row>
    <row r="15" spans="2:3" ht="16.5" thickBot="1" x14ac:dyDescent="0.3">
      <c r="B15" s="605">
        <v>10</v>
      </c>
      <c r="C15" s="608" t="s">
        <v>596</v>
      </c>
    </row>
    <row r="16" spans="2:3" ht="16.5" thickBot="1" x14ac:dyDescent="0.3">
      <c r="B16" s="605">
        <v>11</v>
      </c>
      <c r="C16" s="608" t="s">
        <v>597</v>
      </c>
    </row>
    <row r="17" spans="2:3" ht="16.5" thickBot="1" x14ac:dyDescent="0.3">
      <c r="B17" s="605">
        <v>12</v>
      </c>
      <c r="C17" s="608" t="s">
        <v>598</v>
      </c>
    </row>
    <row r="18" spans="2:3" ht="16.5" thickBot="1" x14ac:dyDescent="0.3">
      <c r="B18" s="605">
        <v>13</v>
      </c>
      <c r="C18" s="608" t="s">
        <v>599</v>
      </c>
    </row>
    <row r="19" spans="2:3" ht="16.5" thickBot="1" x14ac:dyDescent="0.3">
      <c r="B19" s="605">
        <v>14</v>
      </c>
      <c r="C19" s="608" t="s">
        <v>600</v>
      </c>
    </row>
    <row r="20" spans="2:3" ht="32.25" thickBot="1" x14ac:dyDescent="0.3">
      <c r="B20" s="605">
        <v>15</v>
      </c>
      <c r="C20" s="588" t="s">
        <v>601</v>
      </c>
    </row>
    <row r="21" spans="2:3" ht="16.5" thickBot="1" x14ac:dyDescent="0.3">
      <c r="B21" s="605">
        <v>16</v>
      </c>
      <c r="C21" s="608" t="s">
        <v>602</v>
      </c>
    </row>
    <row r="22" spans="2:3" ht="16.5" thickBot="1" x14ac:dyDescent="0.3">
      <c r="B22" s="605">
        <v>17</v>
      </c>
      <c r="C22" s="608" t="s">
        <v>603</v>
      </c>
    </row>
    <row r="23" spans="2:3" ht="16.5" thickBot="1" x14ac:dyDescent="0.3">
      <c r="B23" s="605">
        <v>18</v>
      </c>
      <c r="C23" s="608" t="s">
        <v>604</v>
      </c>
    </row>
    <row r="24" spans="2:3" ht="16.5" thickBot="1" x14ac:dyDescent="0.3">
      <c r="B24" s="605">
        <v>19</v>
      </c>
      <c r="C24" s="608" t="s">
        <v>605</v>
      </c>
    </row>
    <row r="25" spans="2:3" ht="16.5" thickBot="1" x14ac:dyDescent="0.3">
      <c r="B25" s="605">
        <v>20</v>
      </c>
      <c r="C25" s="608" t="s">
        <v>606</v>
      </c>
    </row>
    <row r="26" spans="2:3" ht="16.5" thickBot="1" x14ac:dyDescent="0.3">
      <c r="B26" s="605">
        <v>21</v>
      </c>
      <c r="C26" s="608" t="s">
        <v>607</v>
      </c>
    </row>
    <row r="27" spans="2:3" ht="16.5" thickBot="1" x14ac:dyDescent="0.3">
      <c r="B27" s="605">
        <v>22</v>
      </c>
      <c r="C27" s="608" t="s">
        <v>608</v>
      </c>
    </row>
    <row r="28" spans="2:3" ht="16.5" thickBot="1" x14ac:dyDescent="0.3">
      <c r="B28" s="605">
        <v>23</v>
      </c>
      <c r="C28" s="608" t="s">
        <v>609</v>
      </c>
    </row>
    <row r="29" spans="2:3" ht="16.5" thickBot="1" x14ac:dyDescent="0.3">
      <c r="B29" s="605">
        <v>24</v>
      </c>
      <c r="C29" s="608" t="s">
        <v>610</v>
      </c>
    </row>
    <row r="30" spans="2:3" ht="16.5" thickBot="1" x14ac:dyDescent="0.3">
      <c r="B30" s="605">
        <v>25</v>
      </c>
      <c r="C30" s="608" t="s">
        <v>276</v>
      </c>
    </row>
    <row r="31" spans="2:3" ht="16.5" thickBot="1" x14ac:dyDescent="0.3">
      <c r="B31" s="605">
        <v>26</v>
      </c>
      <c r="C31" s="608" t="s">
        <v>611</v>
      </c>
    </row>
    <row r="32" spans="2:3" ht="16.5" thickBot="1" x14ac:dyDescent="0.3">
      <c r="B32" s="605">
        <v>27</v>
      </c>
      <c r="C32" s="608" t="s">
        <v>612</v>
      </c>
    </row>
    <row r="33" spans="2:3" ht="16.5" thickBot="1" x14ac:dyDescent="0.3">
      <c r="B33" s="605">
        <v>28</v>
      </c>
      <c r="C33" s="608" t="s">
        <v>613</v>
      </c>
    </row>
    <row r="34" spans="2:3" ht="16.5" thickBot="1" x14ac:dyDescent="0.3">
      <c r="B34" s="605">
        <v>29</v>
      </c>
      <c r="C34" s="608" t="s">
        <v>614</v>
      </c>
    </row>
    <row r="35" spans="2:3" ht="16.5" thickBot="1" x14ac:dyDescent="0.3">
      <c r="B35" s="605">
        <v>30</v>
      </c>
      <c r="C35" s="608" t="s">
        <v>615</v>
      </c>
    </row>
    <row r="36" spans="2:3" ht="16.5" thickBot="1" x14ac:dyDescent="0.3">
      <c r="B36" s="605">
        <v>31</v>
      </c>
      <c r="C36" s="608" t="s">
        <v>616</v>
      </c>
    </row>
    <row r="37" spans="2:3" ht="16.5" thickBot="1" x14ac:dyDescent="0.3">
      <c r="B37" s="605">
        <v>32</v>
      </c>
      <c r="C37" s="608" t="s">
        <v>617</v>
      </c>
    </row>
    <row r="38" spans="2:3" ht="16.5" thickBot="1" x14ac:dyDescent="0.3">
      <c r="B38" s="605">
        <v>33</v>
      </c>
      <c r="C38" s="608" t="s">
        <v>1063</v>
      </c>
    </row>
    <row r="39" spans="2:3" ht="16.5" thickBot="1" x14ac:dyDescent="0.3">
      <c r="B39" s="605">
        <v>34</v>
      </c>
      <c r="C39" s="608" t="s">
        <v>1064</v>
      </c>
    </row>
    <row r="40" spans="2:3" ht="16.5" thickBot="1" x14ac:dyDescent="0.3">
      <c r="B40" s="605">
        <v>35</v>
      </c>
      <c r="C40" s="608" t="s">
        <v>1065</v>
      </c>
    </row>
    <row r="41" spans="2:3" ht="16.5" thickBot="1" x14ac:dyDescent="0.3">
      <c r="B41" s="605">
        <v>36</v>
      </c>
      <c r="C41" s="608" t="s">
        <v>1066</v>
      </c>
    </row>
    <row r="42" spans="2:3" ht="16.5" thickBot="1" x14ac:dyDescent="0.3">
      <c r="B42" s="605">
        <v>37</v>
      </c>
      <c r="C42" s="608" t="s">
        <v>1067</v>
      </c>
    </row>
    <row r="43" spans="2:3" ht="16.5" thickBot="1" x14ac:dyDescent="0.3">
      <c r="B43" s="605">
        <v>38</v>
      </c>
      <c r="C43" s="608" t="s">
        <v>1068</v>
      </c>
    </row>
    <row r="44" spans="2:3" ht="16.5" thickBot="1" x14ac:dyDescent="0.3">
      <c r="B44" s="605">
        <v>39</v>
      </c>
      <c r="C44" s="608" t="s">
        <v>1069</v>
      </c>
    </row>
    <row r="45" spans="2:3" ht="16.5" thickBot="1" x14ac:dyDescent="0.3">
      <c r="B45" s="605">
        <v>40</v>
      </c>
      <c r="C45" s="838" t="s">
        <v>1070</v>
      </c>
    </row>
    <row r="46" spans="2:3" ht="16.5" thickBot="1" x14ac:dyDescent="0.3">
      <c r="B46" s="605">
        <v>41</v>
      </c>
      <c r="C46" s="838" t="s">
        <v>1071</v>
      </c>
    </row>
    <row r="47" spans="2:3" ht="16.5" thickBot="1" x14ac:dyDescent="0.3">
      <c r="B47" s="605">
        <v>42</v>
      </c>
      <c r="C47" s="838" t="s">
        <v>1211</v>
      </c>
    </row>
    <row r="48" spans="2:3" ht="16.5" thickBot="1" x14ac:dyDescent="0.3">
      <c r="B48" s="605">
        <v>43</v>
      </c>
      <c r="C48" s="838" t="s">
        <v>1210</v>
      </c>
    </row>
    <row r="49" spans="2:3" ht="16.5" thickBot="1" x14ac:dyDescent="0.3">
      <c r="B49" s="605">
        <v>44</v>
      </c>
      <c r="C49" s="838" t="s">
        <v>1221</v>
      </c>
    </row>
    <row r="50" spans="2:3" ht="16.5" thickBot="1" x14ac:dyDescent="0.3">
      <c r="B50" s="605">
        <v>45</v>
      </c>
      <c r="C50" s="838" t="s">
        <v>737</v>
      </c>
    </row>
    <row r="51" spans="2:3" ht="16.5" thickBot="1" x14ac:dyDescent="0.3">
      <c r="B51" s="605">
        <v>46</v>
      </c>
      <c r="C51" s="838" t="s">
        <v>1325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C147"/>
  <sheetViews>
    <sheetView workbookViewId="0">
      <selection activeCell="C48" sqref="C48"/>
    </sheetView>
  </sheetViews>
  <sheetFormatPr defaultColWidth="8.85546875" defaultRowHeight="15.75" x14ac:dyDescent="0.25"/>
  <cols>
    <col min="1" max="1" width="15.7109375" style="1418" customWidth="1"/>
    <col min="2" max="2" width="67.5703125" style="1418" customWidth="1"/>
    <col min="3" max="3" width="79.28515625" style="1418" customWidth="1"/>
    <col min="4" max="16384" width="8.85546875" style="1418"/>
  </cols>
  <sheetData>
    <row r="1" spans="1:3" ht="21.75" customHeight="1" x14ac:dyDescent="0.25">
      <c r="C1" s="2299" t="s">
        <v>2592</v>
      </c>
    </row>
    <row r="2" spans="1:3" ht="51.75" customHeight="1" x14ac:dyDescent="0.3">
      <c r="A2" s="2"/>
      <c r="C2" s="2299" t="s">
        <v>90</v>
      </c>
    </row>
    <row r="3" spans="1:3" ht="22.5" customHeight="1" x14ac:dyDescent="0.25">
      <c r="B3" s="2223" t="s">
        <v>2020</v>
      </c>
    </row>
    <row r="4" spans="1:3" ht="16.350000000000001" customHeight="1" x14ac:dyDescent="0.25">
      <c r="A4" s="3467" t="s">
        <v>1117</v>
      </c>
      <c r="B4" s="3105" t="s">
        <v>6</v>
      </c>
      <c r="C4" s="3105" t="s">
        <v>2019</v>
      </c>
    </row>
    <row r="5" spans="1:3" x14ac:dyDescent="0.25">
      <c r="A5" s="3467"/>
      <c r="B5" s="3105"/>
      <c r="C5" s="3105"/>
    </row>
    <row r="6" spans="1:3" ht="15" customHeight="1" x14ac:dyDescent="0.25">
      <c r="A6" s="3467"/>
      <c r="B6" s="3105"/>
      <c r="C6" s="3105"/>
    </row>
    <row r="7" spans="1:3" ht="46.5" customHeight="1" x14ac:dyDescent="0.25">
      <c r="A7" s="3467"/>
      <c r="B7" s="3468"/>
      <c r="C7" s="3468"/>
    </row>
    <row r="8" spans="1:3" s="1425" customFormat="1" ht="11.25" x14ac:dyDescent="0.2">
      <c r="A8" s="2224">
        <v>1</v>
      </c>
      <c r="B8" s="2225">
        <v>2</v>
      </c>
      <c r="C8" s="2225">
        <v>3</v>
      </c>
    </row>
    <row r="9" spans="1:3" s="1433" customFormat="1" x14ac:dyDescent="0.25">
      <c r="A9" s="2300">
        <v>20110</v>
      </c>
      <c r="B9" s="2301" t="s">
        <v>1677</v>
      </c>
      <c r="C9" s="2301" t="s">
        <v>2649</v>
      </c>
    </row>
    <row r="10" spans="1:3" s="1422" customFormat="1" ht="31.5" x14ac:dyDescent="0.25">
      <c r="A10" s="2300">
        <v>20120</v>
      </c>
      <c r="B10" s="2301" t="s">
        <v>2650</v>
      </c>
      <c r="C10" s="2301" t="s">
        <v>2649</v>
      </c>
    </row>
    <row r="11" spans="1:3" ht="31.5" x14ac:dyDescent="0.25">
      <c r="A11" s="3465">
        <v>20301</v>
      </c>
      <c r="B11" s="3466" t="s">
        <v>36</v>
      </c>
      <c r="C11" s="2301" t="s">
        <v>2022</v>
      </c>
    </row>
    <row r="12" spans="1:3" ht="31.5" x14ac:dyDescent="0.25">
      <c r="A12" s="3465"/>
      <c r="B12" s="3466"/>
      <c r="C12" s="2301" t="s">
        <v>2651</v>
      </c>
    </row>
    <row r="13" spans="1:3" ht="31.5" x14ac:dyDescent="0.25">
      <c r="A13" s="3465"/>
      <c r="B13" s="3466"/>
      <c r="C13" s="2301" t="s">
        <v>2652</v>
      </c>
    </row>
    <row r="14" spans="1:3" ht="31.5" x14ac:dyDescent="0.25">
      <c r="A14" s="2300">
        <v>20302</v>
      </c>
      <c r="B14" s="2301" t="s">
        <v>1095</v>
      </c>
      <c r="C14" s="2301" t="s">
        <v>2023</v>
      </c>
    </row>
    <row r="15" spans="1:3" x14ac:dyDescent="0.25">
      <c r="A15" s="2300">
        <v>20303</v>
      </c>
      <c r="B15" s="2301" t="s">
        <v>37</v>
      </c>
      <c r="C15" s="1098" t="s">
        <v>2653</v>
      </c>
    </row>
    <row r="16" spans="1:3" ht="31.5" x14ac:dyDescent="0.25">
      <c r="A16" s="2300">
        <v>20304</v>
      </c>
      <c r="B16" s="2301" t="s">
        <v>38</v>
      </c>
      <c r="C16" s="2301" t="s">
        <v>2025</v>
      </c>
    </row>
    <row r="17" spans="1:3" ht="31.5" x14ac:dyDescent="0.25">
      <c r="A17" s="3465">
        <v>20305</v>
      </c>
      <c r="B17" s="3466" t="s">
        <v>39</v>
      </c>
      <c r="C17" s="2301" t="s">
        <v>2654</v>
      </c>
    </row>
    <row r="18" spans="1:3" x14ac:dyDescent="0.25">
      <c r="A18" s="3465"/>
      <c r="B18" s="3466"/>
      <c r="C18" s="2301" t="s">
        <v>2025</v>
      </c>
    </row>
    <row r="19" spans="1:3" x14ac:dyDescent="0.25">
      <c r="A19" s="2300">
        <v>20306</v>
      </c>
      <c r="B19" s="2301" t="s">
        <v>40</v>
      </c>
      <c r="C19" s="2301" t="s">
        <v>2025</v>
      </c>
    </row>
    <row r="20" spans="1:3" ht="31.5" x14ac:dyDescent="0.25">
      <c r="A20" s="2300">
        <v>20307</v>
      </c>
      <c r="B20" s="2301" t="s">
        <v>41</v>
      </c>
      <c r="C20" s="2301" t="s">
        <v>2025</v>
      </c>
    </row>
    <row r="21" spans="1:3" ht="31.5" x14ac:dyDescent="0.25">
      <c r="A21" s="2300">
        <v>20308</v>
      </c>
      <c r="B21" s="2301" t="s">
        <v>42</v>
      </c>
      <c r="C21" s="2301" t="s">
        <v>2023</v>
      </c>
    </row>
    <row r="22" spans="1:3" x14ac:dyDescent="0.25">
      <c r="A22" s="2300">
        <v>20309</v>
      </c>
      <c r="B22" s="2301" t="s">
        <v>43</v>
      </c>
      <c r="C22" s="2301" t="s">
        <v>2649</v>
      </c>
    </row>
    <row r="23" spans="1:3" ht="31.5" x14ac:dyDescent="0.25">
      <c r="A23" s="2300">
        <v>20380</v>
      </c>
      <c r="B23" s="2301" t="s">
        <v>44</v>
      </c>
      <c r="C23" s="2301" t="s">
        <v>2024</v>
      </c>
    </row>
    <row r="24" spans="1:3" x14ac:dyDescent="0.25">
      <c r="A24" s="2300">
        <v>20401</v>
      </c>
      <c r="B24" s="2301" t="s">
        <v>578</v>
      </c>
      <c r="C24" s="2301" t="s">
        <v>2649</v>
      </c>
    </row>
    <row r="25" spans="1:3" ht="31.5" x14ac:dyDescent="0.25">
      <c r="A25" s="3465">
        <v>20403</v>
      </c>
      <c r="B25" s="3469" t="s">
        <v>1096</v>
      </c>
      <c r="C25" s="2301" t="s">
        <v>2046</v>
      </c>
    </row>
    <row r="26" spans="1:3" ht="31.5" x14ac:dyDescent="0.25">
      <c r="A26" s="3465"/>
      <c r="B26" s="3469"/>
      <c r="C26" s="2301" t="s">
        <v>2022</v>
      </c>
    </row>
    <row r="27" spans="1:3" x14ac:dyDescent="0.25">
      <c r="A27" s="3465"/>
      <c r="B27" s="3469"/>
      <c r="C27" s="2301" t="s">
        <v>2025</v>
      </c>
    </row>
    <row r="28" spans="1:3" ht="31.5" x14ac:dyDescent="0.25">
      <c r="A28" s="2300">
        <v>20404</v>
      </c>
      <c r="B28" s="2301" t="s">
        <v>53</v>
      </c>
      <c r="C28" s="2301" t="s">
        <v>2026</v>
      </c>
    </row>
    <row r="29" spans="1:3" x14ac:dyDescent="0.25">
      <c r="A29" s="2300">
        <v>20405</v>
      </c>
      <c r="B29" s="2301" t="s">
        <v>56</v>
      </c>
      <c r="C29" s="1098" t="s">
        <v>2655</v>
      </c>
    </row>
    <row r="30" spans="1:3" x14ac:dyDescent="0.25">
      <c r="A30" s="2300">
        <v>20406</v>
      </c>
      <c r="B30" s="2301" t="s">
        <v>59</v>
      </c>
      <c r="C30" s="2301" t="s">
        <v>2027</v>
      </c>
    </row>
    <row r="31" spans="1:3" x14ac:dyDescent="0.25">
      <c r="A31" s="2300">
        <v>20408</v>
      </c>
      <c r="B31" s="2301" t="s">
        <v>618</v>
      </c>
      <c r="C31" s="2301" t="s">
        <v>2028</v>
      </c>
    </row>
    <row r="32" spans="1:3" x14ac:dyDescent="0.25">
      <c r="A32" s="2300">
        <v>20421</v>
      </c>
      <c r="B32" s="2301" t="s">
        <v>67</v>
      </c>
      <c r="C32" s="1098" t="s">
        <v>2655</v>
      </c>
    </row>
    <row r="33" spans="1:3" x14ac:dyDescent="0.25">
      <c r="A33" s="3470">
        <v>20422</v>
      </c>
      <c r="B33" s="3472" t="s">
        <v>68</v>
      </c>
      <c r="C33" s="2301" t="s">
        <v>2027</v>
      </c>
    </row>
    <row r="34" spans="1:3" x14ac:dyDescent="0.25">
      <c r="A34" s="3471"/>
      <c r="B34" s="3473"/>
      <c r="C34" s="2301" t="s">
        <v>2031</v>
      </c>
    </row>
    <row r="35" spans="1:3" x14ac:dyDescent="0.25">
      <c r="A35" s="2300">
        <v>20423</v>
      </c>
      <c r="B35" s="2301" t="s">
        <v>1743</v>
      </c>
      <c r="C35" s="2301" t="s">
        <v>2656</v>
      </c>
    </row>
    <row r="36" spans="1:3" ht="31.5" x14ac:dyDescent="0.25">
      <c r="A36" s="3465">
        <v>20429</v>
      </c>
      <c r="B36" s="3469" t="s">
        <v>70</v>
      </c>
      <c r="C36" s="2303" t="s">
        <v>1819</v>
      </c>
    </row>
    <row r="37" spans="1:3" x14ac:dyDescent="0.25">
      <c r="A37" s="3465"/>
      <c r="B37" s="3469"/>
      <c r="C37" s="2304" t="s">
        <v>2025</v>
      </c>
    </row>
    <row r="38" spans="1:3" x14ac:dyDescent="0.25">
      <c r="A38" s="2300">
        <v>20430</v>
      </c>
      <c r="B38" s="2301" t="s">
        <v>71</v>
      </c>
      <c r="C38" s="2301" t="s">
        <v>2029</v>
      </c>
    </row>
    <row r="39" spans="1:3" ht="31.5" x14ac:dyDescent="0.25">
      <c r="A39" s="3470">
        <v>20431</v>
      </c>
      <c r="B39" s="3474" t="s">
        <v>72</v>
      </c>
      <c r="C39" s="2301" t="s">
        <v>2026</v>
      </c>
    </row>
    <row r="40" spans="1:3" x14ac:dyDescent="0.25">
      <c r="A40" s="3471"/>
      <c r="B40" s="3475"/>
      <c r="C40" s="2301" t="s">
        <v>2025</v>
      </c>
    </row>
    <row r="41" spans="1:3" ht="30" x14ac:dyDescent="0.25">
      <c r="A41" s="2302">
        <v>204321</v>
      </c>
      <c r="B41" s="1099" t="s">
        <v>839</v>
      </c>
      <c r="C41" s="2304" t="s">
        <v>2030</v>
      </c>
    </row>
    <row r="42" spans="1:3" ht="31.5" x14ac:dyDescent="0.25">
      <c r="A42" s="2302">
        <v>204322</v>
      </c>
      <c r="B42" s="2301" t="s">
        <v>1834</v>
      </c>
      <c r="C42" s="2304" t="s">
        <v>2030</v>
      </c>
    </row>
    <row r="43" spans="1:3" ht="31.5" x14ac:dyDescent="0.25">
      <c r="A43" s="2302">
        <v>20433</v>
      </c>
      <c r="B43" s="2301" t="s">
        <v>1816</v>
      </c>
      <c r="C43" s="2301" t="s">
        <v>2028</v>
      </c>
    </row>
    <row r="44" spans="1:3" x14ac:dyDescent="0.25">
      <c r="A44" s="3476">
        <v>20434</v>
      </c>
      <c r="B44" s="3477" t="s">
        <v>626</v>
      </c>
      <c r="C44" s="2301" t="s">
        <v>2025</v>
      </c>
    </row>
    <row r="45" spans="1:3" ht="31.5" x14ac:dyDescent="0.25">
      <c r="A45" s="3476"/>
      <c r="B45" s="3477"/>
      <c r="C45" s="2301" t="s">
        <v>2024</v>
      </c>
    </row>
    <row r="46" spans="1:3" ht="31.5" x14ac:dyDescent="0.25">
      <c r="A46" s="2302">
        <v>20435</v>
      </c>
      <c r="B46" s="2303" t="s">
        <v>1412</v>
      </c>
      <c r="C46" s="2301" t="s">
        <v>2025</v>
      </c>
    </row>
    <row r="47" spans="1:3" x14ac:dyDescent="0.25">
      <c r="A47" s="2302">
        <v>20436</v>
      </c>
      <c r="B47" s="2304" t="s">
        <v>629</v>
      </c>
      <c r="C47" s="2301" t="s">
        <v>2025</v>
      </c>
    </row>
    <row r="48" spans="1:3" x14ac:dyDescent="0.25">
      <c r="A48" s="2302">
        <v>20437</v>
      </c>
      <c r="B48" s="221" t="s">
        <v>1291</v>
      </c>
      <c r="C48" s="2301" t="s">
        <v>2649</v>
      </c>
    </row>
    <row r="49" spans="1:3" ht="31.5" x14ac:dyDescent="0.25">
      <c r="A49" s="2302">
        <v>20438</v>
      </c>
      <c r="B49" s="221" t="s">
        <v>1411</v>
      </c>
      <c r="C49" s="2301" t="s">
        <v>2024</v>
      </c>
    </row>
    <row r="50" spans="1:3" x14ac:dyDescent="0.25">
      <c r="A50" s="2302">
        <v>20439</v>
      </c>
      <c r="B50" s="2303" t="s">
        <v>698</v>
      </c>
      <c r="C50" s="2301" t="s">
        <v>2025</v>
      </c>
    </row>
    <row r="51" spans="1:3" ht="31.5" x14ac:dyDescent="0.25">
      <c r="A51" s="2302">
        <v>20440</v>
      </c>
      <c r="B51" s="2303" t="s">
        <v>1736</v>
      </c>
      <c r="C51" s="2301" t="s">
        <v>2649</v>
      </c>
    </row>
    <row r="52" spans="1:3" ht="31.5" x14ac:dyDescent="0.25">
      <c r="A52" s="2302">
        <v>20441</v>
      </c>
      <c r="B52" s="2303" t="s">
        <v>627</v>
      </c>
      <c r="C52" s="2301" t="s">
        <v>2024</v>
      </c>
    </row>
    <row r="53" spans="1:3" ht="31.5" x14ac:dyDescent="0.25">
      <c r="A53" s="2302">
        <v>20442</v>
      </c>
      <c r="B53" s="2303" t="s">
        <v>1737</v>
      </c>
      <c r="C53" s="2301" t="s">
        <v>2649</v>
      </c>
    </row>
    <row r="54" spans="1:3" ht="31.5" x14ac:dyDescent="0.25">
      <c r="A54" s="3476">
        <v>20443</v>
      </c>
      <c r="B54" s="3478" t="s">
        <v>1742</v>
      </c>
      <c r="C54" s="2298" t="s">
        <v>2047</v>
      </c>
    </row>
    <row r="55" spans="1:3" x14ac:dyDescent="0.25">
      <c r="A55" s="3476"/>
      <c r="B55" s="3478"/>
      <c r="C55" s="2303" t="s">
        <v>2031</v>
      </c>
    </row>
    <row r="56" spans="1:3" x14ac:dyDescent="0.25">
      <c r="A56" s="2302">
        <v>20450</v>
      </c>
      <c r="B56" s="2303" t="s">
        <v>2032</v>
      </c>
      <c r="C56" s="1098" t="s">
        <v>1360</v>
      </c>
    </row>
    <row r="57" spans="1:3" s="1422" customFormat="1" ht="47.25" customHeight="1" x14ac:dyDescent="0.25">
      <c r="A57" s="2302">
        <v>204951</v>
      </c>
      <c r="B57" s="2303" t="s">
        <v>840</v>
      </c>
      <c r="C57" s="2301" t="s">
        <v>2656</v>
      </c>
    </row>
    <row r="58" spans="1:3" s="1422" customFormat="1" ht="31.5" x14ac:dyDescent="0.25">
      <c r="A58" s="2302">
        <v>204952</v>
      </c>
      <c r="B58" s="2303" t="s">
        <v>1005</v>
      </c>
      <c r="C58" s="2301" t="s">
        <v>2656</v>
      </c>
    </row>
    <row r="59" spans="1:3" s="1422" customFormat="1" ht="31.5" x14ac:dyDescent="0.25">
      <c r="A59" s="2302" t="s">
        <v>2138</v>
      </c>
      <c r="B59" s="2303" t="s">
        <v>764</v>
      </c>
      <c r="C59" s="2301" t="s">
        <v>2035</v>
      </c>
    </row>
    <row r="60" spans="1:3" s="1422" customFormat="1" ht="31.5" x14ac:dyDescent="0.25">
      <c r="A60" s="2302" t="s">
        <v>2139</v>
      </c>
      <c r="B60" s="2303" t="s">
        <v>1311</v>
      </c>
      <c r="C60" s="2303" t="s">
        <v>2657</v>
      </c>
    </row>
    <row r="61" spans="1:3" s="1422" customFormat="1" x14ac:dyDescent="0.25">
      <c r="A61" s="2302">
        <v>20497</v>
      </c>
      <c r="B61" s="1098" t="s">
        <v>2344</v>
      </c>
      <c r="C61" s="1098" t="s">
        <v>1357</v>
      </c>
    </row>
    <row r="62" spans="1:3" s="1422" customFormat="1" x14ac:dyDescent="0.25">
      <c r="A62" s="2302">
        <v>204991</v>
      </c>
      <c r="B62" s="2303" t="s">
        <v>2159</v>
      </c>
      <c r="C62" s="2301" t="s">
        <v>2034</v>
      </c>
    </row>
    <row r="63" spans="1:3" x14ac:dyDescent="0.25">
      <c r="A63" s="2302">
        <v>20499</v>
      </c>
      <c r="B63" s="2303" t="s">
        <v>2160</v>
      </c>
      <c r="C63" s="2301" t="s">
        <v>2034</v>
      </c>
    </row>
    <row r="64" spans="1:3" x14ac:dyDescent="0.25">
      <c r="A64" s="2300">
        <v>20502</v>
      </c>
      <c r="B64" s="2303" t="s">
        <v>75</v>
      </c>
      <c r="C64" s="2303" t="s">
        <v>2033</v>
      </c>
    </row>
    <row r="65" spans="1:3" x14ac:dyDescent="0.25">
      <c r="A65" s="2300">
        <v>20506</v>
      </c>
      <c r="B65" s="2303" t="s">
        <v>297</v>
      </c>
      <c r="C65" s="2301" t="s">
        <v>2649</v>
      </c>
    </row>
    <row r="66" spans="1:3" ht="18.75" x14ac:dyDescent="0.3">
      <c r="A66" s="2300">
        <v>20507</v>
      </c>
      <c r="B66" s="1364" t="s">
        <v>2658</v>
      </c>
      <c r="C66" s="2301" t="s">
        <v>2649</v>
      </c>
    </row>
    <row r="67" spans="1:3" x14ac:dyDescent="0.25">
      <c r="A67" s="2300">
        <v>20508</v>
      </c>
      <c r="B67" s="2303" t="s">
        <v>2075</v>
      </c>
      <c r="C67" s="2301" t="s">
        <v>2649</v>
      </c>
    </row>
    <row r="68" spans="1:3" x14ac:dyDescent="0.25">
      <c r="A68" s="2300">
        <v>20515</v>
      </c>
      <c r="B68" s="2303" t="s">
        <v>48</v>
      </c>
      <c r="C68" s="2301" t="s">
        <v>2649</v>
      </c>
    </row>
    <row r="69" spans="1:3" x14ac:dyDescent="0.25">
      <c r="A69" s="2300">
        <v>20701</v>
      </c>
      <c r="B69" s="2301" t="s">
        <v>2044</v>
      </c>
      <c r="C69" s="2303" t="s">
        <v>2048</v>
      </c>
    </row>
    <row r="70" spans="1:3" x14ac:dyDescent="0.25">
      <c r="A70" s="2300">
        <v>20703</v>
      </c>
      <c r="B70" s="2301" t="s">
        <v>2210</v>
      </c>
      <c r="C70" s="2303" t="s">
        <v>2035</v>
      </c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4" spans="1:3" x14ac:dyDescent="0.25">
      <c r="A74" s="4"/>
    </row>
    <row r="75" spans="1:3" x14ac:dyDescent="0.25">
      <c r="A75" s="4"/>
    </row>
    <row r="76" spans="1:3" x14ac:dyDescent="0.25">
      <c r="A76" s="4"/>
    </row>
    <row r="77" spans="1:3" x14ac:dyDescent="0.25">
      <c r="A77" s="4"/>
    </row>
    <row r="78" spans="1:3" x14ac:dyDescent="0.25">
      <c r="A78" s="4"/>
    </row>
    <row r="79" spans="1:3" x14ac:dyDescent="0.25">
      <c r="A79" s="4"/>
    </row>
    <row r="80" spans="1:3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</sheetData>
  <mergeCells count="19">
    <mergeCell ref="A39:A40"/>
    <mergeCell ref="B39:B40"/>
    <mergeCell ref="A44:A45"/>
    <mergeCell ref="B44:B45"/>
    <mergeCell ref="A54:A55"/>
    <mergeCell ref="B54:B55"/>
    <mergeCell ref="A25:A27"/>
    <mergeCell ref="B25:B27"/>
    <mergeCell ref="A33:A34"/>
    <mergeCell ref="B33:B34"/>
    <mergeCell ref="A36:A37"/>
    <mergeCell ref="B36:B37"/>
    <mergeCell ref="A17:A18"/>
    <mergeCell ref="B17:B18"/>
    <mergeCell ref="A4:A7"/>
    <mergeCell ref="B4:B7"/>
    <mergeCell ref="C4:C7"/>
    <mergeCell ref="A11:A13"/>
    <mergeCell ref="B11:B13"/>
  </mergeCells>
  <pageMargins left="0.19685039370078741" right="0" top="0.27559055118110237" bottom="0.19685039370078741" header="0.15748031496062992" footer="0.43307086614173229"/>
  <pageSetup paperSize="8" scale="49" fitToHeight="9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22"/>
  <sheetViews>
    <sheetView workbookViewId="0">
      <selection sqref="A1:B1"/>
    </sheetView>
  </sheetViews>
  <sheetFormatPr defaultColWidth="9.140625" defaultRowHeight="15.75" x14ac:dyDescent="0.25"/>
  <cols>
    <col min="1" max="1" width="19.42578125" style="1040" customWidth="1"/>
    <col min="2" max="2" width="76.7109375" style="1040" customWidth="1"/>
    <col min="3" max="16384" width="9.140625" style="1040"/>
  </cols>
  <sheetData>
    <row r="1" spans="1:2" x14ac:dyDescent="0.25">
      <c r="A1" s="3479" t="s">
        <v>2580</v>
      </c>
      <c r="B1" s="3480"/>
    </row>
    <row r="3" spans="1:2" ht="45" x14ac:dyDescent="0.25">
      <c r="A3" s="1044" t="s">
        <v>1903</v>
      </c>
      <c r="B3" s="1939" t="s">
        <v>1904</v>
      </c>
    </row>
    <row r="4" spans="1:2" x14ac:dyDescent="0.25">
      <c r="A4" s="1042" t="s">
        <v>1921</v>
      </c>
      <c r="B4" s="1041" t="s">
        <v>1922</v>
      </c>
    </row>
    <row r="5" spans="1:2" x14ac:dyDescent="0.25">
      <c r="A5" s="1042" t="s">
        <v>1247</v>
      </c>
      <c r="B5" s="1041" t="s">
        <v>1920</v>
      </c>
    </row>
    <row r="6" spans="1:2" x14ac:dyDescent="0.25">
      <c r="A6" s="1042" t="s">
        <v>1249</v>
      </c>
      <c r="B6" s="1041" t="s">
        <v>1912</v>
      </c>
    </row>
    <row r="7" spans="1:2" x14ac:dyDescent="0.25">
      <c r="A7" s="1042" t="s">
        <v>1250</v>
      </c>
      <c r="B7" s="1041" t="s">
        <v>1908</v>
      </c>
    </row>
    <row r="8" spans="1:2" x14ac:dyDescent="0.25">
      <c r="A8" s="1042" t="s">
        <v>1253</v>
      </c>
      <c r="B8" s="1041" t="s">
        <v>1906</v>
      </c>
    </row>
    <row r="9" spans="1:2" x14ac:dyDescent="0.25">
      <c r="A9" s="1042" t="s">
        <v>1254</v>
      </c>
      <c r="B9" s="1041" t="s">
        <v>1905</v>
      </c>
    </row>
    <row r="10" spans="1:2" x14ac:dyDescent="0.25">
      <c r="A10" s="1042" t="s">
        <v>1256</v>
      </c>
      <c r="B10" s="1041" t="s">
        <v>1918</v>
      </c>
    </row>
    <row r="11" spans="1:2" x14ac:dyDescent="0.25">
      <c r="A11" s="1042" t="s">
        <v>1257</v>
      </c>
      <c r="B11" s="1041" t="s">
        <v>1916</v>
      </c>
    </row>
    <row r="12" spans="1:2" x14ac:dyDescent="0.25">
      <c r="A12" s="1042">
        <v>10</v>
      </c>
      <c r="B12" s="1041" t="s">
        <v>1914</v>
      </c>
    </row>
    <row r="13" spans="1:2" x14ac:dyDescent="0.25">
      <c r="A13" s="1042">
        <v>11</v>
      </c>
      <c r="B13" s="1041" t="s">
        <v>1907</v>
      </c>
    </row>
    <row r="14" spans="1:2" x14ac:dyDescent="0.25">
      <c r="A14" s="1042">
        <v>12</v>
      </c>
      <c r="B14" s="1041" t="s">
        <v>1917</v>
      </c>
    </row>
    <row r="15" spans="1:2" x14ac:dyDescent="0.25">
      <c r="A15" s="1042">
        <v>13</v>
      </c>
      <c r="B15" s="1041" t="s">
        <v>1919</v>
      </c>
    </row>
    <row r="16" spans="1:2" x14ac:dyDescent="0.25">
      <c r="A16" s="1042">
        <v>14</v>
      </c>
      <c r="B16" s="1041" t="s">
        <v>1915</v>
      </c>
    </row>
    <row r="17" spans="1:2" x14ac:dyDescent="0.25">
      <c r="A17" s="1042">
        <v>15</v>
      </c>
      <c r="B17" s="1041" t="s">
        <v>1909</v>
      </c>
    </row>
    <row r="18" spans="1:2" x14ac:dyDescent="0.25">
      <c r="A18" s="1042">
        <v>16</v>
      </c>
      <c r="B18" s="1041" t="s">
        <v>1911</v>
      </c>
    </row>
    <row r="19" spans="1:2" x14ac:dyDescent="0.25">
      <c r="A19" s="1042">
        <v>18</v>
      </c>
      <c r="B19" s="1041" t="s">
        <v>1913</v>
      </c>
    </row>
    <row r="20" spans="1:2" x14ac:dyDescent="0.25">
      <c r="A20" s="1042">
        <v>19</v>
      </c>
      <c r="B20" s="1041" t="s">
        <v>1910</v>
      </c>
    </row>
    <row r="21" spans="1:2" x14ac:dyDescent="0.25">
      <c r="A21" s="1042" t="s">
        <v>1326</v>
      </c>
      <c r="B21" s="1041" t="s">
        <v>1923</v>
      </c>
    </row>
    <row r="22" spans="1:2" x14ac:dyDescent="0.25">
      <c r="A22" s="1043" t="s">
        <v>1327</v>
      </c>
      <c r="B22" s="1045" t="s">
        <v>1924</v>
      </c>
    </row>
  </sheetData>
  <mergeCells count="1">
    <mergeCell ref="A1:B1"/>
  </mergeCells>
  <dataValidations count="1">
    <dataValidation type="list" allowBlank="1" showInputMessage="1" showErrorMessage="1" sqref="A3:B22" xr:uid="{00000000-0002-0000-4800-000000000000}">
      <formula1>$B$4:$B$22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FF00"/>
  </sheetPr>
  <dimension ref="A2:E154"/>
  <sheetViews>
    <sheetView workbookViewId="0"/>
  </sheetViews>
  <sheetFormatPr defaultRowHeight="15" x14ac:dyDescent="0.25"/>
  <cols>
    <col min="1" max="1" width="24.5703125" customWidth="1"/>
    <col min="2" max="2" width="20.5703125" customWidth="1"/>
    <col min="3" max="3" width="59" customWidth="1"/>
    <col min="4" max="4" width="20.85546875" customWidth="1"/>
    <col min="5" max="5" width="28" customWidth="1"/>
  </cols>
  <sheetData>
    <row r="2" spans="1:5" ht="15.75" x14ac:dyDescent="0.25">
      <c r="A2" s="3481" t="s">
        <v>1541</v>
      </c>
      <c r="B2" s="3481"/>
      <c r="C2" s="3481"/>
      <c r="D2" s="3481"/>
      <c r="E2" s="729"/>
    </row>
    <row r="3" spans="1:5" ht="15.75" x14ac:dyDescent="0.25">
      <c r="A3" s="273"/>
      <c r="B3" s="881"/>
      <c r="C3" s="882" t="s">
        <v>1542</v>
      </c>
      <c r="D3" s="883"/>
      <c r="E3" s="729"/>
    </row>
    <row r="4" spans="1:5" ht="15.75" x14ac:dyDescent="0.25">
      <c r="A4" s="580" t="s">
        <v>1543</v>
      </c>
      <c r="B4" s="884" t="s">
        <v>453</v>
      </c>
      <c r="C4" s="885" t="s">
        <v>1544</v>
      </c>
      <c r="D4" s="886" t="s">
        <v>1545</v>
      </c>
      <c r="E4" s="580" t="s">
        <v>1546</v>
      </c>
    </row>
    <row r="5" spans="1:5" ht="31.5" x14ac:dyDescent="0.25">
      <c r="A5" s="887">
        <v>10000</v>
      </c>
      <c r="B5" s="888"/>
      <c r="C5" s="889" t="s">
        <v>1547</v>
      </c>
      <c r="D5" s="890">
        <f>D6+D7</f>
        <v>0</v>
      </c>
      <c r="E5" s="891"/>
    </row>
    <row r="6" spans="1:5" ht="110.25" x14ac:dyDescent="0.25">
      <c r="A6" s="892">
        <v>11000</v>
      </c>
      <c r="B6" s="893" t="s">
        <v>20</v>
      </c>
      <c r="C6" s="880" t="s">
        <v>21</v>
      </c>
      <c r="D6" s="894"/>
      <c r="E6" s="871" t="s">
        <v>1731</v>
      </c>
    </row>
    <row r="7" spans="1:5" ht="15.75" x14ac:dyDescent="0.25">
      <c r="A7" s="895"/>
      <c r="B7" s="896">
        <v>10000</v>
      </c>
      <c r="C7" s="897" t="s">
        <v>632</v>
      </c>
      <c r="D7" s="898">
        <f>D9+D13</f>
        <v>0</v>
      </c>
      <c r="E7" s="871"/>
    </row>
    <row r="8" spans="1:5" ht="31.5" x14ac:dyDescent="0.25">
      <c r="A8" s="887">
        <v>12000</v>
      </c>
      <c r="B8" s="888" t="s">
        <v>1548</v>
      </c>
      <c r="C8" s="897" t="s">
        <v>1549</v>
      </c>
      <c r="D8" s="898">
        <f>D9</f>
        <v>0</v>
      </c>
      <c r="E8" s="871"/>
    </row>
    <row r="9" spans="1:5" ht="31.5" x14ac:dyDescent="0.25">
      <c r="A9" s="899">
        <v>12100</v>
      </c>
      <c r="B9" s="900">
        <v>10100</v>
      </c>
      <c r="C9" s="901" t="s">
        <v>1550</v>
      </c>
      <c r="D9" s="902">
        <f>SUM(D10:D12)</f>
        <v>0</v>
      </c>
      <c r="E9" s="871"/>
    </row>
    <row r="10" spans="1:5" ht="31.5" x14ac:dyDescent="0.25">
      <c r="A10" s="903">
        <v>12110</v>
      </c>
      <c r="B10" s="900">
        <v>10110</v>
      </c>
      <c r="C10" s="904" t="s">
        <v>1551</v>
      </c>
      <c r="D10" s="905"/>
      <c r="E10" s="871"/>
    </row>
    <row r="11" spans="1:5" ht="15.75" x14ac:dyDescent="0.25">
      <c r="A11" s="903">
        <v>12120</v>
      </c>
      <c r="B11" s="900">
        <v>10120</v>
      </c>
      <c r="C11" s="875" t="s">
        <v>1552</v>
      </c>
      <c r="D11" s="905"/>
      <c r="E11" s="871"/>
    </row>
    <row r="12" spans="1:5" ht="15.75" x14ac:dyDescent="0.25">
      <c r="A12" s="903">
        <v>12130</v>
      </c>
      <c r="B12" s="900">
        <v>10140</v>
      </c>
      <c r="C12" s="875" t="s">
        <v>23</v>
      </c>
      <c r="D12" s="905"/>
      <c r="E12" s="871"/>
    </row>
    <row r="13" spans="1:5" ht="15.75" x14ac:dyDescent="0.25">
      <c r="A13" s="899">
        <v>13000</v>
      </c>
      <c r="B13" s="900">
        <v>10200</v>
      </c>
      <c r="C13" s="901" t="s">
        <v>1553</v>
      </c>
      <c r="D13" s="902">
        <f>D14+D24+D33+D36+D37</f>
        <v>0</v>
      </c>
      <c r="E13" s="871"/>
    </row>
    <row r="14" spans="1:5" ht="15.75" x14ac:dyDescent="0.25">
      <c r="A14" s="899">
        <v>13100</v>
      </c>
      <c r="B14" s="900"/>
      <c r="C14" s="901" t="s">
        <v>1554</v>
      </c>
      <c r="D14" s="902">
        <f>SUM(D15:D23)</f>
        <v>0</v>
      </c>
      <c r="E14" s="871"/>
    </row>
    <row r="15" spans="1:5" ht="15.75" x14ac:dyDescent="0.25">
      <c r="A15" s="899">
        <v>13110</v>
      </c>
      <c r="B15" s="900" t="s">
        <v>1555</v>
      </c>
      <c r="C15" s="875" t="s">
        <v>25</v>
      </c>
      <c r="D15" s="906">
        <f>SUM(D16:D23)</f>
        <v>0</v>
      </c>
      <c r="E15" s="871"/>
    </row>
    <row r="16" spans="1:5" ht="31.5" x14ac:dyDescent="0.25">
      <c r="A16" s="903">
        <v>13111</v>
      </c>
      <c r="B16" s="874" t="s">
        <v>1556</v>
      </c>
      <c r="C16" s="907" t="s">
        <v>1513</v>
      </c>
      <c r="D16" s="908"/>
      <c r="E16" s="871"/>
    </row>
    <row r="17" spans="1:5" ht="15.75" x14ac:dyDescent="0.25">
      <c r="A17" s="903">
        <v>13112</v>
      </c>
      <c r="B17" s="874" t="s">
        <v>1557</v>
      </c>
      <c r="C17" s="907" t="s">
        <v>1515</v>
      </c>
      <c r="D17" s="908"/>
      <c r="E17" s="871"/>
    </row>
    <row r="18" spans="1:5" ht="47.25" x14ac:dyDescent="0.25">
      <c r="A18" s="903">
        <v>13113</v>
      </c>
      <c r="B18" s="874" t="s">
        <v>1558</v>
      </c>
      <c r="C18" s="907" t="s">
        <v>1517</v>
      </c>
      <c r="D18" s="908"/>
      <c r="E18" s="871"/>
    </row>
    <row r="19" spans="1:5" ht="47.25" x14ac:dyDescent="0.25">
      <c r="A19" s="903">
        <v>13120</v>
      </c>
      <c r="B19" s="874" t="s">
        <v>1512</v>
      </c>
      <c r="C19" s="875" t="s">
        <v>1519</v>
      </c>
      <c r="D19" s="906"/>
      <c r="E19" s="871"/>
    </row>
    <row r="20" spans="1:5" ht="15.75" x14ac:dyDescent="0.25">
      <c r="A20" s="909">
        <v>13130</v>
      </c>
      <c r="B20" s="900"/>
      <c r="C20" s="901" t="s">
        <v>1520</v>
      </c>
      <c r="D20" s="902"/>
      <c r="E20" s="871"/>
    </row>
    <row r="21" spans="1:5" ht="47.25" x14ac:dyDescent="0.25">
      <c r="A21" s="903">
        <v>13131</v>
      </c>
      <c r="B21" s="874" t="s">
        <v>1514</v>
      </c>
      <c r="C21" s="875" t="s">
        <v>1521</v>
      </c>
      <c r="D21" s="908"/>
      <c r="E21" s="871"/>
    </row>
    <row r="22" spans="1:5" ht="63" x14ac:dyDescent="0.25">
      <c r="A22" s="903">
        <v>13132</v>
      </c>
      <c r="B22" s="874" t="s">
        <v>1516</v>
      </c>
      <c r="C22" s="875" t="s">
        <v>1522</v>
      </c>
      <c r="D22" s="908"/>
      <c r="E22" s="871"/>
    </row>
    <row r="23" spans="1:5" ht="47.25" x14ac:dyDescent="0.25">
      <c r="A23" s="903">
        <v>13133</v>
      </c>
      <c r="B23" s="874" t="s">
        <v>1518</v>
      </c>
      <c r="C23" s="875" t="s">
        <v>1523</v>
      </c>
      <c r="D23" s="908"/>
      <c r="E23" s="871"/>
    </row>
    <row r="24" spans="1:5" ht="15.75" x14ac:dyDescent="0.25">
      <c r="A24" s="909">
        <v>13200</v>
      </c>
      <c r="B24" s="900"/>
      <c r="C24" s="901" t="s">
        <v>1732</v>
      </c>
      <c r="D24" s="902">
        <f>SUM(D25:D30)</f>
        <v>0</v>
      </c>
      <c r="E24" s="871"/>
    </row>
    <row r="25" spans="1:5" ht="31.5" x14ac:dyDescent="0.25">
      <c r="A25" s="899">
        <v>13201</v>
      </c>
      <c r="B25" s="900" t="s">
        <v>1559</v>
      </c>
      <c r="C25" s="875" t="s">
        <v>26</v>
      </c>
      <c r="D25" s="906"/>
      <c r="E25" s="871"/>
    </row>
    <row r="26" spans="1:5" ht="47.25" x14ac:dyDescent="0.25">
      <c r="A26" s="899">
        <v>13202</v>
      </c>
      <c r="B26" s="874" t="s">
        <v>1524</v>
      </c>
      <c r="C26" s="875" t="s">
        <v>1525</v>
      </c>
      <c r="D26" s="906"/>
      <c r="E26" s="871"/>
    </row>
    <row r="27" spans="1:5" ht="31.5" x14ac:dyDescent="0.25">
      <c r="A27" s="899">
        <v>13203</v>
      </c>
      <c r="B27" s="874" t="s">
        <v>1526</v>
      </c>
      <c r="C27" s="875" t="s">
        <v>1527</v>
      </c>
      <c r="D27" s="906"/>
      <c r="E27" s="871"/>
    </row>
    <row r="28" spans="1:5" ht="31.5" x14ac:dyDescent="0.25">
      <c r="A28" s="899">
        <v>13204</v>
      </c>
      <c r="B28" s="900" t="s">
        <v>1099</v>
      </c>
      <c r="C28" s="179" t="s">
        <v>32</v>
      </c>
      <c r="D28" s="906"/>
      <c r="E28" s="871"/>
    </row>
    <row r="29" spans="1:5" ht="15.75" x14ac:dyDescent="0.25">
      <c r="A29" s="899">
        <v>13205</v>
      </c>
      <c r="B29" s="910">
        <v>10299</v>
      </c>
      <c r="C29" s="11" t="s">
        <v>1088</v>
      </c>
      <c r="D29" s="906"/>
      <c r="E29" s="871"/>
    </row>
    <row r="30" spans="1:5" ht="31.5" x14ac:dyDescent="0.25">
      <c r="A30" s="899"/>
      <c r="B30" s="910" t="s">
        <v>1004</v>
      </c>
      <c r="C30" s="876" t="s">
        <v>1560</v>
      </c>
      <c r="D30" s="906">
        <f>D31+D32</f>
        <v>0</v>
      </c>
      <c r="E30" s="871"/>
    </row>
    <row r="31" spans="1:5" ht="31.5" x14ac:dyDescent="0.25">
      <c r="A31" s="899"/>
      <c r="B31" s="911" t="s">
        <v>843</v>
      </c>
      <c r="C31" s="912" t="s">
        <v>837</v>
      </c>
      <c r="D31" s="906"/>
      <c r="E31" s="871"/>
    </row>
    <row r="32" spans="1:5" ht="31.5" x14ac:dyDescent="0.25">
      <c r="A32" s="899"/>
      <c r="B32" s="911" t="s">
        <v>1002</v>
      </c>
      <c r="C32" s="912" t="s">
        <v>1090</v>
      </c>
      <c r="D32" s="906"/>
      <c r="E32" s="871"/>
    </row>
    <row r="33" spans="1:5" ht="15.75" x14ac:dyDescent="0.25">
      <c r="A33" s="909">
        <v>13300</v>
      </c>
      <c r="B33" s="913"/>
      <c r="C33" s="879" t="s">
        <v>640</v>
      </c>
      <c r="D33" s="902">
        <f>SUM(D34:D35)</f>
        <v>0</v>
      </c>
      <c r="E33" s="871"/>
    </row>
    <row r="34" spans="1:5" ht="31.5" x14ac:dyDescent="0.25">
      <c r="A34" s="899">
        <v>13301</v>
      </c>
      <c r="B34" s="914">
        <v>10240</v>
      </c>
      <c r="C34" s="876" t="s">
        <v>1528</v>
      </c>
      <c r="D34" s="906"/>
      <c r="E34" s="871"/>
    </row>
    <row r="35" spans="1:5" ht="47.25" x14ac:dyDescent="0.25">
      <c r="A35" s="899">
        <v>13302</v>
      </c>
      <c r="B35" s="915">
        <v>10241</v>
      </c>
      <c r="C35" s="876" t="s">
        <v>1529</v>
      </c>
      <c r="D35" s="906"/>
      <c r="E35" s="871"/>
    </row>
    <row r="36" spans="1:5" ht="15.75" x14ac:dyDescent="0.25">
      <c r="A36" s="909">
        <v>13400</v>
      </c>
      <c r="B36" s="878">
        <v>10260</v>
      </c>
      <c r="C36" s="916" t="s">
        <v>1530</v>
      </c>
      <c r="D36" s="902">
        <v>0</v>
      </c>
      <c r="E36" s="871"/>
    </row>
    <row r="37" spans="1:5" ht="31.5" x14ac:dyDescent="0.25">
      <c r="A37" s="909">
        <v>13500</v>
      </c>
      <c r="B37" s="900"/>
      <c r="C37" s="901" t="s">
        <v>1561</v>
      </c>
      <c r="D37" s="902">
        <f>SUM(D38:D42)</f>
        <v>0</v>
      </c>
      <c r="E37" s="871"/>
    </row>
    <row r="38" spans="1:5" ht="47.25" x14ac:dyDescent="0.25">
      <c r="A38" s="899">
        <v>13501</v>
      </c>
      <c r="B38" s="900" t="s">
        <v>1410</v>
      </c>
      <c r="C38" s="917" t="s">
        <v>1531</v>
      </c>
      <c r="D38" s="908"/>
      <c r="E38" s="871"/>
    </row>
    <row r="39" spans="1:5" ht="15.75" x14ac:dyDescent="0.25">
      <c r="A39" s="899">
        <v>13501</v>
      </c>
      <c r="B39" s="918" t="s">
        <v>1562</v>
      </c>
      <c r="C39" s="917" t="s">
        <v>342</v>
      </c>
      <c r="D39" s="908"/>
      <c r="E39" s="871"/>
    </row>
    <row r="40" spans="1:5" ht="15.75" x14ac:dyDescent="0.25">
      <c r="A40" s="899">
        <v>13501</v>
      </c>
      <c r="B40" s="918" t="s">
        <v>1562</v>
      </c>
      <c r="C40" s="875" t="s">
        <v>1563</v>
      </c>
      <c r="D40" s="908"/>
      <c r="E40" s="871"/>
    </row>
    <row r="41" spans="1:5" ht="15.75" x14ac:dyDescent="0.25">
      <c r="A41" s="899">
        <v>13502</v>
      </c>
      <c r="B41" s="919" t="s">
        <v>1564</v>
      </c>
      <c r="C41" s="875" t="s">
        <v>1565</v>
      </c>
      <c r="D41" s="908"/>
      <c r="E41" s="871"/>
    </row>
    <row r="42" spans="1:5" ht="15.75" x14ac:dyDescent="0.25">
      <c r="A42" s="899">
        <v>13503</v>
      </c>
      <c r="B42" s="919" t="s">
        <v>1566</v>
      </c>
      <c r="C42" s="920" t="s">
        <v>1567</v>
      </c>
      <c r="D42" s="908"/>
      <c r="E42" s="871"/>
    </row>
    <row r="43" spans="1:5" ht="15.75" x14ac:dyDescent="0.25">
      <c r="A43" s="899">
        <v>13504</v>
      </c>
      <c r="B43" s="919" t="s">
        <v>1568</v>
      </c>
      <c r="C43" s="920" t="s">
        <v>1569</v>
      </c>
      <c r="D43" s="908"/>
      <c r="E43" s="871"/>
    </row>
    <row r="44" spans="1:5" ht="47.25" x14ac:dyDescent="0.25">
      <c r="A44" s="887">
        <v>20000</v>
      </c>
      <c r="B44" s="888"/>
      <c r="C44" s="897" t="s">
        <v>1570</v>
      </c>
      <c r="D44" s="898">
        <f>D45+D55</f>
        <v>0</v>
      </c>
      <c r="E44" s="871"/>
    </row>
    <row r="45" spans="1:5" ht="15.75" x14ac:dyDescent="0.25">
      <c r="A45" s="887">
        <v>21000</v>
      </c>
      <c r="B45" s="888"/>
      <c r="C45" s="921" t="s">
        <v>1571</v>
      </c>
      <c r="D45" s="898">
        <f>D46+D47+D48+D49+D52+D54+D53</f>
        <v>0</v>
      </c>
      <c r="E45" s="871"/>
    </row>
    <row r="46" spans="1:5" ht="31.5" x14ac:dyDescent="0.25">
      <c r="A46" s="922"/>
      <c r="B46" s="923" t="s">
        <v>1572</v>
      </c>
      <c r="C46" s="920" t="s">
        <v>1573</v>
      </c>
      <c r="D46" s="906"/>
      <c r="E46" s="871"/>
    </row>
    <row r="47" spans="1:5" ht="31.5" x14ac:dyDescent="0.25">
      <c r="A47" s="922"/>
      <c r="B47" s="923" t="s">
        <v>1574</v>
      </c>
      <c r="C47" s="920" t="s">
        <v>1733</v>
      </c>
      <c r="D47" s="906"/>
      <c r="E47" s="871"/>
    </row>
    <row r="48" spans="1:5" ht="31.5" x14ac:dyDescent="0.25">
      <c r="A48" s="922"/>
      <c r="B48" s="924" t="s">
        <v>1575</v>
      </c>
      <c r="C48" s="920" t="s">
        <v>1576</v>
      </c>
      <c r="D48" s="906"/>
      <c r="E48" s="871"/>
    </row>
    <row r="49" spans="1:5" ht="31.5" x14ac:dyDescent="0.25">
      <c r="A49" s="922"/>
      <c r="B49" s="923" t="s">
        <v>1577</v>
      </c>
      <c r="C49" s="920" t="s">
        <v>1578</v>
      </c>
      <c r="D49" s="906"/>
      <c r="E49" s="871"/>
    </row>
    <row r="50" spans="1:5" ht="31.5" x14ac:dyDescent="0.25">
      <c r="A50" s="903"/>
      <c r="B50" s="900"/>
      <c r="C50" s="925" t="s">
        <v>1579</v>
      </c>
      <c r="D50" s="908"/>
      <c r="E50" s="871"/>
    </row>
    <row r="51" spans="1:5" ht="15.75" x14ac:dyDescent="0.25">
      <c r="A51" s="903"/>
      <c r="B51" s="900"/>
      <c r="C51" s="925" t="s">
        <v>1580</v>
      </c>
      <c r="D51" s="908"/>
      <c r="E51" s="871"/>
    </row>
    <row r="52" spans="1:5" ht="47.25" x14ac:dyDescent="0.25">
      <c r="A52" s="926"/>
      <c r="B52" s="927" t="s">
        <v>1581</v>
      </c>
      <c r="C52" s="928" t="s">
        <v>1582</v>
      </c>
      <c r="D52" s="929"/>
      <c r="E52" s="871"/>
    </row>
    <row r="53" spans="1:5" ht="15.75" x14ac:dyDescent="0.25">
      <c r="A53" s="926"/>
      <c r="B53" s="927" t="s">
        <v>1583</v>
      </c>
      <c r="C53" s="928" t="s">
        <v>1584</v>
      </c>
      <c r="D53" s="929"/>
      <c r="E53" s="871"/>
    </row>
    <row r="54" spans="1:5" ht="31.5" x14ac:dyDescent="0.25">
      <c r="A54" s="926"/>
      <c r="B54" s="927" t="s">
        <v>1585</v>
      </c>
      <c r="C54" s="928" t="s">
        <v>619</v>
      </c>
      <c r="D54" s="929"/>
      <c r="E54" s="871"/>
    </row>
    <row r="55" spans="1:5" ht="15.75" x14ac:dyDescent="0.25">
      <c r="A55" s="887">
        <v>22000</v>
      </c>
      <c r="B55" s="888"/>
      <c r="C55" s="897" t="s">
        <v>1586</v>
      </c>
      <c r="D55" s="898">
        <f>D56+D128+D129+D130+D133+D145+D148</f>
        <v>0</v>
      </c>
      <c r="E55" s="871"/>
    </row>
    <row r="56" spans="1:5" ht="31.5" x14ac:dyDescent="0.25">
      <c r="A56" s="892">
        <v>22100</v>
      </c>
      <c r="B56" s="893"/>
      <c r="C56" s="880" t="s">
        <v>1587</v>
      </c>
      <c r="D56" s="894">
        <f>D57+D127</f>
        <v>0</v>
      </c>
      <c r="E56" s="871"/>
    </row>
    <row r="57" spans="1:5" ht="31.5" x14ac:dyDescent="0.25">
      <c r="A57" s="930"/>
      <c r="B57" s="893" t="s">
        <v>1588</v>
      </c>
      <c r="C57" s="880" t="s">
        <v>359</v>
      </c>
      <c r="D57" s="931">
        <f>D58+D59+D60+D61+D62+D63+D64+D65+D66+D67+D70+D71+D75+D78+D81+D84+D90+D91+D92+D93+D94+D97+D98+D99+D102+D103+D104+D107+D111+D108+D109+D110+D113+D112+D116+D117+D120+D123</f>
        <v>0</v>
      </c>
      <c r="E57" s="891"/>
    </row>
    <row r="58" spans="1:5" ht="15.75" x14ac:dyDescent="0.25">
      <c r="A58" s="926"/>
      <c r="B58" s="927" t="s">
        <v>1589</v>
      </c>
      <c r="C58" s="932" t="s">
        <v>36</v>
      </c>
      <c r="D58" s="929"/>
      <c r="E58" s="891"/>
    </row>
    <row r="59" spans="1:5" ht="15.75" x14ac:dyDescent="0.25">
      <c r="A59" s="926"/>
      <c r="B59" s="927" t="s">
        <v>1590</v>
      </c>
      <c r="C59" s="933" t="s">
        <v>1591</v>
      </c>
      <c r="D59" s="929"/>
      <c r="E59" s="891"/>
    </row>
    <row r="60" spans="1:5" ht="15.75" x14ac:dyDescent="0.25">
      <c r="A60" s="926"/>
      <c r="B60" s="927" t="s">
        <v>1592</v>
      </c>
      <c r="C60" s="933" t="s">
        <v>37</v>
      </c>
      <c r="D60" s="929"/>
      <c r="E60" s="891"/>
    </row>
    <row r="61" spans="1:5" ht="31.5" x14ac:dyDescent="0.25">
      <c r="A61" s="926"/>
      <c r="B61" s="927" t="s">
        <v>1593</v>
      </c>
      <c r="C61" s="933" t="s">
        <v>38</v>
      </c>
      <c r="D61" s="929"/>
      <c r="E61" s="891"/>
    </row>
    <row r="62" spans="1:5" ht="15.75" x14ac:dyDescent="0.25">
      <c r="A62" s="926"/>
      <c r="B62" s="927" t="s">
        <v>1594</v>
      </c>
      <c r="C62" s="933" t="s">
        <v>39</v>
      </c>
      <c r="D62" s="929"/>
      <c r="E62" s="891"/>
    </row>
    <row r="63" spans="1:5" ht="15.75" x14ac:dyDescent="0.25">
      <c r="A63" s="926"/>
      <c r="B63" s="927" t="s">
        <v>1595</v>
      </c>
      <c r="C63" s="933" t="s">
        <v>40</v>
      </c>
      <c r="D63" s="929"/>
      <c r="E63" s="891"/>
    </row>
    <row r="64" spans="1:5" ht="31.5" x14ac:dyDescent="0.25">
      <c r="A64" s="926"/>
      <c r="B64" s="927" t="s">
        <v>1596</v>
      </c>
      <c r="C64" s="933" t="s">
        <v>41</v>
      </c>
      <c r="D64" s="929"/>
      <c r="E64" s="891"/>
    </row>
    <row r="65" spans="1:5" ht="15.75" x14ac:dyDescent="0.25">
      <c r="A65" s="926"/>
      <c r="B65" s="927" t="s">
        <v>1597</v>
      </c>
      <c r="C65" s="933" t="s">
        <v>42</v>
      </c>
      <c r="D65" s="929"/>
      <c r="E65" s="891"/>
    </row>
    <row r="66" spans="1:5" ht="15.75" x14ac:dyDescent="0.25">
      <c r="A66" s="926"/>
      <c r="B66" s="927" t="s">
        <v>1598</v>
      </c>
      <c r="C66" s="933" t="s">
        <v>43</v>
      </c>
      <c r="D66" s="929"/>
      <c r="E66" s="891"/>
    </row>
    <row r="67" spans="1:5" ht="15.75" x14ac:dyDescent="0.25">
      <c r="A67" s="926"/>
      <c r="B67" s="927" t="s">
        <v>1599</v>
      </c>
      <c r="C67" s="934" t="s">
        <v>437</v>
      </c>
      <c r="D67" s="929">
        <f>D68+D69</f>
        <v>0</v>
      </c>
      <c r="E67" s="891"/>
    </row>
    <row r="68" spans="1:5" ht="15.75" x14ac:dyDescent="0.25">
      <c r="A68" s="903"/>
      <c r="B68" s="900"/>
      <c r="C68" s="935" t="s">
        <v>1600</v>
      </c>
      <c r="D68" s="908"/>
      <c r="E68" s="891"/>
    </row>
    <row r="69" spans="1:5" ht="15.75" x14ac:dyDescent="0.25">
      <c r="A69" s="903"/>
      <c r="B69" s="900"/>
      <c r="C69" s="935" t="s">
        <v>1601</v>
      </c>
      <c r="D69" s="908"/>
      <c r="E69" s="891"/>
    </row>
    <row r="70" spans="1:5" ht="15.75" x14ac:dyDescent="0.25">
      <c r="A70" s="926"/>
      <c r="B70" s="927" t="s">
        <v>1602</v>
      </c>
      <c r="C70" s="934" t="s">
        <v>44</v>
      </c>
      <c r="D70" s="929"/>
      <c r="E70" s="891"/>
    </row>
    <row r="71" spans="1:5" ht="15.75" x14ac:dyDescent="0.25">
      <c r="A71" s="926"/>
      <c r="B71" s="927" t="s">
        <v>1603</v>
      </c>
      <c r="C71" s="933" t="s">
        <v>1604</v>
      </c>
      <c r="D71" s="929">
        <f>D72+D73</f>
        <v>0</v>
      </c>
      <c r="E71" s="891"/>
    </row>
    <row r="72" spans="1:5" ht="15.75" x14ac:dyDescent="0.25">
      <c r="A72" s="903"/>
      <c r="B72" s="900" t="s">
        <v>1605</v>
      </c>
      <c r="C72" s="907" t="s">
        <v>48</v>
      </c>
      <c r="D72" s="908"/>
      <c r="E72" s="891"/>
    </row>
    <row r="73" spans="1:5" ht="15.75" x14ac:dyDescent="0.25">
      <c r="A73" s="903"/>
      <c r="B73" s="900" t="s">
        <v>1606</v>
      </c>
      <c r="C73" s="936" t="s">
        <v>46</v>
      </c>
      <c r="D73" s="908"/>
      <c r="E73" s="891"/>
    </row>
    <row r="74" spans="1:5" ht="15.75" x14ac:dyDescent="0.25">
      <c r="A74" s="903"/>
      <c r="B74" s="900" t="s">
        <v>1607</v>
      </c>
      <c r="C74" s="936" t="s">
        <v>47</v>
      </c>
      <c r="D74" s="908"/>
      <c r="E74" s="891"/>
    </row>
    <row r="75" spans="1:5" ht="15.75" x14ac:dyDescent="0.25">
      <c r="A75" s="926"/>
      <c r="B75" s="927" t="s">
        <v>1608</v>
      </c>
      <c r="C75" s="933" t="s">
        <v>50</v>
      </c>
      <c r="D75" s="929">
        <f>D76+D77</f>
        <v>0</v>
      </c>
      <c r="E75" s="891"/>
    </row>
    <row r="76" spans="1:5" ht="15.75" x14ac:dyDescent="0.25">
      <c r="A76" s="903"/>
      <c r="B76" s="900" t="s">
        <v>1609</v>
      </c>
      <c r="C76" s="937" t="s">
        <v>51</v>
      </c>
      <c r="D76" s="908"/>
      <c r="E76" s="891"/>
    </row>
    <row r="77" spans="1:5" ht="15.75" x14ac:dyDescent="0.25">
      <c r="A77" s="903"/>
      <c r="B77" s="900" t="s">
        <v>1610</v>
      </c>
      <c r="C77" s="937" t="s">
        <v>52</v>
      </c>
      <c r="D77" s="908"/>
      <c r="E77" s="891"/>
    </row>
    <row r="78" spans="1:5" ht="31.5" x14ac:dyDescent="0.25">
      <c r="A78" s="926"/>
      <c r="B78" s="927" t="s">
        <v>1611</v>
      </c>
      <c r="C78" s="933" t="s">
        <v>53</v>
      </c>
      <c r="D78" s="929">
        <f>D79+D80</f>
        <v>0</v>
      </c>
      <c r="E78" s="891"/>
    </row>
    <row r="79" spans="1:5" ht="15.75" x14ac:dyDescent="0.25">
      <c r="A79" s="903"/>
      <c r="B79" s="900" t="s">
        <v>1612</v>
      </c>
      <c r="C79" s="937" t="s">
        <v>54</v>
      </c>
      <c r="D79" s="908"/>
      <c r="E79" s="891"/>
    </row>
    <row r="80" spans="1:5" ht="31.5" x14ac:dyDescent="0.25">
      <c r="A80" s="903"/>
      <c r="B80" s="900" t="s">
        <v>1613</v>
      </c>
      <c r="C80" s="937" t="s">
        <v>55</v>
      </c>
      <c r="D80" s="908"/>
      <c r="E80" s="891"/>
    </row>
    <row r="81" spans="1:5" ht="15.75" x14ac:dyDescent="0.25">
      <c r="A81" s="926"/>
      <c r="B81" s="927" t="s">
        <v>1614</v>
      </c>
      <c r="C81" s="933" t="s">
        <v>56</v>
      </c>
      <c r="D81" s="929"/>
      <c r="E81" s="891"/>
    </row>
    <row r="82" spans="1:5" ht="15.75" x14ac:dyDescent="0.25">
      <c r="A82" s="903"/>
      <c r="B82" s="900">
        <v>204051</v>
      </c>
      <c r="C82" s="938" t="s">
        <v>57</v>
      </c>
      <c r="D82" s="939"/>
      <c r="E82" s="891"/>
    </row>
    <row r="83" spans="1:5" ht="15.75" x14ac:dyDescent="0.25">
      <c r="A83" s="903"/>
      <c r="B83" s="900">
        <v>204052</v>
      </c>
      <c r="C83" s="938" t="s">
        <v>58</v>
      </c>
      <c r="D83" s="939"/>
      <c r="E83" s="891"/>
    </row>
    <row r="84" spans="1:5" ht="15.75" x14ac:dyDescent="0.25">
      <c r="A84" s="926"/>
      <c r="B84" s="927" t="s">
        <v>1615</v>
      </c>
      <c r="C84" s="933" t="s">
        <v>59</v>
      </c>
      <c r="D84" s="929">
        <f>D85+D86+D87+D88+D89</f>
        <v>0</v>
      </c>
      <c r="E84" s="891"/>
    </row>
    <row r="85" spans="1:5" ht="15.75" x14ac:dyDescent="0.25">
      <c r="A85" s="903"/>
      <c r="B85" s="900" t="s">
        <v>1616</v>
      </c>
      <c r="C85" s="938" t="s">
        <v>60</v>
      </c>
      <c r="D85" s="939"/>
      <c r="E85" s="891"/>
    </row>
    <row r="86" spans="1:5" ht="15.75" x14ac:dyDescent="0.25">
      <c r="A86" s="903"/>
      <c r="B86" s="900" t="s">
        <v>1617</v>
      </c>
      <c r="C86" s="938" t="s">
        <v>61</v>
      </c>
      <c r="D86" s="939"/>
      <c r="E86" s="891"/>
    </row>
    <row r="87" spans="1:5" ht="15.75" x14ac:dyDescent="0.25">
      <c r="A87" s="903"/>
      <c r="B87" s="900" t="s">
        <v>1618</v>
      </c>
      <c r="C87" s="938" t="s">
        <v>62</v>
      </c>
      <c r="D87" s="939"/>
      <c r="E87" s="891"/>
    </row>
    <row r="88" spans="1:5" ht="15.75" x14ac:dyDescent="0.25">
      <c r="A88" s="903"/>
      <c r="B88" s="900" t="s">
        <v>1619</v>
      </c>
      <c r="C88" s="938" t="s">
        <v>63</v>
      </c>
      <c r="D88" s="939"/>
      <c r="E88" s="891"/>
    </row>
    <row r="89" spans="1:5" ht="31.5" x14ac:dyDescent="0.25">
      <c r="A89" s="903"/>
      <c r="B89" s="900" t="s">
        <v>1620</v>
      </c>
      <c r="C89" s="938" t="s">
        <v>64</v>
      </c>
      <c r="D89" s="939"/>
      <c r="E89" s="891"/>
    </row>
    <row r="90" spans="1:5" ht="47.25" x14ac:dyDescent="0.25">
      <c r="A90" s="926"/>
      <c r="B90" s="927" t="s">
        <v>1621</v>
      </c>
      <c r="C90" s="933" t="s">
        <v>65</v>
      </c>
      <c r="D90" s="929"/>
      <c r="E90" s="891"/>
    </row>
    <row r="91" spans="1:5" ht="31.5" x14ac:dyDescent="0.25">
      <c r="A91" s="926"/>
      <c r="B91" s="927" t="s">
        <v>1622</v>
      </c>
      <c r="C91" s="940" t="s">
        <v>1623</v>
      </c>
      <c r="D91" s="929"/>
      <c r="E91" s="891"/>
    </row>
    <row r="92" spans="1:5" ht="31.5" x14ac:dyDescent="0.25">
      <c r="A92" s="926"/>
      <c r="B92" s="927" t="s">
        <v>1624</v>
      </c>
      <c r="C92" s="940" t="s">
        <v>67</v>
      </c>
      <c r="D92" s="929"/>
      <c r="E92" s="891"/>
    </row>
    <row r="93" spans="1:5" ht="15.75" x14ac:dyDescent="0.25">
      <c r="A93" s="926"/>
      <c r="B93" s="927" t="s">
        <v>1625</v>
      </c>
      <c r="C93" s="940" t="s">
        <v>68</v>
      </c>
      <c r="D93" s="929"/>
      <c r="E93" s="871"/>
    </row>
    <row r="94" spans="1:5" ht="31.5" x14ac:dyDescent="0.25">
      <c r="A94" s="926"/>
      <c r="B94" s="927" t="s">
        <v>1626</v>
      </c>
      <c r="C94" s="940" t="s">
        <v>438</v>
      </c>
      <c r="D94" s="929">
        <f>D95+D96</f>
        <v>0</v>
      </c>
      <c r="E94" s="871"/>
    </row>
    <row r="95" spans="1:5" ht="15.75" x14ac:dyDescent="0.25">
      <c r="A95" s="903"/>
      <c r="B95" s="900"/>
      <c r="C95" s="936" t="s">
        <v>1627</v>
      </c>
      <c r="D95" s="939"/>
      <c r="E95" s="871"/>
    </row>
    <row r="96" spans="1:5" ht="15.75" x14ac:dyDescent="0.25">
      <c r="A96" s="903"/>
      <c r="B96" s="900"/>
      <c r="C96" s="936" t="s">
        <v>1628</v>
      </c>
      <c r="D96" s="939"/>
      <c r="E96" s="941"/>
    </row>
    <row r="97" spans="1:5" ht="31.5" x14ac:dyDescent="0.25">
      <c r="A97" s="926"/>
      <c r="B97" s="927" t="s">
        <v>1629</v>
      </c>
      <c r="C97" s="940" t="s">
        <v>284</v>
      </c>
      <c r="D97" s="929"/>
      <c r="E97" s="871"/>
    </row>
    <row r="98" spans="1:5" ht="15.75" x14ac:dyDescent="0.25">
      <c r="A98" s="926"/>
      <c r="B98" s="927" t="s">
        <v>1630</v>
      </c>
      <c r="C98" s="940" t="s">
        <v>69</v>
      </c>
      <c r="D98" s="929"/>
      <c r="E98" s="871"/>
    </row>
    <row r="99" spans="1:5" ht="15.75" x14ac:dyDescent="0.25">
      <c r="A99" s="926"/>
      <c r="B99" s="927" t="s">
        <v>1631</v>
      </c>
      <c r="C99" s="940" t="s">
        <v>300</v>
      </c>
      <c r="D99" s="929">
        <f>D100+D101</f>
        <v>0</v>
      </c>
      <c r="E99" s="871"/>
    </row>
    <row r="100" spans="1:5" ht="15.75" x14ac:dyDescent="0.25">
      <c r="A100" s="903"/>
      <c r="B100" s="900"/>
      <c r="C100" s="936" t="s">
        <v>1627</v>
      </c>
      <c r="D100" s="939"/>
      <c r="E100" s="871"/>
    </row>
    <row r="101" spans="1:5" ht="15.75" x14ac:dyDescent="0.25">
      <c r="A101" s="903"/>
      <c r="B101" s="900"/>
      <c r="C101" s="936" t="s">
        <v>1628</v>
      </c>
      <c r="D101" s="939"/>
      <c r="E101" s="871"/>
    </row>
    <row r="102" spans="1:5" ht="15.75" x14ac:dyDescent="0.25">
      <c r="A102" s="926"/>
      <c r="B102" s="927" t="s">
        <v>1632</v>
      </c>
      <c r="C102" s="940" t="s">
        <v>71</v>
      </c>
      <c r="D102" s="929"/>
      <c r="E102" s="871"/>
    </row>
    <row r="103" spans="1:5" ht="15.75" x14ac:dyDescent="0.25">
      <c r="A103" s="926"/>
      <c r="B103" s="927" t="s">
        <v>1633</v>
      </c>
      <c r="C103" s="940" t="s">
        <v>72</v>
      </c>
      <c r="D103" s="929"/>
      <c r="E103" s="871"/>
    </row>
    <row r="104" spans="1:5" ht="31.5" x14ac:dyDescent="0.25">
      <c r="A104" s="926"/>
      <c r="B104" s="927" t="s">
        <v>1634</v>
      </c>
      <c r="C104" s="940" t="s">
        <v>1635</v>
      </c>
      <c r="D104" s="929">
        <f>D105+D106</f>
        <v>0</v>
      </c>
      <c r="E104" s="871"/>
    </row>
    <row r="105" spans="1:5" ht="15.75" x14ac:dyDescent="0.25">
      <c r="A105" s="903"/>
      <c r="B105" s="900" t="s">
        <v>1636</v>
      </c>
      <c r="C105" s="936" t="s">
        <v>1627</v>
      </c>
      <c r="D105" s="939"/>
      <c r="E105" s="871"/>
    </row>
    <row r="106" spans="1:5" ht="15.75" x14ac:dyDescent="0.25">
      <c r="A106" s="903"/>
      <c r="B106" s="900" t="s">
        <v>1637</v>
      </c>
      <c r="C106" s="936" t="s">
        <v>1628</v>
      </c>
      <c r="D106" s="908"/>
      <c r="E106" s="871"/>
    </row>
    <row r="107" spans="1:5" ht="15.75" x14ac:dyDescent="0.25">
      <c r="A107" s="926"/>
      <c r="B107" s="927" t="s">
        <v>1638</v>
      </c>
      <c r="C107" s="940" t="s">
        <v>626</v>
      </c>
      <c r="D107" s="929"/>
      <c r="E107" s="871"/>
    </row>
    <row r="108" spans="1:5" ht="31.5" x14ac:dyDescent="0.25">
      <c r="A108" s="926"/>
      <c r="B108" s="927" t="s">
        <v>1639</v>
      </c>
      <c r="C108" s="940" t="s">
        <v>1244</v>
      </c>
      <c r="D108" s="929"/>
      <c r="E108" s="871"/>
    </row>
    <row r="109" spans="1:5" ht="15.75" x14ac:dyDescent="0.25">
      <c r="A109" s="926"/>
      <c r="B109" s="927" t="s">
        <v>1640</v>
      </c>
      <c r="C109" s="940" t="s">
        <v>629</v>
      </c>
      <c r="D109" s="929"/>
      <c r="E109" s="942"/>
    </row>
    <row r="110" spans="1:5" ht="15.75" x14ac:dyDescent="0.25">
      <c r="A110" s="926"/>
      <c r="B110" s="927" t="s">
        <v>1641</v>
      </c>
      <c r="C110" s="940" t="s">
        <v>1291</v>
      </c>
      <c r="D110" s="929"/>
      <c r="E110" s="871"/>
    </row>
    <row r="111" spans="1:5" ht="15.75" x14ac:dyDescent="0.25">
      <c r="A111" s="926"/>
      <c r="B111" s="927" t="s">
        <v>1312</v>
      </c>
      <c r="C111" s="940" t="s">
        <v>1411</v>
      </c>
      <c r="D111" s="929"/>
      <c r="E111" s="871"/>
    </row>
    <row r="112" spans="1:5" ht="31.5" x14ac:dyDescent="0.25">
      <c r="A112" s="926"/>
      <c r="B112" s="927" t="s">
        <v>1642</v>
      </c>
      <c r="C112" s="943" t="s">
        <v>1643</v>
      </c>
      <c r="D112" s="929"/>
      <c r="E112" s="871"/>
    </row>
    <row r="113" spans="1:5" ht="15.75" x14ac:dyDescent="0.25">
      <c r="A113" s="926"/>
      <c r="B113" s="927" t="s">
        <v>1644</v>
      </c>
      <c r="C113" s="940" t="s">
        <v>1645</v>
      </c>
      <c r="D113" s="929">
        <f>D114+D115</f>
        <v>0</v>
      </c>
      <c r="E113" s="871"/>
    </row>
    <row r="114" spans="1:5" ht="15.75" x14ac:dyDescent="0.25">
      <c r="A114" s="903"/>
      <c r="B114" s="900" t="s">
        <v>1646</v>
      </c>
      <c r="C114" s="936" t="s">
        <v>1627</v>
      </c>
      <c r="D114" s="939"/>
      <c r="E114" s="871"/>
    </row>
    <row r="115" spans="1:5" ht="15.75" x14ac:dyDescent="0.25">
      <c r="A115" s="903"/>
      <c r="B115" s="900" t="s">
        <v>1647</v>
      </c>
      <c r="C115" s="936" t="s">
        <v>1628</v>
      </c>
      <c r="D115" s="908"/>
      <c r="E115" s="871"/>
    </row>
    <row r="116" spans="1:5" ht="31.5" x14ac:dyDescent="0.25">
      <c r="A116" s="926"/>
      <c r="B116" s="927" t="s">
        <v>1648</v>
      </c>
      <c r="C116" s="944" t="s">
        <v>1734</v>
      </c>
      <c r="D116" s="929"/>
      <c r="E116" s="871"/>
    </row>
    <row r="117" spans="1:5" ht="15.75" x14ac:dyDescent="0.25">
      <c r="A117" s="926"/>
      <c r="B117" s="927"/>
      <c r="C117" s="945" t="s">
        <v>1649</v>
      </c>
      <c r="D117" s="929">
        <f>D118+D119</f>
        <v>0</v>
      </c>
      <c r="E117" s="871"/>
    </row>
    <row r="118" spans="1:5" ht="31.5" x14ac:dyDescent="0.25">
      <c r="A118" s="903"/>
      <c r="B118" s="900" t="s">
        <v>1650</v>
      </c>
      <c r="C118" s="946" t="s">
        <v>1651</v>
      </c>
      <c r="D118" s="939"/>
      <c r="E118" s="871"/>
    </row>
    <row r="119" spans="1:5" ht="15.75" x14ac:dyDescent="0.25">
      <c r="A119" s="903"/>
      <c r="B119" s="900" t="s">
        <v>1652</v>
      </c>
      <c r="C119" s="907" t="s">
        <v>1735</v>
      </c>
      <c r="D119" s="939"/>
      <c r="E119" s="871"/>
    </row>
    <row r="120" spans="1:5" ht="15.75" x14ac:dyDescent="0.25">
      <c r="A120" s="926"/>
      <c r="B120" s="927" t="s">
        <v>1653</v>
      </c>
      <c r="C120" s="933" t="s">
        <v>313</v>
      </c>
      <c r="D120" s="929">
        <f>D121+D122</f>
        <v>0</v>
      </c>
      <c r="E120" s="871"/>
    </row>
    <row r="121" spans="1:5" ht="15.75" x14ac:dyDescent="0.25">
      <c r="A121" s="903"/>
      <c r="B121" s="900"/>
      <c r="C121" s="936" t="s">
        <v>1654</v>
      </c>
      <c r="D121" s="939"/>
      <c r="E121" s="871"/>
    </row>
    <row r="122" spans="1:5" ht="15.75" x14ac:dyDescent="0.25">
      <c r="A122" s="903"/>
      <c r="B122" s="900"/>
      <c r="C122" s="936" t="s">
        <v>1655</v>
      </c>
      <c r="D122" s="939"/>
      <c r="E122" s="871"/>
    </row>
    <row r="123" spans="1:5" ht="15.75" x14ac:dyDescent="0.25">
      <c r="A123" s="926"/>
      <c r="B123" s="927" t="s">
        <v>1656</v>
      </c>
      <c r="C123" s="947" t="s">
        <v>1657</v>
      </c>
      <c r="D123" s="948">
        <f>D124+D125+D126</f>
        <v>0</v>
      </c>
      <c r="E123" s="871"/>
    </row>
    <row r="124" spans="1:5" ht="15.75" x14ac:dyDescent="0.25">
      <c r="A124" s="903"/>
      <c r="B124" s="900" t="s">
        <v>1658</v>
      </c>
      <c r="C124" s="875" t="s">
        <v>1243</v>
      </c>
      <c r="D124" s="939"/>
      <c r="E124" s="871"/>
    </row>
    <row r="125" spans="1:5" ht="31.5" x14ac:dyDescent="0.25">
      <c r="A125" s="903"/>
      <c r="B125" s="900" t="s">
        <v>1659</v>
      </c>
      <c r="C125" s="949" t="s">
        <v>34</v>
      </c>
      <c r="D125" s="939"/>
      <c r="E125" s="871"/>
    </row>
    <row r="126" spans="1:5" ht="15.75" x14ac:dyDescent="0.25">
      <c r="A126" s="903"/>
      <c r="B126" s="900" t="s">
        <v>1658</v>
      </c>
      <c r="C126" s="949" t="s">
        <v>49</v>
      </c>
      <c r="D126" s="939"/>
      <c r="E126" s="871"/>
    </row>
    <row r="127" spans="1:5" ht="15.75" x14ac:dyDescent="0.25">
      <c r="A127" s="926"/>
      <c r="B127" s="927" t="s">
        <v>1660</v>
      </c>
      <c r="C127" s="950" t="s">
        <v>341</v>
      </c>
      <c r="D127" s="948"/>
      <c r="E127" s="871"/>
    </row>
    <row r="128" spans="1:5" ht="15.75" x14ac:dyDescent="0.25">
      <c r="A128" s="892">
        <v>22200</v>
      </c>
      <c r="B128" s="893"/>
      <c r="C128" s="880" t="s">
        <v>1661</v>
      </c>
      <c r="D128" s="894"/>
      <c r="E128" s="871"/>
    </row>
    <row r="129" spans="1:5" ht="15.75" x14ac:dyDescent="0.25">
      <c r="A129" s="892">
        <v>23000</v>
      </c>
      <c r="B129" s="893"/>
      <c r="C129" s="880" t="s">
        <v>1662</v>
      </c>
      <c r="D129" s="894"/>
      <c r="E129" s="871"/>
    </row>
    <row r="130" spans="1:5" ht="15.75" x14ac:dyDescent="0.25">
      <c r="A130" s="892">
        <v>22400</v>
      </c>
      <c r="B130" s="893" t="s">
        <v>1663</v>
      </c>
      <c r="C130" s="880" t="s">
        <v>1664</v>
      </c>
      <c r="D130" s="894">
        <f>D131+D132</f>
        <v>0</v>
      </c>
      <c r="E130" s="871"/>
    </row>
    <row r="131" spans="1:5" ht="15.75" x14ac:dyDescent="0.25">
      <c r="A131" s="951">
        <v>22410</v>
      </c>
      <c r="B131" s="923" t="s">
        <v>1665</v>
      </c>
      <c r="C131" s="904" t="s">
        <v>74</v>
      </c>
      <c r="D131" s="906"/>
      <c r="E131" s="871"/>
    </row>
    <row r="132" spans="1:5" ht="15.75" x14ac:dyDescent="0.25">
      <c r="A132" s="951">
        <v>22420</v>
      </c>
      <c r="B132" s="923" t="s">
        <v>1666</v>
      </c>
      <c r="C132" s="875" t="s">
        <v>75</v>
      </c>
      <c r="D132" s="906"/>
      <c r="E132" s="871"/>
    </row>
    <row r="133" spans="1:5" ht="15.75" x14ac:dyDescent="0.25">
      <c r="A133" s="892">
        <v>22500</v>
      </c>
      <c r="B133" s="893"/>
      <c r="C133" s="880" t="s">
        <v>1667</v>
      </c>
      <c r="D133" s="894">
        <f>D134+D135+D136+D139+D142</f>
        <v>0</v>
      </c>
      <c r="E133" s="871"/>
    </row>
    <row r="134" spans="1:5" ht="47.25" x14ac:dyDescent="0.25">
      <c r="A134" s="952">
        <v>22501</v>
      </c>
      <c r="B134" s="927" t="s">
        <v>1668</v>
      </c>
      <c r="C134" s="940" t="s">
        <v>76</v>
      </c>
      <c r="D134" s="929"/>
      <c r="E134" s="871"/>
    </row>
    <row r="135" spans="1:5" ht="15.75" x14ac:dyDescent="0.25">
      <c r="A135" s="952">
        <v>22502</v>
      </c>
      <c r="B135" s="874" t="s">
        <v>1669</v>
      </c>
      <c r="C135" s="953" t="s">
        <v>1510</v>
      </c>
      <c r="D135" s="929"/>
      <c r="E135" s="871"/>
    </row>
    <row r="136" spans="1:5" ht="15.75" x14ac:dyDescent="0.25">
      <c r="A136" s="952">
        <v>22503</v>
      </c>
      <c r="B136" s="927" t="s">
        <v>1670</v>
      </c>
      <c r="C136" s="940" t="s">
        <v>1671</v>
      </c>
      <c r="D136" s="929">
        <f>D137+D138</f>
        <v>0</v>
      </c>
      <c r="E136" s="871"/>
    </row>
    <row r="137" spans="1:5" ht="15.75" x14ac:dyDescent="0.25">
      <c r="A137" s="903"/>
      <c r="B137" s="900"/>
      <c r="C137" s="936" t="s">
        <v>1627</v>
      </c>
      <c r="D137" s="939"/>
      <c r="E137" s="871"/>
    </row>
    <row r="138" spans="1:5" ht="15.75" x14ac:dyDescent="0.25">
      <c r="A138" s="903"/>
      <c r="B138" s="900"/>
      <c r="C138" s="936" t="s">
        <v>1628</v>
      </c>
      <c r="D138" s="939"/>
      <c r="E138" s="871"/>
    </row>
    <row r="139" spans="1:5" ht="31.5" x14ac:dyDescent="0.25">
      <c r="A139" s="926"/>
      <c r="B139" s="927" t="s">
        <v>1672</v>
      </c>
      <c r="C139" s="954" t="s">
        <v>272</v>
      </c>
      <c r="D139" s="929">
        <f>D140+D141</f>
        <v>0</v>
      </c>
      <c r="E139" s="871"/>
    </row>
    <row r="140" spans="1:5" ht="15.75" x14ac:dyDescent="0.25">
      <c r="A140" s="922"/>
      <c r="B140" s="923" t="s">
        <v>1673</v>
      </c>
      <c r="C140" s="955" t="s">
        <v>273</v>
      </c>
      <c r="D140" s="906"/>
      <c r="E140" s="871"/>
    </row>
    <row r="141" spans="1:5" ht="15.75" x14ac:dyDescent="0.25">
      <c r="A141" s="922"/>
      <c r="B141" s="923" t="s">
        <v>1674</v>
      </c>
      <c r="C141" s="955" t="s">
        <v>735</v>
      </c>
      <c r="D141" s="906"/>
      <c r="E141" s="871"/>
    </row>
    <row r="142" spans="1:5" ht="31.5" x14ac:dyDescent="0.25">
      <c r="A142" s="926"/>
      <c r="B142" s="927" t="s">
        <v>81</v>
      </c>
      <c r="C142" s="954" t="s">
        <v>1675</v>
      </c>
      <c r="D142" s="929">
        <f>D143+D144</f>
        <v>0</v>
      </c>
      <c r="E142" s="871"/>
    </row>
    <row r="143" spans="1:5" ht="31.5" x14ac:dyDescent="0.25">
      <c r="A143" s="922"/>
      <c r="B143" s="923" t="s">
        <v>82</v>
      </c>
      <c r="C143" s="955" t="s">
        <v>1097</v>
      </c>
      <c r="D143" s="906"/>
      <c r="E143" s="871"/>
    </row>
    <row r="144" spans="1:5" ht="31.5" x14ac:dyDescent="0.25">
      <c r="A144" s="922"/>
      <c r="B144" s="923" t="s">
        <v>83</v>
      </c>
      <c r="C144" s="955" t="s">
        <v>1089</v>
      </c>
      <c r="D144" s="906"/>
      <c r="E144" s="871"/>
    </row>
    <row r="145" spans="1:5" ht="15.75" x14ac:dyDescent="0.25">
      <c r="A145" s="892">
        <v>22600</v>
      </c>
      <c r="B145" s="893"/>
      <c r="C145" s="880" t="s">
        <v>1323</v>
      </c>
      <c r="D145" s="894">
        <f>D146+D147</f>
        <v>0</v>
      </c>
      <c r="E145" s="871"/>
    </row>
    <row r="146" spans="1:5" ht="15.75" x14ac:dyDescent="0.25">
      <c r="A146" s="926"/>
      <c r="B146" s="927" t="s">
        <v>1676</v>
      </c>
      <c r="C146" s="945" t="s">
        <v>1677</v>
      </c>
      <c r="D146" s="929"/>
      <c r="E146" s="871"/>
    </row>
    <row r="147" spans="1:5" ht="15.75" x14ac:dyDescent="0.25">
      <c r="A147" s="926"/>
      <c r="B147" s="927" t="s">
        <v>1678</v>
      </c>
      <c r="C147" s="945" t="s">
        <v>1679</v>
      </c>
      <c r="D147" s="929"/>
      <c r="E147" s="871"/>
    </row>
    <row r="148" spans="1:5" ht="15.75" x14ac:dyDescent="0.25">
      <c r="A148" s="956" t="s">
        <v>1680</v>
      </c>
      <c r="B148" s="893" t="s">
        <v>1681</v>
      </c>
      <c r="C148" s="880" t="s">
        <v>78</v>
      </c>
      <c r="D148" s="894">
        <f>SUM(D149:D151)</f>
        <v>0</v>
      </c>
      <c r="E148" s="871"/>
    </row>
    <row r="149" spans="1:5" ht="15.75" x14ac:dyDescent="0.25">
      <c r="A149" s="903"/>
      <c r="B149" s="900" t="s">
        <v>1682</v>
      </c>
      <c r="C149" s="957" t="s">
        <v>79</v>
      </c>
      <c r="D149" s="906"/>
      <c r="E149" s="871"/>
    </row>
    <row r="150" spans="1:5" ht="15.75" x14ac:dyDescent="0.25">
      <c r="A150" s="903"/>
      <c r="B150" s="900" t="s">
        <v>1683</v>
      </c>
      <c r="C150" s="957" t="s">
        <v>66</v>
      </c>
      <c r="D150" s="906"/>
      <c r="E150" s="871"/>
    </row>
    <row r="151" spans="1:5" ht="15.75" x14ac:dyDescent="0.25">
      <c r="A151" s="899">
        <v>22701</v>
      </c>
      <c r="B151" s="900" t="s">
        <v>1684</v>
      </c>
      <c r="C151" s="957" t="s">
        <v>80</v>
      </c>
      <c r="D151" s="906"/>
      <c r="E151" s="871"/>
    </row>
    <row r="152" spans="1:5" ht="15.75" x14ac:dyDescent="0.25">
      <c r="A152" s="956" t="s">
        <v>1685</v>
      </c>
      <c r="B152" s="893" t="s">
        <v>1686</v>
      </c>
      <c r="C152" s="880" t="s">
        <v>1540</v>
      </c>
      <c r="D152" s="894"/>
      <c r="E152" s="871"/>
    </row>
    <row r="153" spans="1:5" ht="15.75" x14ac:dyDescent="0.25">
      <c r="A153" s="887">
        <v>30000</v>
      </c>
      <c r="B153" s="888"/>
      <c r="C153" s="897" t="s">
        <v>1687</v>
      </c>
      <c r="D153" s="898">
        <f>D7-D44</f>
        <v>0</v>
      </c>
      <c r="E153" s="871"/>
    </row>
    <row r="154" spans="1:5" ht="15.75" x14ac:dyDescent="0.25">
      <c r="A154" s="887">
        <v>31000</v>
      </c>
      <c r="B154" s="888"/>
      <c r="C154" s="897" t="s">
        <v>1688</v>
      </c>
      <c r="D154" s="898">
        <f>D6+D7-D44</f>
        <v>0</v>
      </c>
      <c r="E154" s="871"/>
    </row>
  </sheetData>
  <mergeCells count="1"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C0DB15A84754843B0921B66FF7B0CD8" ma:contentTypeVersion="2" ma:contentTypeDescription="Создание документа." ma:contentTypeScope="" ma:versionID="3dd20cec3b801f797b8ddf4800fe4f93">
  <xsd:schema xmlns:xsd="http://www.w3.org/2001/XMLSchema" xmlns:xs="http://www.w3.org/2001/XMLSchema" xmlns:p="http://schemas.microsoft.com/office/2006/metadata/properties" xmlns:ns2="933195d9-c8b0-4ae0-9448-90ff4ab78929" targetNamespace="http://schemas.microsoft.com/office/2006/metadata/properties" ma:root="true" ma:fieldsID="c8f824cd1dc233e8c5ae6cb6ecb13b36" ns2:_="">
    <xsd:import namespace="933195d9-c8b0-4ae0-9448-90ff4ab7892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195d9-c8b0-4ae0-9448-90ff4ab789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91344C-DFA6-404A-8A5A-9395C2CF3AA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53F10BB-624D-4C60-A45B-E83C9B42841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20A91C-A32E-49DF-8A73-6228F9C891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A2E6CB-3413-41C2-B931-DF322C5EE1CA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933195d9-c8b0-4ae0-9448-90ff4ab78929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31D024AE-C4EE-4A55-80B8-53E4D4DCC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195d9-c8b0-4ae0-9448-90ff4ab78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74</vt:i4>
      </vt:variant>
      <vt:variant>
        <vt:lpstr>Именованные диапазоны</vt:lpstr>
      </vt:variant>
      <vt:variant>
        <vt:i4>47</vt:i4>
      </vt:variant>
    </vt:vector>
  </HeadingPairs>
  <TitlesOfParts>
    <vt:vector size="121" baseType="lpstr">
      <vt:lpstr>Пр 1 Планы </vt:lpstr>
      <vt:lpstr>Пр 2а Структура планов  </vt:lpstr>
      <vt:lpstr>Пр 2б Структура планов</vt:lpstr>
      <vt:lpstr>Пр 2в Структура планов</vt:lpstr>
      <vt:lpstr>Пр 3 заявка 1- 3</vt:lpstr>
      <vt:lpstr>Приложение к Пр 3 заявка 1-3</vt:lpstr>
      <vt:lpstr>Пр.3.2 заявка в Пл.НИОКР </vt:lpstr>
      <vt:lpstr>Пр3.1.Заявка в Перечень тем</vt:lpstr>
      <vt:lpstr>Пр 3.3 заявка Пл. 104.1-201.1</vt:lpstr>
      <vt:lpstr>Приложение к Пр 3.3 заявка</vt:lpstr>
      <vt:lpstr>Показатели ИПР ПДП</vt:lpstr>
      <vt:lpstr>Пр. 3а Сетевой график к пл. 1-3</vt:lpstr>
      <vt:lpstr>Пр.3б Сетевой график к пл.104.1</vt:lpstr>
      <vt:lpstr>Пр 4 заявка 4</vt:lpstr>
      <vt:lpstr>Пр 5 план 1, 2, 3 гр.</vt:lpstr>
      <vt:lpstr>Пр5а Перечень тематик НИОКР</vt:lpstr>
      <vt:lpstr>Пр 6 план 4</vt:lpstr>
      <vt:lpstr>Пр 7 изм. в план</vt:lpstr>
      <vt:lpstr>Приложение к Пр 7 изм</vt:lpstr>
      <vt:lpstr>Пр 7а изм. в план</vt:lpstr>
      <vt:lpstr>Пр 8 ЦВПО</vt:lpstr>
      <vt:lpstr>Пр 9 Титульный лист</vt:lpstr>
      <vt:lpstr>Пр 10 План ВПО </vt:lpstr>
      <vt:lpstr>Пр 10а БДДС  (помесячно)</vt:lpstr>
      <vt:lpstr>Пр 11 Изменения к ПДФ</vt:lpstr>
      <vt:lpstr>Пр 12 сравн</vt:lpstr>
      <vt:lpstr>Пр 13а План ПРиПРО по УИП</vt:lpstr>
      <vt:lpstr>Пр 13 План ПРиПРО</vt:lpstr>
      <vt:lpstr>Пр 13.1-13.2 План ПРиПРО 20701</vt:lpstr>
      <vt:lpstr>Пр к Пр 13.1-13.2</vt:lpstr>
      <vt:lpstr>Пр 14 Изменение_ПРиПРО_Пл РВР</vt:lpstr>
      <vt:lpstr>Приложение к Пр 14 изм</vt:lpstr>
      <vt:lpstr>Пр 15 ПЗ к ПРиПРО и РВР</vt:lpstr>
      <vt:lpstr>Пр 16 Расходы на ед. продукци</vt:lpstr>
      <vt:lpstr>Пр 17 стоим-ть лет.часа</vt:lpstr>
      <vt:lpstr>Пр 18 Колдоговор </vt:lpstr>
      <vt:lpstr>Пр 19 план обучения</vt:lpstr>
      <vt:lpstr>Пр 20 (стр 10100_ВПО АНО) </vt:lpstr>
      <vt:lpstr>Пр 20 (стр 10100_ВПО Проч.деят)</vt:lpstr>
      <vt:lpstr>Пр 20 (стр 20110_ВПО) </vt:lpstr>
      <vt:lpstr>Пр 20 (стр 20121, 20508 ВПО)</vt:lpstr>
      <vt:lpstr>Пр 20 (стр 20200_ВПО)</vt:lpstr>
      <vt:lpstr>Пр 20 (стр 20301-1_ВПО)</vt:lpstr>
      <vt:lpstr>Пр 20 (стр 20301-2_ВПО)</vt:lpstr>
      <vt:lpstr>Пр 20 (стр 20303_ВПО)</vt:lpstr>
      <vt:lpstr>Пр 20 (стр 20304_ВПО)</vt:lpstr>
      <vt:lpstr>Пр 20 (стр 20305_ВПО)</vt:lpstr>
      <vt:lpstr>Пр 20 (стр 20306-1_ВПО)</vt:lpstr>
      <vt:lpstr>Пр 20 (стр 20306-2_ВПО)</vt:lpstr>
      <vt:lpstr>Пр 20 (стр 20307_ВПО)</vt:lpstr>
      <vt:lpstr>Пр 20 (стр 20309_ВПО)</vt:lpstr>
      <vt:lpstr>Пр 20 (стр 204011_ВПО)</vt:lpstr>
      <vt:lpstr>Пр 20 (стр 204012_ВПО)</vt:lpstr>
      <vt:lpstr>Пр 20 (стр 20403-1_ВПО)</vt:lpstr>
      <vt:lpstr>Пр 20 (стр 20403-2_ВПО)</vt:lpstr>
      <vt:lpstr>Пр 20 (стр 20404-1_ВПО)</vt:lpstr>
      <vt:lpstr>Пр 20 (стр 20404-2_ВПО_</vt:lpstr>
      <vt:lpstr>Пр 20 (стр 20405_ВПО)</vt:lpstr>
      <vt:lpstr>Пр 20 (стр 20406_ВПО)</vt:lpstr>
      <vt:lpstr>Пр 20 (стр 20407_ВПО)</vt:lpstr>
      <vt:lpstr>Пр 20 (стр 20408-1_ВПО)</vt:lpstr>
      <vt:lpstr>Пр 20 (стр 20408-2_ВПО)</vt:lpstr>
      <vt:lpstr>Пр 20 (стр 204962_ВПО) (2)</vt:lpstr>
      <vt:lpstr>Пр к Пр 20 (стр 204962_ВПО)</vt:lpstr>
      <vt:lpstr>Пр 20 (стр 20500_ВПО)</vt:lpstr>
      <vt:lpstr>Пр 20 (стр20_ВПО Универсал.)</vt:lpstr>
      <vt:lpstr>Пр 21 КВУ</vt:lpstr>
      <vt:lpstr> Пр 22 Направ деятельности</vt:lpstr>
      <vt:lpstr>Пр 23 Справочник статей и КУУ</vt:lpstr>
      <vt:lpstr>Пр 24 (иск. из экспл.)</vt:lpstr>
      <vt:lpstr>Пр 25 тип этапа</vt:lpstr>
      <vt:lpstr>Пр 26 Ответственные по План ВПО</vt:lpstr>
      <vt:lpstr>Справочник филиалов</vt:lpstr>
      <vt:lpstr>Мэпинг ПДП и ВПО</vt:lpstr>
      <vt:lpstr>'Пр 1 Планы '!_Toc520384594</vt:lpstr>
      <vt:lpstr>'Пр 3.3 заявка Пл. 104.1-201.1'!_выбор_из_выпадающего_списка</vt:lpstr>
      <vt:lpstr>'Пр 10 План ВПО '!Заголовки_для_печати</vt:lpstr>
      <vt:lpstr>'Пр 10а БДДС  (помесячно)'!Заголовки_для_печати</vt:lpstr>
      <vt:lpstr>'Пр 14 Изменение_ПРиПРО_Пл РВР'!Заголовки_для_печати</vt:lpstr>
      <vt:lpstr>'Пр 18 Колдоговор '!Заголовки_для_печати</vt:lpstr>
      <vt:lpstr>'Пр 26 Ответственные по План ВПО'!Заголовки_для_печати</vt:lpstr>
      <vt:lpstr>'Пр 7 изм. в план'!Заголовки_для_печати</vt:lpstr>
      <vt:lpstr>'Пр 1 Планы '!Область_печати</vt:lpstr>
      <vt:lpstr>'Пр 10 План ВПО '!Область_печати</vt:lpstr>
      <vt:lpstr>'Пр 10а БДДС  (помесячно)'!Область_печати</vt:lpstr>
      <vt:lpstr>'Пр 11 Изменения к ПДФ'!Область_печати</vt:lpstr>
      <vt:lpstr>'Пр 13 План ПРиПРО'!Область_печати</vt:lpstr>
      <vt:lpstr>'Пр 14 Изменение_ПРиПРО_Пл РВР'!Область_печати</vt:lpstr>
      <vt:lpstr>'Пр 15 ПЗ к ПРиПРО и РВР'!Область_печати</vt:lpstr>
      <vt:lpstr>'Пр 16 Расходы на ед. продукци'!Область_печати</vt:lpstr>
      <vt:lpstr>'Пр 17 стоим-ть лет.часа'!Область_печати</vt:lpstr>
      <vt:lpstr>'Пр 19 план обучения'!Область_печати</vt:lpstr>
      <vt:lpstr>'Пр 20 (стр 20110_ВПО) '!Область_печати</vt:lpstr>
      <vt:lpstr>'Пр 20 (стр 20121, 20508 ВПО)'!Область_печати</vt:lpstr>
      <vt:lpstr>'Пр 20 (стр 20301-2_ВПО)'!Область_печати</vt:lpstr>
      <vt:lpstr>'Пр 20 (стр 20303_ВПО)'!Область_печати</vt:lpstr>
      <vt:lpstr>'Пр 20 (стр 20304_ВПО)'!Область_печати</vt:lpstr>
      <vt:lpstr>'Пр 20 (стр 20305_ВПО)'!Область_печати</vt:lpstr>
      <vt:lpstr>'Пр 20 (стр 20306-1_ВПО)'!Область_печати</vt:lpstr>
      <vt:lpstr>'Пр 20 (стр 20306-2_ВПО)'!Область_печати</vt:lpstr>
      <vt:lpstr>'Пр 20 (стр 20307_ВПО)'!Область_печати</vt:lpstr>
      <vt:lpstr>'Пр 20 (стр 20309_ВПО)'!Область_печати</vt:lpstr>
      <vt:lpstr>'Пр 20 (стр 204011_ВПО)'!Область_печати</vt:lpstr>
      <vt:lpstr>'Пр 20 (стр 20403-2_ВПО)'!Область_печати</vt:lpstr>
      <vt:lpstr>'Пр 20 (стр 20405_ВПО)'!Область_печати</vt:lpstr>
      <vt:lpstr>'Пр 20 (стр 20408-1_ВПО)'!Область_печати</vt:lpstr>
      <vt:lpstr>'Пр 20 (стр 20408-2_ВПО)'!Область_печати</vt:lpstr>
      <vt:lpstr>'Пр 20 (стр 204962_ВПО) (2)'!Область_печати</vt:lpstr>
      <vt:lpstr>'Пр 21 КВУ'!Область_печати</vt:lpstr>
      <vt:lpstr>'Пр 23 Справочник статей и КУУ'!Область_печати</vt:lpstr>
      <vt:lpstr>'Пр 24 (иск. из экспл.)'!Область_печати</vt:lpstr>
      <vt:lpstr>'Пр 25 тип этапа'!Область_печати</vt:lpstr>
      <vt:lpstr>'Пр 2а Структура планов  '!Область_печати</vt:lpstr>
      <vt:lpstr>'Пр 4 заявка 4'!Область_печати</vt:lpstr>
      <vt:lpstr>'Пр 7 изм. в план'!Область_печати</vt:lpstr>
      <vt:lpstr>'Пр 8 ЦВПО'!Область_печати</vt:lpstr>
      <vt:lpstr>'Пр 9 Титульный лист'!Область_печати</vt:lpstr>
      <vt:lpstr>'Пр. 3а Сетевой график к пл. 1-3'!Область_печати</vt:lpstr>
      <vt:lpstr>'Пр.3.2 заявка в Пл.НИОКР '!Область_печати</vt:lpstr>
      <vt:lpstr>'Пр.3б Сетевой график к пл.104.1'!Область_печати</vt:lpstr>
      <vt:lpstr>'Пр3.1.Заявка в Перечень тем'!Область_печати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Волкова Ирина Александровна</dc:creator>
  <cp:lastModifiedBy>Зворыкина Екатерина Анатольевна</cp:lastModifiedBy>
  <cp:lastPrinted>2025-04-08T12:18:37Z</cp:lastPrinted>
  <dcterms:created xsi:type="dcterms:W3CDTF">2012-11-23T10:15:37Z</dcterms:created>
  <dcterms:modified xsi:type="dcterms:W3CDTF">2026-02-04T07:00:26Z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GKROOT-346420868-514</vt:lpwstr>
  </property>
  <property fmtid="{D5CDD505-2E9C-101B-9397-08002B2CF9AE}" pid="3" name="_dlc_DocIdItemGuid">
    <vt:lpwstr>f2b64825-32c9-459e-aa3f-ee4a952a869f</vt:lpwstr>
  </property>
  <property fmtid="{D5CDD505-2E9C-101B-9397-08002B2CF9AE}" pid="4" name="_dlc_DocIdUrl">
    <vt:lpwstr>https://portal.matfmc.ru/Documents/_layouts/15/DocIdRedir.aspx?ID=GKROOT-346420868-514, GKROOT-346420868-514</vt:lpwstr>
  </property>
</Properties>
</file>