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4370"/>
  </bookViews>
  <sheets>
    <sheet name="Hydro" sheetId="1" r:id="rId1"/>
  </sheets>
  <definedNames>
    <definedName name="GenerationCurve" localSheetId="0">Hydro!$B$17:$C$19</definedName>
    <definedName name="GenerationCurve.dirn" localSheetId="0" hidden="1">"row"</definedName>
    <definedName name="InitialBound" localSheetId="0">Hydro!$C$21</definedName>
    <definedName name="MarkovStates" localSheetId="0">Hydro!$D$7:$E$7</definedName>
    <definedName name="MarkovStates.dirn" localSheetId="0" hidden="1">"column"</definedName>
    <definedName name="Price" localSheetId="0">Hydro!$D$8:$E$10</definedName>
    <definedName name="Price.badindex" localSheetId="0" hidden="1">1</definedName>
    <definedName name="Price.columnindex" localSheetId="0" hidden="1">Hydro!MarkovStates</definedName>
    <definedName name="Price.columnindex.dirn" localSheetId="0" hidden="1">"column"</definedName>
    <definedName name="Price.firstindex" localSheetId="0" hidden="1">"row"</definedName>
    <definedName name="Price.rowindex" localSheetId="0" hidden="1">Hydro!Stages</definedName>
    <definedName name="Price.rowindex.dirn" localSheetId="0" hidden="1">"row"</definedName>
    <definedName name="Profit" localSheetId="0">Hydro!$C$31:$C$35</definedName>
    <definedName name="Profit.badindex" localSheetId="0" hidden="1">1</definedName>
    <definedName name="Profit.rowindex" localSheetId="0" hidden="1">Hydro!$B$31:$B$35</definedName>
    <definedName name="Profit.rowindex.dirn" localSheetId="0" hidden="1">"row"</definedName>
    <definedName name="Rainfall" localSheetId="0">Hydro!$I$8:$J$10</definedName>
    <definedName name="Rainfall.badindex" localSheetId="0" hidden="1">1</definedName>
    <definedName name="Rainfall.columnindex" localSheetId="0" hidden="1">Hydro!MarkovStates</definedName>
    <definedName name="Rainfall.columnindex.dirn" localSheetId="0" hidden="1">"column"</definedName>
    <definedName name="Rainfall.firstindex" localSheetId="0" hidden="1">"row"</definedName>
    <definedName name="Rainfall.rowindex" localSheetId="0" hidden="1">Hydro!Scenarios</definedName>
    <definedName name="Rainfall.rowindex.dirn" localSheetId="0" hidden="1">"row"</definedName>
    <definedName name="RD" localSheetId="0">Hydro!$C$3:$E$4</definedName>
    <definedName name="RD.badindex" localSheetId="0" hidden="1">1</definedName>
    <definedName name="RD.columnindex" localSheetId="0" hidden="1">Hydro!$C$2:$E$2</definedName>
    <definedName name="RD.columnindex.dirn" localSheetId="0" hidden="1">"column"</definedName>
    <definedName name="RD.firstindex" localSheetId="0" hidden="1">"row"</definedName>
    <definedName name="RD.rowindex" localSheetId="0" hidden="1">Hydro!Reservoirs</definedName>
    <definedName name="RD.rowindex.dirn" localSheetId="0" hidden="1">"row"</definedName>
    <definedName name="Reservoirs" localSheetId="0">Hydro!$B$3:$B$4</definedName>
    <definedName name="Reservoirs.dirn" localSheetId="0" hidden="1">"row"</definedName>
    <definedName name="Scenarios" localSheetId="0">Hydro!$H$8:$H$10</definedName>
    <definedName name="Scenarios.dirn" localSheetId="0" hidden="1">"row"</definedName>
    <definedName name="Solution" localSheetId="0">Hydro!$C$26:$K$28</definedName>
    <definedName name="Solution.badindex" localSheetId="0" hidden="1">1</definedName>
    <definedName name="Solution.columnindex" localSheetId="0" hidden="1">Hydro!$C$23:$K$24</definedName>
    <definedName name="Solution.columnindex.dirn" localSheetId="0" hidden="1">"column"</definedName>
    <definedName name="Solution.firstindex" localSheetId="0" hidden="1">"row"</definedName>
    <definedName name="Solution.rowindex" localSheetId="0" hidden="1">Hydro!$B$26:$B$28</definedName>
    <definedName name="Solution.rowindex.dirn" localSheetId="0" hidden="1">"row"</definedName>
    <definedName name="Stages" localSheetId="0">Hydro!$C$8:$C$10</definedName>
    <definedName name="Stages.dirn" localSheetId="0" hidden="1">"row"</definedName>
    <definedName name="Transition" localSheetId="0">Hydro!$C$13:$D$14</definedName>
    <definedName name="Transition.badindex" localSheetId="0" hidden="1">1</definedName>
    <definedName name="Transition.columnindex" localSheetId="0" hidden="1">Hydro!MarkovStates</definedName>
    <definedName name="Transition.columnindex.dirn" localSheetId="0" hidden="1">"column"</definedName>
    <definedName name="Transition.firstindex" localSheetId="0" hidden="1">"row"</definedName>
    <definedName name="Transition.rowindex" localSheetId="0" hidden="1">Hydro!MarkovStates</definedName>
    <definedName name="Transition.rowindex.dirn" localSheetId="0" hidden="1">"column"</definedName>
  </definedNames>
  <calcPr calcId="145621"/>
</workbook>
</file>

<file path=xl/calcChain.xml><?xml version="1.0" encoding="utf-8"?>
<calcChain xmlns="http://schemas.openxmlformats.org/spreadsheetml/2006/main">
  <c r="D35" i="1" l="1"/>
  <c r="D34" i="1"/>
  <c r="D33" i="1"/>
  <c r="D31" i="1"/>
  <c r="D32" i="1"/>
  <c r="G25" i="1"/>
  <c r="H25" i="1"/>
  <c r="F25" i="1"/>
  <c r="D25" i="1"/>
  <c r="E25" i="1"/>
  <c r="C25" i="1"/>
  <c r="B27" i="1"/>
  <c r="B28" i="1" s="1"/>
</calcChain>
</file>

<file path=xl/sharedStrings.xml><?xml version="1.0" encoding="utf-8"?>
<sst xmlns="http://schemas.openxmlformats.org/spreadsheetml/2006/main" count="40" uniqueCount="24">
  <si>
    <t>Reservoirs</t>
  </si>
  <si>
    <t>Upper</t>
  </si>
  <si>
    <t>Lower</t>
  </si>
  <si>
    <t>Initial</t>
  </si>
  <si>
    <t>Max</t>
  </si>
  <si>
    <t>Price</t>
  </si>
  <si>
    <t>Markov</t>
  </si>
  <si>
    <t>Transition</t>
  </si>
  <si>
    <t>Price Pairs</t>
  </si>
  <si>
    <t>Initial Bound</t>
  </si>
  <si>
    <t>Week</t>
  </si>
  <si>
    <t>L</t>
  </si>
  <si>
    <t>M</t>
  </si>
  <si>
    <t>U</t>
  </si>
  <si>
    <t>Generation</t>
  </si>
  <si>
    <t>Final Value</t>
  </si>
  <si>
    <t>Profit</t>
  </si>
  <si>
    <t>LQ</t>
  </si>
  <si>
    <t>Min</t>
  </si>
  <si>
    <t>Med</t>
  </si>
  <si>
    <t>UQ</t>
  </si>
  <si>
    <t>Stage</t>
  </si>
  <si>
    <t>Scenario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</si>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</sst>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Expected Profit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Hydro!$D$31</c:f>
                <c:numCache>
                  <c:formatCode>General</c:formatCode>
                  <c:ptCount val="1"/>
                  <c:pt idx="0">
                    <c:v>178.77500000000285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val>
            <c:numRef>
              <c:f>Hydro!$D$32</c:f>
              <c:numCache>
                <c:formatCode>General</c:formatCode>
                <c:ptCount val="1"/>
                <c:pt idx="0">
                  <c:v>811.49999999999864</c:v>
                </c:pt>
              </c:numCache>
            </c:numRef>
          </c:val>
        </c:ser>
        <c:ser>
          <c:idx val="1"/>
          <c:order val="1"/>
          <c:spPr>
            <a:noFill/>
            <a:ln w="3175">
              <a:solidFill>
                <a:schemeClr val="accent2"/>
              </a:solidFill>
            </a:ln>
          </c:spPr>
          <c:invertIfNegative val="0"/>
          <c:val>
            <c:numRef>
              <c:f>Hydro!$D$33</c:f>
              <c:numCache>
                <c:formatCode>General</c:formatCode>
                <c:ptCount val="1"/>
                <c:pt idx="0">
                  <c:v>81.532953642385252</c:v>
                </c:pt>
              </c:numCache>
            </c:numRef>
          </c:val>
        </c:ser>
        <c:ser>
          <c:idx val="2"/>
          <c:order val="2"/>
          <c:spPr>
            <a:noFill/>
            <a:ln w="3175">
              <a:solidFill>
                <a:schemeClr val="accent2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Hydro!$D$35</c:f>
                <c:numCache>
                  <c:formatCode>General</c:formatCode>
                  <c:ptCount val="1"/>
                  <c:pt idx="0">
                    <c:v>151.77499999999421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solidFill>
                  <a:schemeClr val="accent2"/>
                </a:solidFill>
              </a:ln>
            </c:spPr>
          </c:errBars>
          <c:val>
            <c:numRef>
              <c:f>Hydro!$D$34</c:f>
              <c:numCache>
                <c:formatCode>General</c:formatCode>
                <c:ptCount val="1"/>
                <c:pt idx="0">
                  <c:v>84.517046357618511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100"/>
        <c:axId val="185582720"/>
        <c:axId val="185587200"/>
      </c:barChart>
      <c:catAx>
        <c:axId val="185582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85587200"/>
        <c:crosses val="autoZero"/>
        <c:auto val="1"/>
        <c:lblAlgn val="ctr"/>
        <c:lblOffset val="100"/>
        <c:noMultiLvlLbl val="0"/>
      </c:catAx>
      <c:valAx>
        <c:axId val="185587200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Profit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5827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</xdr:row>
      <xdr:rowOff>57150</xdr:rowOff>
    </xdr:from>
    <xdr:to>
      <xdr:col>15</xdr:col>
      <xdr:colOff>474127</xdr:colOff>
      <xdr:row>21</xdr:row>
      <xdr:rowOff>0</xdr:rowOff>
    </xdr:to>
    <xdr:graphicFrame macro="">
      <xdr:nvGraphicFramePr>
        <xdr:cNvPr id="162" name="Chart 1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abSelected="1" workbookViewId="0">
      <selection activeCell="I16" sqref="I16"/>
    </sheetView>
  </sheetViews>
  <sheetFormatPr defaultRowHeight="15" x14ac:dyDescent="0.25"/>
  <cols>
    <col min="1" max="1" width="9.140625" style="5"/>
    <col min="2" max="2" width="12.28515625" style="5" bestFit="1" customWidth="1"/>
    <col min="3" max="3" width="8" style="5" bestFit="1" customWidth="1"/>
    <col min="4" max="4" width="6.7109375" style="5" bestFit="1" customWidth="1"/>
    <col min="5" max="5" width="10.85546875" style="5" bestFit="1" customWidth="1"/>
    <col min="6" max="7" width="6.42578125" style="5" bestFit="1" customWidth="1"/>
    <col min="8" max="8" width="7.28515625" style="5" customWidth="1"/>
    <col min="9" max="11" width="11" style="5" bestFit="1" customWidth="1"/>
    <col min="12" max="13" width="6.42578125" style="5" bestFit="1" customWidth="1"/>
    <col min="14" max="16" width="11" style="5" bestFit="1" customWidth="1"/>
    <col min="17" max="16384" width="9.140625" style="5"/>
  </cols>
  <sheetData>
    <row r="1" spans="2:10" ht="15.75" thickBot="1" x14ac:dyDescent="0.3"/>
    <row r="2" spans="2:10" ht="15.75" thickBot="1" x14ac:dyDescent="0.3">
      <c r="B2" s="5" t="s">
        <v>0</v>
      </c>
      <c r="C2" s="1" t="s">
        <v>3</v>
      </c>
      <c r="D2" s="9" t="s">
        <v>4</v>
      </c>
      <c r="E2" s="16" t="s">
        <v>15</v>
      </c>
    </row>
    <row r="3" spans="2:10" x14ac:dyDescent="0.25">
      <c r="B3" s="1" t="s">
        <v>1</v>
      </c>
      <c r="C3" s="1">
        <v>100</v>
      </c>
      <c r="D3" s="9">
        <v>200</v>
      </c>
      <c r="E3" s="2">
        <v>0.1</v>
      </c>
    </row>
    <row r="4" spans="2:10" ht="15.75" thickBot="1" x14ac:dyDescent="0.3">
      <c r="B4" s="13" t="s">
        <v>2</v>
      </c>
      <c r="C4" s="13">
        <v>100</v>
      </c>
      <c r="D4" s="14">
        <v>200</v>
      </c>
      <c r="E4" s="15">
        <v>0.1</v>
      </c>
    </row>
    <row r="5" spans="2:10" ht="15.75" thickBot="1" x14ac:dyDescent="0.3"/>
    <row r="6" spans="2:10" x14ac:dyDescent="0.25">
      <c r="D6" s="19" t="s">
        <v>6</v>
      </c>
      <c r="E6" s="20"/>
      <c r="I6" s="19" t="s">
        <v>6</v>
      </c>
      <c r="J6" s="20"/>
    </row>
    <row r="7" spans="2:10" ht="15.75" thickBot="1" x14ac:dyDescent="0.3">
      <c r="C7" s="5" t="s">
        <v>5</v>
      </c>
      <c r="D7" s="10">
        <v>1</v>
      </c>
      <c r="E7" s="12">
        <v>2</v>
      </c>
      <c r="H7" s="5" t="s">
        <v>23</v>
      </c>
      <c r="I7" s="10">
        <v>1</v>
      </c>
      <c r="J7" s="12">
        <v>2</v>
      </c>
    </row>
    <row r="8" spans="2:10" x14ac:dyDescent="0.25">
      <c r="B8" s="21" t="s">
        <v>21</v>
      </c>
      <c r="C8" s="9">
        <v>1</v>
      </c>
      <c r="D8" s="1">
        <v>1</v>
      </c>
      <c r="E8" s="2">
        <v>2</v>
      </c>
      <c r="G8" s="21" t="s">
        <v>22</v>
      </c>
      <c r="H8" s="9">
        <v>1</v>
      </c>
      <c r="I8" s="3">
        <v>20</v>
      </c>
      <c r="J8" s="4">
        <v>40</v>
      </c>
    </row>
    <row r="9" spans="2:10" x14ac:dyDescent="0.25">
      <c r="B9" s="22"/>
      <c r="C9" s="11">
        <v>2</v>
      </c>
      <c r="D9" s="10">
        <v>2</v>
      </c>
      <c r="E9" s="12">
        <v>1</v>
      </c>
      <c r="G9" s="22"/>
      <c r="H9" s="11">
        <v>2</v>
      </c>
      <c r="I9" s="10">
        <v>15</v>
      </c>
      <c r="J9" s="12">
        <v>20</v>
      </c>
    </row>
    <row r="10" spans="2:10" ht="15.75" thickBot="1" x14ac:dyDescent="0.3">
      <c r="B10" s="23"/>
      <c r="C10" s="14">
        <v>3</v>
      </c>
      <c r="D10" s="13">
        <v>3</v>
      </c>
      <c r="E10" s="15">
        <v>4</v>
      </c>
      <c r="G10" s="23"/>
      <c r="H10" s="14">
        <v>3</v>
      </c>
      <c r="I10" s="13">
        <v>30</v>
      </c>
      <c r="J10" s="15">
        <v>35</v>
      </c>
    </row>
    <row r="11" spans="2:10" ht="15.75" thickBot="1" x14ac:dyDescent="0.3"/>
    <row r="12" spans="2:10" ht="15.75" thickBot="1" x14ac:dyDescent="0.3">
      <c r="B12" s="5" t="s">
        <v>7</v>
      </c>
      <c r="C12" s="1">
        <v>1</v>
      </c>
      <c r="D12" s="2">
        <v>2</v>
      </c>
    </row>
    <row r="13" spans="2:10" x14ac:dyDescent="0.25">
      <c r="B13" s="1">
        <v>1</v>
      </c>
      <c r="C13" s="1">
        <v>0.6</v>
      </c>
      <c r="D13" s="2">
        <v>0.4</v>
      </c>
    </row>
    <row r="14" spans="2:10" ht="15.75" thickBot="1" x14ac:dyDescent="0.3">
      <c r="B14" s="13">
        <v>2</v>
      </c>
      <c r="C14" s="13">
        <v>0.3</v>
      </c>
      <c r="D14" s="15">
        <v>0.7</v>
      </c>
    </row>
    <row r="16" spans="2:10" ht="15.75" thickBot="1" x14ac:dyDescent="0.3">
      <c r="B16" s="5" t="s">
        <v>8</v>
      </c>
    </row>
    <row r="17" spans="2:11" ht="15.75" thickBot="1" x14ac:dyDescent="0.3">
      <c r="B17" s="1">
        <v>50</v>
      </c>
      <c r="C17" s="2">
        <v>55</v>
      </c>
    </row>
    <row r="18" spans="2:11" ht="15.75" thickBot="1" x14ac:dyDescent="0.3">
      <c r="B18" s="17">
        <v>60</v>
      </c>
      <c r="C18" s="18">
        <v>65</v>
      </c>
    </row>
    <row r="19" spans="2:11" ht="15.75" thickBot="1" x14ac:dyDescent="0.3">
      <c r="B19" s="13">
        <v>70</v>
      </c>
      <c r="C19" s="15">
        <v>70</v>
      </c>
    </row>
    <row r="20" spans="2:11" ht="15.75" thickBot="1" x14ac:dyDescent="0.3"/>
    <row r="21" spans="2:11" ht="15.75" thickBot="1" x14ac:dyDescent="0.3">
      <c r="B21" s="27" t="s">
        <v>9</v>
      </c>
      <c r="C21" s="27">
        <v>1200</v>
      </c>
    </row>
    <row r="22" spans="2:11" ht="15.75" thickBot="1" x14ac:dyDescent="0.3"/>
    <row r="23" spans="2:11" x14ac:dyDescent="0.25">
      <c r="B23" s="1"/>
      <c r="C23" s="1" t="s">
        <v>2</v>
      </c>
      <c r="D23" s="9" t="s">
        <v>2</v>
      </c>
      <c r="E23" s="2" t="s">
        <v>2</v>
      </c>
      <c r="F23" s="9" t="s">
        <v>1</v>
      </c>
      <c r="G23" s="9" t="s">
        <v>1</v>
      </c>
      <c r="H23" s="9" t="s">
        <v>1</v>
      </c>
      <c r="I23" s="1" t="s">
        <v>14</v>
      </c>
      <c r="J23" s="9" t="s">
        <v>14</v>
      </c>
      <c r="K23" s="2" t="s">
        <v>14</v>
      </c>
    </row>
    <row r="24" spans="2:11" ht="15.75" thickBot="1" x14ac:dyDescent="0.3">
      <c r="B24" s="10" t="s">
        <v>10</v>
      </c>
      <c r="C24" s="10" t="s">
        <v>11</v>
      </c>
      <c r="D24" s="11" t="s">
        <v>12</v>
      </c>
      <c r="E24" s="12" t="s">
        <v>13</v>
      </c>
      <c r="F24" s="11" t="s">
        <v>11</v>
      </c>
      <c r="G24" s="11" t="s">
        <v>12</v>
      </c>
      <c r="H24" s="11" t="s">
        <v>13</v>
      </c>
      <c r="I24" s="10" t="s">
        <v>11</v>
      </c>
      <c r="J24" s="11" t="s">
        <v>12</v>
      </c>
      <c r="K24" s="12" t="s">
        <v>13</v>
      </c>
    </row>
    <row r="25" spans="2:11" x14ac:dyDescent="0.25">
      <c r="B25" s="1">
        <v>0</v>
      </c>
      <c r="C25" s="1">
        <f>$C$4</f>
        <v>100</v>
      </c>
      <c r="D25" s="9">
        <f t="shared" ref="D25:E25" si="0">$C$4</f>
        <v>100</v>
      </c>
      <c r="E25" s="2">
        <f t="shared" si="0"/>
        <v>100</v>
      </c>
      <c r="F25" s="9">
        <f>$C$3</f>
        <v>100</v>
      </c>
      <c r="G25" s="9">
        <f t="shared" ref="G25:H25" si="1">$C$3</f>
        <v>100</v>
      </c>
      <c r="H25" s="9">
        <f t="shared" si="1"/>
        <v>100</v>
      </c>
      <c r="I25" s="1"/>
      <c r="J25" s="9"/>
      <c r="K25" s="2"/>
    </row>
    <row r="26" spans="2:11" x14ac:dyDescent="0.25">
      <c r="B26" s="10">
        <v>1</v>
      </c>
      <c r="C26" s="10">
        <v>65.000000000003382</v>
      </c>
      <c r="D26" s="11">
        <v>89.999999999998124</v>
      </c>
      <c r="E26" s="12">
        <v>94.999999999996504</v>
      </c>
      <c r="F26" s="11">
        <v>59.999999999999993</v>
      </c>
      <c r="G26" s="11">
        <v>75.000000000003467</v>
      </c>
      <c r="H26" s="11">
        <v>79.999999999996945</v>
      </c>
      <c r="I26" s="10">
        <v>108.50000000000372</v>
      </c>
      <c r="J26" s="11">
        <v>134.99999999999903</v>
      </c>
      <c r="K26" s="12">
        <v>137.49999999999824</v>
      </c>
    </row>
    <row r="27" spans="2:11" x14ac:dyDescent="0.25">
      <c r="B27" s="10">
        <f>B26+1</f>
        <v>2</v>
      </c>
      <c r="C27" s="10">
        <v>54.999999999998529</v>
      </c>
      <c r="D27" s="11">
        <v>70.00000000000307</v>
      </c>
      <c r="E27" s="12">
        <v>85.000000000002643</v>
      </c>
      <c r="F27" s="11">
        <v>39.999999999996618</v>
      </c>
      <c r="G27" s="11">
        <v>40.000000000000753</v>
      </c>
      <c r="H27" s="11">
        <v>49.99999999999946</v>
      </c>
      <c r="I27" s="10">
        <v>117.71523178807946</v>
      </c>
      <c r="J27" s="11">
        <v>135</v>
      </c>
      <c r="K27" s="12">
        <v>139.99999999999946</v>
      </c>
    </row>
    <row r="28" spans="2:11" ht="15.75" thickBot="1" x14ac:dyDescent="0.3">
      <c r="B28" s="13">
        <f>B27+1</f>
        <v>3</v>
      </c>
      <c r="C28" s="13">
        <v>44.999999999999993</v>
      </c>
      <c r="D28" s="14">
        <v>70.000000000000028</v>
      </c>
      <c r="E28" s="15">
        <v>100.00000000000001</v>
      </c>
      <c r="F28" s="14">
        <v>0</v>
      </c>
      <c r="G28" s="14">
        <v>0</v>
      </c>
      <c r="H28" s="14">
        <v>0</v>
      </c>
      <c r="I28" s="13">
        <v>129.99999999999923</v>
      </c>
      <c r="J28" s="14">
        <v>140</v>
      </c>
      <c r="K28" s="15">
        <v>140</v>
      </c>
    </row>
    <row r="29" spans="2:11" ht="15.75" thickBot="1" x14ac:dyDescent="0.3"/>
    <row r="30" spans="2:11" ht="15.75" thickBot="1" x14ac:dyDescent="0.3">
      <c r="B30" s="24" t="s">
        <v>16</v>
      </c>
      <c r="C30" s="25"/>
      <c r="D30" s="26"/>
    </row>
    <row r="31" spans="2:11" x14ac:dyDescent="0.25">
      <c r="B31" s="1" t="s">
        <v>18</v>
      </c>
      <c r="C31" s="2">
        <v>637.49999999999579</v>
      </c>
      <c r="D31" s="6">
        <f>C32-C31+($C$35-$C$31)/100</f>
        <v>178.77500000000285</v>
      </c>
    </row>
    <row r="32" spans="2:11" x14ac:dyDescent="0.25">
      <c r="B32" s="10" t="s">
        <v>17</v>
      </c>
      <c r="C32" s="12">
        <v>811.49999999999864</v>
      </c>
      <c r="D32" s="7">
        <f>C32</f>
        <v>811.49999999999864</v>
      </c>
    </row>
    <row r="33" spans="2:4" x14ac:dyDescent="0.25">
      <c r="B33" s="10" t="s">
        <v>19</v>
      </c>
      <c r="C33" s="12">
        <v>888.25795364238388</v>
      </c>
      <c r="D33" s="7">
        <f>C33-C32+($C$35-$C$31)/100</f>
        <v>81.532953642385252</v>
      </c>
    </row>
    <row r="34" spans="2:4" x14ac:dyDescent="0.25">
      <c r="B34" s="10" t="s">
        <v>20</v>
      </c>
      <c r="C34" s="12">
        <v>968.00000000000239</v>
      </c>
      <c r="D34" s="7">
        <f>C34-C33+($C$35-$C$31)/100</f>
        <v>84.517046357618511</v>
      </c>
    </row>
    <row r="35" spans="2:4" ht="15.75" thickBot="1" x14ac:dyDescent="0.3">
      <c r="B35" s="13" t="s">
        <v>4</v>
      </c>
      <c r="C35" s="15">
        <v>1114.9999999999966</v>
      </c>
      <c r="D35" s="8">
        <f>C35-C34+($C$35-$C$31)/100</f>
        <v>151.77499999999421</v>
      </c>
    </row>
  </sheetData>
  <mergeCells count="5">
    <mergeCell ref="D6:E6"/>
    <mergeCell ref="B8:B10"/>
    <mergeCell ref="B30:D30"/>
    <mergeCell ref="I6:J6"/>
    <mergeCell ref="G8:G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Julia</LanguageName>
      <ModelPaneVisible>true</ModelPaneVisible>
      <ModelSettings/>
      <FileText>using StochDualDynamicProgram, JuMP
include("SolverStudio.jl")
T = zeros(length(MarkovStates),length(MarkovStates))
for i=1:length(MarkovStates)
    for j=1:length(MarkovStates)
        T[i,j] = Transition[(i,j)]
    end
end
# Initialise SDDP Model
m = SDDPModel(
    stages=length(Stages),
    markov_states=length(MarkovStates),
    scenarios=length(Scenarios),
    transition=T,
    value_to_go_bound=InitialBound
    ) do sp, stage, markov_state
    # ------------------------------------------------------------------
    #   SDDP State Variables
    @defStateVar(sp, 0 &lt;= reservoir[r=Reservoirs] &lt;= RD[(r,"Max")], reservoir0=RD[(r,"Initial")])
    # ------------------------------------------------------------------
    #   Additional variables
    # Quantity to flow through turbine of reservoir r
    @defVar(sp, outflow[r=Reservoirs] &gt;= 0)
    # Quantity to spill over edge of reservoir r
    @defVar(sp, spill[r=Reservoirs] &gt;= 0)
    # Total quantity of water
    @defVar(sp, generation_quantity &gt;= 0)
    # Proportion of levels to dispatch on
    @defVar(sp, 0 &lt;= dispatch[r=Reservoirs, level=1:length(GenerationCurve)] &lt;= 1)
    # ------------------------------------------------------------------
    # Stochasticity of Scenarios
    # Rainfall inflow
    @defVar(sp, rainfall &gt;= 0)
    @addScenarioConstraint(sp, R=Float64[Rainfall[(s,markov_state)] for s in Scenarios], rainfall &lt;= R)
    # ------------------------------------------------------------------
    # Conservation constraints
    @addConstraint(sp, reservoir["Upper"] == reservoir0["Upper"] -
        (outflow["Upper"] + spill["Upper"]) + rainfall
    )
    @addConstraint(sp, reservoir["Lower"] == reservoir0["Lower"] +
        (outflow["Upper"] + spill["Upper"]) -
        (outflow["Lower"] + spill["Lower"])
    )
    # ------------------------------------------------------------------
    # Reservoir constraints
    for r in Reservoirs
        # Flow out
        @addConstraint(sp, outflow[r] &gt;= sum{
            GenerationCurve[level][1] * dispatch[r, level],
            level=1:length(GenerationCurve)}
        )
        # Dispatch combination of levels
        @addConstraint(sp, sum{dispatch[r, level], level=1:length(GenerationCurve)} &lt;= 1)
    end
    # Total quantity generated
    @addConstraint(sp, generation_quantity &lt;= sum{
        GenerationCurve[level][2] * dispatch[r,level],
        r=Reservoirs, level=1:length(GenerationCurve)}
    )
    # ------------------------------------------------------------------
    #   Objective Function
    if stage==length(Stages)
        @setStageProfit(sp,
            Price[stage, markov_state]*generation_quantity + 
            sum{reservoir[r] * RD[(r, "Final Value")], r=Reservoirs}
        )
    else
        @setStageProfit(sp,
            Price[stage, markov_state]*generation_quantity
        )
    end
end
solve(
    m,                       
    simulation_passes=1000,  
    log_frequency=10,        
    maximum_iterations=100
)
results = simulate(m,   # Simulate the policy
    1000,               # number of monte carlo realisations
    [:reservoir, :generation_quantity]
    )
Q = [(0.05, "L"), (0.5, "M"), (0.95, "U")]
for t=1:3
    for (q, sq) in Q
        Solution[(t, "Upper", sq)] = quantile([r["Upper"] for r in results[:reservoir][t]], q)
        Solution[(t, "Lower", sq)] = quantile([r["Lower"] for r in results[:reservoir][t]], q)
    end
    for (q, sq) in Q
        Solution[(t, "Generation", sq)] = quantile(results[:generation_quantity][t], q)
    end
end
for (sq, q) in [("Max", 1.), ("UQ", 0.75), ("Med", 0.5), ("LQ", 0.25), ("Min", 0.)]
    Profit[sq] = quantile(results[:Objective], q)
end
Profit["Med"] = mean(results[:Objective])</FileText>
      <ParentWorksheetName>Hydro</ParentWorksheetName>
    </StoredFile>
  </StoredFiles>
</StoredFilesList>
</file>

<file path=customXml/itemProps1.xml><?xml version="1.0" encoding="utf-8"?>
<ds:datastoreItem xmlns:ds="http://schemas.openxmlformats.org/officeDocument/2006/customXml" ds:itemID="{545B98F2-813B-404E-9DF8-1C293D6E0F86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Hydro</vt:lpstr>
      <vt:lpstr>Hydro!GenerationCurve</vt:lpstr>
      <vt:lpstr>Hydro!InitialBound</vt:lpstr>
      <vt:lpstr>Hydro!MarkovStates</vt:lpstr>
      <vt:lpstr>Hydro!Price</vt:lpstr>
      <vt:lpstr>Hydro!Profit</vt:lpstr>
      <vt:lpstr>Hydro!Rainfall</vt:lpstr>
      <vt:lpstr>Hydro!RD</vt:lpstr>
      <vt:lpstr>Hydro!Reservoirs</vt:lpstr>
      <vt:lpstr>Hydro!Scenarios</vt:lpstr>
      <vt:lpstr>Hydro!Solution</vt:lpstr>
      <vt:lpstr>Hydro!Stages</vt:lpstr>
      <vt:lpstr>Hydro!Transition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Macleod Dowson</dc:creator>
  <cp:lastModifiedBy>Oscar Macleod Dowson</cp:lastModifiedBy>
  <dcterms:created xsi:type="dcterms:W3CDTF">2016-02-23T04:26:52Z</dcterms:created>
  <dcterms:modified xsi:type="dcterms:W3CDTF">2016-04-01T01:59:17Z</dcterms:modified>
</cp:coreProperties>
</file>