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-user\Desktop\評価用フォルダ\酒本さん\"/>
    </mc:Choice>
  </mc:AlternateContent>
  <xr:revisionPtr revIDLastSave="0" documentId="13_ncr:1_{5B96657C-2D0A-4098-B393-191A18F65EEB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気候変動" sheetId="1" r:id="rId1"/>
    <sheet name="食品" sheetId="2" r:id="rId2"/>
    <sheet name="家具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+/12iaRxyS9I7dulC/XWcQzeZO6CpaxfQp3oeo+Xc="/>
    </ext>
  </extLst>
</workbook>
</file>

<file path=xl/calcChain.xml><?xml version="1.0" encoding="utf-8"?>
<calcChain xmlns="http://schemas.openxmlformats.org/spreadsheetml/2006/main">
  <c r="F257" i="1" l="1"/>
  <c r="G257" i="1" s="1"/>
  <c r="F256" i="1"/>
  <c r="G256" i="1" s="1"/>
  <c r="F255" i="1"/>
  <c r="G255" i="1" s="1"/>
  <c r="G254" i="1"/>
  <c r="F254" i="1"/>
  <c r="F253" i="1"/>
  <c r="G253" i="1" s="1"/>
  <c r="F252" i="1"/>
  <c r="G252" i="1" s="1"/>
  <c r="F251" i="1"/>
  <c r="G251" i="1" s="1"/>
  <c r="G250" i="1"/>
  <c r="F250" i="1"/>
  <c r="F249" i="1"/>
  <c r="G249" i="1" s="1"/>
  <c r="I248" i="1"/>
  <c r="F248" i="1"/>
  <c r="I240" i="1" s="1"/>
  <c r="I244" i="1" s="1"/>
  <c r="G247" i="1"/>
  <c r="F247" i="1"/>
  <c r="J246" i="1"/>
  <c r="J248" i="1" s="1"/>
  <c r="I246" i="1"/>
  <c r="H246" i="1"/>
  <c r="H248" i="1" s="1"/>
  <c r="F246" i="1"/>
  <c r="G246" i="1" s="1"/>
  <c r="G245" i="1"/>
  <c r="F245" i="1"/>
  <c r="G244" i="1"/>
  <c r="F244" i="1"/>
  <c r="F243" i="1"/>
  <c r="G243" i="1" s="1"/>
  <c r="I242" i="1"/>
  <c r="H242" i="1"/>
  <c r="J242" i="1" s="1"/>
  <c r="F242" i="1"/>
  <c r="G242" i="1" s="1"/>
  <c r="F241" i="1"/>
  <c r="G241" i="1" s="1"/>
  <c r="N240" i="1"/>
  <c r="M240" i="1"/>
  <c r="G240" i="1"/>
  <c r="F240" i="1"/>
  <c r="F239" i="1"/>
  <c r="G239" i="1" s="1"/>
  <c r="N238" i="1"/>
  <c r="M238" i="1"/>
  <c r="H238" i="1"/>
  <c r="G238" i="1"/>
  <c r="F238" i="1"/>
  <c r="H240" i="1" s="1"/>
  <c r="F235" i="1"/>
  <c r="G235" i="1" s="1"/>
  <c r="F234" i="1"/>
  <c r="G234" i="1" s="1"/>
  <c r="F233" i="1"/>
  <c r="G233" i="1" s="1"/>
  <c r="G232" i="1"/>
  <c r="F232" i="1"/>
  <c r="F231" i="1"/>
  <c r="G231" i="1" s="1"/>
  <c r="F230" i="1"/>
  <c r="G230" i="1" s="1"/>
  <c r="F229" i="1"/>
  <c r="G229" i="1" s="1"/>
  <c r="G228" i="1"/>
  <c r="F228" i="1"/>
  <c r="F227" i="1"/>
  <c r="G227" i="1" s="1"/>
  <c r="F226" i="1"/>
  <c r="G226" i="1" s="1"/>
  <c r="F225" i="1"/>
  <c r="G225" i="1" s="1"/>
  <c r="G224" i="1"/>
  <c r="F224" i="1"/>
  <c r="F223" i="1"/>
  <c r="G223" i="1" s="1"/>
  <c r="F222" i="1"/>
  <c r="G222" i="1" s="1"/>
  <c r="I221" i="1"/>
  <c r="F221" i="1"/>
  <c r="G221" i="1" s="1"/>
  <c r="F220" i="1"/>
  <c r="G220" i="1" s="1"/>
  <c r="J219" i="1"/>
  <c r="J221" i="1" s="1"/>
  <c r="I219" i="1"/>
  <c r="H219" i="1"/>
  <c r="H221" i="1" s="1"/>
  <c r="K221" i="1" s="1"/>
  <c r="G219" i="1"/>
  <c r="F219" i="1"/>
  <c r="G218" i="1"/>
  <c r="F218" i="1"/>
  <c r="G217" i="1"/>
  <c r="F217" i="1"/>
  <c r="F216" i="1"/>
  <c r="G216" i="1" s="1"/>
  <c r="I215" i="1"/>
  <c r="J215" i="1" s="1"/>
  <c r="H215" i="1"/>
  <c r="F215" i="1"/>
  <c r="G215" i="1" s="1"/>
  <c r="G214" i="1"/>
  <c r="F214" i="1"/>
  <c r="N213" i="1"/>
  <c r="M213" i="1"/>
  <c r="G213" i="1"/>
  <c r="F213" i="1"/>
  <c r="F212" i="1"/>
  <c r="G212" i="1" s="1"/>
  <c r="N211" i="1"/>
  <c r="M211" i="1"/>
  <c r="H211" i="1"/>
  <c r="F211" i="1"/>
  <c r="G211" i="1" s="1"/>
  <c r="G208" i="1"/>
  <c r="F208" i="1"/>
  <c r="F207" i="1"/>
  <c r="G207" i="1" s="1"/>
  <c r="G206" i="1"/>
  <c r="F206" i="1"/>
  <c r="F205" i="1"/>
  <c r="G205" i="1" s="1"/>
  <c r="G204" i="1"/>
  <c r="F204" i="1"/>
  <c r="F203" i="1"/>
  <c r="G203" i="1" s="1"/>
  <c r="G202" i="1"/>
  <c r="F202" i="1"/>
  <c r="F201" i="1"/>
  <c r="G201" i="1" s="1"/>
  <c r="G200" i="1"/>
  <c r="F200" i="1"/>
  <c r="F199" i="1"/>
  <c r="G199" i="1" s="1"/>
  <c r="G198" i="1"/>
  <c r="F198" i="1"/>
  <c r="F197" i="1"/>
  <c r="G197" i="1" s="1"/>
  <c r="G196" i="1"/>
  <c r="F196" i="1"/>
  <c r="F195" i="1"/>
  <c r="G195" i="1" s="1"/>
  <c r="G194" i="1"/>
  <c r="F194" i="1"/>
  <c r="F193" i="1"/>
  <c r="G193" i="1" s="1"/>
  <c r="G192" i="1"/>
  <c r="F192" i="1"/>
  <c r="F191" i="1"/>
  <c r="G191" i="1" s="1"/>
  <c r="G190" i="1"/>
  <c r="F190" i="1"/>
  <c r="F189" i="1"/>
  <c r="G189" i="1" s="1"/>
  <c r="H188" i="1"/>
  <c r="G188" i="1"/>
  <c r="F188" i="1"/>
  <c r="F187" i="1"/>
  <c r="G187" i="1" s="1"/>
  <c r="J186" i="1"/>
  <c r="J188" i="1" s="1"/>
  <c r="I186" i="1"/>
  <c r="I188" i="1" s="1"/>
  <c r="H186" i="1"/>
  <c r="G186" i="1"/>
  <c r="F186" i="1"/>
  <c r="F185" i="1"/>
  <c r="G185" i="1" s="1"/>
  <c r="F184" i="1"/>
  <c r="G184" i="1" s="1"/>
  <c r="G183" i="1"/>
  <c r="F183" i="1"/>
  <c r="I182" i="1"/>
  <c r="H182" i="1"/>
  <c r="J182" i="1" s="1"/>
  <c r="G182" i="1"/>
  <c r="F182" i="1"/>
  <c r="G181" i="1"/>
  <c r="F181" i="1"/>
  <c r="N180" i="1"/>
  <c r="M180" i="1"/>
  <c r="I180" i="1"/>
  <c r="I184" i="1" s="1"/>
  <c r="F180" i="1"/>
  <c r="G180" i="1" s="1"/>
  <c r="G179" i="1"/>
  <c r="F179" i="1"/>
  <c r="N178" i="1"/>
  <c r="M178" i="1"/>
  <c r="H178" i="1"/>
  <c r="F178" i="1"/>
  <c r="G178" i="1" s="1"/>
  <c r="F175" i="1"/>
  <c r="G175" i="1" s="1"/>
  <c r="G174" i="1"/>
  <c r="F174" i="1"/>
  <c r="G173" i="1"/>
  <c r="F173" i="1"/>
  <c r="F172" i="1"/>
  <c r="G172" i="1" s="1"/>
  <c r="F171" i="1"/>
  <c r="G171" i="1" s="1"/>
  <c r="H170" i="1"/>
  <c r="G170" i="1"/>
  <c r="F170" i="1"/>
  <c r="F169" i="1"/>
  <c r="G169" i="1" s="1"/>
  <c r="J168" i="1"/>
  <c r="J170" i="1" s="1"/>
  <c r="I168" i="1"/>
  <c r="I170" i="1" s="1"/>
  <c r="H168" i="1"/>
  <c r="G168" i="1"/>
  <c r="F168" i="1"/>
  <c r="F167" i="1"/>
  <c r="G167" i="1" s="1"/>
  <c r="F166" i="1"/>
  <c r="G166" i="1" s="1"/>
  <c r="G165" i="1"/>
  <c r="F165" i="1"/>
  <c r="I164" i="1"/>
  <c r="H164" i="1"/>
  <c r="J164" i="1" s="1"/>
  <c r="G164" i="1"/>
  <c r="F164" i="1"/>
  <c r="G163" i="1"/>
  <c r="F163" i="1"/>
  <c r="N162" i="1"/>
  <c r="M162" i="1"/>
  <c r="I162" i="1"/>
  <c r="I166" i="1" s="1"/>
  <c r="F162" i="1"/>
  <c r="G162" i="1" s="1"/>
  <c r="G161" i="1"/>
  <c r="F161" i="1"/>
  <c r="N160" i="1"/>
  <c r="M160" i="1"/>
  <c r="H160" i="1"/>
  <c r="F160" i="1"/>
  <c r="G160" i="1" s="1"/>
  <c r="F157" i="1"/>
  <c r="G157" i="1" s="1"/>
  <c r="G156" i="1"/>
  <c r="F156" i="1"/>
  <c r="G155" i="1"/>
  <c r="F155" i="1"/>
  <c r="F154" i="1"/>
  <c r="G154" i="1" s="1"/>
  <c r="F153" i="1"/>
  <c r="G153" i="1" s="1"/>
  <c r="G152" i="1"/>
  <c r="F152" i="1"/>
  <c r="G151" i="1"/>
  <c r="F151" i="1"/>
  <c r="F150" i="1"/>
  <c r="G150" i="1" s="1"/>
  <c r="F149" i="1"/>
  <c r="G149" i="1" s="1"/>
  <c r="G148" i="1"/>
  <c r="F148" i="1"/>
  <c r="G147" i="1"/>
  <c r="F147" i="1"/>
  <c r="F146" i="1"/>
  <c r="G146" i="1" s="1"/>
  <c r="F145" i="1"/>
  <c r="G145" i="1" s="1"/>
  <c r="G144" i="1"/>
  <c r="F144" i="1"/>
  <c r="G143" i="1"/>
  <c r="F143" i="1"/>
  <c r="F142" i="1"/>
  <c r="G142" i="1" s="1"/>
  <c r="F141" i="1"/>
  <c r="G141" i="1" s="1"/>
  <c r="G140" i="1"/>
  <c r="F140" i="1"/>
  <c r="G139" i="1"/>
  <c r="F139" i="1"/>
  <c r="F138" i="1"/>
  <c r="G138" i="1" s="1"/>
  <c r="F137" i="1"/>
  <c r="G137" i="1" s="1"/>
  <c r="H136" i="1"/>
  <c r="G136" i="1"/>
  <c r="F136" i="1"/>
  <c r="F135" i="1"/>
  <c r="G135" i="1" s="1"/>
  <c r="J134" i="1"/>
  <c r="J136" i="1" s="1"/>
  <c r="I134" i="1"/>
  <c r="I136" i="1" s="1"/>
  <c r="H134" i="1"/>
  <c r="G134" i="1"/>
  <c r="F134" i="1"/>
  <c r="F133" i="1"/>
  <c r="G133" i="1" s="1"/>
  <c r="F132" i="1"/>
  <c r="G132" i="1" s="1"/>
  <c r="G131" i="1"/>
  <c r="F131" i="1"/>
  <c r="I130" i="1"/>
  <c r="H130" i="1"/>
  <c r="J130" i="1" s="1"/>
  <c r="G130" i="1"/>
  <c r="F130" i="1"/>
  <c r="G129" i="1"/>
  <c r="F129" i="1"/>
  <c r="N128" i="1"/>
  <c r="M128" i="1"/>
  <c r="I128" i="1"/>
  <c r="I132" i="1" s="1"/>
  <c r="F128" i="1"/>
  <c r="G128" i="1" s="1"/>
  <c r="G127" i="1"/>
  <c r="F127" i="1"/>
  <c r="N126" i="1"/>
  <c r="M126" i="1"/>
  <c r="H126" i="1"/>
  <c r="F126" i="1"/>
  <c r="G126" i="1" s="1"/>
  <c r="F123" i="1"/>
  <c r="G123" i="1" s="1"/>
  <c r="G122" i="1"/>
  <c r="F122" i="1"/>
  <c r="G121" i="1"/>
  <c r="F121" i="1"/>
  <c r="F120" i="1"/>
  <c r="G120" i="1" s="1"/>
  <c r="F119" i="1"/>
  <c r="G119" i="1" s="1"/>
  <c r="G118" i="1"/>
  <c r="F118" i="1"/>
  <c r="G117" i="1"/>
  <c r="F117" i="1"/>
  <c r="F116" i="1"/>
  <c r="G116" i="1" s="1"/>
  <c r="F115" i="1"/>
  <c r="G115" i="1" s="1"/>
  <c r="G114" i="1"/>
  <c r="F114" i="1"/>
  <c r="G113" i="1"/>
  <c r="F113" i="1"/>
  <c r="F112" i="1"/>
  <c r="G112" i="1" s="1"/>
  <c r="F111" i="1"/>
  <c r="G111" i="1" s="1"/>
  <c r="H110" i="1"/>
  <c r="G110" i="1"/>
  <c r="F110" i="1"/>
  <c r="G109" i="1"/>
  <c r="F109" i="1"/>
  <c r="J108" i="1"/>
  <c r="J110" i="1" s="1"/>
  <c r="I108" i="1"/>
  <c r="I110" i="1" s="1"/>
  <c r="H108" i="1"/>
  <c r="G108" i="1"/>
  <c r="F108" i="1"/>
  <c r="F107" i="1"/>
  <c r="G107" i="1" s="1"/>
  <c r="F106" i="1"/>
  <c r="G106" i="1" s="1"/>
  <c r="G105" i="1"/>
  <c r="F105" i="1"/>
  <c r="I104" i="1"/>
  <c r="H104" i="1"/>
  <c r="J104" i="1" s="1"/>
  <c r="G104" i="1"/>
  <c r="F104" i="1"/>
  <c r="G103" i="1"/>
  <c r="F103" i="1"/>
  <c r="N102" i="1"/>
  <c r="M102" i="1"/>
  <c r="I102" i="1"/>
  <c r="I106" i="1" s="1"/>
  <c r="F102" i="1"/>
  <c r="G102" i="1" s="1"/>
  <c r="G101" i="1"/>
  <c r="F101" i="1"/>
  <c r="N100" i="1"/>
  <c r="M100" i="1"/>
  <c r="H100" i="1"/>
  <c r="F100" i="1"/>
  <c r="G100" i="1" s="1"/>
  <c r="F97" i="1"/>
  <c r="G97" i="1" s="1"/>
  <c r="G96" i="1"/>
  <c r="F96" i="1"/>
  <c r="G95" i="1"/>
  <c r="F95" i="1"/>
  <c r="F94" i="1"/>
  <c r="G94" i="1" s="1"/>
  <c r="F93" i="1"/>
  <c r="G93" i="1" s="1"/>
  <c r="G92" i="1"/>
  <c r="F92" i="1"/>
  <c r="G91" i="1"/>
  <c r="F91" i="1"/>
  <c r="F90" i="1"/>
  <c r="G90" i="1" s="1"/>
  <c r="F89" i="1"/>
  <c r="G89" i="1" s="1"/>
  <c r="G88" i="1"/>
  <c r="F88" i="1"/>
  <c r="G87" i="1"/>
  <c r="F87" i="1"/>
  <c r="F86" i="1"/>
  <c r="G86" i="1" s="1"/>
  <c r="F85" i="1"/>
  <c r="G85" i="1" s="1"/>
  <c r="H84" i="1"/>
  <c r="G84" i="1"/>
  <c r="F84" i="1"/>
  <c r="G83" i="1"/>
  <c r="F83" i="1"/>
  <c r="J82" i="1"/>
  <c r="J84" i="1" s="1"/>
  <c r="I82" i="1"/>
  <c r="I84" i="1" s="1"/>
  <c r="H82" i="1"/>
  <c r="G82" i="1"/>
  <c r="F82" i="1"/>
  <c r="F81" i="1"/>
  <c r="G81" i="1" s="1"/>
  <c r="F80" i="1"/>
  <c r="G80" i="1" s="1"/>
  <c r="G79" i="1"/>
  <c r="F79" i="1"/>
  <c r="G78" i="1"/>
  <c r="F78" i="1"/>
  <c r="G77" i="1"/>
  <c r="F77" i="1"/>
  <c r="N76" i="1"/>
  <c r="M76" i="1"/>
  <c r="I76" i="1"/>
  <c r="F76" i="1"/>
  <c r="H78" i="1" s="1"/>
  <c r="G75" i="1"/>
  <c r="F75" i="1"/>
  <c r="N74" i="1"/>
  <c r="M74" i="1"/>
  <c r="H74" i="1"/>
  <c r="F74" i="1"/>
  <c r="G74" i="1" s="1"/>
  <c r="F71" i="1"/>
  <c r="G71" i="1" s="1"/>
  <c r="G70" i="1"/>
  <c r="F70" i="1"/>
  <c r="G69" i="1"/>
  <c r="F69" i="1"/>
  <c r="F68" i="1"/>
  <c r="G68" i="1" s="1"/>
  <c r="F67" i="1"/>
  <c r="G67" i="1" s="1"/>
  <c r="G66" i="1"/>
  <c r="F66" i="1"/>
  <c r="G65" i="1"/>
  <c r="F65" i="1"/>
  <c r="F64" i="1"/>
  <c r="G64" i="1" s="1"/>
  <c r="F63" i="1"/>
  <c r="G63" i="1" s="1"/>
  <c r="G62" i="1"/>
  <c r="F62" i="1"/>
  <c r="G61" i="1"/>
  <c r="F61" i="1"/>
  <c r="F60" i="1"/>
  <c r="G60" i="1" s="1"/>
  <c r="F59" i="1"/>
  <c r="G59" i="1" s="1"/>
  <c r="G58" i="1"/>
  <c r="F58" i="1"/>
  <c r="G57" i="1"/>
  <c r="F57" i="1"/>
  <c r="F56" i="1"/>
  <c r="G56" i="1" s="1"/>
  <c r="F55" i="1"/>
  <c r="G55" i="1" s="1"/>
  <c r="G54" i="1"/>
  <c r="F54" i="1"/>
  <c r="J53" i="1"/>
  <c r="G53" i="1"/>
  <c r="F53" i="1"/>
  <c r="I45" i="1" s="1"/>
  <c r="I49" i="1" s="1"/>
  <c r="G52" i="1"/>
  <c r="F52" i="1"/>
  <c r="J51" i="1"/>
  <c r="I51" i="1"/>
  <c r="I53" i="1" s="1"/>
  <c r="H51" i="1"/>
  <c r="H53" i="1" s="1"/>
  <c r="F51" i="1"/>
  <c r="G51" i="1" s="1"/>
  <c r="F50" i="1"/>
  <c r="G50" i="1" s="1"/>
  <c r="G49" i="1"/>
  <c r="F49" i="1"/>
  <c r="G48" i="1"/>
  <c r="F48" i="1"/>
  <c r="J47" i="1"/>
  <c r="I47" i="1"/>
  <c r="H47" i="1"/>
  <c r="G47" i="1"/>
  <c r="F47" i="1"/>
  <c r="F46" i="1"/>
  <c r="G46" i="1" s="1"/>
  <c r="N45" i="1"/>
  <c r="M45" i="1"/>
  <c r="H45" i="1"/>
  <c r="J45" i="1" s="1"/>
  <c r="G45" i="1"/>
  <c r="F45" i="1"/>
  <c r="G44" i="1"/>
  <c r="F44" i="1"/>
  <c r="N43" i="1"/>
  <c r="M43" i="1"/>
  <c r="H43" i="1"/>
  <c r="F43" i="1"/>
  <c r="G43" i="1" s="1"/>
  <c r="G40" i="1"/>
  <c r="F40" i="1"/>
  <c r="G39" i="1"/>
  <c r="F39" i="1"/>
  <c r="F38" i="1"/>
  <c r="G38" i="1" s="1"/>
  <c r="F37" i="1"/>
  <c r="G37" i="1" s="1"/>
  <c r="G36" i="1"/>
  <c r="F36" i="1"/>
  <c r="G35" i="1"/>
  <c r="F35" i="1"/>
  <c r="F34" i="1"/>
  <c r="G34" i="1" s="1"/>
  <c r="F33" i="1"/>
  <c r="G33" i="1" s="1"/>
  <c r="G32" i="1"/>
  <c r="F32" i="1"/>
  <c r="G31" i="1"/>
  <c r="F31" i="1"/>
  <c r="F30" i="1"/>
  <c r="G30" i="1" s="1"/>
  <c r="F29" i="1"/>
  <c r="G29" i="1" s="1"/>
  <c r="G28" i="1"/>
  <c r="F28" i="1"/>
  <c r="G27" i="1"/>
  <c r="F27" i="1"/>
  <c r="F26" i="1"/>
  <c r="G26" i="1" s="1"/>
  <c r="G25" i="1"/>
  <c r="F25" i="1"/>
  <c r="F24" i="1"/>
  <c r="G24" i="1" s="1"/>
  <c r="F23" i="1"/>
  <c r="G23" i="1" s="1"/>
  <c r="G22" i="1"/>
  <c r="F22" i="1"/>
  <c r="G21" i="1"/>
  <c r="F21" i="1"/>
  <c r="G20" i="1"/>
  <c r="F20" i="1"/>
  <c r="I19" i="1"/>
  <c r="F19" i="1"/>
  <c r="G19" i="1" s="1"/>
  <c r="F18" i="1"/>
  <c r="G18" i="1" s="1"/>
  <c r="J17" i="1"/>
  <c r="J19" i="1" s="1"/>
  <c r="I17" i="1"/>
  <c r="H17" i="1"/>
  <c r="H19" i="1" s="1"/>
  <c r="G17" i="1"/>
  <c r="F17" i="1"/>
  <c r="G16" i="1"/>
  <c r="F16" i="1"/>
  <c r="G15" i="1"/>
  <c r="F15" i="1"/>
  <c r="F14" i="1"/>
  <c r="G14" i="1" s="1"/>
  <c r="I13" i="1"/>
  <c r="H13" i="1"/>
  <c r="J13" i="1" s="1"/>
  <c r="I25" i="1" s="1"/>
  <c r="F13" i="1"/>
  <c r="G13" i="1" s="1"/>
  <c r="G12" i="1"/>
  <c r="F12" i="1"/>
  <c r="N11" i="1"/>
  <c r="M11" i="1"/>
  <c r="G11" i="1"/>
  <c r="F11" i="1"/>
  <c r="F10" i="1"/>
  <c r="G10" i="1" s="1"/>
  <c r="N9" i="1"/>
  <c r="M9" i="1"/>
  <c r="H9" i="1"/>
  <c r="G9" i="1"/>
  <c r="F9" i="1"/>
  <c r="H11" i="1" s="1"/>
  <c r="I9" i="1" l="1"/>
  <c r="J9" i="1" s="1"/>
  <c r="L126" i="1"/>
  <c r="K100" i="1"/>
  <c r="I100" i="1"/>
  <c r="J100" i="1" s="1"/>
  <c r="J240" i="1"/>
  <c r="H244" i="1"/>
  <c r="J244" i="1" s="1"/>
  <c r="L211" i="1"/>
  <c r="K126" i="1"/>
  <c r="I126" i="1"/>
  <c r="J126" i="1" s="1"/>
  <c r="K178" i="1"/>
  <c r="I178" i="1"/>
  <c r="K238" i="1"/>
  <c r="I43" i="1"/>
  <c r="J43" i="1" s="1"/>
  <c r="K43" i="1"/>
  <c r="L22" i="1"/>
  <c r="L178" i="1"/>
  <c r="H15" i="1"/>
  <c r="J178" i="1"/>
  <c r="K9" i="1"/>
  <c r="L43" i="1"/>
  <c r="L100" i="1"/>
  <c r="K211" i="1"/>
  <c r="I211" i="1"/>
  <c r="J211" i="1" s="1"/>
  <c r="L160" i="1"/>
  <c r="L9" i="1"/>
  <c r="K22" i="1"/>
  <c r="L74" i="1"/>
  <c r="K160" i="1"/>
  <c r="I160" i="1"/>
  <c r="J160" i="1" s="1"/>
  <c r="K188" i="1"/>
  <c r="H49" i="1"/>
  <c r="J49" i="1" s="1"/>
  <c r="G76" i="1"/>
  <c r="K74" i="1" s="1"/>
  <c r="H213" i="1"/>
  <c r="G248" i="1"/>
  <c r="L238" i="1" s="1"/>
  <c r="I11" i="1"/>
  <c r="H76" i="1"/>
  <c r="H102" i="1"/>
  <c r="H128" i="1"/>
  <c r="H162" i="1"/>
  <c r="H180" i="1"/>
  <c r="I213" i="1"/>
  <c r="I217" i="1" s="1"/>
  <c r="I238" i="1"/>
  <c r="J238" i="1" s="1"/>
  <c r="I78" i="1"/>
  <c r="L23" i="1" s="1"/>
  <c r="J23" i="1" l="1"/>
  <c r="I15" i="1"/>
  <c r="I74" i="1"/>
  <c r="J74" i="1" s="1"/>
  <c r="K23" i="1"/>
  <c r="J128" i="1"/>
  <c r="H132" i="1"/>
  <c r="J132" i="1" s="1"/>
  <c r="J78" i="1"/>
  <c r="J213" i="1"/>
  <c r="H217" i="1"/>
  <c r="J217" i="1" s="1"/>
  <c r="I80" i="1"/>
  <c r="J162" i="1"/>
  <c r="H166" i="1"/>
  <c r="J166" i="1" s="1"/>
  <c r="J102" i="1"/>
  <c r="H106" i="1"/>
  <c r="J106" i="1" s="1"/>
  <c r="J22" i="1"/>
  <c r="J180" i="1"/>
  <c r="H184" i="1"/>
  <c r="J184" i="1" s="1"/>
  <c r="J11" i="1"/>
  <c r="J15" i="1" s="1"/>
  <c r="J76" i="1"/>
  <c r="H80" i="1"/>
  <c r="J80" i="1" l="1"/>
</calcChain>
</file>

<file path=xl/sharedStrings.xml><?xml version="1.0" encoding="utf-8"?>
<sst xmlns="http://schemas.openxmlformats.org/spreadsheetml/2006/main" count="1123" uniqueCount="650">
  <si>
    <t>記載例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</si>
  <si>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</si>
  <si>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t>※クラス制約が複数の場合は（｜区切り）すべてあっているかで判断</t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</si>
  <si>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</si>
  <si>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</si>
  <si>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</si>
  <si>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コメントがあれば記載</t>
  </si>
  <si>
    <t>例）自転車　階層：/乗り物/自転車</t>
  </si>
  <si>
    <t xml:space="preserve">      p/o 1..1 前輪 :車輪 </t>
  </si>
  <si>
    <t xml:space="preserve">      a/o 1..1 動力源 :エンジン </t>
  </si>
  <si>
    <t>海面上昇　階層：/気候変動/海面上昇</t>
  </si>
  <si>
    <t xml:space="preserve">      p/o 1..1 原因 : 地球温暖化 </t>
  </si>
  <si>
    <t xml:space="preserve">      p/o 1..1 影響 : 氷河の融解 </t>
  </si>
  <si>
    <t xml:space="preserve">      p/o 1..1 影響 : 極氷の減少 </t>
  </si>
  <si>
    <t xml:space="preserve">      p/o 1..1 関連現象 : 温室効果ガスの増加 </t>
  </si>
  <si>
    <t xml:space="preserve">      p/o 1..1 促進要因 : 炭素排出 </t>
  </si>
  <si>
    <t xml:space="preserve">      p/o 1..1 影響 : 海水温の上昇 </t>
  </si>
  <si>
    <t xml:space="preserve">      p/o 1..1 リスク : 極端な気象イベントの増加 </t>
  </si>
  <si>
    <t xml:space="preserve">      p/o 1..1 結果 : 沿岸部の浸水 </t>
  </si>
  <si>
    <t xml:space="preserve">      p/o 1..1 影響受けるシステム : 生態系 </t>
  </si>
  <si>
    <t xml:space="preserve">      p/o 1..1 社会経済的影響 : 人間の移住 </t>
  </si>
  <si>
    <t xml:space="preserve">      p/o 1..1 政策応答 : 適応策 </t>
  </si>
  <si>
    <t xml:space="preserve">      p/o 1..1 政策応答 : 緩和策 </t>
  </si>
  <si>
    <t xml:space="preserve">      a/o 1..1 原因 : 地球温暖化 | 氷河の融解 | 海水温の上昇 </t>
  </si>
  <si>
    <t xml:space="preserve">      a/o 1..1 影響 : 沿岸部の浸水 | 塩害 | 生態系への影響 | 気候難民の発生 </t>
  </si>
  <si>
    <t xml:space="preserve">      a/o 1..1 測定指標 : 平均海水面 | 極地氷床の質量減少 </t>
  </si>
  <si>
    <t xml:space="preserve">      a/o 1..1 対策 : 温室効果ガス排出量の削減 | 再生可能エネルギーへの転換 | フラッドマネージメント </t>
  </si>
  <si>
    <t xml:space="preserve">      a/o 1..1 関連協定 : パリ協定 | 京都議定書 </t>
  </si>
  <si>
    <t xml:space="preserve">      a/o 1..1 研究対象 : 気候モデル | 地質学的記録 | 海氷観測データ </t>
  </si>
  <si>
    <t xml:space="preserve">      a/o 1..1 社会経済的影響 : 住居の移転 | 保険費用の増加 | 漁業資源の変化 </t>
  </si>
  <si>
    <t xml:space="preserve">      a/o 1..1 関連用語 : グローバルウォーミング | 気候変動 | 持続可能性 </t>
  </si>
  <si>
    <t xml:space="preserve">      a/o 1..1 緩和戦略 : 炭素税 | 排出権取引 | エネルギー効率の向上 </t>
  </si>
  <si>
    <t xml:space="preserve">      a/o 1..1 適応戦略 : 防潮堤の建設 | 植生帯の管理 | 環境難民政策 </t>
  </si>
  <si>
    <t xml:space="preserve">      a/o 1..1 予測モデル : 回帰分析 | 気候シミュレーション | 海面上昇スキナリオ </t>
  </si>
  <si>
    <t xml:space="preserve">      a/o 1..1 国際的取り組み : 国連気候変動枠組条約（UNFCCC） | 国際温室効果ガス排出取引 </t>
  </si>
  <si>
    <t xml:space="preserve">      a/o 1..1 地域的対応 : 沿岸管理計画 | 高潮警報システム | 排水設備の改善 </t>
  </si>
  <si>
    <t xml:space="preserve">      a/o 1..1 極端気象 : 洪水 | 干ばつ | 熱波 </t>
  </si>
  <si>
    <t xml:space="preserve">      a/o 1..1 二酸化炭素濃度 : 上昇 </t>
  </si>
  <si>
    <t xml:space="preserve">      a/o 1..1 土壌状況 : 塩分濃度上昇 | 栄養素減少 </t>
  </si>
  <si>
    <t xml:space="preserve">      a/o 1..1 病害虫発生 : 増加 </t>
  </si>
  <si>
    <t xml:space="preserve">      a/o 1..1 収穫量 : 減少 | 変動 </t>
  </si>
  <si>
    <t xml:space="preserve">      a/o 1..1 作物の品質 : 低下 | 変動 </t>
  </si>
  <si>
    <t xml:space="preserve">      a/o 1..1 栽培適地変移 : 移動 | 拡大 | 縮小 </t>
  </si>
  <si>
    <t>永久凍土の融解　階層：気候変動/海面上昇/永久凍土の融解</t>
  </si>
  <si>
    <t xml:space="preserve">        p/o 1..1 原因 : 地球温暖化 </t>
  </si>
  <si>
    <t xml:space="preserve">        p/o 1..1 原因 : 二酸化炭素排出 </t>
  </si>
  <si>
    <t xml:space="preserve">        p/o 1..1 影響 : 生態系変化 </t>
  </si>
  <si>
    <t xml:space="preserve">        p/o 1..1 影響 : 海面上昇 </t>
  </si>
  <si>
    <t xml:space="preserve">        p/o 1..1 プロセス : 地表温度上昇 </t>
  </si>
  <si>
    <t xml:space="preserve">        p/o 1..1 結果 : メタン放出 </t>
  </si>
  <si>
    <t xml:space="preserve">        p/o 1..1 結果 : インフラ損傷 </t>
  </si>
  <si>
    <t xml:space="preserve">        p/o 1..1 対策 : 排出ガス削減 </t>
  </si>
  <si>
    <t xml:space="preserve">        p/o 1..1 対策 : 再生可能エネルギー利用 </t>
  </si>
  <si>
    <t xml:space="preserve">        p/o 1..1 監視 : 気候変動監視システム </t>
  </si>
  <si>
    <t xml:space="preserve">        a/o 1..1 原因 : 地球温暖化 | 温室効果ガス排出 </t>
  </si>
  <si>
    <t xml:space="preserve">        a/o 1..1 指標 : 気温上昇 | 二酸化炭素濃度 </t>
  </si>
  <si>
    <t xml:space="preserve">        a/o 1..1 地理的分布 : 北極圏 | アラスカ | シベリア | カナダ </t>
  </si>
  <si>
    <t xml:space="preserve">        a/o 1..1 影響 : 海水面上昇 | 生態系の変化 | 地盤沈下 | メタン放出 </t>
  </si>
  <si>
    <t xml:space="preserve">        a/o 1..1 結果 : 天然ガス施設のリスク増加 | インフラ損傷 | 伝染病のリスク増加 </t>
  </si>
  <si>
    <t xml:space="preserve">        a/o 1..1 対策 : 排出ガス削減 | 再生可能エネルギーの導入 | 地球工学 </t>
  </si>
  <si>
    <t xml:space="preserve">        a/o 1..1 湿度 : 高湿 | 乾燥 </t>
  </si>
  <si>
    <t xml:space="preserve">        a/o 1..1 季節 : 春 | 夏 | 秋 | 冬 </t>
  </si>
  <si>
    <t xml:space="preserve">        a/o 1..1 CO2濃度 : 濃度上昇 </t>
  </si>
  <si>
    <t xml:space="preserve">        a/o 1..1 降水量 : 多雨 | 少雨 </t>
  </si>
  <si>
    <t xml:space="preserve">        a/o 1..1 気候変異 : エルニーニョ現象 | ラニーニャ現象 </t>
  </si>
  <si>
    <t xml:space="preserve">        a/o 1..1 風 : 強風 | 台風 </t>
  </si>
  <si>
    <t xml:space="preserve">        a/o 1..1 積雪 : 多雪 | 無雪 </t>
  </si>
  <si>
    <t xml:space="preserve">        a/o 1..1 気候帯 : 熱帯 | 温帯 | 寒帯 </t>
  </si>
  <si>
    <t xml:space="preserve">        a/o 1..1 日照時間 : 日照過多 | 日照不足 </t>
  </si>
  <si>
    <t xml:space="preserve">        a/o 1..1 地形 : 平地 | 山地 </t>
  </si>
  <si>
    <t xml:space="preserve">        a/o 1..1 土壌状態 : 肥沃 | 乾燥 | 水はけ良好 | 水はけ不良 </t>
  </si>
  <si>
    <t xml:space="preserve">        a/o 1..1 植生変化 : 植物多様性減少 | 外来種の繁殖 </t>
  </si>
  <si>
    <t xml:space="preserve">        a/o 1..1 人間活動 : 農薬使用 | 栄養塩の流出 </t>
  </si>
  <si>
    <t>海氷の減少　階層：気候変動/海面上昇/海氷の減少</t>
  </si>
  <si>
    <t xml:space="preserve">        p/o 1..1 影響 : 生態系の変化 </t>
  </si>
  <si>
    <t xml:space="preserve">        p/o 1..1 結果 : 海面上昇 </t>
  </si>
  <si>
    <t xml:space="preserve">        p/o 1..1 関連プロセス : アルベド効果の低下 </t>
  </si>
  <si>
    <t xml:space="preserve">        p/o 1..1 関連イベント : 極域での気温上昇 </t>
  </si>
  <si>
    <t xml:space="preserve">        p/o 1..1 測定対象 : 衛星観測データ </t>
  </si>
  <si>
    <t xml:space="preserve">        p/o 1..1 影響を受ける対象 : 北極地域の動物 </t>
  </si>
  <si>
    <t xml:space="preserve">        p/o 1..1 影響を受ける対象 : 先住民族の生活 </t>
  </si>
  <si>
    <t xml:space="preserve">        p/o 1..1 関連要因 : メタン排出量の増加 </t>
  </si>
  <si>
    <t xml:space="preserve">        p/o 1..1 政策対象 : 国際環境協定 </t>
  </si>
  <si>
    <t xml:space="preserve">        a/o 1..1 原因 : 地球温暖化 | 大気中の温室効果ガス濃度増加 </t>
  </si>
  <si>
    <t xml:space="preserve">        a/o 1..1 影響 : 海面上昇 | 生態系の変化 | 気候パターンの変動 </t>
  </si>
  <si>
    <t xml:space="preserve">        a/o 1..1 測定指標 : 面積 | 厚さ | 体積 </t>
  </si>
  <si>
    <t xml:space="preserve">        a/o 1..1 観測方法 : 衛星観測 | 空中観測 | 地上観測 </t>
  </si>
  <si>
    <t xml:space="preserve">        a/o 1..1 影響を受ける地域 : 北極 | 南極 | 沿岸地域 </t>
  </si>
  <si>
    <t xml:space="preserve">        a/o 1..1 研究分野 : 気候科学 | 海洋学 | 極地研究 </t>
  </si>
  <si>
    <t xml:space="preserve">        a/o 1..1 緩和策 : 温室効果ガス排出削減 | 再生可能エネルギーの利用 | 二酸化炭素吸収源の保全 </t>
  </si>
  <si>
    <t xml:space="preserve">        a/o 1..1 政策 : 国際的気候協定 | 環境規制 | アダプテーションプラン </t>
  </si>
  <si>
    <t xml:space="preserve">        a/o 1..1 社会経済的影響 : 漁業への影響 | 先住民族の生活への影響 | 保険業への影響 </t>
  </si>
  <si>
    <t xml:space="preserve">        a/o 1..1 モデルシミュレーション : 気候モデル | 氷河モデル | 長期予測モデル </t>
  </si>
  <si>
    <t xml:space="preserve">        a/o 1..1 報告機関 : 政府間気候変動パネル(IPCC) | 国家海洋大気局(NOAA) | 欧州宇宙機関(ESA) </t>
  </si>
  <si>
    <t xml:space="preserve">        a/o 1..1 投資 : グリーンボンド | 環境社会ガバナンス（ESG）基準 </t>
  </si>
  <si>
    <t xml:space="preserve">        a/o 1..1 雇用 : グリーンジョブの創出 | 炭素集約型産業からの雇用転換 </t>
  </si>
  <si>
    <t xml:space="preserve">        a/o 1..1 インフラ : 持続可能エネルギーへのアクセス | エコ効率的な都市インフラ開発 </t>
  </si>
  <si>
    <t>極端な気象　階層：気候変動/極端な気象</t>
  </si>
  <si>
    <t xml:space="preserve">      p/o 1..1 原因 : 大気中の温室効果ガス増加 </t>
  </si>
  <si>
    <t xml:space="preserve">      p/o 1..1 影響 : 気温上昇 </t>
  </si>
  <si>
    <t xml:space="preserve">      p/o 1..1 現象 : 海水温度の上昇 </t>
  </si>
  <si>
    <t xml:space="preserve">      p/o 1..1 現象 : 極端な降雨 </t>
  </si>
  <si>
    <t xml:space="preserve">      p/o 1..1 現象 : 干ばつ </t>
  </si>
  <si>
    <t xml:space="preserve">      p/o 1..1 現象 : 熱波 </t>
  </si>
  <si>
    <t xml:space="preserve">      p/o 1..1 現象 : サイクロンの増加 </t>
  </si>
  <si>
    <t xml:space="preserve">      p/o 1..1 結果 : 氷河の融解 </t>
  </si>
  <si>
    <t xml:space="preserve">      p/o 1..1 結果 : 海面上昇 </t>
  </si>
  <si>
    <t xml:space="preserve">      p/o 1..1 リスク : 洪水 </t>
  </si>
  <si>
    <t xml:space="preserve">      p/o 1..1 リスク : 食糧不安 </t>
  </si>
  <si>
    <t xml:space="preserve">      p/o 1..1 リスク : 伝染病の広がり </t>
  </si>
  <si>
    <t xml:space="preserve">      p/o 1..1 対策 : 再生可能エネルギーの利用促進 </t>
  </si>
  <si>
    <t xml:space="preserve">      p/o 1..1 課題 : 炭素排出削減の目標設定 </t>
  </si>
  <si>
    <t xml:space="preserve">      p/o 1..1 取り組み : 気候変動適応策 </t>
  </si>
  <si>
    <t xml:space="preserve">      a/o 1..1 発生頻度 : 増加 | 減少 </t>
  </si>
  <si>
    <t xml:space="preserve">      a/o 1..1 強度 : 強まる | 弱まる </t>
  </si>
  <si>
    <t xml:space="preserve">      a/o 1..1 影響範囲 : 広域 | 局地的 </t>
  </si>
  <si>
    <t xml:space="preserve">      a/o 1..1 種類 : 洪水 | 干ばつ | 熱波 | 寒波 | 台風 | ハリケーン | 竜巻 </t>
  </si>
  <si>
    <t xml:space="preserve">      a/o 1..1 期間 : 長期間 | 短期間 </t>
  </si>
  <si>
    <t xml:space="preserve">      a/o 1..1 予測可能性 : 予測可能 | 予測不可能 </t>
  </si>
  <si>
    <t xml:space="preserve">      a/o 1..1 発生原因 : 自然現象 | 人為的影響 </t>
  </si>
  <si>
    <t xml:space="preserve">      a/o 1..1 影響受けるシステム : 農業 | 交通 | エネルギー | 健康 </t>
  </si>
  <si>
    <t xml:space="preserve">      a/o 1..1 対策 : 緩和措置 | 適応戦略 </t>
  </si>
  <si>
    <t>ハリケーン　階層：気候変動/極端な気象/ハリケーン</t>
  </si>
  <si>
    <t xml:space="preserve">        p/o 1..1 原因 : 海面温度の上昇 </t>
  </si>
  <si>
    <t xml:space="preserve">        p/o 1..1 結果 : 極端な天候の発生 </t>
  </si>
  <si>
    <t xml:space="preserve">        p/o 1..1 構成要素 : 熱帯低気圧 </t>
  </si>
  <si>
    <t xml:space="preserve">        p/o 1..1 影響 : 豪雨 </t>
  </si>
  <si>
    <t xml:space="preserve">        p/o 1..1 影響 : 洪水 </t>
  </si>
  <si>
    <t xml:space="preserve">        p/o 1..1 影響 : 強風 </t>
  </si>
  <si>
    <t xml:space="preserve">        p/o 1..1 影響 : 高波 </t>
  </si>
  <si>
    <t xml:space="preserve">        p/o 1..1 被害 : インフラの破壊 </t>
  </si>
  <si>
    <t xml:space="preserve">        p/o 1..1 対応 : 避難指示 </t>
  </si>
  <si>
    <t xml:space="preserve">        p/o 1..1 対応 : 救援活動 </t>
  </si>
  <si>
    <t xml:space="preserve">        p/o 1..1 関連現象 : エルニーニョ </t>
  </si>
  <si>
    <t xml:space="preserve">        p/o 1..1 関連現象 : ラニーニャ </t>
  </si>
  <si>
    <t xml:space="preserve">        p/o 1..1 研究対象 : 気候モデリング </t>
  </si>
  <si>
    <t xml:space="preserve">        p/o 1..1 予防策 : 気候適応措置 </t>
  </si>
  <si>
    <t xml:space="preserve">        p/o 1..1 影響 : 生態系への影響 </t>
  </si>
  <si>
    <t xml:space="preserve">        p/o 1..1 影響 : 農業への影響 </t>
  </si>
  <si>
    <t xml:space="preserve">        p/o 1..1 影響 : 経済への影響 </t>
  </si>
  <si>
    <t xml:space="preserve">        p/o 1..1 政策 : 排出削減コミットメント </t>
  </si>
  <si>
    <t xml:space="preserve">        a/o 1..1 原因 : 温暖化 | 海水温度の上昇 </t>
  </si>
  <si>
    <t xml:space="preserve">        a/o 1..1 種類 : 熱帯低気圧 | 熱帯暴風 | 熱帯サイクロン </t>
  </si>
  <si>
    <t xml:space="preserve">        a/o 1..1 地域 : 大西洋 | 太平洋 | インド洋 </t>
  </si>
  <si>
    <t xml:space="preserve">        a/o 1..1 季節 : ハリケーンシーズン | 夏 | 秋 </t>
  </si>
  <si>
    <t xml:space="preserve">        a/o 1..1 影響 : 洪水 | 土砂崩れ | 強風 | 人的被害 | 経済的損失 </t>
  </si>
  <si>
    <t xml:space="preserve">        a/o 1..1 強度 : カテゴリー1 | カテゴリー2 | カテゴリー3 | カテゴリー4 | カテゴリー5 </t>
  </si>
  <si>
    <t xml:space="preserve">        a/o 1..1 命名 : 連続的アルファベット順 | 予め決められたリスト </t>
  </si>
  <si>
    <t xml:space="preserve">        a/o 1..1 予測 : 衛星データ | 気象モデル | コンピュータシミュレーション </t>
  </si>
  <si>
    <t xml:space="preserve">        a/o 1..1 対策 : 避難勧告 | 災害教育 | 緊急準備 | 建築基準の強化 </t>
  </si>
  <si>
    <t xml:space="preserve">        a/o 1..1 持続時間 : 数時間 | 数日 </t>
  </si>
  <si>
    <t xml:space="preserve">        a/o 1..1 速度 : 移動速度 | 風速 </t>
  </si>
  <si>
    <t xml:space="preserve">        a/o 1..1 発生頻度 : 年間発生数 | 特定地域における頻度 </t>
  </si>
  <si>
    <t xml:space="preserve">        a/o 1..1 規模 : 範囲 | 規模の大きさ | 被害の程度 </t>
  </si>
  <si>
    <t xml:space="preserve">        a/o 1..1 監視 : 衛星監視 | レーダー監視 | 気象観測所</t>
  </si>
  <si>
    <t>大雪　階層：気候変動/極端な気象/大雪</t>
  </si>
  <si>
    <t xml:space="preserve">　　 p/o 1..1 降雪現象 : 天候イベント </t>
  </si>
  <si>
    <t xml:space="preserve">        p/o 1..1 積雪状態 : 地面の状態 </t>
  </si>
  <si>
    <t xml:space="preserve">        p/o 1..1 交通障害 : 気候変動影響 </t>
  </si>
  <si>
    <t xml:space="preserve">        p/o 1..1 農作物損害 : 気候変動影響 </t>
  </si>
  <si>
    <t xml:space="preserve">        p/o 1..1 気温低下 : 気候パターン </t>
  </si>
  <si>
    <t xml:space="preserve">        p/o 1..1 インフラへの影響 : 気候変動影響 </t>
  </si>
  <si>
    <t xml:space="preserve">        p/o 1..1 防寒対策 : 人間の活動 </t>
  </si>
  <si>
    <t xml:space="preserve">        p/o 1..1 エネルギー消費増加 : 経済活動 </t>
  </si>
  <si>
    <t xml:space="preserve">        a/o 1..1 気象カテゴリー : 降水量 | 降雪 </t>
  </si>
  <si>
    <t xml:space="preserve">        a/o 1..1 発生時期 : 冬季 </t>
  </si>
  <si>
    <t xml:space="preserve">        a/o 1..1 関連気候現象 : 寒波 | 極端天候 </t>
  </si>
  <si>
    <t xml:space="preserve">        a/o 1..1 影響 : 交通障害 | 農業への影響 | 電力供給への影響 </t>
  </si>
  <si>
    <t xml:space="preserve">        a/o 1..1 対策 : 除雪作業 | インフラ強化 | 防災教育 </t>
  </si>
  <si>
    <t xml:space="preserve">        a/o 1..1 観測 : 気象レーダー | 衛星観測 </t>
  </si>
  <si>
    <t xml:space="preserve">        a/o 1..1 気候変動の影響 : 降雪量の変動 | 異常気象の頻発 </t>
  </si>
  <si>
    <t xml:space="preserve">        a/o 1..1 地理的分布 : 寒帯 | 温帯 </t>
  </si>
  <si>
    <t>農業への影響　階層：気候変動/農業への影響</t>
  </si>
  <si>
    <t xml:space="preserve">      p/o 1..1 被害者 : 作物 </t>
  </si>
  <si>
    <t xml:space="preserve">      p/o 1..1 ストレス要因 : 干ばつ </t>
  </si>
  <si>
    <t xml:space="preserve">      p/o 1..1 増加要因 : 病害虫 </t>
  </si>
  <si>
    <t xml:space="preserve">      p/o 1..1 調整要員 : 農業技術 </t>
  </si>
  <si>
    <t xml:space="preserve">      p/o 1..1 侵害物 : 塩害 </t>
  </si>
  <si>
    <t xml:space="preserve">      p/o 1..1 リスク要素 : 洪水 </t>
  </si>
  <si>
    <t xml:space="preserve">      p/o 1..1 影響受容体 : 土壌 </t>
  </si>
  <si>
    <t xml:space="preserve">      p/o 1..1 変動要因 : 降水量 </t>
  </si>
  <si>
    <t xml:space="preserve">      p/o 1..1 影響源 : 温室効果ガス </t>
  </si>
  <si>
    <t xml:space="preserve">      p/o 1..1 影響メカニズム : 気温上昇 </t>
  </si>
  <si>
    <t xml:space="preserve">      p/o 1..1 適応戦略 : 耕作方法 </t>
  </si>
  <si>
    <t xml:space="preserve">      p/o 1..1 影響対象 : 畜産 </t>
  </si>
  <si>
    <t xml:space="preserve">      p/o 1..1 影響経路 : 水資源 </t>
  </si>
  <si>
    <t xml:space="preserve">      p/o 1..1 影響過程 : 季節変動 </t>
  </si>
  <si>
    <t xml:space="preserve">      p/o 1..1 影響因子 : CO2濃度 </t>
  </si>
  <si>
    <t xml:space="preserve">      p/o 1..1 管理対象 : 農地 </t>
  </si>
  <si>
    <t xml:space="preserve">      p/o 1..1 脆弱性指標 : 農業従事者の知識レベル </t>
  </si>
  <si>
    <t xml:space="preserve">      p/o 1..1 緩和策 : 温室効果ガス排出削減 </t>
  </si>
  <si>
    <t xml:space="preserve">      p/o 1..1 調査項目 : 気候影響評価 </t>
  </si>
  <si>
    <t xml:space="preserve">      a/o 1..1 平均気温変化 : 上昇 | 下降 </t>
  </si>
  <si>
    <t xml:space="preserve">      a/o 1..1 降水量変動 : 増加 | 減少 </t>
  </si>
  <si>
    <t xml:space="preserve">      a/o 1..1 季節変化 : 早まり | 遅れ </t>
  </si>
  <si>
    <t xml:space="preserve">      a/o 1..1 作付け時期 : 変更 </t>
  </si>
  <si>
    <t xml:space="preserve">      a/o 1..1 生態系影響 : 生物多様性の減少 | 生態系サービスの変化 </t>
  </si>
  <si>
    <t>病害虫の発生　階層：気候変動/農業への影響/病害虫の発生</t>
  </si>
  <si>
    <t xml:space="preserve">        p/o 1..1 原因 : 気候変動 </t>
  </si>
  <si>
    <t xml:space="preserve">        p/o 1..1 前提条件 : 極端な天候パターン </t>
  </si>
  <si>
    <t xml:space="preserve">        p/o 1..1 影響 : 季節パターンの変化 </t>
  </si>
  <si>
    <t xml:space="preserve">        p/o 1..1 促進因子 : 温度上昇 </t>
  </si>
  <si>
    <t xml:space="preserve">        p/o 1..1 促進因子 : 湿度の変化 </t>
  </si>
  <si>
    <t xml:space="preserve">        p/o 1..1 結果 : 病原体の増加 </t>
  </si>
  <si>
    <t xml:space="preserve">        p/o 1..1 結果 : 害虫の活動範囲拡大 </t>
  </si>
  <si>
    <t xml:space="preserve">        p/o 1..1 結果 : 宿主植物の脆弱性増加 </t>
  </si>
  <si>
    <t xml:space="preserve">        p/o 1..1 影響 : 自然界の生態系バランスの崩れ </t>
  </si>
  <si>
    <t xml:space="preserve">        p/o 1..1 直接影響 : 害虫の生活史の変化 </t>
  </si>
  <si>
    <t xml:space="preserve">        p/o 1..1 間接影響 : 害虫の捕食者や寄生者の減少 </t>
  </si>
  <si>
    <t xml:space="preserve">        a/o 1..1 気温 : 高温 | 低温 </t>
  </si>
  <si>
    <t xml:space="preserve"> 経済的要因　階層：気候変動/農業への影響/ 経済的要因</t>
  </si>
  <si>
    <t xml:space="preserve">        p/o 1..1 原材料価格 : 市場の変動 </t>
  </si>
  <si>
    <t xml:space="preserve">        p/o 1..1 政策決定 : 政府の規制 </t>
  </si>
  <si>
    <t xml:space="preserve">        p/o 1..1 エネルギーコスト : 再生可能エネルギー投資 </t>
  </si>
  <si>
    <t xml:space="preserve">        p/o 1..1 消費者行動 : 持続可能性意識の変化 </t>
  </si>
  <si>
    <t xml:space="preserve">        p/o 1..1 保険料 : 気候リスクの評価アップ </t>
  </si>
  <si>
    <t xml:space="preserve">        p/o 1..1 補助金 : 環境保護プログラム </t>
  </si>
  <si>
    <t xml:space="preserve">        p/o 1..1 温室効果ガス排出量 : 炭素税と排出権取引 </t>
  </si>
  <si>
    <t xml:space="preserve">        p/o 1..1 イノベーション : クリーンテクノロジーの開発 </t>
  </si>
  <si>
    <t xml:space="preserve">        p/o 1..1 雇用機会 : グリーンエコノミーへの転換 </t>
  </si>
  <si>
    <t xml:space="preserve">        p/o 1..1 貿易パターン : 地域間の気候変動影響 </t>
  </si>
  <si>
    <t xml:space="preserve">        a/o 1..1 経済的要因 : 化石燃料依存度 | 再生可能エネルギー投資 </t>
  </si>
  <si>
    <t xml:space="preserve">        a/o 1..1 政策 : 炭素税 | 排出量取引システム </t>
  </si>
  <si>
    <t xml:space="preserve">        a/o 1..1 市場ダイナミクス : クリーンテクノロジーのコスト削減 | グリーン製品への需要増 </t>
  </si>
  <si>
    <t xml:space="preserve">        a/o 1..1 産業構造 : 高炭素排出産業の比率 | 低炭素技術へのシフト </t>
  </si>
  <si>
    <t xml:space="preserve">        a/o 1..1 技術革新 : 炭素捕獲利用貯蔵（CCUS）技術 | エネルギー効率向上技術 </t>
  </si>
  <si>
    <t xml:space="preserve">        a/o 1..1 消費行動 : 持続可能な消費選択 | 個人のカーボンフットプリント </t>
  </si>
  <si>
    <t xml:space="preserve">        a/o 1..1 貿易 : カーボンリーダーク法 | グリーン製品の輸出入 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</si>
  <si>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</si>
  <si>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</si>
  <si>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</si>
  <si>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</si>
  <si>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野菜　階層：食品/野菜</t>
  </si>
  <si>
    <t xml:space="preserve">      p/o 1..1 葉 : レタス </t>
  </si>
  <si>
    <t xml:space="preserve">      p/o 1..1 茎 : アスパラガス </t>
  </si>
  <si>
    <t xml:space="preserve">      p/o 1..1 花 : ブロッコリー </t>
  </si>
  <si>
    <t xml:space="preserve">      p/o 1..1 果実 : トマト </t>
  </si>
  <si>
    <t xml:space="preserve">      p/o 1..1 根 : ニンジン </t>
  </si>
  <si>
    <t xml:space="preserve">      p/o 1..1 種 : カボチャ </t>
  </si>
  <si>
    <t xml:space="preserve">      p/o 1..1 球根 : 玉ねぎ </t>
  </si>
  <si>
    <t xml:space="preserve">      p/o 1..1 葉茎 : セロリ </t>
  </si>
  <si>
    <t xml:space="preserve">      p/o 1..1 苞 : アーティチョーク </t>
  </si>
  <si>
    <t xml:space="preserve">      p/o 1..1 芽 : もやし </t>
  </si>
  <si>
    <t xml:space="preserve">      a/o 1..1 種類 : 根菜類 | 葉菜類 | 果菜類 | 豆類 | きのこ類 | 海藻類 </t>
  </si>
  <si>
    <t xml:space="preserve">      a/o 1..1 色 : 緑 | 赤 | 黄 | 紫 | オレンジ | 茶色 | 白 </t>
  </si>
  <si>
    <t xml:space="preserve">      a/o 1..1 栄養素 : ビタミンC | 食物繊維 | カリウム | 鉄分 | カルシウム | ビタミンA </t>
  </si>
  <si>
    <t xml:space="preserve">      a/o 1..1 形状 : 丸い | 長い | 扁平 | 糸状 | 不規則 </t>
  </si>
  <si>
    <t xml:space="preserve">      a/o 1..1 味 : 甘い | 辛い | 苦い | 酸っぱい | うまみ </t>
  </si>
  <si>
    <t xml:space="preserve">      a/o 1..1 調理法 : 生食 | 茹でる | 炒める | 蒸す | 揚げる | 煮る </t>
  </si>
  <si>
    <t xml:space="preserve">      a/o 1..1 保存方法 : 冷蔵 | 冷凍 | 常温 | 真空パック | 漬物 </t>
  </si>
  <si>
    <t xml:space="preserve">      a/o 1..1 消費期限 : 短期間 | 中期間 | 長期間 </t>
  </si>
  <si>
    <t xml:space="preserve">      a/o 1..1 生産地 : 北海道 | 青森県 | 長野県 | 熊本県 | 海外 </t>
  </si>
  <si>
    <t xml:space="preserve">      a/o 1..1 季節 : 春 | 夏 | 秋 | 冬 | 通年 </t>
  </si>
  <si>
    <t xml:space="preserve">      a/o 1..1 耐寒性 : 強い | 中程度 | 弱い </t>
  </si>
  <si>
    <t xml:space="preserve">      a/o 1..1 品種 : ダイコン | ハクサイ | レタス | トマト | ナス | ピーマン </t>
  </si>
  <si>
    <t xml:space="preserve">      a/o 1..1 有機栽培 : 有機 | 非有機 </t>
  </si>
  <si>
    <t xml:space="preserve">      a/o 1..1 水分量 : 高い | 中程度 | 低い </t>
  </si>
  <si>
    <t xml:space="preserve">      a/o 1..1 熱量 : 低カロリー | 中カロリー | 高カロリー </t>
  </si>
  <si>
    <t xml:space="preserve">      a/o 1..1 遺伝子組換え : あり | なし </t>
  </si>
  <si>
    <t xml:space="preserve">      a/o 1..1 用途 : サラダ | スープ | 炒め物 | 漬物 | ジュース </t>
  </si>
  <si>
    <t xml:space="preserve">      a/o 1..1 加工食品 : ピクルス | ケチャップ | 野菜ジュース | サラダドレッシング </t>
  </si>
  <si>
    <t xml:space="preserve">      a/o 1..1 市場価格 : 安い | 中価格帯 | 高い </t>
  </si>
  <si>
    <t xml:space="preserve">      a/o 1..1 収穫時期 : 早生種 | 中生種 | 晩生種 </t>
  </si>
  <si>
    <t>トマト　階層：食品/野菜/トマト</t>
  </si>
  <si>
    <t xml:space="preserve">        p/o 1..1 果皮 : トマトの外側 </t>
  </si>
  <si>
    <t xml:space="preserve">        p/o 1..1 種子 : トマトの繁殖に用いられる部分 </t>
  </si>
  <si>
    <t xml:space="preserve">        p/o 1..1 果肉 : トマトの食べられる部分 </t>
  </si>
  <si>
    <t xml:space="preserve">        p/o 1..1 茎 : トマトを支える植物の部分 </t>
  </si>
  <si>
    <t xml:space="preserve">        p/o 1..1 葉 : トマト植物の光合成を行う部分 </t>
  </si>
  <si>
    <t xml:space="preserve">        p/o 1..1 花 : トマト植物の繁殖器官 </t>
  </si>
  <si>
    <t xml:space="preserve">        a/o 1..1 分類 : 果物 | 野菜 </t>
  </si>
  <si>
    <t xml:space="preserve">        a/o 1..1 起源 : 南アメリカ </t>
  </si>
  <si>
    <t xml:space="preserve">        a/o 1..1 科 : ナス科 </t>
  </si>
  <si>
    <t xml:space="preserve">        a/o 1..1 種類 : ビーフステーキトマト | チェリートマト | グレープトマト </t>
  </si>
  <si>
    <t xml:space="preserve">        a/o 1..1 色 : 赤 | 黄 | 緑 | オレンジ | 紫 | 黒 </t>
  </si>
  <si>
    <t xml:space="preserve">        a/o 1..1 栄養素 : ビタミンC | リコピン | 食物繊維 </t>
  </si>
  <si>
    <t xml:space="preserve">        a/o 1..1 利用部位 : 果実 </t>
  </si>
  <si>
    <t xml:space="preserve">        a/o 1..1 味 : 甘い | 酸っぱい </t>
  </si>
  <si>
    <t xml:space="preserve">        a/o 1..1 状態 : 生 | 加工（缶詰 | ソース | ジュース） </t>
  </si>
  <si>
    <t xml:space="preserve">        a/o 1..1 保存方法 : 冷蔵 | 常温 </t>
  </si>
  <si>
    <t xml:space="preserve">        a/o 1..1 調理法 : 生食 | 焼く | 煮る | 蒸す </t>
  </si>
  <si>
    <t xml:space="preserve">        a/o 1..1 産地 : 各国に広く分布 </t>
  </si>
  <si>
    <t xml:space="preserve">        a/o 1..1 食事タイプ : ヴィーガン | ベジタリアン </t>
  </si>
  <si>
    <t xml:space="preserve">        a/o 1..1 収穫時期 : 夏 | 秋 </t>
  </si>
  <si>
    <t xml:space="preserve">        a/o 1..1 サイズ : 大 | 中 | 小 </t>
  </si>
  <si>
    <t xml:space="preserve">        a/o 1..1 用途 : サラダ | ソース | ガルニチュール | 飾り </t>
  </si>
  <si>
    <t>ピーマン　階層：食品/野菜/ピーマン</t>
  </si>
  <si>
    <t xml:space="preserve">        p/o 1..1 皮 : ピーマンの表面の部分 </t>
  </si>
  <si>
    <t xml:space="preserve">        p/o 1..1 種 : ピーマンを構成する繁殖可能な単位 </t>
  </si>
  <si>
    <t xml:space="preserve">        p/o 1..1 柄 : ピーマンを支持する部分 </t>
  </si>
  <si>
    <t xml:space="preserve">        p/o 1..1 肉 : ピーマンの果肉部分 </t>
  </si>
  <si>
    <t xml:space="preserve">        p/o 1..1 ヘタ : ピーマンの花が咲いた部分の基 </t>
  </si>
  <si>
    <t xml:space="preserve">        p/o 1..1 種子室 : ピーマン内部の種を含む区画 </t>
  </si>
  <si>
    <t xml:space="preserve">        a/o 1..1 分類 : 果物 | 野菜 | ナイトシェード科 </t>
  </si>
  <si>
    <t xml:space="preserve">        a/o 1..1 原産地 : 中南米 </t>
  </si>
  <si>
    <t xml:space="preserve">        a/o 1..1 色 : 緑 | 赤 | 黄 | オレンジ | 紫 </t>
  </si>
  <si>
    <t xml:space="preserve">        a/o 1..1 形状 : 円形 | 長方形 </t>
  </si>
  <si>
    <t xml:space="preserve">        a/o 1..1 食感 : シャキシャキ | ぷりぷり </t>
  </si>
  <si>
    <t xml:space="preserve">        a/o 1..1 利用部位 : 果実 | 種 </t>
  </si>
  <si>
    <t xml:space="preserve">        a/o 1..1 栄養成分 : ビタミンC | 食物繊維 | カプサイシン </t>
  </si>
  <si>
    <t xml:space="preserve">        a/o 1..1 食用時の状態 : 生 | 焼き | 煮 | 揚げ </t>
  </si>
  <si>
    <t xml:space="preserve">        a/o 1..1 用途 : サラダ | 炒め物 | 八宝菜 | ピーマンの肉詰め </t>
  </si>
  <si>
    <t xml:space="preserve">        a/o 1..1 味 : 苦味 | 甘味 </t>
  </si>
  <si>
    <t xml:space="preserve">        a/o 1..1 成熟度 : 未熟 | 完熟 </t>
  </si>
  <si>
    <t xml:space="preserve">        a/o 1..1 保存方法 : 冷蔵 | 冷凍 </t>
  </si>
  <si>
    <t xml:space="preserve">        a/o 1..1 サイズ : 小 | 中 | 大 </t>
  </si>
  <si>
    <t xml:space="preserve">        a/o 1..1 加工形態 : 刻み | スライス | ジュース </t>
  </si>
  <si>
    <t xml:space="preserve">        a/o 1..1 栽培方法 : 屋外栽培 | 温室栽培 </t>
  </si>
  <si>
    <t>乳製品　階層：食品/乳製品</t>
  </si>
  <si>
    <t xml:space="preserve">      p/o 1..1 成分 : ミルク </t>
  </si>
  <si>
    <t xml:space="preserve">      p/o 1..1 製造プロセス : 発酵 </t>
  </si>
  <si>
    <t xml:space="preserve">      p/o 1..1 フレーバー : 砂糖 </t>
  </si>
  <si>
    <t xml:space="preserve">      p/o 1..1 添加物 : 保存料 </t>
  </si>
  <si>
    <t xml:space="preserve">      p/o 1..1 容器 : パッケージ </t>
  </si>
  <si>
    <t xml:space="preserve">      p/o 1..1 バリエーション : バター </t>
  </si>
  <si>
    <t xml:space="preserve">      p/o 1..1 バリエーション : チーズ </t>
  </si>
  <si>
    <t xml:space="preserve">      p/o 1..1 バリエーション : ヨーグルト </t>
  </si>
  <si>
    <t xml:space="preserve">      p/o 1..1 バリエーション : アイスクリーム </t>
  </si>
  <si>
    <t xml:space="preserve">      a/o 1..1 原材料 : 牛乳 | 羊乳 | 山羊乳 </t>
  </si>
  <si>
    <t xml:space="preserve">      a/o 1..1 製品タイプ : チーズ | ヨーグルト | バター | アイスクリーム | ケフィア </t>
  </si>
  <si>
    <t xml:space="preserve">      a/o 1..1 脂肪含有量 : 全脂 | 低脂肪 | 無脂肪 </t>
  </si>
  <si>
    <t xml:space="preserve">      a/o 1..1 糖分添加 : 無糖 | 砂糖添加 | 果糖添加 </t>
  </si>
  <si>
    <t xml:space="preserve">      a/o 1..1 発酵 : 発酵乳製品 | 非発酵乳製品 </t>
  </si>
  <si>
    <t xml:space="preserve">      a/o 1..1 風味 : プレーン | フルーツフレーバー | ナッツフレーバー | ハーブフレーバー </t>
  </si>
  <si>
    <t xml:space="preserve">      a/o 1..1 処理 : 生乳 | 殺菌済み | 超高温殺菌(UHT) | パスチャライズド </t>
  </si>
  <si>
    <t xml:space="preserve">      a/o 1..1 形状 : 固形 | 液体 | 半固形 </t>
  </si>
  <si>
    <t xml:space="preserve">      a/o 1..1 保存方法 : 冷蔵保存 | 冷凍保存 | 常温保存 </t>
  </si>
  <si>
    <t xml:space="preserve">      a/o 1..1 添加物 : 保存料無添加 | 人工甘味料無添加 | 安定剤含有 | カラー添加 </t>
  </si>
  <si>
    <t xml:space="preserve">      a/o 1..1 パッケージ : カップ | ボトル | ブロック | 袋装 | 容器入り </t>
  </si>
  <si>
    <t xml:space="preserve">      a/o 1..1 認証ラベル : オーガニック認証 | 地理的表示保護(GI) | ハラール認証 | コーシャ認証 </t>
  </si>
  <si>
    <t xml:space="preserve">      a/o 1..1 対象年齢層 : 全年齢 | 乳幼児用 | 高齢者向け </t>
  </si>
  <si>
    <t xml:space="preserve">      a/o 1..1 使用適応 : 直接食用 | 調理用 | トッピング用 | 風味付け用 </t>
  </si>
  <si>
    <t xml:space="preserve">      a/o 1..1 販売形態 : 個包装 | 大容量パック | ギフトセット </t>
  </si>
  <si>
    <t xml:space="preserve">      a/o 1..1 栄養強化 : ビタミンD添加 | カルシウム強化 | プロバイオティクス添加 </t>
  </si>
  <si>
    <t xml:space="preserve">      a/o 1..1 糖度 : 無加糖 | 低糖度 | 高糖度 </t>
  </si>
  <si>
    <t>バター　階層：食品/乳製品/バター</t>
  </si>
  <si>
    <t xml:space="preserve">        p/o 1..1 成分 : 乳脂肪 </t>
  </si>
  <si>
    <t xml:space="preserve">        p/o 1..1 成分 : 水分 </t>
  </si>
  <si>
    <t xml:space="preserve">        p/o 1..1 成分 : 乳たんぱく質 </t>
  </si>
  <si>
    <t xml:space="preserve">        p/o 1..1 成分 : 乳糖 </t>
  </si>
  <si>
    <t xml:space="preserve">        p/o 1..1 成分 : ビタミン </t>
  </si>
  <si>
    <t xml:space="preserve">        p/o 1..1 成分 : ミネラル </t>
  </si>
  <si>
    <t xml:space="preserve">        p/o 1..1 パッケージ部分 : ラップ </t>
  </si>
  <si>
    <t xml:space="preserve">        p/o 1..1 パッケージ部分 : 箱 </t>
  </si>
  <si>
    <t xml:space="preserve">        p/o 1..1 パッケージ部分 : 容器 </t>
  </si>
  <si>
    <t xml:space="preserve">        p/o 1..1 製造プロセス成分 : 培養乳酸菌(無塩バターに該当する場合) </t>
  </si>
  <si>
    <t xml:space="preserve">        p/o 1..1 製造プロセス成分 : 塩(塩バターに該当する場合) </t>
  </si>
  <si>
    <t xml:space="preserve">        a/o 1..1 成分 : 水分 | 脂肪 | 乳固形分 | ビタミン | ミネラル </t>
  </si>
  <si>
    <t xml:space="preserve">        a/o 1..1 状態 : 固形 | 半固形 | ソフト | 液状 </t>
  </si>
  <si>
    <t xml:space="preserve">        a/o 1..1 色 : 白色 | 黄色 | クリーム色 </t>
  </si>
  <si>
    <t xml:space="preserve">        a/o 1..1 味 : 塩味 | 無味 | 酸味 </t>
  </si>
  <si>
    <t xml:space="preserve">        a/o 1..1 用途 : 料理 | ベーキング | トースト | ソース作り </t>
  </si>
  <si>
    <t xml:space="preserve">        a/o 1..1 保存温度 : 冷蔵 | 室温 </t>
  </si>
  <si>
    <t xml:space="preserve">        a/o 1..1 原材料 : 牛乳 | 塩 | カルチャー(培養菌) </t>
  </si>
  <si>
    <t xml:space="preserve">        a/o 1..1 脂肪分 : 高脂肪（無塩バター） | 中脂肪（三温糖バター） | 低脂肪 </t>
  </si>
  <si>
    <t xml:space="preserve">        a/o 1..1 地域 : フランス産 | デンマーク産 | 日本産 </t>
  </si>
  <si>
    <t xml:space="preserve">        a/o 1..1 製造方法 : 発酵バター | スイートクリームバター </t>
  </si>
  <si>
    <t xml:space="preserve">        a/o 1..1 形状 : 棒状 | キューブ状 | スプレッド状 </t>
  </si>
  <si>
    <t xml:space="preserve">        a/o 1..1 包装 : 紙包装 | プラスチック容器 | アルミフォイル包装 </t>
  </si>
  <si>
    <t xml:space="preserve">        a/o 1..1 認証 : オーガニック認証 | 無添加 | GMOフリー </t>
  </si>
  <si>
    <t xml:space="preserve">        a/o 1..1 ブランド : カルピス | 無印良品 | フェレロ･グループ </t>
  </si>
  <si>
    <t>ヨーグルト　階層：食品/乳製品/ヨーグルト</t>
  </si>
  <si>
    <t xml:space="preserve">        p/o 1..1 成分 : 乳酸菌 </t>
  </si>
  <si>
    <t xml:space="preserve">        p/o 1..1 成分 : 乳製品 </t>
  </si>
  <si>
    <t xml:space="preserve">        p/o 1..1 成分 : フレーバー </t>
  </si>
  <si>
    <t xml:space="preserve">        p/o 1..1 成分 : 果物 </t>
  </si>
  <si>
    <t xml:space="preserve">        p/o 1..1 成分 : 砂糖 </t>
  </si>
  <si>
    <t xml:space="preserve">        p/o 1..1 成分 : 添加物 </t>
  </si>
  <si>
    <t xml:space="preserve">        p/o 1..1 容器 : カップ </t>
  </si>
  <si>
    <t xml:space="preserve">        p/o 1..1 容器 : ボトル </t>
  </si>
  <si>
    <t xml:space="preserve">        p/o 1..1 容器 : フィルム </t>
  </si>
  <si>
    <t xml:space="preserve">        p/o 1..1 ラベル : 情報提示物 </t>
  </si>
  <si>
    <t xml:space="preserve">        a/o 1..1 種類 : プレーンヨーグルト | フルーツヨーグルト | ギリシャヨーグルト | ドリンクタイプヨーグルト </t>
  </si>
  <si>
    <t xml:space="preserve">        a/o 1..1 成分 : ライブカルチャー | プロバイオティックス | 乳酸菌 | カルシウム | ビタミンD </t>
  </si>
  <si>
    <t xml:space="preserve">        a/o 1..1 脂肪含有量 : 無脂肪 | 低脂肪 | 全脂肪 </t>
  </si>
  <si>
    <t xml:space="preserve">        a/o 1..1 糖分添加 : 砂糖不使用 | 低糖 | 砂糖追加 </t>
  </si>
  <si>
    <t xml:space="preserve">        a/o 1..1 風味 : プレーン | バニラ | ストロベリー | ブルーベリー | マンゴー </t>
  </si>
  <si>
    <t xml:space="preserve">        a/o 1..1 テクスチャ : クリーミー | 固形 | 滑らか </t>
  </si>
  <si>
    <t xml:space="preserve">        a/o 1..1 容量 : 個包装 | 小型カップ | 大型カップ | ファミリーサイズ </t>
  </si>
  <si>
    <t xml:space="preserve">        a/o 1..1 使用乳製品 : 牛乳 | 羊乳 | 水牛乳 | 植物性代替乳(アーモンドミルク | 大豆ミルクなど) </t>
  </si>
  <si>
    <t xml:space="preserve">        a/o 1..1 保存方法 : 冷蔵保存 | 冷凍保存 </t>
  </si>
  <si>
    <t>飲料　階層：食品/飲料</t>
  </si>
  <si>
    <t xml:space="preserve">      p/o 1..1 容器 : 瓶 </t>
  </si>
  <si>
    <t xml:space="preserve">      p/o 1..1 容器 : 缶 </t>
  </si>
  <si>
    <t xml:space="preserve">      p/o 1..1 容器 : カップ </t>
  </si>
  <si>
    <t xml:space="preserve">      p/o 1..1 容器 : ペットボトル </t>
  </si>
  <si>
    <t xml:space="preserve">      p/o 1..1 内容物 : 水 </t>
  </si>
  <si>
    <t xml:space="preserve">      p/o 1..1 内容物 : 炭酸水 </t>
  </si>
  <si>
    <t xml:space="preserve">      p/o 1..1 内容物 : ジュース </t>
  </si>
  <si>
    <t xml:space="preserve">      p/o 1..1 内容物 : お茶 </t>
  </si>
  <si>
    <t xml:space="preserve">      p/o 1..1 内容物 : ミルク </t>
  </si>
  <si>
    <t xml:space="preserve">      p/o 1..1 付属品 : ストロー </t>
  </si>
  <si>
    <t xml:space="preserve">      p/o 1..1 付属品 : ラベル </t>
  </si>
  <si>
    <t xml:space="preserve">      p/o 1..1 付属品 : ふた </t>
  </si>
  <si>
    <t xml:space="preserve">      p/o 1..1 添加物 : 着色料 </t>
  </si>
  <si>
    <t xml:space="preserve">      p/o 1..1 添加物 : 香料 </t>
  </si>
  <si>
    <t xml:space="preserve">      p/o 1..1 添加物 : 甘味料 </t>
  </si>
  <si>
    <t xml:space="preserve">      a/o 1..1 種類 : ソフトドリンク | ジュース | スムージー | スポーツドリンク | エナジードリンク | 茶 | コーヒー | アルコール飲料 </t>
  </si>
  <si>
    <t xml:space="preserve">      a/o 1..1 温度 : 冷たい | 温かい </t>
  </si>
  <si>
    <t xml:space="preserve">      a/o 1..1 容量 : 250ml | 500ml | 1L </t>
  </si>
  <si>
    <t xml:space="preserve">      a/o 1..1 パッケージングタイプ : ボトル | 缶 | 紙パック | プラスチックカップ | ガラス瓶 </t>
  </si>
  <si>
    <t xml:space="preserve">      a/o 1..1 甘味度 : 無糖 | 低糖度 | 中糖度 | 高糖度 </t>
  </si>
  <si>
    <t xml:space="preserve">      a/o 1..1 炭酸有無 : 炭酸あり | 炭酸なし </t>
  </si>
  <si>
    <t xml:space="preserve">      a/o 1..1 カフェイン含有 : カフェインあり | カフェインなし </t>
  </si>
  <si>
    <t xml:space="preserve">      a/o 1..1 フレーバー : レモン | ライム | ピーチ | アップル | ベリー | オレンジ | マンゴー </t>
  </si>
  <si>
    <t xml:space="preserve">      a/o 1..1 栄養成分表示 : カロリー | 炭水化物 | 糖質 | タンパク質 | 脂質 | ビタミン | ミネラル </t>
  </si>
  <si>
    <t xml:space="preserve">      a/o 1..1 添加物 : 香料 | 着色料 | 保存料 | 甘味料 </t>
  </si>
  <si>
    <t xml:space="preserve">      a/o 1..1 原料 : 水 | 果汁 | 乳製品 | 穀物 | 茶葉 | コーヒー豆 | アルコール </t>
  </si>
  <si>
    <t xml:space="preserve">      a/o 1..1 ブランド : コカ・コーラ | ペプシ | スターバックス | リプトン | キリン </t>
  </si>
  <si>
    <t xml:space="preserve">      a/o 1..1 対象 : 一般 | 子供用 | スポーツ選手 | 健康志向 </t>
  </si>
  <si>
    <t xml:space="preserve">      a/o 1..1 訴求ポイント : エネルギー補給 | リフレッシュ | リラクゼーション | 健康維持 </t>
  </si>
  <si>
    <t xml:space="preserve">      a/o 1..1 販売地域 : 国内 | 輸入 | 地域限定 | 世界中 </t>
  </si>
  <si>
    <t xml:space="preserve">      a/o 1..1 認証・ラベル : オーガニック | ノンGMO | ハラル | コーシャ </t>
  </si>
  <si>
    <t xml:space="preserve">      a/o 1..1 アルコール度数 : ノンアルコール | 低アルコール度数 | 中アルコール度数 | 高アルコール度数 </t>
  </si>
  <si>
    <t xml:space="preserve">      a/o 1..1 製造者 : コカ・コーラ社 | ペプシコ | ネスレ | アサヒ | キリン </t>
  </si>
  <si>
    <t>紅茶　階層：食品/飲料/紅茶</t>
  </si>
  <si>
    <t xml:space="preserve">        p/o 1..1 葉 : 茶葉 </t>
  </si>
  <si>
    <t xml:space="preserve">        p/o 1..1 添加剤 : 香料 </t>
  </si>
  <si>
    <t xml:space="preserve">        p/o 1..1 液体 : 水 </t>
  </si>
  <si>
    <t xml:space="preserve">        p/o 1..1 容器 : ティーカップまたはティーポット </t>
  </si>
  <si>
    <t xml:space="preserve">        p/o 1..1 成分 : カフェイン </t>
  </si>
  <si>
    <t xml:space="preserve">        p/o 1..1 成分 : タンニン </t>
  </si>
  <si>
    <t xml:space="preserve">        p/o 1..1 ツール : ティースプーンまたは茶こし </t>
  </si>
  <si>
    <t xml:space="preserve">        a/o 1..1 種類 : 紅茶 | 抹茶 | ウーロン茶 </t>
  </si>
  <si>
    <t xml:space="preserve">        a/o 1..1 産地 : アッサム | ダージリン | セイロン | 中国 </t>
  </si>
  <si>
    <t xml:space="preserve">        a/o 1..1 色 : 黒 | 琥珀 | 褐色 </t>
  </si>
  <si>
    <t xml:space="preserve">        a/o 1..1 香り : フローラル | スモーキー | フルーティー | ハーバル </t>
  </si>
  <si>
    <t xml:space="preserve">        a/o 1..1 ティーバッグ : あり | なし </t>
  </si>
  <si>
    <t xml:space="preserve">        a/o 1..1 カフェイン含有量 : 高 | 中 | 低 </t>
  </si>
  <si>
    <t xml:space="preserve">        a/o 1..1 調理法 : ストレート | ミルクティー | レモンティー </t>
  </si>
  <si>
    <t xml:space="preserve">        a/o 1..1 保存方法 : 密封 | 冷暗所 | 冷蔵 </t>
  </si>
  <si>
    <t xml:space="preserve">        a/o 1..1 使用時期 : 賞味期限内 | 消費期限内 </t>
  </si>
  <si>
    <t xml:space="preserve">        a/o 1..1 包装 : 箱入り | 袋入り | バルク </t>
  </si>
  <si>
    <t xml:space="preserve">        a/o 1..1 品質 : オーガニック | ノンオーガニック | プレミアム </t>
  </si>
  <si>
    <t xml:space="preserve">        a/o 1..1 サービングサイズ : ティーバッグ1個 | 茶葉数グラム </t>
  </si>
  <si>
    <t xml:space="preserve">        a/o 1..1 加工方法 : フルオキシダイズド | セミオキシダイズド | ノンオキシダイズド </t>
  </si>
  <si>
    <t>ソーダ　階層：食品/飲料/ソーダ</t>
  </si>
  <si>
    <t xml:space="preserve">        p/o 1..1 内容物 : 炭酸水 </t>
  </si>
  <si>
    <t xml:space="preserve">        p/o 1..1 甘味料 : 砂糖または人工甘味料 </t>
  </si>
  <si>
    <t xml:space="preserve">        p/o 1..1 風味 : 天然香料または人工香料 </t>
  </si>
  <si>
    <t xml:space="preserve">        p/o 1..1 保存料 : 防腐剤 </t>
  </si>
  <si>
    <t xml:space="preserve">        p/o 1..1 酸味 : クエン酸またはリン酸 </t>
  </si>
  <si>
    <t xml:space="preserve">        p/o 1..1 色素 : 食用色素 </t>
  </si>
  <si>
    <t xml:space="preserve">        p/o 1..1 炭酸ガス : 二酸化炭素 </t>
  </si>
  <si>
    <t xml:space="preserve">        p/o 1..1 ラベル : 商品ラベル </t>
  </si>
  <si>
    <t xml:space="preserve">        p/o 1..1 キャップ : ボトルキャップ </t>
  </si>
  <si>
    <t xml:space="preserve">        a/o 1..1 名称 : ソーダ | 炭酸飲料 | ポップ </t>
  </si>
  <si>
    <t xml:space="preserve">        a/o 1..1 種類 : コーラ | ジンジャーエール | ルートビア | クリアソーダ </t>
  </si>
  <si>
    <t xml:space="preserve">        a/o 1..1 容器 : 缶 | ボトル | ペットボトル | ガラス瓶 </t>
  </si>
  <si>
    <t xml:space="preserve">        a/o 1..1 炭酸強度 : 強炭酸 | 中炭酸 | 弱炭酸 </t>
  </si>
  <si>
    <t xml:space="preserve">        a/o 1..1 味 : オリジナル | フルーツフレーバー | ハーブフレーバー </t>
  </si>
  <si>
    <t xml:space="preserve">        a/o 1..1 糖分の内容 : 砂糖入り | 糖類ゼロ | ダイエット | 低カロリー </t>
  </si>
  <si>
    <t xml:space="preserve">        a/o 1..1 カフェイン含有 : カフェイン有 | カフェイン無し </t>
  </si>
  <si>
    <t xml:space="preserve">        a/o 1..1 色 : 透明 | 茶色 | その他添加色素あり </t>
  </si>
  <si>
    <t xml:space="preserve">        a/o 1..1 ブランド : コカ・コーラ | ペプシ | ファンタ | スプライト </t>
  </si>
  <si>
    <t xml:space="preserve">        a/o 1..1 原料 : 天然水 | フルーツエキス | 香料 | 着色料 </t>
  </si>
  <si>
    <t xml:space="preserve">        a/o 1..1 使用シーン : 食事時 | リフレッシュ | パーティー | スポーツ後 </t>
  </si>
  <si>
    <t xml:space="preserve">        a/o 1..1 販売地域 : 地域限定 | 国内 | 全世界 </t>
  </si>
  <si>
    <t xml:space="preserve">        a/o 1..1 添加物 : 防腐剤 | 酸味料 | 甘味料 </t>
  </si>
  <si>
    <t xml:space="preserve">        a/o 1..1 PH値 : 酸性 | 中性 | 弱酸性 </t>
  </si>
  <si>
    <t xml:space="preserve">        a/o 1..1 カロリー : ハイカロリー | ノーカロリー | ローカロリー </t>
  </si>
  <si>
    <t xml:space="preserve">        a/o 1..1 希望小売価格 : 100円 | 200円 | 価格帯バラエティ 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</si>
  <si>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</si>
  <si>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</si>
  <si>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</si>
  <si>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</si>
  <si>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椅子　階層：家具/椅子</t>
  </si>
  <si>
    <t xml:space="preserve">      p/o 1..1 足 : 椅子の脚 </t>
  </si>
  <si>
    <t xml:space="preserve">      p/o 1..1 座面 : 座る部分 </t>
  </si>
  <si>
    <t xml:space="preserve">      p/o 1..1 背もたれ : 背中を支える部分 </t>
  </si>
  <si>
    <t xml:space="preserve">      p/o 1..1 アームレスト : 腕を置く部分 </t>
  </si>
  <si>
    <t xml:space="preserve">      p/o 1..1 固定具 : 椅子の各部分を結合させる部品 </t>
  </si>
  <si>
    <t xml:space="preserve">      p/o 1..1 クッション : 座る部分のクッション素材 </t>
  </si>
  <si>
    <t xml:space="preserve">      p/o 1..1 キャスター : 椅子を移動させるための車輪 </t>
  </si>
  <si>
    <t xml:space="preserve">      p/o 1..1 フレーム : 椅子の骨格 </t>
  </si>
  <si>
    <t xml:space="preserve">      p/o 1..1 ネジ : 椅子の部品を固定するための小物 </t>
  </si>
  <si>
    <t xml:space="preserve">      p/o 1..1 張地 : 椅子の表面を覆う布や皮 </t>
  </si>
  <si>
    <t xml:space="preserve">      p/o 1..1 支柱 : 椅子の足と座面をつなぐ部分 </t>
  </si>
  <si>
    <t xml:space="preserve">      p/o 1..1 レバー : 椅子の高さを調整するための操作部 </t>
  </si>
  <si>
    <t xml:space="preserve">      p/o 1..1 スライダー : 座面の前後や背もたれの角度を調整する部品 </t>
  </si>
  <si>
    <t xml:space="preserve">      a/o 1..1 材質 : 木製 | 金属製 | プラスチック製 | 布製 | 革製 </t>
  </si>
  <si>
    <t xml:space="preserve">      a/o 1..1 機能 : 折りたたみ可能 | 回転可能 | 高さ調節可能 | リクライニング可能 </t>
  </si>
  <si>
    <t xml:space="preserve">      a/o 1..1 スタイル : モダン | トラディショナル | ミニマリスト | インダストリアル | ビンテージ </t>
  </si>
  <si>
    <t xml:space="preserve">      a/o 1..1 用途 : ダイニング | オフィス | 屋外 | リビング | 寝室 </t>
  </si>
  <si>
    <t xml:space="preserve">      a/o 1..1 色 : 黒 | 白 | 茶 | 赤 | 青 | 緑 </t>
  </si>
  <si>
    <t xml:space="preserve">      a/o 1..1 サイズ : 小 | 中 | 大 | 子供用 | 大人用 </t>
  </si>
  <si>
    <t xml:space="preserve">      a/o 1..1 形状 : 標準 | アームチェア | スツール | ソファチェア | ベンチ </t>
  </si>
  <si>
    <t xml:space="preserve">      a/o 1..1 耐荷重 : 軽量級 | 中量級 | 重量級 </t>
  </si>
  <si>
    <t xml:space="preserve">      a/o 1..1 デザイン要素 : アームレスト付き | キャスター付き | 頭部支持あり | 足置き付き </t>
  </si>
  <si>
    <t xml:space="preserve">      a/o 1..1 組立 : 組立不要 | 組立必要 | 部分組立 </t>
  </si>
  <si>
    <t xml:space="preserve">      a/o 1..1 生産国 : 日本製 | アメリカ製 | 中国製 | イタリア製 | スカンジナビア製 </t>
  </si>
  <si>
    <t xml:space="preserve">      a/o 1..1 対象ユーザー : 幼児 | 子供 | 大人 | 高齢者 | 障害者向け </t>
  </si>
  <si>
    <t xml:space="preserve">      a/o 1..1 ブランド : イケア | ハーマンミラー | ムート | カッシーナ | クヌッドセン&amp;ボールビー </t>
  </si>
  <si>
    <t xml:space="preserve">      a/o 1..1 メンテナンス性 : 水拭き可能 | 取り外し洗濯可能 | 特殊清掃必要 </t>
  </si>
  <si>
    <t xml:space="preserve">      a/o 1..1 エコフレンドリー : 再生可能素材使用 | 環境に優しい塗料使用 | 持続可能な調達 </t>
  </si>
  <si>
    <t>ソファ　階層：家具/ソファ</t>
  </si>
  <si>
    <t xml:space="preserve">      p/o 1..1 座面 : クッション </t>
  </si>
  <si>
    <t xml:space="preserve">      p/o 1..1 背もたれ : サポート構造 </t>
  </si>
  <si>
    <t xml:space="preserve">      p/o 1..1 脚部 : サポート構造 </t>
  </si>
  <si>
    <t xml:space="preserve">      p/o 1..1 アームレスト : サポート構造 </t>
  </si>
  <si>
    <t xml:space="preserve">      p/o 1..1 フレーム : 骨組み </t>
  </si>
  <si>
    <t xml:space="preserve">      p/o 1..1 張り地 : 表面材料 </t>
  </si>
  <si>
    <t xml:space="preserve">      p/o 1..1 装飾 : アクセサリー </t>
  </si>
  <si>
    <t xml:space="preserve">      a/o 1..1 タイプ : コーナーソファ | リクライニングソファ | ベッド付きソファ | セクショナルソファ | ラブシート | チェスターフィールド | フュートン | オットマン </t>
  </si>
  <si>
    <t xml:space="preserve">      a/o 1..1 素材 : 革 | 布地 | ビニール | マイクロファイバー | ウッド | プラスチック | メタル </t>
  </si>
  <si>
    <t xml:space="preserve">      a/o 1..1 サイズ : 一人掛け | 二人掛け | 三人掛け | 四人掛け | セクショナル </t>
  </si>
  <si>
    <t xml:space="preserve">      a/o 1..1 色 : 黒 | 白 | 茶 | 赤 | 青 | グレー | 黄 | 緑 </t>
  </si>
  <si>
    <t xml:space="preserve">      a/o 1..1 スタイル : モダン | コンテンポラリー | トラディショナル | ラスティック | スカンジナビアン | インダストリアル </t>
  </si>
  <si>
    <t xml:space="preserve">      a/o 1..1 機能 : 折りたたみ可能 | 収納付き | スリープ機能 | マッサージ機能 | 電動リクライニング </t>
  </si>
  <si>
    <t xml:space="preserve">      a/o 1..1 快適度 : ソフト | ミディアム | ファーム | メモリーフォーム | フェザークッション </t>
  </si>
  <si>
    <t xml:space="preserve">      a/o 1..1 ブランド : IKEA | ムカヴァ | カリモク家具 | フレックススチール | アシュリーホームストア </t>
  </si>
  <si>
    <t xml:space="preserve">      a/o 1..1 価格範囲 : 経済的 | ミッドレンジ | 高級 </t>
  </si>
  <si>
    <t xml:space="preserve">      a/o 1..1 組立状態 : 組立済み | 組立必要 </t>
  </si>
  <si>
    <t xml:space="preserve">      a/o 1..1 対象 : 成人 | 子供 | ペット対応 </t>
  </si>
  <si>
    <t xml:space="preserve">      a/o 1..1 販売チャネル : オンライン | オフライン | 直営店 | デパート </t>
  </si>
  <si>
    <t xml:space="preserve">      a/o 1..1 生産国 : 日本 | イタリア | 中国 | アメリカ | スウェーデン </t>
  </si>
  <si>
    <t xml:space="preserve">      a/o 1..1 保証とサポート : 期間限定保証 | メーカー保証 | 拡張保証オプション </t>
  </si>
  <si>
    <t xml:space="preserve">      a/o 1..1 環境への配慮 : 環境に優しい素材 | リサイクル素材 | FSC認証木材 </t>
  </si>
  <si>
    <t xml:space="preserve">      a/o 1..1 クッションタイプ : 取り外し可能 | 固定式 | リバーシブル </t>
  </si>
  <si>
    <t>テーブル　階層：テーブル</t>
  </si>
  <si>
    <t xml:space="preserve">      p/o 1..1 脚 : テーブル </t>
  </si>
  <si>
    <t xml:space="preserve">      p/o 1..1 天板 : テーブル </t>
  </si>
  <si>
    <t xml:space="preserve">      p/o 1..1 引き出し : デスク </t>
  </si>
  <si>
    <t xml:space="preserve">      p/o 1..1 棚板 : 棚 </t>
  </si>
  <si>
    <t xml:space="preserve">      p/o 1..1 背もたれ : 椅子 </t>
  </si>
  <si>
    <t xml:space="preserve">      p/o 1..1 座面 : 椅子 </t>
  </si>
  <si>
    <t xml:space="preserve">      p/o 1..1 アームレスト : オフィスチェア </t>
  </si>
  <si>
    <t xml:space="preserve">      p/o 1..1 キャスター : 回転椅子 </t>
  </si>
  <si>
    <t xml:space="preserve">      p/o 1..1 枠組み : ベッド </t>
  </si>
  <si>
    <t xml:space="preserve">      a/o 1..1 素材 : 木材 | 金属 | プラスチック | ガラス </t>
  </si>
  <si>
    <t xml:space="preserve">      a/o 1..1 用途 : 食事 | 作業 | 保管 | 休息 </t>
  </si>
  <si>
    <t xml:space="preserve">      a/o 1..1 タイプ : テーブル | 椅子 | ソファ | キャビネット </t>
  </si>
  <si>
    <t xml:space="preserve">      a/o 1..1 スタイル : モダン | トラディショナル | ミニマリスト | インダストリアル </t>
  </si>
  <si>
    <t xml:space="preserve">      a/o 1..1 製造技術 : 手作り | マシンメイド | 3Dプリンティング </t>
  </si>
  <si>
    <t xml:space="preserve">      a/o 1..1 デザイナー : エーロ・サーリネン | チャールズ&amp;レイ・イームズ | ミース・ファン・デル・ローエ </t>
  </si>
  <si>
    <t xml:space="preserve">      a/o 1..1 サイズ : 小 | 中 | 大 | 調節可能 </t>
  </si>
  <si>
    <t xml:space="preserve">      a/o 1..1 色 : 白 | 黒 | 茶 | カラフル </t>
  </si>
  <si>
    <t xml:space="preserve">      a/o 1..1 機能 : 折り畳み可能 | 高さ調節可能 | 拡張可能 | モバイル </t>
  </si>
  <si>
    <t xml:space="preserve">      a/o 1..1 価格帯 : 低価格 | 中価格 | 高価格 | ラグジュアリー </t>
  </si>
  <si>
    <t xml:space="preserve">      a/o 1..1 発売年 : 2020 | 2021 | 2022 | 2023 </t>
  </si>
  <si>
    <t xml:space="preserve">      a/o 1..1 対象ユーザー : 子供 | 大人 | 高齢者 | 障害者 </t>
  </si>
  <si>
    <t xml:space="preserve">      a/o 1..1 販売場所 : オンライン | 家具店 | デパート | 直営店 </t>
  </si>
  <si>
    <t xml:space="preserve">      a/o 1..1 ブランド : イケア | ハーマンミラー | ノルムスタイン | カッシーナ </t>
  </si>
  <si>
    <t xml:space="preserve">      a/o 1..1 組み立て : 必要 | 不要 | プロの組み立て推奨 </t>
  </si>
  <si>
    <t xml:space="preserve">      a/o 1..1 耐久性 : 耐水性 | 耐熱性 | 耐衝撃性 | 長期保証 </t>
  </si>
  <si>
    <t xml:space="preserve">      a/o 1..1 エコフレンドリー : リサイクル素材 | 持続可能な素材 | 非毒性仕上げ | エネルギー効率の良い製造</t>
  </si>
  <si>
    <t>ベッド　階層：家具/ベッド</t>
  </si>
  <si>
    <t xml:space="preserve">      p/o 1..1 フレーム : 寝台構造部分 </t>
  </si>
  <si>
    <t xml:space="preserve">      p/o 1..1 マットレス : 寝具 </t>
  </si>
  <si>
    <t xml:space="preserve">      p/o 1..1 ヘッドボード : 寝台構造部分 </t>
  </si>
  <si>
    <t xml:space="preserve">      p/o 1..1 フットボード : 寝台構造部分 </t>
  </si>
  <si>
    <t xml:space="preserve">      p/o 1..1 サイドレール : 寝台構造部分 </t>
  </si>
  <si>
    <t xml:space="preserve">      p/o 1..1 スラット : 支持構造 </t>
  </si>
  <si>
    <t xml:space="preserve">      p/o 1..1 脚 : 支持部品 </t>
  </si>
  <si>
    <t xml:space="preserve">      p/o 1..1 ボックススプリング : マットレス基盤 </t>
  </si>
  <si>
    <t xml:space="preserve">      p/o 1..1 ピロー : 寝具 </t>
  </si>
  <si>
    <t xml:space="preserve">      p/o 1..1 ベッドスカート : 装飾品 </t>
  </si>
  <si>
    <t xml:space="preserve">      p/o 1..1 ベッドカバー : 寝具 </t>
  </si>
  <si>
    <t xml:space="preserve">      a/o 1..1 タイプ : シングルベッド | ダブルベッド | クイーンサイズベッド | キングサイズベッド | 二段ベッド | ロフトベッド | ソファベッド </t>
  </si>
  <si>
    <t xml:space="preserve">      a/o 1..1 材料 : 木製 | 金属製 | プラスチック | 布地 | レザー </t>
  </si>
  <si>
    <t xml:space="preserve">      a/o 1..1 サイズ : 幅 | 長さ | 高さ </t>
  </si>
  <si>
    <t xml:space="preserve">      a/o 1..1 スタイル : モダン | トラディショナル | カントリー | ミニマリスト | 工業的 | レトロ </t>
  </si>
  <si>
    <t xml:space="preserve">      a/o 1..1 収納機能 : 引き出し付き | 棚付き | 収納スペースなし </t>
  </si>
  <si>
    <t xml:space="preserve">      a/o 1..1 機能 : 折りたたみ式 | 展開式 | マッサージ機能付き | 電動調整可能 </t>
  </si>
  <si>
    <t xml:space="preserve">      a/o 1..1 寝心地 : 硬め | 普通 | 柔らかめ </t>
  </si>
  <si>
    <t xml:space="preserve">      a/o 1..1 カラー : 白 | 黒 | 茶 | 灰色 | カラフル </t>
  </si>
  <si>
    <t xml:space="preserve">      a/o 1..1 対象 : 大人用 | 子供用 | 赤ちゃん用 </t>
  </si>
  <si>
    <t xml:space="preserve">      a/o 1..1 対応マットレス : メモリーフォーム | スプリング | ラテックス | 羽毛 </t>
  </si>
  <si>
    <t xml:space="preserve">      a/o 1..1 付属品 : マットレス | ヘッドボード | フットボード | 枕 | 寝具セット </t>
  </si>
  <si>
    <t xml:space="preserve">      a/o 1..1 デザイン要素 : ヘッドレス | フットレス | キャノピー | パネルデザイン </t>
  </si>
  <si>
    <t>本棚　階層：家具/本棚</t>
  </si>
  <si>
    <t xml:space="preserve">      p/o 1..1 背板 : 背面部材 </t>
  </si>
  <si>
    <t xml:space="preserve">      p/o 1..1 側板 : 側面部材 </t>
  </si>
  <si>
    <t xml:space="preserve">      p/o 1..1 支柱 : 構造部材 </t>
  </si>
  <si>
    <t xml:space="preserve">      p/o 1..1 底板 : 底面部材 </t>
  </si>
  <si>
    <t xml:space="preserve">      p/o 1..1 上板 : 天板 </t>
  </si>
  <si>
    <t xml:space="preserve">      p/o 1..1 扉 : 開閉部材 </t>
  </si>
  <si>
    <t xml:space="preserve">      p/o 1..1 引き出し : 収納部材 </t>
  </si>
  <si>
    <t xml:space="preserve">      p/o 1..1 取っ手 : 操作部材 </t>
  </si>
  <si>
    <t xml:space="preserve">      p/o 1..1 脚 : 支持部材 </t>
  </si>
  <si>
    <t xml:space="preserve">      a/o 1..1 サイズ : 高さ | 幅 | 奥行き </t>
  </si>
  <si>
    <t xml:space="preserve">      a/o 1..1 色 : 黒 | 白 | 茶色 | 赤 | 青 </t>
  </si>
  <si>
    <t xml:space="preserve">      a/o 1..1 収納タイプ : オープンシェルフ | キャビネット式 | 引き出し付き </t>
  </si>
  <si>
    <t xml:space="preserve">      a/o 1..1 デザイン : 現代的 | 伝統的 | ミニマリスト | 産業的 </t>
  </si>
  <si>
    <t xml:space="preserve">      a/o 1..1 耐荷重 : 軽量 | 中量 | 重量 </t>
  </si>
  <si>
    <t xml:space="preserve">      a/o 1..1 設置場所 : リビングルーム | 寝室 | オフィス | 学校 </t>
  </si>
  <si>
    <t xml:space="preserve">      a/o 1..1 組立状態 : 組み立て済み | 組み立てが必要 </t>
  </si>
  <si>
    <t xml:space="preserve">      a/o 1..1 棚の数 : 単層 | 多層 </t>
  </si>
  <si>
    <t xml:space="preserve">      a/o 1..1 棚の調整可能性 : 固定棚 | 可動棚 </t>
  </si>
  <si>
    <t xml:space="preserve">      a/o 1..1 スタイル : フロアスタンディング | 壁掛け式 | コーナー設置 </t>
  </si>
  <si>
    <t xml:space="preserve">      a/o 1..1 ドアの有無 : ドアなし | ガラスドア | 木製ドア </t>
  </si>
  <si>
    <t xml:space="preserve">      a/o 1..1 付属品 : 本立て | ラベルホルダー | 照明器具 </t>
  </si>
  <si>
    <t xml:space="preserve">      a/o 1..1 対象年齢 : 子供用 | 大人用 </t>
  </si>
  <si>
    <t xml:space="preserve">      a/o 1..1 生産国 : 日本製 | 中国製 | イタリア製 | アメリカ製 </t>
  </si>
  <si>
    <t xml:space="preserve">      a/o 1..1 ブランド : イケア | 無印良品 | ニトリ | カリモク </t>
  </si>
  <si>
    <t>ドレッサー　階層：家具/ドレッサー</t>
  </si>
  <si>
    <t xml:space="preserve">      p/o 1..1 ミラー : 鏡 </t>
  </si>
  <si>
    <t xml:space="preserve">      p/o 1..1 引き出し : 収納部 </t>
  </si>
  <si>
    <t xml:space="preserve">      p/o 1..1 台 : 台座 </t>
  </si>
  <si>
    <t xml:space="preserve">      p/o 1..1 足 : 支持構造 </t>
  </si>
  <si>
    <t xml:space="preserve">      p/o 1..1 ノブ : 取手 </t>
  </si>
  <si>
    <t xml:space="preserve">      p/o 1..1 照明装置 : 照明 </t>
  </si>
  <si>
    <t xml:space="preserve">      p/o 1..1 シェルフ : 棚 </t>
  </si>
  <si>
    <t xml:space="preserve">      a/o 1..1 素材 : 木製 | 金属 | プラスチック | ガラス </t>
  </si>
  <si>
    <t xml:space="preserve">      a/o 1..1 用途 : 化粧品収納 | アクセサリー保管 | 身支度 </t>
  </si>
  <si>
    <t xml:space="preserve">      a/o 1..1 デザイン : モダン | アンティーク | シンプル | 北欧 </t>
  </si>
  <si>
    <t xml:space="preserve">      a/o 1..1 サイズ : 小型 | 中型 | 大型 | コンパクト </t>
  </si>
  <si>
    <t xml:space="preserve">      a/o 1..1 収納タイプ : 引き出し | 棚 | ドア付き | オープンタイプ </t>
  </si>
  <si>
    <t xml:space="preserve">      a/o 1..1 カラー : 白 | 黒 | 茶 | クリーム | 多彩 </t>
  </si>
  <si>
    <t xml:space="preserve">      a/o 1..1 機能性 : 鏡付き | 照明付き | キャスター付き | 折り畳み可能 </t>
  </si>
  <si>
    <t xml:space="preserve">      a/o 1..1 表面処理 : ラミネート | 塗装 | ニス塗り | 未処理 </t>
  </si>
  <si>
    <t xml:space="preserve">      a/o 1..1 設置場所 : ベッドルーム | クローゼット | バスルーム | エントランス </t>
  </si>
  <si>
    <t xml:space="preserve">      a/o 1..1 ターゲットユーザー : 大人 | 子供 | 十代 | プロフェッショナル </t>
  </si>
  <si>
    <t xml:space="preserve">      a/o 1..1 製造国 : 日本製 | 海外製 | 手作り | 産地ブランド </t>
  </si>
  <si>
    <t xml:space="preserve">      a/o 1..1 追加機能 : 分割可能 | 拡張機能 | カスタマイズ可能 </t>
  </si>
  <si>
    <t xml:space="preserve">      a/o 1..1 付属品 : ミラー | 椅子 | オーガナイザー | パワーアウトレット </t>
  </si>
  <si>
    <t xml:space="preserve">      a/o 1..1 組立状態 : 組み立て済み | DIY組立 | 部分組み立て </t>
  </si>
  <si>
    <t xml:space="preserve">      a/o 1..1 ケア方法 : 水拭き | 乾拭き | 専用クリーナー利用 | 定期的なメンテナンス </t>
  </si>
  <si>
    <r>
      <t>p/o・a/oとして正しければ</t>
    </r>
    <r>
      <rPr>
        <sz val="11"/>
        <color theme="1"/>
        <rFont val="ＭＳ Ｐゴシック"/>
        <family val="2"/>
        <charset val="128"/>
      </rPr>
      <t>1違えば2</t>
    </r>
    <rPh sb="10" eb="11">
      <t>タダ</t>
    </rPh>
    <rPh sb="16" eb="17">
      <t>チガ</t>
    </rPh>
    <phoneticPr fontId="10"/>
  </si>
  <si>
    <t>クラス制約が評価対象の概念であり、ロール概念もクラス制約も正しい場合1それ以外2</t>
    <rPh sb="3" eb="5">
      <t>セイヤク</t>
    </rPh>
    <rPh sb="6" eb="10">
      <t>ヒョウカタイショウ</t>
    </rPh>
    <rPh sb="11" eb="13">
      <t>ガイネン</t>
    </rPh>
    <rPh sb="20" eb="22">
      <t>ガイネン</t>
    </rPh>
    <rPh sb="26" eb="28">
      <t>セイヤク</t>
    </rPh>
    <rPh sb="29" eb="30">
      <t>タダ</t>
    </rPh>
    <rPh sb="32" eb="34">
      <t>バアイ</t>
    </rPh>
    <rPh sb="37" eb="39">
      <t>イガイ</t>
    </rPh>
    <phoneticPr fontId="10"/>
  </si>
  <si>
    <t>全てのセル数</t>
    <rPh sb="0" eb="1">
      <t>スベ</t>
    </rPh>
    <rPh sb="5" eb="6">
      <t>スウ</t>
    </rPh>
    <phoneticPr fontId="10"/>
  </si>
  <si>
    <t>概念もスロットも正しい数</t>
    <rPh sb="0" eb="2">
      <t>ガイネン</t>
    </rPh>
    <rPh sb="8" eb="9">
      <t>タダ</t>
    </rPh>
    <rPh sb="11" eb="12">
      <t>カズ</t>
    </rPh>
    <phoneticPr fontId="10"/>
  </si>
  <si>
    <r>
      <rPr>
        <sz val="11"/>
        <color theme="1"/>
        <rFont val="ＭＳ ゴシック"/>
        <family val="3"/>
        <charset val="128"/>
      </rPr>
      <t>全てのセル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ＭＳ ゴシック"/>
        <family val="3"/>
        <charset val="128"/>
      </rPr>
      <t>正しい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ＭＳ ゴシック"/>
        <family val="3"/>
        <charset val="128"/>
      </rPr>
      <t>スロットとして正しくない</t>
    </r>
    <phoneticPr fontId="10"/>
  </si>
  <si>
    <r>
      <t>p/oのクラス制約であるかつスロット</t>
    </r>
    <r>
      <rPr>
        <sz val="11"/>
        <color theme="1"/>
        <rFont val="Yu Gothic"/>
        <charset val="128"/>
      </rPr>
      <t>がすべて正しい合計</t>
    </r>
    <rPh sb="7" eb="9">
      <t>セイヤク</t>
    </rPh>
    <rPh sb="22" eb="23">
      <t>タダ</t>
    </rPh>
    <rPh sb="25" eb="27">
      <t>ゴウケイ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</si>
  <si>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のクラス制約であるかつスロットがすべて正しい数</t>
    </r>
    <phoneticPr fontId="10"/>
  </si>
  <si>
    <r>
      <rPr>
        <sz val="11"/>
        <color theme="1"/>
        <rFont val="ＭＳ ゴシック"/>
        <family val="3"/>
        <charset val="128"/>
      </rPr>
      <t>pの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か</t>
    </r>
    <r>
      <rPr>
        <sz val="11"/>
        <color theme="1"/>
        <rFont val="Calibri"/>
        <family val="3"/>
      </rPr>
      <t>2</t>
    </r>
    <r>
      <rPr>
        <sz val="11"/>
        <color theme="1"/>
        <rFont val="ＭＳ Ｐゴシック"/>
        <family val="3"/>
        <charset val="128"/>
      </rPr>
      <t>の数</t>
    </r>
    <rPh sb="6" eb="7">
      <t>カズ</t>
    </rPh>
    <phoneticPr fontId="10"/>
  </si>
  <si>
    <r>
      <rPr>
        <sz val="11"/>
        <color theme="1"/>
        <rFont val="ＭＳ 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か2</t>
    </r>
    <r>
      <rPr>
        <sz val="11"/>
        <color theme="1"/>
        <rFont val="ＭＳ Ｐゴシック"/>
        <family val="3"/>
        <charset val="128"/>
      </rPr>
      <t>の数</t>
    </r>
    <rPh sb="6" eb="7">
      <t>カズ</t>
    </rPh>
    <phoneticPr fontId="10"/>
  </si>
  <si>
    <t>p/o</t>
  </si>
  <si>
    <t>p/oとして正しいものの数</t>
    <rPh sb="6" eb="7">
      <t>タダ</t>
    </rPh>
    <rPh sb="12" eb="13">
      <t>カズ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</si>
  <si>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として正しい</t>
    </r>
    <r>
      <rPr>
        <sz val="11"/>
        <color theme="1"/>
        <rFont val="Yu Gothic"/>
        <family val="2"/>
        <charset val="128"/>
      </rPr>
      <t>ものの数</t>
    </r>
    <rPh sb="6" eb="7">
      <t>タダ</t>
    </rPh>
    <rPh sb="12" eb="13">
      <t>カズ</t>
    </rPh>
    <phoneticPr fontId="10"/>
  </si>
  <si>
    <r>
      <t>p/o</t>
    </r>
    <r>
      <rPr>
        <sz val="11"/>
        <color theme="1"/>
        <rFont val="ＭＳ ゴシック"/>
        <family val="3"/>
        <charset val="128"/>
      </rPr>
      <t>・</t>
    </r>
    <r>
      <rPr>
        <sz val="11"/>
        <color theme="1"/>
        <rFont val="Calibri"/>
        <family val="2"/>
        <scheme val="minor"/>
      </rPr>
      <t>a/o</t>
    </r>
    <r>
      <rPr>
        <sz val="11"/>
        <color theme="1"/>
        <rFont val="ＭＳ ゴシック"/>
        <family val="3"/>
        <charset val="128"/>
      </rPr>
      <t>合わせた物</t>
    </r>
    <rPh sb="7" eb="8">
      <t>ア</t>
    </rPh>
    <rPh sb="11" eb="12">
      <t>モノ</t>
    </rPh>
    <phoneticPr fontId="10"/>
  </si>
  <si>
    <r>
      <t>p</t>
    </r>
    <r>
      <rPr>
        <sz val="11"/>
        <color theme="1"/>
        <rFont val="ＭＳ Ｐゴシック"/>
        <family val="3"/>
        <charset val="128"/>
      </rPr>
      <t>の2の数</t>
    </r>
    <rPh sb="4" eb="5">
      <t>カズ</t>
    </rPh>
    <phoneticPr fontId="10"/>
  </si>
  <si>
    <r>
      <rPr>
        <sz val="11"/>
        <color theme="1"/>
        <rFont val="ＭＳ Ｐ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の数</t>
    </r>
    <rPh sb="4" eb="5">
      <t>カズ</t>
    </rPh>
    <phoneticPr fontId="10"/>
  </si>
  <si>
    <r>
      <t>p/o</t>
    </r>
    <r>
      <rPr>
        <sz val="11"/>
        <color theme="1"/>
        <rFont val="Yu Gothic"/>
        <charset val="128"/>
      </rPr>
      <t>を想定して取得している数</t>
    </r>
    <rPh sb="4" eb="6">
      <t>ソウテイ</t>
    </rPh>
    <rPh sb="8" eb="10">
      <t>シュトク</t>
    </rPh>
    <rPh sb="14" eb="15">
      <t>カズ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</si>
  <si>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を想定して取得している数</t>
    </r>
    <phoneticPr fontId="10"/>
  </si>
  <si>
    <t>p/oの正答率</t>
    <rPh sb="4" eb="7">
      <t>セイトウリツ</t>
    </rPh>
    <phoneticPr fontId="10"/>
  </si>
  <si>
    <t>a/oの正答率</t>
    <rPh sb="4" eb="7">
      <t>セイトウリツ</t>
    </rPh>
    <phoneticPr fontId="10"/>
  </si>
  <si>
    <r>
      <t>p/o</t>
    </r>
    <r>
      <rPr>
        <sz val="11"/>
        <color theme="1"/>
        <rFont val="Yu Gothic"/>
        <charset val="128"/>
      </rPr>
      <t>・</t>
    </r>
    <r>
      <rPr>
        <sz val="11"/>
        <color theme="1"/>
        <rFont val="Calibri"/>
        <family val="2"/>
        <scheme val="minor"/>
      </rPr>
      <t>a/oを合わせた正答率</t>
    </r>
    <rPh sb="8" eb="9">
      <t>ア</t>
    </rPh>
    <rPh sb="12" eb="15">
      <t>セイトウリツ</t>
    </rPh>
    <phoneticPr fontId="10"/>
  </si>
  <si>
    <t>クラス制約と評価対象の概念に関係がない0の数</t>
    <rPh sb="3" eb="5">
      <t>セイヤク</t>
    </rPh>
    <rPh sb="6" eb="8">
      <t>ヒョウカ</t>
    </rPh>
    <rPh sb="8" eb="10">
      <t>タイショウ</t>
    </rPh>
    <rPh sb="11" eb="13">
      <t>ガイネン</t>
    </rPh>
    <rPh sb="14" eb="16">
      <t>カンケイ</t>
    </rPh>
    <rPh sb="21" eb="22">
      <t>カズ</t>
    </rPh>
    <phoneticPr fontId="10"/>
  </si>
  <si>
    <t>クラス制約と評価対象の概念に関係性があり、ロール概念が正しくない1の数</t>
    <rPh sb="3" eb="5">
      <t>セイヤク</t>
    </rPh>
    <rPh sb="6" eb="8">
      <t>ヒョウカ</t>
    </rPh>
    <rPh sb="8" eb="10">
      <t>タイショウ</t>
    </rPh>
    <rPh sb="11" eb="13">
      <t>ガイネン</t>
    </rPh>
    <rPh sb="14" eb="17">
      <t>カンケイセイ</t>
    </rPh>
    <rPh sb="24" eb="26">
      <t>ガイネン</t>
    </rPh>
    <rPh sb="27" eb="28">
      <t>タダ</t>
    </rPh>
    <rPh sb="34" eb="35">
      <t>カズ</t>
    </rPh>
    <phoneticPr fontId="10"/>
  </si>
  <si>
    <t>クラス制約と評価対象の概念に関係性があり、ロール概念が正しい2の数</t>
    <rPh sb="27" eb="28">
      <t>タダ</t>
    </rPh>
    <phoneticPr fontId="10"/>
  </si>
  <si>
    <t>全体からの割合</t>
    <rPh sb="0" eb="2">
      <t>ゼンタイ</t>
    </rPh>
    <rPh sb="5" eb="7">
      <t>ワリアイ</t>
    </rPh>
    <phoneticPr fontId="10"/>
  </si>
  <si>
    <t>a/o</t>
  </si>
  <si>
    <r>
      <t>p/o</t>
    </r>
    <r>
      <rPr>
        <sz val="11"/>
        <color theme="1"/>
        <rFont val="ＭＳ ゴシック"/>
        <family val="3"/>
        <charset val="128"/>
      </rPr>
      <t>・</t>
    </r>
    <r>
      <rPr>
        <sz val="11"/>
        <color theme="1"/>
        <rFont val="Calibri"/>
        <family val="2"/>
        <scheme val="minor"/>
      </rPr>
      <t>a/o</t>
    </r>
    <r>
      <rPr>
        <sz val="11"/>
        <color theme="1"/>
        <rFont val="ＭＳ ゴシック"/>
        <family val="3"/>
        <charset val="128"/>
      </rPr>
      <t>の判定</t>
    </r>
    <r>
      <rPr>
        <sz val="11"/>
        <color theme="1"/>
        <rFont val="Calibri"/>
        <family val="2"/>
        <scheme val="minor"/>
      </rPr>
      <t>(%)</t>
    </r>
    <rPh sb="8" eb="10">
      <t>ハンテイ</t>
    </rPh>
    <phoneticPr fontId="10"/>
  </si>
  <si>
    <t>取得した関連概念(%)</t>
    <rPh sb="0" eb="2">
      <t>シュトク</t>
    </rPh>
    <rPh sb="4" eb="8">
      <t>カンレンガイネン</t>
    </rPh>
    <phoneticPr fontId="10"/>
  </si>
  <si>
    <t>取得した関係の種類(%)</t>
    <rPh sb="0" eb="2">
      <t>シュトク</t>
    </rPh>
    <rPh sb="4" eb="6">
      <t>カンケイ</t>
    </rPh>
    <rPh sb="7" eb="9">
      <t>シュルイ</t>
    </rPh>
    <phoneticPr fontId="10"/>
  </si>
  <si>
    <t>p/o</t>
    <phoneticPr fontId="10"/>
  </si>
  <si>
    <t>a/o</t>
    <phoneticPr fontId="10"/>
  </si>
  <si>
    <t>paの総数</t>
    <rPh sb="3" eb="5">
      <t>ソウスウ</t>
    </rPh>
    <phoneticPr fontId="10"/>
  </si>
  <si>
    <r>
      <t>全てのセル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8"/>
        <scheme val="minor"/>
      </rPr>
      <t>正しい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3"/>
        <charset val="128"/>
        <scheme val="minor"/>
      </rPr>
      <t>スロットとして正しくない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</si>
</sst>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游ゴシック"/>
      <family val="3"/>
      <charset val="128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Yu Gothic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3"/>
    </font>
    <font>
      <sz val="11"/>
      <color theme="1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abSelected="1" topLeftCell="B1" workbookViewId="0">
      <pane ySplit="3" topLeftCell="A4" activePane="bottomLeft" state="frozen"/>
      <selection pane="bottomLeft" activeCell="N22" sqref="N22"/>
    </sheetView>
  </sheetViews>
  <sheetFormatPr defaultColWidth="14.3984375" defaultRowHeight="15" customHeight="1"/>
  <cols>
    <col min="1" max="1" width="68" customWidth="1"/>
    <col min="2" max="2" width="33.265625" customWidth="1"/>
    <col min="3" max="3" width="25.59765625" customWidth="1"/>
    <col min="4" max="4" width="30.53125" customWidth="1"/>
    <col min="5" max="26" width="8.73046875" customWidth="1"/>
  </cols>
  <sheetData>
    <row r="1" spans="1:14" ht="17.25" customHeight="1">
      <c r="A1" s="1" t="s">
        <v>0</v>
      </c>
      <c r="B1" s="2"/>
    </row>
    <row r="2" spans="1:14" ht="17.25" customHeight="1">
      <c r="A2" s="3" t="s">
        <v>1</v>
      </c>
      <c r="B2" s="2"/>
      <c r="C2" s="4" t="s">
        <v>2</v>
      </c>
    </row>
    <row r="3" spans="1:14" ht="67.5" customHeight="1">
      <c r="A3" s="5" t="s">
        <v>3</v>
      </c>
      <c r="B3" s="6" t="s">
        <v>4</v>
      </c>
      <c r="C3" s="3" t="s">
        <v>5</v>
      </c>
      <c r="D3" s="7" t="s">
        <v>6</v>
      </c>
      <c r="K3" s="4"/>
    </row>
    <row r="4" spans="1:14" ht="17.25" customHeight="1">
      <c r="A4" s="4" t="s">
        <v>7</v>
      </c>
      <c r="B4" s="8"/>
      <c r="C4" s="8"/>
    </row>
    <row r="5" spans="1:14" ht="17.25" customHeight="1">
      <c r="A5" s="4" t="s">
        <v>8</v>
      </c>
      <c r="B5" s="8">
        <v>1</v>
      </c>
      <c r="C5" s="8">
        <v>2</v>
      </c>
    </row>
    <row r="6" spans="1:14" ht="17.25" customHeight="1">
      <c r="A6" s="4" t="s">
        <v>9</v>
      </c>
      <c r="B6" s="8">
        <v>2</v>
      </c>
      <c r="C6" s="8">
        <v>0</v>
      </c>
    </row>
    <row r="7" spans="1:14" ht="17.25" customHeight="1">
      <c r="A7" s="4"/>
      <c r="B7" s="8"/>
      <c r="C7" s="8"/>
    </row>
    <row r="8" spans="1:14" ht="17.25" customHeight="1">
      <c r="A8" s="4" t="s">
        <v>10</v>
      </c>
      <c r="B8" s="8"/>
      <c r="C8" s="8"/>
      <c r="F8" s="12" t="s">
        <v>618</v>
      </c>
      <c r="G8" s="13" t="s">
        <v>619</v>
      </c>
      <c r="H8" s="14" t="s">
        <v>620</v>
      </c>
      <c r="I8" s="15" t="s">
        <v>621</v>
      </c>
      <c r="J8" s="16" t="s">
        <v>622</v>
      </c>
      <c r="K8" s="12" t="s">
        <v>623</v>
      </c>
      <c r="L8" s="12" t="s">
        <v>624</v>
      </c>
      <c r="M8" s="16" t="s">
        <v>625</v>
      </c>
      <c r="N8" s="16" t="s">
        <v>626</v>
      </c>
    </row>
    <row r="9" spans="1:14" ht="17.25" customHeight="1">
      <c r="A9" s="4" t="s">
        <v>11</v>
      </c>
      <c r="B9" s="9">
        <v>1</v>
      </c>
      <c r="C9" s="9">
        <v>2</v>
      </c>
      <c r="E9" s="12" t="s">
        <v>627</v>
      </c>
      <c r="F9">
        <f>IF(AND(E9="p/o", B9=1), 1, IF(AND(E9="p/o", B9=2), 2, ""))</f>
        <v>1</v>
      </c>
      <c r="G9">
        <f>IF(AND(F9=1, C9=2), 1, 2)</f>
        <v>1</v>
      </c>
      <c r="H9">
        <f>COUNTA(B9:B40)</f>
        <v>32</v>
      </c>
      <c r="I9">
        <f>COUNTIF(G9:G40, 1)</f>
        <v>27</v>
      </c>
      <c r="J9">
        <f>H9-I9</f>
        <v>5</v>
      </c>
      <c r="K9" s="4">
        <f>COUNTIF(G9:G20, 1)</f>
        <v>12</v>
      </c>
      <c r="L9">
        <f>COUNTIF(G21:G40, 1)</f>
        <v>15</v>
      </c>
      <c r="M9">
        <f>COUNTIF(C9:C20, 1) + COUNTIF(C9:C20, 2)</f>
        <v>12</v>
      </c>
      <c r="N9">
        <f>COUNTIF(C21:C40, 1) + COUNTIF(C21:C40, 2)</f>
        <v>16</v>
      </c>
    </row>
    <row r="10" spans="1:14" ht="17.25" customHeight="1">
      <c r="A10" s="4" t="s">
        <v>12</v>
      </c>
      <c r="B10" s="9">
        <v>1</v>
      </c>
      <c r="C10" s="9">
        <v>2</v>
      </c>
      <c r="E10" s="12" t="s">
        <v>627</v>
      </c>
      <c r="F10">
        <f t="shared" ref="F10:F20" si="0">IF(AND(E10="p/o", B10=1), 1, IF(AND(E10="p/o", B10=2), 2, ""))</f>
        <v>1</v>
      </c>
      <c r="G10">
        <f t="shared" ref="G10:G40" si="1">IF(AND(F10=1, C10=2), 1, 2)</f>
        <v>1</v>
      </c>
      <c r="H10" s="12" t="s">
        <v>628</v>
      </c>
      <c r="I10" s="12" t="s">
        <v>629</v>
      </c>
      <c r="J10" s="12" t="s">
        <v>630</v>
      </c>
      <c r="M10" s="12" t="s">
        <v>631</v>
      </c>
      <c r="N10" s="16" t="s">
        <v>632</v>
      </c>
    </row>
    <row r="11" spans="1:14" ht="17.25" customHeight="1">
      <c r="A11" s="4" t="s">
        <v>13</v>
      </c>
      <c r="B11" s="9">
        <v>1</v>
      </c>
      <c r="C11" s="9">
        <v>2</v>
      </c>
      <c r="E11" s="12" t="s">
        <v>627</v>
      </c>
      <c r="F11">
        <f t="shared" si="0"/>
        <v>1</v>
      </c>
      <c r="G11">
        <f t="shared" si="1"/>
        <v>1</v>
      </c>
      <c r="H11">
        <f>COUNTIF(F9:F20, 1)</f>
        <v>12</v>
      </c>
      <c r="I11">
        <f>COUNTIF(F21:F40, 1)</f>
        <v>20</v>
      </c>
      <c r="J11">
        <f>H11+I11</f>
        <v>32</v>
      </c>
      <c r="M11">
        <f>COUNTIF(C9:C20, 2)</f>
        <v>12</v>
      </c>
      <c r="N11">
        <f>COUNTIF(C21:C40, 2)</f>
        <v>15</v>
      </c>
    </row>
    <row r="12" spans="1:14" ht="17.25" customHeight="1">
      <c r="A12" s="4" t="s">
        <v>14</v>
      </c>
      <c r="B12" s="9">
        <v>1</v>
      </c>
      <c r="C12" s="9">
        <v>2</v>
      </c>
      <c r="E12" s="12" t="s">
        <v>627</v>
      </c>
      <c r="F12">
        <f t="shared" si="0"/>
        <v>1</v>
      </c>
      <c r="G12">
        <f t="shared" si="1"/>
        <v>1</v>
      </c>
      <c r="H12" s="12" t="s">
        <v>633</v>
      </c>
      <c r="I12" s="12" t="s">
        <v>634</v>
      </c>
    </row>
    <row r="13" spans="1:14" ht="17.25" customHeight="1">
      <c r="A13" s="4" t="s">
        <v>15</v>
      </c>
      <c r="B13" s="9">
        <v>1</v>
      </c>
      <c r="C13" s="9">
        <v>2</v>
      </c>
      <c r="E13" s="12" t="s">
        <v>627</v>
      </c>
      <c r="F13">
        <f t="shared" si="0"/>
        <v>1</v>
      </c>
      <c r="G13">
        <f t="shared" si="1"/>
        <v>1</v>
      </c>
      <c r="H13">
        <f>COUNTA(E9:E20)</f>
        <v>12</v>
      </c>
      <c r="I13">
        <f>COUNTA(E21:E40)</f>
        <v>20</v>
      </c>
      <c r="J13">
        <f>H13+I13</f>
        <v>32</v>
      </c>
    </row>
    <row r="14" spans="1:14" ht="17.25" customHeight="1">
      <c r="A14" s="4" t="s">
        <v>16</v>
      </c>
      <c r="B14" s="9">
        <v>1</v>
      </c>
      <c r="C14" s="9">
        <v>2</v>
      </c>
      <c r="E14" s="12" t="s">
        <v>627</v>
      </c>
      <c r="F14">
        <f t="shared" si="0"/>
        <v>1</v>
      </c>
      <c r="G14">
        <f t="shared" si="1"/>
        <v>1</v>
      </c>
      <c r="H14" s="12" t="s">
        <v>635</v>
      </c>
      <c r="I14" s="12" t="s">
        <v>636</v>
      </c>
      <c r="J14" s="12" t="s">
        <v>637</v>
      </c>
    </row>
    <row r="15" spans="1:14" ht="17.25" customHeight="1">
      <c r="A15" s="4" t="s">
        <v>17</v>
      </c>
      <c r="B15" s="9">
        <v>1</v>
      </c>
      <c r="C15" s="9">
        <v>2</v>
      </c>
      <c r="E15" s="12" t="s">
        <v>627</v>
      </c>
      <c r="F15">
        <f t="shared" si="0"/>
        <v>1</v>
      </c>
      <c r="G15">
        <f t="shared" si="1"/>
        <v>1</v>
      </c>
      <c r="H15">
        <f>H11/H13*100</f>
        <v>100</v>
      </c>
      <c r="I15">
        <f>I11/I13*100</f>
        <v>100</v>
      </c>
      <c r="J15">
        <f>(J11+J13)/2</f>
        <v>32</v>
      </c>
    </row>
    <row r="16" spans="1:14" ht="17.25" customHeight="1">
      <c r="A16" s="4" t="s">
        <v>18</v>
      </c>
      <c r="B16" s="9">
        <v>1</v>
      </c>
      <c r="C16" s="9">
        <v>2</v>
      </c>
      <c r="E16" s="12" t="s">
        <v>627</v>
      </c>
      <c r="F16">
        <f t="shared" si="0"/>
        <v>1</v>
      </c>
      <c r="G16">
        <f t="shared" si="1"/>
        <v>1</v>
      </c>
      <c r="H16" s="14" t="s">
        <v>638</v>
      </c>
      <c r="I16" s="14" t="s">
        <v>639</v>
      </c>
      <c r="J16" s="17" t="s">
        <v>640</v>
      </c>
    </row>
    <row r="17" spans="1:12" ht="17.25" customHeight="1">
      <c r="A17" s="4" t="s">
        <v>19</v>
      </c>
      <c r="B17" s="9">
        <v>1</v>
      </c>
      <c r="C17" s="9">
        <v>2</v>
      </c>
      <c r="E17" s="12" t="s">
        <v>627</v>
      </c>
      <c r="F17">
        <f t="shared" si="0"/>
        <v>1</v>
      </c>
      <c r="G17">
        <f t="shared" si="1"/>
        <v>1</v>
      </c>
      <c r="H17">
        <f>COUNTIF(C9:C40, 0)</f>
        <v>4</v>
      </c>
      <c r="I17">
        <f>COUNTIF(C9:C40, 1)</f>
        <v>1</v>
      </c>
      <c r="J17">
        <f>COUNTIF(C9:C40, 2)</f>
        <v>27</v>
      </c>
    </row>
    <row r="18" spans="1:12" ht="17.25" customHeight="1">
      <c r="A18" s="4" t="s">
        <v>20</v>
      </c>
      <c r="B18" s="9">
        <v>1</v>
      </c>
      <c r="C18" s="9">
        <v>2</v>
      </c>
      <c r="E18" s="12" t="s">
        <v>627</v>
      </c>
      <c r="F18">
        <f t="shared" si="0"/>
        <v>1</v>
      </c>
      <c r="G18">
        <f t="shared" si="1"/>
        <v>1</v>
      </c>
      <c r="H18" s="14" t="s">
        <v>641</v>
      </c>
      <c r="I18" s="14" t="s">
        <v>641</v>
      </c>
      <c r="J18" s="14" t="s">
        <v>641</v>
      </c>
    </row>
    <row r="19" spans="1:12" ht="17.25" customHeight="1">
      <c r="A19" s="4" t="s">
        <v>21</v>
      </c>
      <c r="B19" s="9">
        <v>1</v>
      </c>
      <c r="C19" s="9">
        <v>2</v>
      </c>
      <c r="E19" s="12" t="s">
        <v>627</v>
      </c>
      <c r="F19">
        <f t="shared" si="0"/>
        <v>1</v>
      </c>
      <c r="G19">
        <f t="shared" si="1"/>
        <v>1</v>
      </c>
      <c r="H19">
        <f>H17/H9*100</f>
        <v>12.5</v>
      </c>
      <c r="I19">
        <f>I17/H9*100</f>
        <v>3.125</v>
      </c>
      <c r="J19">
        <f>J17/H9*100</f>
        <v>84.375</v>
      </c>
    </row>
    <row r="20" spans="1:12" ht="17.25" customHeight="1">
      <c r="A20" s="4" t="s">
        <v>22</v>
      </c>
      <c r="B20" s="9">
        <v>1</v>
      </c>
      <c r="C20" s="9">
        <v>2</v>
      </c>
      <c r="E20" s="12" t="s">
        <v>627</v>
      </c>
      <c r="F20">
        <f t="shared" si="0"/>
        <v>1</v>
      </c>
      <c r="G20">
        <f t="shared" si="1"/>
        <v>1</v>
      </c>
    </row>
    <row r="21" spans="1:12" ht="17.25" customHeight="1">
      <c r="A21" s="4" t="s">
        <v>23</v>
      </c>
      <c r="B21" s="9">
        <v>2</v>
      </c>
      <c r="C21" s="9">
        <v>2</v>
      </c>
      <c r="E21" s="12" t="s">
        <v>642</v>
      </c>
      <c r="F21">
        <f>IF(AND(E21="a/o", B21=2), 1, IF(AND(E21="a/o", B21=2), 2, ""))</f>
        <v>1</v>
      </c>
      <c r="G21">
        <f t="shared" si="1"/>
        <v>1</v>
      </c>
      <c r="I21" s="14"/>
      <c r="J21" s="12" t="s">
        <v>643</v>
      </c>
      <c r="K21" s="14" t="s">
        <v>644</v>
      </c>
      <c r="L21" s="14" t="s">
        <v>645</v>
      </c>
    </row>
    <row r="22" spans="1:12" ht="17.25" customHeight="1">
      <c r="A22" s="4" t="s">
        <v>24</v>
      </c>
      <c r="B22" s="9">
        <v>2</v>
      </c>
      <c r="C22" s="9">
        <v>2</v>
      </c>
      <c r="E22" s="12" t="s">
        <v>642</v>
      </c>
      <c r="F22">
        <f t="shared" ref="F22:F40" si="2">IF(AND(E22="a/o", B22=2), 1, IF(AND(E22="a/o", B22=2), 2, ""))</f>
        <v>1</v>
      </c>
      <c r="G22">
        <f t="shared" si="1"/>
        <v>1</v>
      </c>
      <c r="I22" s="12" t="s">
        <v>646</v>
      </c>
      <c r="J22">
        <f>(H11+H45+H76+H102+H128+H162+H180+H213+H240)/(H13+H47+H78+H104+H130+H164+H182+H215+H242)*100</f>
        <v>100</v>
      </c>
      <c r="K22">
        <f>(M9+M43+M74+M100+M126+M160+M178+M211+M238)/(H13+H47+H78+H104+H130+H164+H182+H215+H242)*100</f>
        <v>100</v>
      </c>
      <c r="L22">
        <f>(M11+M45+M76+M102+M128+M162+M180+M213+M240)/(H13+H47+H78+H104+H130+H164+H182+H215+H242)*100</f>
        <v>100</v>
      </c>
    </row>
    <row r="23" spans="1:12" ht="17.25" customHeight="1">
      <c r="A23" s="4" t="s">
        <v>25</v>
      </c>
      <c r="B23" s="9">
        <v>2</v>
      </c>
      <c r="C23" s="9">
        <v>2</v>
      </c>
      <c r="E23" s="12" t="s">
        <v>642</v>
      </c>
      <c r="F23">
        <f t="shared" si="2"/>
        <v>1</v>
      </c>
      <c r="G23">
        <f t="shared" si="1"/>
        <v>1</v>
      </c>
      <c r="I23" s="12" t="s">
        <v>647</v>
      </c>
      <c r="J23">
        <f>(I11+I45+I76+I102+I128+I162+I180+I213+I240)/(I13+I47+I78+I104+I130+I164+I182+I215+I242)*100</f>
        <v>87.603305785123965</v>
      </c>
      <c r="K23">
        <f>(N9+N43+N74+N100+N126+N160+N178+N211+N238)/(I13+I47+I78+I104+I130+I164+I182+I215+I242)*100</f>
        <v>88.429752066115711</v>
      </c>
      <c r="L23">
        <f>(N11+N45+N76+N102+N128+N162+N180+N213+N240)/(I13+I47+I78+I104+I130+I164+I182+I215+I242)*100</f>
        <v>85.123966942148769</v>
      </c>
    </row>
    <row r="24" spans="1:12" ht="17.25" customHeight="1">
      <c r="A24" s="4" t="s">
        <v>26</v>
      </c>
      <c r="B24" s="9">
        <v>2</v>
      </c>
      <c r="C24" s="9">
        <v>1</v>
      </c>
      <c r="E24" s="12" t="s">
        <v>642</v>
      </c>
      <c r="F24">
        <f t="shared" si="2"/>
        <v>1</v>
      </c>
      <c r="G24">
        <f t="shared" si="1"/>
        <v>2</v>
      </c>
      <c r="I24" s="14" t="s">
        <v>648</v>
      </c>
    </row>
    <row r="25" spans="1:12" ht="17.25" customHeight="1">
      <c r="A25" s="4" t="s">
        <v>27</v>
      </c>
      <c r="B25" s="9">
        <v>2</v>
      </c>
      <c r="C25" s="9">
        <v>2</v>
      </c>
      <c r="E25" s="12" t="s">
        <v>642</v>
      </c>
      <c r="F25">
        <f t="shared" si="2"/>
        <v>1</v>
      </c>
      <c r="G25">
        <f t="shared" si="1"/>
        <v>1</v>
      </c>
      <c r="I25">
        <f>J13+J45+J69+J92+J120+J147+J168+J204+J226</f>
        <v>77</v>
      </c>
    </row>
    <row r="26" spans="1:12" ht="17.25" customHeight="1">
      <c r="A26" s="4" t="s">
        <v>28</v>
      </c>
      <c r="B26" s="9">
        <v>2</v>
      </c>
      <c r="C26" s="9">
        <v>2</v>
      </c>
      <c r="E26" s="12" t="s">
        <v>642</v>
      </c>
      <c r="F26">
        <f t="shared" si="2"/>
        <v>1</v>
      </c>
      <c r="G26">
        <f t="shared" si="1"/>
        <v>1</v>
      </c>
    </row>
    <row r="27" spans="1:12" ht="17.25" customHeight="1">
      <c r="A27" s="4" t="s">
        <v>29</v>
      </c>
      <c r="B27" s="9">
        <v>2</v>
      </c>
      <c r="C27" s="9">
        <v>2</v>
      </c>
      <c r="E27" s="12" t="s">
        <v>642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30</v>
      </c>
      <c r="B28" s="9">
        <v>2</v>
      </c>
      <c r="C28" s="9">
        <v>2</v>
      </c>
      <c r="E28" s="12" t="s">
        <v>642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31</v>
      </c>
      <c r="B29" s="9">
        <v>2</v>
      </c>
      <c r="C29" s="9">
        <v>2</v>
      </c>
      <c r="E29" s="12" t="s">
        <v>642</v>
      </c>
      <c r="F29">
        <f t="shared" si="2"/>
        <v>1</v>
      </c>
      <c r="G29">
        <f t="shared" si="1"/>
        <v>1</v>
      </c>
    </row>
    <row r="30" spans="1:12" ht="17.25" customHeight="1">
      <c r="A30" s="4" t="s">
        <v>32</v>
      </c>
      <c r="B30" s="9">
        <v>2</v>
      </c>
      <c r="C30" s="9">
        <v>2</v>
      </c>
      <c r="E30" s="12" t="s">
        <v>642</v>
      </c>
      <c r="F30">
        <f t="shared" si="2"/>
        <v>1</v>
      </c>
      <c r="G30">
        <f t="shared" si="1"/>
        <v>1</v>
      </c>
    </row>
    <row r="31" spans="1:12" ht="17.25" customHeight="1">
      <c r="A31" s="4" t="s">
        <v>33</v>
      </c>
      <c r="B31" s="9">
        <v>2</v>
      </c>
      <c r="C31" s="9">
        <v>2</v>
      </c>
      <c r="E31" s="12" t="s">
        <v>642</v>
      </c>
      <c r="F31">
        <f t="shared" si="2"/>
        <v>1</v>
      </c>
      <c r="G31">
        <f t="shared" si="1"/>
        <v>1</v>
      </c>
    </row>
    <row r="32" spans="1:12" ht="17.25" customHeight="1">
      <c r="A32" s="4" t="s">
        <v>34</v>
      </c>
      <c r="B32" s="9">
        <v>2</v>
      </c>
      <c r="C32" s="9">
        <v>2</v>
      </c>
      <c r="E32" s="12" t="s">
        <v>642</v>
      </c>
      <c r="F32">
        <f t="shared" si="2"/>
        <v>1</v>
      </c>
      <c r="G32">
        <f t="shared" si="1"/>
        <v>1</v>
      </c>
    </row>
    <row r="33" spans="1:14" ht="17.25" customHeight="1">
      <c r="A33" s="4" t="s">
        <v>35</v>
      </c>
      <c r="B33" s="9">
        <v>2</v>
      </c>
      <c r="C33" s="9">
        <v>2</v>
      </c>
      <c r="E33" s="12" t="s">
        <v>642</v>
      </c>
      <c r="F33">
        <f t="shared" si="2"/>
        <v>1</v>
      </c>
      <c r="G33">
        <f t="shared" si="1"/>
        <v>1</v>
      </c>
    </row>
    <row r="34" spans="1:14" ht="17.25" customHeight="1">
      <c r="A34" s="4" t="s">
        <v>36</v>
      </c>
      <c r="B34" s="9">
        <v>2</v>
      </c>
      <c r="C34" s="9">
        <v>0</v>
      </c>
      <c r="E34" s="12" t="s">
        <v>642</v>
      </c>
      <c r="F34">
        <f t="shared" si="2"/>
        <v>1</v>
      </c>
      <c r="G34">
        <f t="shared" si="1"/>
        <v>2</v>
      </c>
    </row>
    <row r="35" spans="1:14" ht="17.25" customHeight="1">
      <c r="A35" s="4" t="s">
        <v>37</v>
      </c>
      <c r="B35" s="9">
        <v>2</v>
      </c>
      <c r="C35" s="9">
        <v>0</v>
      </c>
      <c r="E35" s="12" t="s">
        <v>642</v>
      </c>
      <c r="F35">
        <f t="shared" si="2"/>
        <v>1</v>
      </c>
      <c r="G35">
        <f t="shared" si="1"/>
        <v>2</v>
      </c>
    </row>
    <row r="36" spans="1:14" ht="17.25" customHeight="1">
      <c r="A36" s="4" t="s">
        <v>38</v>
      </c>
      <c r="B36" s="9">
        <v>2</v>
      </c>
      <c r="C36" s="9">
        <v>0</v>
      </c>
      <c r="E36" s="12" t="s">
        <v>642</v>
      </c>
      <c r="F36">
        <f t="shared" si="2"/>
        <v>1</v>
      </c>
      <c r="G36">
        <f t="shared" si="1"/>
        <v>2</v>
      </c>
    </row>
    <row r="37" spans="1:14" ht="17.25" customHeight="1">
      <c r="A37" s="4" t="s">
        <v>39</v>
      </c>
      <c r="B37" s="9">
        <v>2</v>
      </c>
      <c r="C37" s="9">
        <v>0</v>
      </c>
      <c r="E37" s="12" t="s">
        <v>642</v>
      </c>
      <c r="F37">
        <f t="shared" si="2"/>
        <v>1</v>
      </c>
      <c r="G37">
        <f t="shared" si="1"/>
        <v>2</v>
      </c>
    </row>
    <row r="38" spans="1:14" ht="17.25" customHeight="1">
      <c r="A38" s="4" t="s">
        <v>40</v>
      </c>
      <c r="B38" s="9">
        <v>2</v>
      </c>
      <c r="C38" s="9">
        <v>2</v>
      </c>
      <c r="E38" s="12" t="s">
        <v>642</v>
      </c>
      <c r="F38">
        <f t="shared" si="2"/>
        <v>1</v>
      </c>
      <c r="G38">
        <f t="shared" si="1"/>
        <v>1</v>
      </c>
    </row>
    <row r="39" spans="1:14" ht="17.25" customHeight="1">
      <c r="A39" s="4" t="s">
        <v>41</v>
      </c>
      <c r="B39" s="9">
        <v>2</v>
      </c>
      <c r="C39" s="9">
        <v>2</v>
      </c>
      <c r="E39" s="12" t="s">
        <v>642</v>
      </c>
      <c r="F39">
        <f t="shared" si="2"/>
        <v>1</v>
      </c>
      <c r="G39">
        <f t="shared" si="1"/>
        <v>1</v>
      </c>
    </row>
    <row r="40" spans="1:14" ht="17.25" customHeight="1">
      <c r="A40" s="4" t="s">
        <v>42</v>
      </c>
      <c r="B40" s="9">
        <v>2</v>
      </c>
      <c r="C40" s="9">
        <v>2</v>
      </c>
      <c r="E40" s="12" t="s">
        <v>642</v>
      </c>
      <c r="F40">
        <f t="shared" si="2"/>
        <v>1</v>
      </c>
      <c r="G40">
        <f t="shared" si="1"/>
        <v>1</v>
      </c>
    </row>
    <row r="41" spans="1:14" ht="17.25" customHeight="1">
      <c r="B41" s="8"/>
    </row>
    <row r="42" spans="1:14" ht="17.25" customHeight="1">
      <c r="A42" s="4" t="s">
        <v>43</v>
      </c>
      <c r="B42" s="8"/>
      <c r="C42" s="4"/>
      <c r="F42" s="12" t="s">
        <v>618</v>
      </c>
      <c r="G42" s="13" t="s">
        <v>619</v>
      </c>
      <c r="H42" s="14" t="s">
        <v>620</v>
      </c>
      <c r="I42" s="15" t="s">
        <v>621</v>
      </c>
      <c r="J42" s="16" t="s">
        <v>649</v>
      </c>
      <c r="K42" s="12" t="s">
        <v>623</v>
      </c>
      <c r="L42" s="12" t="s">
        <v>624</v>
      </c>
      <c r="M42" s="16" t="s">
        <v>625</v>
      </c>
      <c r="N42" s="16" t="s">
        <v>626</v>
      </c>
    </row>
    <row r="43" spans="1:14" ht="17.25" customHeight="1">
      <c r="A43" s="4" t="s">
        <v>44</v>
      </c>
      <c r="B43" s="9">
        <v>1</v>
      </c>
      <c r="C43" s="10">
        <v>2</v>
      </c>
      <c r="E43" s="12" t="s">
        <v>627</v>
      </c>
      <c r="F43">
        <f>IF(AND(E43="p/o", B43=1), 1, IF(AND(E43="p/o", B43=2), 2, ""))</f>
        <v>1</v>
      </c>
      <c r="G43">
        <f>IF(AND(F43=1, C43=2), 1, 2)</f>
        <v>1</v>
      </c>
      <c r="H43">
        <f>COUNTA(B43:B71)</f>
        <v>29</v>
      </c>
      <c r="I43">
        <f>COUNTIF(G43:G71, 1)</f>
        <v>21</v>
      </c>
      <c r="J43">
        <f>H43-I43</f>
        <v>8</v>
      </c>
      <c r="K43" s="4">
        <f>COUNTIF(G43:G52, 1)</f>
        <v>10</v>
      </c>
      <c r="L43">
        <f>COUNTIF(G53:G71, 1)</f>
        <v>11</v>
      </c>
      <c r="M43">
        <f>COUNTIF(C43:C52, 1) + COUNTIF(C43:C52, 2)</f>
        <v>10</v>
      </c>
      <c r="N43">
        <f>COUNTIF(C53:C71, 1) + COUNTIF(C53:C71, 2)</f>
        <v>11</v>
      </c>
    </row>
    <row r="44" spans="1:14" ht="17.25" customHeight="1">
      <c r="A44" s="4" t="s">
        <v>45</v>
      </c>
      <c r="B44" s="9">
        <v>1</v>
      </c>
      <c r="C44" s="10">
        <v>2</v>
      </c>
      <c r="E44" s="12" t="s">
        <v>627</v>
      </c>
      <c r="F44">
        <f t="shared" ref="F44:F52" si="3">IF(AND(E44="p/o", B44=1), 1, IF(AND(E44="p/o", B44=2), 2, ""))</f>
        <v>1</v>
      </c>
      <c r="G44">
        <f t="shared" ref="G44:G71" si="4">IF(AND(F44=1, C44=2), 1, 2)</f>
        <v>1</v>
      </c>
      <c r="H44" s="12" t="s">
        <v>628</v>
      </c>
      <c r="I44" s="12" t="s">
        <v>629</v>
      </c>
      <c r="J44" s="12" t="s">
        <v>630</v>
      </c>
      <c r="M44" s="12" t="s">
        <v>631</v>
      </c>
      <c r="N44" s="16" t="s">
        <v>632</v>
      </c>
    </row>
    <row r="45" spans="1:14" ht="17.25" customHeight="1">
      <c r="A45" s="4" t="s">
        <v>46</v>
      </c>
      <c r="B45" s="9">
        <v>1</v>
      </c>
      <c r="C45" s="10">
        <v>2</v>
      </c>
      <c r="E45" s="12" t="s">
        <v>627</v>
      </c>
      <c r="F45">
        <f t="shared" si="3"/>
        <v>1</v>
      </c>
      <c r="G45">
        <f t="shared" si="4"/>
        <v>1</v>
      </c>
      <c r="H45">
        <f>COUNTIF(F43:F52, 1)</f>
        <v>10</v>
      </c>
      <c r="I45">
        <f>COUNTIF(F53:F71, 1)</f>
        <v>19</v>
      </c>
      <c r="J45">
        <f>H45+I45</f>
        <v>29</v>
      </c>
      <c r="M45">
        <f>COUNTIF(C43:C52, 2)</f>
        <v>10</v>
      </c>
      <c r="N45">
        <f>COUNTIF(C53:C71, 2)</f>
        <v>11</v>
      </c>
    </row>
    <row r="46" spans="1:14" ht="17.25" customHeight="1">
      <c r="A46" s="4" t="s">
        <v>47</v>
      </c>
      <c r="B46" s="9">
        <v>1</v>
      </c>
      <c r="C46" s="10">
        <v>2</v>
      </c>
      <c r="E46" s="12" t="s">
        <v>627</v>
      </c>
      <c r="F46">
        <f t="shared" si="3"/>
        <v>1</v>
      </c>
      <c r="G46">
        <f t="shared" si="4"/>
        <v>1</v>
      </c>
      <c r="H46" s="12" t="s">
        <v>633</v>
      </c>
      <c r="I46" s="12" t="s">
        <v>634</v>
      </c>
    </row>
    <row r="47" spans="1:14" ht="17.25" customHeight="1">
      <c r="A47" s="4" t="s">
        <v>48</v>
      </c>
      <c r="B47" s="9">
        <v>1</v>
      </c>
      <c r="C47" s="10">
        <v>2</v>
      </c>
      <c r="E47" s="12" t="s">
        <v>627</v>
      </c>
      <c r="F47">
        <f t="shared" si="3"/>
        <v>1</v>
      </c>
      <c r="G47">
        <f t="shared" si="4"/>
        <v>1</v>
      </c>
      <c r="H47">
        <f>COUNTA(E43:E52)</f>
        <v>10</v>
      </c>
      <c r="I47">
        <f>COUNTA(E53:E71)</f>
        <v>19</v>
      </c>
      <c r="J47">
        <f>H47+I47</f>
        <v>29</v>
      </c>
    </row>
    <row r="48" spans="1:14" ht="17.25" customHeight="1">
      <c r="A48" s="4" t="s">
        <v>49</v>
      </c>
      <c r="B48" s="9">
        <v>1</v>
      </c>
      <c r="C48" s="10">
        <v>2</v>
      </c>
      <c r="E48" s="12" t="s">
        <v>627</v>
      </c>
      <c r="F48">
        <f t="shared" si="3"/>
        <v>1</v>
      </c>
      <c r="G48">
        <f t="shared" si="4"/>
        <v>1</v>
      </c>
      <c r="H48" s="12" t="s">
        <v>635</v>
      </c>
      <c r="I48" s="12" t="s">
        <v>636</v>
      </c>
      <c r="J48" s="12" t="s">
        <v>637</v>
      </c>
    </row>
    <row r="49" spans="1:10" ht="17.25" customHeight="1">
      <c r="A49" s="4" t="s">
        <v>50</v>
      </c>
      <c r="B49" s="9">
        <v>1</v>
      </c>
      <c r="C49" s="10">
        <v>2</v>
      </c>
      <c r="E49" s="12" t="s">
        <v>627</v>
      </c>
      <c r="F49">
        <f t="shared" si="3"/>
        <v>1</v>
      </c>
      <c r="G49">
        <f t="shared" si="4"/>
        <v>1</v>
      </c>
      <c r="H49">
        <f>H45/H47*100</f>
        <v>100</v>
      </c>
      <c r="I49">
        <f>I45/I47*100</f>
        <v>100</v>
      </c>
      <c r="J49">
        <f>(H49+I49)/2</f>
        <v>100</v>
      </c>
    </row>
    <row r="50" spans="1:10" ht="17.25" customHeight="1">
      <c r="A50" s="4" t="s">
        <v>51</v>
      </c>
      <c r="B50" s="9">
        <v>1</v>
      </c>
      <c r="C50" s="10">
        <v>2</v>
      </c>
      <c r="E50" s="12" t="s">
        <v>627</v>
      </c>
      <c r="F50">
        <f t="shared" si="3"/>
        <v>1</v>
      </c>
      <c r="G50">
        <f t="shared" si="4"/>
        <v>1</v>
      </c>
      <c r="H50" s="14" t="s">
        <v>638</v>
      </c>
      <c r="I50" s="14" t="s">
        <v>639</v>
      </c>
      <c r="J50" s="17" t="s">
        <v>640</v>
      </c>
    </row>
    <row r="51" spans="1:10" ht="17.25" customHeight="1">
      <c r="A51" s="4" t="s">
        <v>52</v>
      </c>
      <c r="B51" s="9">
        <v>1</v>
      </c>
      <c r="C51" s="10">
        <v>2</v>
      </c>
      <c r="E51" s="12" t="s">
        <v>627</v>
      </c>
      <c r="F51">
        <f t="shared" si="3"/>
        <v>1</v>
      </c>
      <c r="G51">
        <f t="shared" si="4"/>
        <v>1</v>
      </c>
      <c r="H51">
        <f>COUNTIF(C43:C71, 0)</f>
        <v>8</v>
      </c>
      <c r="I51">
        <f>COUNTIF(C43:C71, 1)</f>
        <v>0</v>
      </c>
      <c r="J51">
        <f>COUNTIF(C43:C71, 2)</f>
        <v>21</v>
      </c>
    </row>
    <row r="52" spans="1:10" ht="17.25" customHeight="1">
      <c r="A52" s="4" t="s">
        <v>53</v>
      </c>
      <c r="B52" s="9">
        <v>1</v>
      </c>
      <c r="C52" s="10">
        <v>2</v>
      </c>
      <c r="E52" s="12" t="s">
        <v>627</v>
      </c>
      <c r="F52">
        <f t="shared" si="3"/>
        <v>1</v>
      </c>
      <c r="G52">
        <f t="shared" si="4"/>
        <v>1</v>
      </c>
      <c r="H52" s="14" t="s">
        <v>641</v>
      </c>
      <c r="I52" s="14" t="s">
        <v>641</v>
      </c>
      <c r="J52" s="14" t="s">
        <v>641</v>
      </c>
    </row>
    <row r="53" spans="1:10" ht="17.25" customHeight="1">
      <c r="A53" s="4" t="s">
        <v>54</v>
      </c>
      <c r="B53" s="9">
        <v>2</v>
      </c>
      <c r="C53" s="10">
        <v>2</v>
      </c>
      <c r="E53" s="12" t="s">
        <v>642</v>
      </c>
      <c r="F53">
        <f>IF(AND(E53="a/o", B53=2), 1, IF(AND(E53="a/o", B53=1), 2, ""))</f>
        <v>1</v>
      </c>
      <c r="G53">
        <f t="shared" si="4"/>
        <v>1</v>
      </c>
      <c r="H53">
        <f>H51/H43*100</f>
        <v>27.586206896551722</v>
      </c>
      <c r="I53">
        <f>I51/H43*100</f>
        <v>0</v>
      </c>
      <c r="J53">
        <f>J51/H43*100</f>
        <v>72.41379310344827</v>
      </c>
    </row>
    <row r="54" spans="1:10" ht="17.25" customHeight="1">
      <c r="A54" s="4" t="s">
        <v>55</v>
      </c>
      <c r="B54" s="9">
        <v>2</v>
      </c>
      <c r="C54" s="10">
        <v>2</v>
      </c>
      <c r="E54" s="12" t="s">
        <v>642</v>
      </c>
      <c r="F54">
        <f t="shared" ref="F54:F71" si="5">IF(AND(E54="a/o", B54=2), 1, IF(AND(E54="a/o", B54=1), 2, ""))</f>
        <v>1</v>
      </c>
      <c r="G54">
        <f t="shared" si="4"/>
        <v>1</v>
      </c>
    </row>
    <row r="55" spans="1:10" ht="17.25" customHeight="1">
      <c r="A55" s="4" t="s">
        <v>56</v>
      </c>
      <c r="B55" s="9">
        <v>2</v>
      </c>
      <c r="C55" s="10">
        <v>2</v>
      </c>
      <c r="E55" s="12" t="s">
        <v>642</v>
      </c>
      <c r="F55">
        <f t="shared" si="5"/>
        <v>1</v>
      </c>
      <c r="G55">
        <f t="shared" si="4"/>
        <v>1</v>
      </c>
    </row>
    <row r="56" spans="1:10" ht="17.25" customHeight="1">
      <c r="A56" s="4" t="s">
        <v>57</v>
      </c>
      <c r="B56" s="9">
        <v>2</v>
      </c>
      <c r="C56" s="10">
        <v>2</v>
      </c>
      <c r="E56" s="12" t="s">
        <v>642</v>
      </c>
      <c r="F56">
        <f t="shared" si="5"/>
        <v>1</v>
      </c>
      <c r="G56">
        <f t="shared" si="4"/>
        <v>1</v>
      </c>
    </row>
    <row r="57" spans="1:10" ht="17.25" customHeight="1">
      <c r="A57" s="4" t="s">
        <v>58</v>
      </c>
      <c r="B57" s="9">
        <v>2</v>
      </c>
      <c r="C57" s="10">
        <v>2</v>
      </c>
      <c r="E57" s="12" t="s">
        <v>642</v>
      </c>
      <c r="F57">
        <f t="shared" si="5"/>
        <v>1</v>
      </c>
      <c r="G57">
        <f t="shared" si="4"/>
        <v>1</v>
      </c>
    </row>
    <row r="58" spans="1:10" ht="17.25" customHeight="1">
      <c r="A58" s="4" t="s">
        <v>59</v>
      </c>
      <c r="B58" s="9">
        <v>2</v>
      </c>
      <c r="C58" s="10">
        <v>2</v>
      </c>
      <c r="E58" s="12" t="s">
        <v>642</v>
      </c>
      <c r="F58">
        <f t="shared" si="5"/>
        <v>1</v>
      </c>
      <c r="G58">
        <f t="shared" si="4"/>
        <v>1</v>
      </c>
    </row>
    <row r="59" spans="1:10" ht="17.25" customHeight="1">
      <c r="A59" s="4" t="s">
        <v>60</v>
      </c>
      <c r="B59" s="9">
        <v>2</v>
      </c>
      <c r="C59" s="10">
        <v>2</v>
      </c>
      <c r="E59" s="12" t="s">
        <v>642</v>
      </c>
      <c r="F59">
        <f t="shared" si="5"/>
        <v>1</v>
      </c>
      <c r="G59">
        <f t="shared" si="4"/>
        <v>1</v>
      </c>
    </row>
    <row r="60" spans="1:10" ht="17.25" customHeight="1">
      <c r="A60" s="4" t="s">
        <v>61</v>
      </c>
      <c r="B60" s="9">
        <v>2</v>
      </c>
      <c r="C60" s="10">
        <v>0</v>
      </c>
      <c r="E60" s="12" t="s">
        <v>642</v>
      </c>
      <c r="F60">
        <f t="shared" si="5"/>
        <v>1</v>
      </c>
      <c r="G60">
        <f t="shared" si="4"/>
        <v>2</v>
      </c>
    </row>
    <row r="61" spans="1:10" ht="17.25" customHeight="1">
      <c r="A61" s="4" t="s">
        <v>62</v>
      </c>
      <c r="B61" s="9">
        <v>2</v>
      </c>
      <c r="C61" s="10">
        <v>2</v>
      </c>
      <c r="E61" s="12" t="s">
        <v>642</v>
      </c>
      <c r="F61">
        <f t="shared" si="5"/>
        <v>1</v>
      </c>
      <c r="G61">
        <f t="shared" si="4"/>
        <v>1</v>
      </c>
    </row>
    <row r="62" spans="1:10" ht="17.25" customHeight="1">
      <c r="A62" s="4" t="s">
        <v>63</v>
      </c>
      <c r="B62" s="9">
        <v>2</v>
      </c>
      <c r="C62" s="10">
        <v>0</v>
      </c>
      <c r="E62" s="12" t="s">
        <v>642</v>
      </c>
      <c r="F62">
        <f t="shared" si="5"/>
        <v>1</v>
      </c>
      <c r="G62">
        <f t="shared" si="4"/>
        <v>2</v>
      </c>
    </row>
    <row r="63" spans="1:10" ht="17.25" customHeight="1">
      <c r="A63" s="4" t="s">
        <v>64</v>
      </c>
      <c r="B63" s="9">
        <v>2</v>
      </c>
      <c r="C63" s="10">
        <v>2</v>
      </c>
      <c r="E63" s="12" t="s">
        <v>642</v>
      </c>
      <c r="F63">
        <f t="shared" si="5"/>
        <v>1</v>
      </c>
      <c r="G63">
        <f t="shared" si="4"/>
        <v>1</v>
      </c>
    </row>
    <row r="64" spans="1:10" ht="17.25" customHeight="1">
      <c r="A64" s="4" t="s">
        <v>65</v>
      </c>
      <c r="B64" s="9">
        <v>2</v>
      </c>
      <c r="C64" s="10">
        <v>0</v>
      </c>
      <c r="E64" s="12" t="s">
        <v>642</v>
      </c>
      <c r="F64">
        <f t="shared" si="5"/>
        <v>1</v>
      </c>
      <c r="G64">
        <f t="shared" si="4"/>
        <v>2</v>
      </c>
    </row>
    <row r="65" spans="1:14" ht="17.25" customHeight="1">
      <c r="A65" s="4" t="s">
        <v>66</v>
      </c>
      <c r="B65" s="9">
        <v>2</v>
      </c>
      <c r="C65" s="10">
        <v>0</v>
      </c>
      <c r="E65" s="12" t="s">
        <v>642</v>
      </c>
      <c r="F65">
        <f t="shared" si="5"/>
        <v>1</v>
      </c>
      <c r="G65">
        <f t="shared" si="4"/>
        <v>2</v>
      </c>
    </row>
    <row r="66" spans="1:14" ht="17.25" customHeight="1">
      <c r="A66" s="4" t="s">
        <v>67</v>
      </c>
      <c r="B66" s="9">
        <v>2</v>
      </c>
      <c r="C66" s="10">
        <v>0</v>
      </c>
      <c r="E66" s="12" t="s">
        <v>642</v>
      </c>
      <c r="F66">
        <f t="shared" si="5"/>
        <v>1</v>
      </c>
      <c r="G66">
        <f t="shared" si="4"/>
        <v>2</v>
      </c>
    </row>
    <row r="67" spans="1:14" ht="17.25" customHeight="1">
      <c r="A67" s="4" t="s">
        <v>68</v>
      </c>
      <c r="B67" s="9">
        <v>2</v>
      </c>
      <c r="C67" s="10">
        <v>0</v>
      </c>
      <c r="E67" s="12" t="s">
        <v>642</v>
      </c>
      <c r="F67">
        <f t="shared" si="5"/>
        <v>1</v>
      </c>
      <c r="G67">
        <f t="shared" si="4"/>
        <v>2</v>
      </c>
    </row>
    <row r="68" spans="1:14" ht="17.25" customHeight="1">
      <c r="A68" s="4" t="s">
        <v>69</v>
      </c>
      <c r="B68" s="9">
        <v>2</v>
      </c>
      <c r="C68" s="10">
        <v>0</v>
      </c>
      <c r="E68" s="12" t="s">
        <v>642</v>
      </c>
      <c r="F68">
        <f t="shared" si="5"/>
        <v>1</v>
      </c>
      <c r="G68">
        <f t="shared" si="4"/>
        <v>2</v>
      </c>
    </row>
    <row r="69" spans="1:14" ht="17.25" customHeight="1">
      <c r="A69" s="4" t="s">
        <v>70</v>
      </c>
      <c r="B69" s="9">
        <v>2</v>
      </c>
      <c r="C69" s="10">
        <v>0</v>
      </c>
      <c r="E69" s="12" t="s">
        <v>642</v>
      </c>
      <c r="F69">
        <f t="shared" si="5"/>
        <v>1</v>
      </c>
      <c r="G69">
        <f t="shared" si="4"/>
        <v>2</v>
      </c>
    </row>
    <row r="70" spans="1:14" ht="17.25" customHeight="1">
      <c r="A70" s="4" t="s">
        <v>71</v>
      </c>
      <c r="B70" s="9">
        <v>2</v>
      </c>
      <c r="C70" s="10">
        <v>2</v>
      </c>
      <c r="E70" s="12" t="s">
        <v>642</v>
      </c>
      <c r="F70">
        <f t="shared" si="5"/>
        <v>1</v>
      </c>
      <c r="G70">
        <f t="shared" si="4"/>
        <v>1</v>
      </c>
    </row>
    <row r="71" spans="1:14" ht="17.25" customHeight="1">
      <c r="A71" s="4" t="s">
        <v>72</v>
      </c>
      <c r="B71" s="9">
        <v>2</v>
      </c>
      <c r="C71" s="10">
        <v>2</v>
      </c>
      <c r="E71" s="12" t="s">
        <v>642</v>
      </c>
      <c r="F71">
        <f t="shared" si="5"/>
        <v>1</v>
      </c>
      <c r="G71">
        <f t="shared" si="4"/>
        <v>1</v>
      </c>
    </row>
    <row r="72" spans="1:14" ht="17.25" customHeight="1">
      <c r="B72" s="8"/>
    </row>
    <row r="73" spans="1:14" ht="17.25" customHeight="1">
      <c r="A73" s="4" t="s">
        <v>73</v>
      </c>
      <c r="B73" s="8"/>
      <c r="C73" s="4"/>
      <c r="D73" s="4"/>
      <c r="F73" s="12" t="s">
        <v>618</v>
      </c>
      <c r="G73" s="13" t="s">
        <v>619</v>
      </c>
      <c r="H73" s="14" t="s">
        <v>620</v>
      </c>
      <c r="I73" s="15" t="s">
        <v>621</v>
      </c>
      <c r="J73" s="16" t="s">
        <v>649</v>
      </c>
      <c r="K73" s="12" t="s">
        <v>623</v>
      </c>
      <c r="L73" s="12" t="s">
        <v>624</v>
      </c>
      <c r="M73" s="16" t="s">
        <v>625</v>
      </c>
      <c r="N73" s="16" t="s">
        <v>626</v>
      </c>
    </row>
    <row r="74" spans="1:14" ht="17.25" customHeight="1">
      <c r="A74" s="4" t="s">
        <v>44</v>
      </c>
      <c r="B74" s="9">
        <v>1</v>
      </c>
      <c r="C74" s="10">
        <v>2</v>
      </c>
      <c r="E74" s="12" t="s">
        <v>627</v>
      </c>
      <c r="F74">
        <f>IF(AND(E74="p/o", B74=1), 1, IF(AND(E74="p/o", B74=2), 2, ""))</f>
        <v>1</v>
      </c>
      <c r="G74">
        <f>IF(AND(F74=1, C74=2), 1, 2)</f>
        <v>1</v>
      </c>
      <c r="H74">
        <f>COUNTA(B74:B97)</f>
        <v>24</v>
      </c>
      <c r="I74">
        <f>COUNTIF(G74:G97, 1)</f>
        <v>21</v>
      </c>
      <c r="J74">
        <f>H74-I74</f>
        <v>3</v>
      </c>
      <c r="K74" s="4">
        <f>COUNTIF(G74:G83, 1)</f>
        <v>10</v>
      </c>
      <c r="L74">
        <f>COUNTIF(G84:G97, 1)</f>
        <v>11</v>
      </c>
      <c r="M74">
        <f>COUNTIF(C74:C83, 1) + COUNTIF(C74:C83, 2)</f>
        <v>10</v>
      </c>
      <c r="N74">
        <f>COUNTIF(C84:C97, 1) + COUNTIF(C84:C97, 2)</f>
        <v>12</v>
      </c>
    </row>
    <row r="75" spans="1:14" ht="17.25" customHeight="1">
      <c r="A75" s="4" t="s">
        <v>74</v>
      </c>
      <c r="B75" s="9">
        <v>1</v>
      </c>
      <c r="C75" s="10">
        <v>2</v>
      </c>
      <c r="E75" s="12" t="s">
        <v>627</v>
      </c>
      <c r="F75">
        <f t="shared" ref="F75:F83" si="6">IF(AND(E75="p/o", B75=1), 1, IF(AND(E75="p/o", B75=2), 2, ""))</f>
        <v>1</v>
      </c>
      <c r="G75">
        <f t="shared" ref="G75:G97" si="7">IF(AND(F75=1, C75=2), 1, 2)</f>
        <v>1</v>
      </c>
      <c r="H75" s="12" t="s">
        <v>628</v>
      </c>
      <c r="I75" s="12" t="s">
        <v>629</v>
      </c>
      <c r="J75" s="12" t="s">
        <v>630</v>
      </c>
      <c r="M75" s="12" t="s">
        <v>631</v>
      </c>
      <c r="N75" s="16" t="s">
        <v>632</v>
      </c>
    </row>
    <row r="76" spans="1:14" ht="17.25" customHeight="1">
      <c r="A76" s="4" t="s">
        <v>75</v>
      </c>
      <c r="B76" s="9">
        <v>1</v>
      </c>
      <c r="C76" s="10">
        <v>2</v>
      </c>
      <c r="E76" s="12" t="s">
        <v>627</v>
      </c>
      <c r="F76">
        <f t="shared" si="6"/>
        <v>1</v>
      </c>
      <c r="G76">
        <f t="shared" si="7"/>
        <v>1</v>
      </c>
      <c r="H76">
        <f>COUNTIF(F74:F83, 1)</f>
        <v>10</v>
      </c>
      <c r="I76">
        <f>COUNTIF(F84:F97, 1)</f>
        <v>14</v>
      </c>
      <c r="J76">
        <f>H76+I76</f>
        <v>24</v>
      </c>
      <c r="M76">
        <f>COUNTIF(C74:C83, 2)</f>
        <v>10</v>
      </c>
      <c r="N76">
        <f>COUNTIF(C84:C97, 2)</f>
        <v>11</v>
      </c>
    </row>
    <row r="77" spans="1:14" ht="17.25" customHeight="1">
      <c r="A77" s="4" t="s">
        <v>76</v>
      </c>
      <c r="B77" s="9">
        <v>1</v>
      </c>
      <c r="C77" s="10">
        <v>2</v>
      </c>
      <c r="E77" s="12" t="s">
        <v>627</v>
      </c>
      <c r="F77">
        <f t="shared" si="6"/>
        <v>1</v>
      </c>
      <c r="G77">
        <f t="shared" si="7"/>
        <v>1</v>
      </c>
      <c r="H77" s="12" t="s">
        <v>633</v>
      </c>
      <c r="I77" s="12" t="s">
        <v>634</v>
      </c>
    </row>
    <row r="78" spans="1:14" ht="17.25" customHeight="1">
      <c r="A78" s="4" t="s">
        <v>77</v>
      </c>
      <c r="B78" s="9">
        <v>1</v>
      </c>
      <c r="C78" s="10">
        <v>2</v>
      </c>
      <c r="E78" s="12" t="s">
        <v>627</v>
      </c>
      <c r="F78">
        <f t="shared" si="6"/>
        <v>1</v>
      </c>
      <c r="G78">
        <f t="shared" si="7"/>
        <v>1</v>
      </c>
      <c r="H78">
        <f>COUNTA(F74:F83)</f>
        <v>10</v>
      </c>
      <c r="I78">
        <f>COUNTA(F84:F97)</f>
        <v>14</v>
      </c>
      <c r="J78">
        <f>H78+I78</f>
        <v>24</v>
      </c>
    </row>
    <row r="79" spans="1:14" ht="17.25" customHeight="1">
      <c r="A79" s="4" t="s">
        <v>78</v>
      </c>
      <c r="B79" s="9">
        <v>1</v>
      </c>
      <c r="C79" s="10">
        <v>2</v>
      </c>
      <c r="E79" s="12" t="s">
        <v>627</v>
      </c>
      <c r="F79">
        <f t="shared" si="6"/>
        <v>1</v>
      </c>
      <c r="G79">
        <f t="shared" si="7"/>
        <v>1</v>
      </c>
      <c r="H79" s="12" t="s">
        <v>635</v>
      </c>
      <c r="I79" s="12" t="s">
        <v>636</v>
      </c>
      <c r="J79" s="12" t="s">
        <v>637</v>
      </c>
    </row>
    <row r="80" spans="1:14" ht="17.25" customHeight="1">
      <c r="A80" s="4" t="s">
        <v>79</v>
      </c>
      <c r="B80" s="9">
        <v>1</v>
      </c>
      <c r="C80" s="10">
        <v>2</v>
      </c>
      <c r="E80" s="12" t="s">
        <v>627</v>
      </c>
      <c r="F80">
        <f t="shared" si="6"/>
        <v>1</v>
      </c>
      <c r="G80">
        <f t="shared" si="7"/>
        <v>1</v>
      </c>
      <c r="H80">
        <f>H76/H78*100</f>
        <v>100</v>
      </c>
      <c r="I80">
        <f>I76/I78*100</f>
        <v>100</v>
      </c>
      <c r="J80">
        <f>(H80+I80)/2</f>
        <v>100</v>
      </c>
    </row>
    <row r="81" spans="1:10" ht="17.25" customHeight="1">
      <c r="A81" s="4" t="s">
        <v>80</v>
      </c>
      <c r="B81" s="9">
        <v>1</v>
      </c>
      <c r="C81" s="10">
        <v>2</v>
      </c>
      <c r="E81" s="12" t="s">
        <v>627</v>
      </c>
      <c r="F81">
        <f t="shared" si="6"/>
        <v>1</v>
      </c>
      <c r="G81">
        <f t="shared" si="7"/>
        <v>1</v>
      </c>
      <c r="H81" s="14" t="s">
        <v>638</v>
      </c>
      <c r="I81" s="14" t="s">
        <v>639</v>
      </c>
      <c r="J81" s="17" t="s">
        <v>640</v>
      </c>
    </row>
    <row r="82" spans="1:10" ht="17.25" customHeight="1">
      <c r="A82" s="4" t="s">
        <v>81</v>
      </c>
      <c r="B82" s="9">
        <v>1</v>
      </c>
      <c r="C82" s="10">
        <v>2</v>
      </c>
      <c r="E82" s="12" t="s">
        <v>627</v>
      </c>
      <c r="F82">
        <f t="shared" si="6"/>
        <v>1</v>
      </c>
      <c r="G82">
        <f t="shared" si="7"/>
        <v>1</v>
      </c>
      <c r="H82">
        <f>COUNTIF(C74:C97, 0)</f>
        <v>2</v>
      </c>
      <c r="I82">
        <f>COUNTIF(C74:C97, 1)</f>
        <v>1</v>
      </c>
      <c r="J82">
        <f>COUNTIF(C74:C97, 2)</f>
        <v>21</v>
      </c>
    </row>
    <row r="83" spans="1:10" ht="17.25" customHeight="1">
      <c r="A83" s="4" t="s">
        <v>82</v>
      </c>
      <c r="B83" s="9">
        <v>1</v>
      </c>
      <c r="C83" s="10">
        <v>2</v>
      </c>
      <c r="E83" s="12" t="s">
        <v>627</v>
      </c>
      <c r="F83">
        <f t="shared" si="6"/>
        <v>1</v>
      </c>
      <c r="G83">
        <f t="shared" si="7"/>
        <v>1</v>
      </c>
      <c r="H83" s="14" t="s">
        <v>641</v>
      </c>
      <c r="I83" s="14" t="s">
        <v>641</v>
      </c>
      <c r="J83" s="14" t="s">
        <v>641</v>
      </c>
    </row>
    <row r="84" spans="1:10" ht="17.25" customHeight="1">
      <c r="A84" s="4" t="s">
        <v>83</v>
      </c>
      <c r="B84" s="9">
        <v>2</v>
      </c>
      <c r="C84" s="10">
        <v>2</v>
      </c>
      <c r="E84" s="12" t="s">
        <v>642</v>
      </c>
      <c r="F84">
        <f>IF(AND(E84="a/o", B84=2), 1, IF(AND(E84="a/o", B84=1), 2, ""))</f>
        <v>1</v>
      </c>
      <c r="G84">
        <f t="shared" si="7"/>
        <v>1</v>
      </c>
      <c r="H84">
        <f>H82/H74*100</f>
        <v>8.3333333333333321</v>
      </c>
      <c r="I84">
        <f>I82/H74*100</f>
        <v>4.1666666666666661</v>
      </c>
      <c r="J84">
        <f>J82/H74*100</f>
        <v>87.5</v>
      </c>
    </row>
    <row r="85" spans="1:10" ht="17.25" customHeight="1">
      <c r="A85" s="4" t="s">
        <v>84</v>
      </c>
      <c r="B85" s="9">
        <v>2</v>
      </c>
      <c r="C85" s="10">
        <v>2</v>
      </c>
      <c r="E85" s="12" t="s">
        <v>642</v>
      </c>
      <c r="F85">
        <f t="shared" ref="F85:F97" si="8">IF(AND(E85="a/o", B85=2), 1, IF(AND(E85="a/o", B85=1), 2, ""))</f>
        <v>1</v>
      </c>
      <c r="G85">
        <f t="shared" si="7"/>
        <v>1</v>
      </c>
    </row>
    <row r="86" spans="1:10" ht="17.25" customHeight="1">
      <c r="A86" s="4" t="s">
        <v>85</v>
      </c>
      <c r="B86" s="9">
        <v>2</v>
      </c>
      <c r="C86" s="10">
        <v>2</v>
      </c>
      <c r="E86" s="12" t="s">
        <v>642</v>
      </c>
      <c r="F86">
        <f t="shared" si="8"/>
        <v>1</v>
      </c>
      <c r="G86">
        <f t="shared" si="7"/>
        <v>1</v>
      </c>
    </row>
    <row r="87" spans="1:10" ht="17.25" customHeight="1">
      <c r="A87" s="4" t="s">
        <v>86</v>
      </c>
      <c r="B87" s="9">
        <v>2</v>
      </c>
      <c r="C87" s="10">
        <v>2</v>
      </c>
      <c r="E87" s="12" t="s">
        <v>642</v>
      </c>
      <c r="F87">
        <f t="shared" si="8"/>
        <v>1</v>
      </c>
      <c r="G87">
        <f t="shared" si="7"/>
        <v>1</v>
      </c>
    </row>
    <row r="88" spans="1:10" ht="17.25" customHeight="1">
      <c r="A88" s="4" t="s">
        <v>87</v>
      </c>
      <c r="B88" s="9">
        <v>2</v>
      </c>
      <c r="C88" s="10">
        <v>2</v>
      </c>
      <c r="E88" s="12" t="s">
        <v>642</v>
      </c>
      <c r="F88">
        <f t="shared" si="8"/>
        <v>1</v>
      </c>
      <c r="G88">
        <f t="shared" si="7"/>
        <v>1</v>
      </c>
    </row>
    <row r="89" spans="1:10" ht="17.25" customHeight="1">
      <c r="A89" s="4" t="s">
        <v>88</v>
      </c>
      <c r="B89" s="9">
        <v>2</v>
      </c>
      <c r="C89" s="10">
        <v>2</v>
      </c>
      <c r="E89" s="12" t="s">
        <v>642</v>
      </c>
      <c r="F89">
        <f t="shared" si="8"/>
        <v>1</v>
      </c>
      <c r="G89">
        <f t="shared" si="7"/>
        <v>1</v>
      </c>
    </row>
    <row r="90" spans="1:10" ht="17.25" customHeight="1">
      <c r="A90" s="4" t="s">
        <v>89</v>
      </c>
      <c r="B90" s="9">
        <v>2</v>
      </c>
      <c r="C90" s="10">
        <v>2</v>
      </c>
      <c r="E90" s="12" t="s">
        <v>642</v>
      </c>
      <c r="F90">
        <f t="shared" si="8"/>
        <v>1</v>
      </c>
      <c r="G90">
        <f t="shared" si="7"/>
        <v>1</v>
      </c>
    </row>
    <row r="91" spans="1:10" ht="17.25" customHeight="1">
      <c r="A91" s="4" t="s">
        <v>90</v>
      </c>
      <c r="B91" s="9">
        <v>2</v>
      </c>
      <c r="C91" s="10">
        <v>1</v>
      </c>
      <c r="E91" s="12" t="s">
        <v>642</v>
      </c>
      <c r="F91">
        <f t="shared" si="8"/>
        <v>1</v>
      </c>
      <c r="G91">
        <f t="shared" si="7"/>
        <v>2</v>
      </c>
    </row>
    <row r="92" spans="1:10" ht="17.25" customHeight="1">
      <c r="A92" s="4" t="s">
        <v>91</v>
      </c>
      <c r="B92" s="9">
        <v>2</v>
      </c>
      <c r="C92" s="10">
        <v>2</v>
      </c>
      <c r="E92" s="12" t="s">
        <v>642</v>
      </c>
      <c r="F92">
        <f t="shared" si="8"/>
        <v>1</v>
      </c>
      <c r="G92">
        <f t="shared" si="7"/>
        <v>1</v>
      </c>
    </row>
    <row r="93" spans="1:10" ht="17.25" customHeight="1">
      <c r="A93" s="4" t="s">
        <v>92</v>
      </c>
      <c r="B93" s="9">
        <v>2</v>
      </c>
      <c r="C93" s="10">
        <v>2</v>
      </c>
      <c r="E93" s="12" t="s">
        <v>642</v>
      </c>
      <c r="F93">
        <f t="shared" si="8"/>
        <v>1</v>
      </c>
      <c r="G93">
        <f t="shared" si="7"/>
        <v>1</v>
      </c>
    </row>
    <row r="94" spans="1:10" ht="17.25" customHeight="1">
      <c r="A94" s="4" t="s">
        <v>93</v>
      </c>
      <c r="B94" s="9">
        <v>2</v>
      </c>
      <c r="C94" s="10">
        <v>2</v>
      </c>
      <c r="E94" s="12" t="s">
        <v>642</v>
      </c>
      <c r="F94">
        <f t="shared" si="8"/>
        <v>1</v>
      </c>
      <c r="G94">
        <f t="shared" si="7"/>
        <v>1</v>
      </c>
    </row>
    <row r="95" spans="1:10" ht="17.25" customHeight="1">
      <c r="A95" s="4" t="s">
        <v>94</v>
      </c>
      <c r="B95" s="9">
        <v>2</v>
      </c>
      <c r="C95" s="10">
        <v>0</v>
      </c>
      <c r="E95" s="12" t="s">
        <v>642</v>
      </c>
      <c r="F95">
        <f t="shared" si="8"/>
        <v>1</v>
      </c>
      <c r="G95">
        <f t="shared" si="7"/>
        <v>2</v>
      </c>
    </row>
    <row r="96" spans="1:10" ht="17.25" customHeight="1">
      <c r="A96" s="4" t="s">
        <v>95</v>
      </c>
      <c r="B96" s="9">
        <v>2</v>
      </c>
      <c r="C96" s="10">
        <v>0</v>
      </c>
      <c r="E96" s="12" t="s">
        <v>642</v>
      </c>
      <c r="F96">
        <f t="shared" si="8"/>
        <v>1</v>
      </c>
      <c r="G96">
        <f t="shared" si="7"/>
        <v>2</v>
      </c>
    </row>
    <row r="97" spans="1:14" ht="17.25" customHeight="1">
      <c r="A97" s="4" t="s">
        <v>96</v>
      </c>
      <c r="B97" s="9">
        <v>2</v>
      </c>
      <c r="C97" s="10">
        <v>2</v>
      </c>
      <c r="E97" s="12" t="s">
        <v>642</v>
      </c>
      <c r="F97">
        <f t="shared" si="8"/>
        <v>1</v>
      </c>
      <c r="G97">
        <f t="shared" si="7"/>
        <v>1</v>
      </c>
    </row>
    <row r="98" spans="1:14" ht="17.25" customHeight="1">
      <c r="B98" s="8"/>
    </row>
    <row r="99" spans="1:14" ht="17.25" customHeight="1">
      <c r="A99" s="4" t="s">
        <v>97</v>
      </c>
      <c r="B99" s="8"/>
      <c r="C99" s="4"/>
      <c r="D99" s="4"/>
      <c r="F99" s="12" t="s">
        <v>618</v>
      </c>
      <c r="G99" s="13" t="s">
        <v>619</v>
      </c>
      <c r="H99" s="14" t="s">
        <v>620</v>
      </c>
      <c r="I99" s="15" t="s">
        <v>621</v>
      </c>
      <c r="J99" s="16" t="s">
        <v>649</v>
      </c>
      <c r="K99" s="12" t="s">
        <v>623</v>
      </c>
      <c r="L99" s="12" t="s">
        <v>624</v>
      </c>
      <c r="M99" s="16" t="s">
        <v>625</v>
      </c>
      <c r="N99" s="16" t="s">
        <v>626</v>
      </c>
    </row>
    <row r="100" spans="1:14" ht="17.25" customHeight="1">
      <c r="A100" s="4" t="s">
        <v>98</v>
      </c>
      <c r="B100" s="9">
        <v>1</v>
      </c>
      <c r="C100" s="10">
        <v>2</v>
      </c>
      <c r="E100" s="12" t="s">
        <v>627</v>
      </c>
      <c r="F100">
        <f>IF(AND(E100="p/o", B100=1), 1, IF(AND(E100="p/o", B100=2), 2, ""))</f>
        <v>1</v>
      </c>
      <c r="G100">
        <f>IF(AND(F100=1, C100=2), 1, 2)</f>
        <v>1</v>
      </c>
      <c r="H100">
        <f>COUNTA(B100:B123)</f>
        <v>24</v>
      </c>
      <c r="I100">
        <f>COUNTIF(G100:G123, 1)</f>
        <v>24</v>
      </c>
      <c r="J100">
        <f>H100-I100</f>
        <v>0</v>
      </c>
      <c r="K100" s="4">
        <f>COUNTIF(G100:G114, 1)</f>
        <v>15</v>
      </c>
      <c r="L100">
        <f>COUNTIF(G115:G123, 1)</f>
        <v>9</v>
      </c>
      <c r="M100">
        <f>COUNTIF(C100:C114, 1) + COUNTIF(C100:C114, 2)</f>
        <v>15</v>
      </c>
      <c r="N100">
        <f>COUNTIF(C115:C123, 1) + COUNTIF(C115:C123, 2)</f>
        <v>9</v>
      </c>
    </row>
    <row r="101" spans="1:14" ht="17.25" customHeight="1">
      <c r="A101" s="4" t="s">
        <v>99</v>
      </c>
      <c r="B101" s="9">
        <v>1</v>
      </c>
      <c r="C101" s="10">
        <v>2</v>
      </c>
      <c r="E101" s="12" t="s">
        <v>627</v>
      </c>
      <c r="F101">
        <f t="shared" ref="F101:F114" si="9">IF(AND(E101="p/o", B101=1), 1, IF(AND(E101="p/o", B101=2), 2, ""))</f>
        <v>1</v>
      </c>
      <c r="G101">
        <f t="shared" ref="G101:G123" si="10">IF(AND(F101=1, C101=2), 1, 2)</f>
        <v>1</v>
      </c>
      <c r="H101" s="12" t="s">
        <v>628</v>
      </c>
      <c r="I101" s="12" t="s">
        <v>629</v>
      </c>
      <c r="J101" s="12" t="s">
        <v>630</v>
      </c>
      <c r="M101" s="12" t="s">
        <v>631</v>
      </c>
      <c r="N101" s="16" t="s">
        <v>632</v>
      </c>
    </row>
    <row r="102" spans="1:14" ht="17.25" customHeight="1">
      <c r="A102" s="4" t="s">
        <v>100</v>
      </c>
      <c r="B102" s="9">
        <v>1</v>
      </c>
      <c r="C102" s="10">
        <v>2</v>
      </c>
      <c r="E102" s="12" t="s">
        <v>627</v>
      </c>
      <c r="F102">
        <f t="shared" si="9"/>
        <v>1</v>
      </c>
      <c r="G102">
        <f t="shared" si="10"/>
        <v>1</v>
      </c>
      <c r="H102">
        <f>COUNTIF(F100:F114, 1)</f>
        <v>15</v>
      </c>
      <c r="I102">
        <f>COUNTIF(F115:F123, 1)</f>
        <v>9</v>
      </c>
      <c r="J102">
        <f>H102+I102</f>
        <v>24</v>
      </c>
      <c r="M102">
        <f>COUNTIF(C100:C114, 2)</f>
        <v>15</v>
      </c>
      <c r="N102">
        <f>COUNTIF(C115:C123, 2)</f>
        <v>9</v>
      </c>
    </row>
    <row r="103" spans="1:14" ht="17.25" customHeight="1">
      <c r="A103" s="4" t="s">
        <v>101</v>
      </c>
      <c r="B103" s="9">
        <v>1</v>
      </c>
      <c r="C103" s="10">
        <v>2</v>
      </c>
      <c r="E103" s="12" t="s">
        <v>627</v>
      </c>
      <c r="F103">
        <f t="shared" si="9"/>
        <v>1</v>
      </c>
      <c r="G103">
        <f t="shared" si="10"/>
        <v>1</v>
      </c>
      <c r="H103" s="12" t="s">
        <v>633</v>
      </c>
      <c r="I103" s="12" t="s">
        <v>634</v>
      </c>
    </row>
    <row r="104" spans="1:14" ht="17.25" customHeight="1">
      <c r="A104" s="4" t="s">
        <v>102</v>
      </c>
      <c r="B104" s="9">
        <v>1</v>
      </c>
      <c r="C104" s="10">
        <v>2</v>
      </c>
      <c r="E104" s="12" t="s">
        <v>627</v>
      </c>
      <c r="F104">
        <f t="shared" si="9"/>
        <v>1</v>
      </c>
      <c r="G104">
        <f t="shared" si="10"/>
        <v>1</v>
      </c>
      <c r="H104">
        <f>COUNTA(E100:E114)</f>
        <v>15</v>
      </c>
      <c r="I104">
        <f>COUNTA(E115:E123)</f>
        <v>9</v>
      </c>
      <c r="J104">
        <f>H104+I104</f>
        <v>24</v>
      </c>
    </row>
    <row r="105" spans="1:14" ht="17.25" customHeight="1">
      <c r="A105" s="4" t="s">
        <v>103</v>
      </c>
      <c r="B105" s="9">
        <v>1</v>
      </c>
      <c r="C105" s="10">
        <v>2</v>
      </c>
      <c r="E105" s="12" t="s">
        <v>627</v>
      </c>
      <c r="F105">
        <f t="shared" si="9"/>
        <v>1</v>
      </c>
      <c r="G105">
        <f t="shared" si="10"/>
        <v>1</v>
      </c>
      <c r="H105" s="12" t="s">
        <v>635</v>
      </c>
      <c r="I105" s="12" t="s">
        <v>636</v>
      </c>
      <c r="J105" s="12" t="s">
        <v>637</v>
      </c>
    </row>
    <row r="106" spans="1:14" ht="17.25" customHeight="1">
      <c r="A106" s="4" t="s">
        <v>104</v>
      </c>
      <c r="B106" s="9">
        <v>1</v>
      </c>
      <c r="C106" s="10">
        <v>2</v>
      </c>
      <c r="E106" s="12" t="s">
        <v>627</v>
      </c>
      <c r="F106">
        <f t="shared" si="9"/>
        <v>1</v>
      </c>
      <c r="G106">
        <f t="shared" si="10"/>
        <v>1</v>
      </c>
      <c r="H106">
        <f>H102/H104*100</f>
        <v>100</v>
      </c>
      <c r="I106">
        <f>I102/I104*100</f>
        <v>100</v>
      </c>
      <c r="J106">
        <f>(H106+I106)/2</f>
        <v>100</v>
      </c>
    </row>
    <row r="107" spans="1:14" ht="17.25" customHeight="1">
      <c r="A107" s="4" t="s">
        <v>105</v>
      </c>
      <c r="B107" s="9">
        <v>1</v>
      </c>
      <c r="C107" s="10">
        <v>2</v>
      </c>
      <c r="E107" s="12" t="s">
        <v>627</v>
      </c>
      <c r="F107">
        <f t="shared" si="9"/>
        <v>1</v>
      </c>
      <c r="G107">
        <f t="shared" si="10"/>
        <v>1</v>
      </c>
      <c r="H107" s="14" t="s">
        <v>638</v>
      </c>
      <c r="I107" s="14" t="s">
        <v>639</v>
      </c>
      <c r="J107" s="17" t="s">
        <v>640</v>
      </c>
    </row>
    <row r="108" spans="1:14" ht="17.25" customHeight="1">
      <c r="A108" s="4" t="s">
        <v>106</v>
      </c>
      <c r="B108" s="9">
        <v>1</v>
      </c>
      <c r="C108" s="10">
        <v>2</v>
      </c>
      <c r="E108" s="12" t="s">
        <v>627</v>
      </c>
      <c r="F108">
        <f t="shared" si="9"/>
        <v>1</v>
      </c>
      <c r="G108">
        <f t="shared" si="10"/>
        <v>1</v>
      </c>
      <c r="H108">
        <f>COUNTIF(C100:C123, 0)</f>
        <v>0</v>
      </c>
      <c r="I108">
        <f>COUNTIF(C100:C123, 1)</f>
        <v>0</v>
      </c>
      <c r="J108">
        <f>COUNTIF(C100:C123, 2)</f>
        <v>24</v>
      </c>
    </row>
    <row r="109" spans="1:14" ht="17.25" customHeight="1">
      <c r="A109" s="4" t="s">
        <v>107</v>
      </c>
      <c r="B109" s="9">
        <v>1</v>
      </c>
      <c r="C109" s="10">
        <v>2</v>
      </c>
      <c r="E109" s="12" t="s">
        <v>627</v>
      </c>
      <c r="F109">
        <f t="shared" si="9"/>
        <v>1</v>
      </c>
      <c r="G109">
        <f t="shared" si="10"/>
        <v>1</v>
      </c>
      <c r="H109" s="14" t="s">
        <v>641</v>
      </c>
      <c r="I109" s="14" t="s">
        <v>641</v>
      </c>
      <c r="J109" s="14" t="s">
        <v>641</v>
      </c>
    </row>
    <row r="110" spans="1:14" ht="17.25" customHeight="1">
      <c r="A110" s="4" t="s">
        <v>108</v>
      </c>
      <c r="B110" s="9">
        <v>1</v>
      </c>
      <c r="C110" s="10">
        <v>2</v>
      </c>
      <c r="E110" s="12" t="s">
        <v>627</v>
      </c>
      <c r="F110">
        <f t="shared" si="9"/>
        <v>1</v>
      </c>
      <c r="G110">
        <f>IF(AND(F110=1, C110=2), 1, 2)</f>
        <v>1</v>
      </c>
      <c r="H110">
        <f>H108/H100*100</f>
        <v>0</v>
      </c>
      <c r="I110">
        <f>I108/H100*100</f>
        <v>0</v>
      </c>
      <c r="J110">
        <f>J108/H100*100</f>
        <v>100</v>
      </c>
    </row>
    <row r="111" spans="1:14" ht="17.25" customHeight="1">
      <c r="A111" s="4" t="s">
        <v>109</v>
      </c>
      <c r="B111" s="9">
        <v>1</v>
      </c>
      <c r="C111" s="10">
        <v>2</v>
      </c>
      <c r="E111" s="12" t="s">
        <v>627</v>
      </c>
      <c r="F111">
        <f t="shared" si="9"/>
        <v>1</v>
      </c>
      <c r="G111">
        <f t="shared" si="10"/>
        <v>1</v>
      </c>
    </row>
    <row r="112" spans="1:14" ht="17.25" customHeight="1">
      <c r="A112" s="4" t="s">
        <v>110</v>
      </c>
      <c r="B112" s="9">
        <v>1</v>
      </c>
      <c r="C112" s="10">
        <v>2</v>
      </c>
      <c r="E112" s="12" t="s">
        <v>627</v>
      </c>
      <c r="F112">
        <f t="shared" si="9"/>
        <v>1</v>
      </c>
      <c r="G112">
        <f t="shared" si="10"/>
        <v>1</v>
      </c>
    </row>
    <row r="113" spans="1:14" ht="17.25" customHeight="1">
      <c r="A113" s="4" t="s">
        <v>111</v>
      </c>
      <c r="B113" s="9">
        <v>1</v>
      </c>
      <c r="C113" s="10">
        <v>2</v>
      </c>
      <c r="E113" s="12" t="s">
        <v>627</v>
      </c>
      <c r="F113">
        <f t="shared" si="9"/>
        <v>1</v>
      </c>
      <c r="G113">
        <f t="shared" si="10"/>
        <v>1</v>
      </c>
    </row>
    <row r="114" spans="1:14" ht="17.25" customHeight="1">
      <c r="A114" s="4" t="s">
        <v>112</v>
      </c>
      <c r="B114" s="9">
        <v>1</v>
      </c>
      <c r="C114" s="10">
        <v>2</v>
      </c>
      <c r="E114" s="12" t="s">
        <v>627</v>
      </c>
      <c r="F114">
        <f t="shared" si="9"/>
        <v>1</v>
      </c>
      <c r="G114">
        <f t="shared" si="10"/>
        <v>1</v>
      </c>
    </row>
    <row r="115" spans="1:14" ht="17.25" customHeight="1">
      <c r="A115" s="4" t="s">
        <v>113</v>
      </c>
      <c r="B115" s="9">
        <v>2</v>
      </c>
      <c r="C115" s="10">
        <v>2</v>
      </c>
      <c r="E115" s="12" t="s">
        <v>642</v>
      </c>
      <c r="F115">
        <f>IF(AND(E115="a/o", B115=2), 1, IF(AND(E115="a/o", B115=1), 2, ""))</f>
        <v>1</v>
      </c>
      <c r="G115">
        <f t="shared" si="10"/>
        <v>1</v>
      </c>
    </row>
    <row r="116" spans="1:14" ht="17.25" customHeight="1">
      <c r="A116" s="4" t="s">
        <v>114</v>
      </c>
      <c r="B116" s="9">
        <v>2</v>
      </c>
      <c r="C116" s="10">
        <v>2</v>
      </c>
      <c r="E116" s="12" t="s">
        <v>642</v>
      </c>
      <c r="F116">
        <f t="shared" ref="F116:F123" si="11">IF(AND(E116="a/o", B116=2), 1, IF(AND(E116="a/o", B116=1), 2, ""))</f>
        <v>1</v>
      </c>
      <c r="G116">
        <f t="shared" si="10"/>
        <v>1</v>
      </c>
    </row>
    <row r="117" spans="1:14" ht="17.25" customHeight="1">
      <c r="A117" s="4" t="s">
        <v>115</v>
      </c>
      <c r="B117" s="9">
        <v>2</v>
      </c>
      <c r="C117" s="10">
        <v>2</v>
      </c>
      <c r="E117" s="12" t="s">
        <v>642</v>
      </c>
      <c r="F117">
        <f t="shared" si="11"/>
        <v>1</v>
      </c>
      <c r="G117">
        <f t="shared" si="10"/>
        <v>1</v>
      </c>
    </row>
    <row r="118" spans="1:14" ht="17.25" customHeight="1">
      <c r="A118" s="4" t="s">
        <v>116</v>
      </c>
      <c r="B118" s="9">
        <v>2</v>
      </c>
      <c r="C118" s="10">
        <v>2</v>
      </c>
      <c r="E118" s="12" t="s">
        <v>642</v>
      </c>
      <c r="F118">
        <f t="shared" si="11"/>
        <v>1</v>
      </c>
      <c r="G118">
        <f t="shared" si="10"/>
        <v>1</v>
      </c>
    </row>
    <row r="119" spans="1:14" ht="17.25" customHeight="1">
      <c r="A119" s="4" t="s">
        <v>117</v>
      </c>
      <c r="B119" s="9">
        <v>2</v>
      </c>
      <c r="C119" s="10">
        <v>2</v>
      </c>
      <c r="E119" s="12" t="s">
        <v>642</v>
      </c>
      <c r="F119">
        <f t="shared" si="11"/>
        <v>1</v>
      </c>
      <c r="G119">
        <f t="shared" si="10"/>
        <v>1</v>
      </c>
    </row>
    <row r="120" spans="1:14" ht="17.25" customHeight="1">
      <c r="A120" s="4" t="s">
        <v>118</v>
      </c>
      <c r="B120" s="9">
        <v>2</v>
      </c>
      <c r="C120" s="10">
        <v>2</v>
      </c>
      <c r="E120" s="12" t="s">
        <v>642</v>
      </c>
      <c r="F120">
        <f t="shared" si="11"/>
        <v>1</v>
      </c>
      <c r="G120">
        <f t="shared" si="10"/>
        <v>1</v>
      </c>
    </row>
    <row r="121" spans="1:14" ht="17.25" customHeight="1">
      <c r="A121" s="4" t="s">
        <v>119</v>
      </c>
      <c r="B121" s="9">
        <v>2</v>
      </c>
      <c r="C121" s="10">
        <v>2</v>
      </c>
      <c r="E121" s="12" t="s">
        <v>642</v>
      </c>
      <c r="F121">
        <f t="shared" si="11"/>
        <v>1</v>
      </c>
      <c r="G121">
        <f t="shared" si="10"/>
        <v>1</v>
      </c>
    </row>
    <row r="122" spans="1:14" ht="17.25" customHeight="1">
      <c r="A122" s="4" t="s">
        <v>120</v>
      </c>
      <c r="B122" s="9">
        <v>2</v>
      </c>
      <c r="C122" s="10">
        <v>2</v>
      </c>
      <c r="E122" s="12" t="s">
        <v>642</v>
      </c>
      <c r="F122">
        <f t="shared" si="11"/>
        <v>1</v>
      </c>
      <c r="G122">
        <f t="shared" si="10"/>
        <v>1</v>
      </c>
    </row>
    <row r="123" spans="1:14" ht="17.25" customHeight="1">
      <c r="A123" s="4" t="s">
        <v>121</v>
      </c>
      <c r="B123" s="9">
        <v>2</v>
      </c>
      <c r="C123" s="10">
        <v>2</v>
      </c>
      <c r="E123" s="12" t="s">
        <v>642</v>
      </c>
      <c r="F123">
        <f t="shared" si="11"/>
        <v>1</v>
      </c>
      <c r="G123">
        <f t="shared" si="10"/>
        <v>1</v>
      </c>
    </row>
    <row r="124" spans="1:14" ht="17.25" customHeight="1">
      <c r="B124" s="8"/>
    </row>
    <row r="125" spans="1:14" ht="17.25" customHeight="1">
      <c r="A125" s="4" t="s">
        <v>122</v>
      </c>
      <c r="B125" s="8"/>
      <c r="C125" s="4"/>
      <c r="D125" s="4"/>
      <c r="F125" s="12" t="s">
        <v>618</v>
      </c>
      <c r="G125" s="13" t="s">
        <v>619</v>
      </c>
      <c r="H125" s="14" t="s">
        <v>620</v>
      </c>
      <c r="I125" s="15" t="s">
        <v>621</v>
      </c>
      <c r="J125" s="16" t="s">
        <v>649</v>
      </c>
      <c r="K125" s="12" t="s">
        <v>623</v>
      </c>
      <c r="L125" s="12" t="s">
        <v>624</v>
      </c>
      <c r="M125" s="16" t="s">
        <v>625</v>
      </c>
      <c r="N125" s="16" t="s">
        <v>626</v>
      </c>
    </row>
    <row r="126" spans="1:14" ht="17.25" customHeight="1">
      <c r="A126" s="4" t="s">
        <v>123</v>
      </c>
      <c r="B126" s="9">
        <v>1</v>
      </c>
      <c r="C126" s="10">
        <v>2</v>
      </c>
      <c r="E126" s="12" t="s">
        <v>627</v>
      </c>
      <c r="F126">
        <f>IF(AND(E126="p/o", B126=1), 1, IF(AND(E126="p/o", B126=2), 2, ""))</f>
        <v>1</v>
      </c>
      <c r="G126">
        <f>IF(AND(F126=1, C126=2), 1, 2)</f>
        <v>1</v>
      </c>
      <c r="H126">
        <f>COUNTA(B126:B157)</f>
        <v>32</v>
      </c>
      <c r="I126">
        <f>COUNTIF(G126:G157, 1)</f>
        <v>31</v>
      </c>
      <c r="J126">
        <f>H126-I126</f>
        <v>1</v>
      </c>
      <c r="K126" s="4">
        <f>COUNTIF(G126:G142, 1)</f>
        <v>17</v>
      </c>
      <c r="L126">
        <f>COUNTIF(G143:G157, 1)</f>
        <v>14</v>
      </c>
      <c r="M126">
        <f>COUNTIF(C126:C142, 1) + COUNTIF(C126:C142, 2)</f>
        <v>17</v>
      </c>
      <c r="N126">
        <f>COUNTIF(C143:C157, 1) + COUNTIF(C143:C157, 2)</f>
        <v>15</v>
      </c>
    </row>
    <row r="127" spans="1:14" ht="17.25" customHeight="1">
      <c r="A127" s="4" t="s">
        <v>124</v>
      </c>
      <c r="B127" s="9">
        <v>1</v>
      </c>
      <c r="C127" s="10">
        <v>2</v>
      </c>
      <c r="E127" s="12" t="s">
        <v>627</v>
      </c>
      <c r="F127">
        <f t="shared" ref="F127:F142" si="12">IF(AND(E127="p/o", B127=1), 1, IF(AND(E127="p/o", B127=2), 2, ""))</f>
        <v>1</v>
      </c>
      <c r="G127">
        <f t="shared" ref="G127:G157" si="13">IF(AND(F127=1, C127=2), 1, 2)</f>
        <v>1</v>
      </c>
      <c r="H127" s="12" t="s">
        <v>628</v>
      </c>
      <c r="I127" s="12" t="s">
        <v>629</v>
      </c>
      <c r="J127" s="12" t="s">
        <v>630</v>
      </c>
      <c r="M127" s="12" t="s">
        <v>631</v>
      </c>
      <c r="N127" s="16" t="s">
        <v>632</v>
      </c>
    </row>
    <row r="128" spans="1:14" ht="17.25" customHeight="1">
      <c r="A128" s="4" t="s">
        <v>125</v>
      </c>
      <c r="B128" s="9">
        <v>1</v>
      </c>
      <c r="C128" s="10">
        <v>2</v>
      </c>
      <c r="E128" s="12" t="s">
        <v>627</v>
      </c>
      <c r="F128">
        <f t="shared" si="12"/>
        <v>1</v>
      </c>
      <c r="G128">
        <f t="shared" si="13"/>
        <v>1</v>
      </c>
      <c r="H128">
        <f>COUNTIF(F126:F142, 1)</f>
        <v>17</v>
      </c>
      <c r="I128">
        <f>COUNTIF(E143:E157, 1)</f>
        <v>0</v>
      </c>
      <c r="J128">
        <f>H128+I128</f>
        <v>17</v>
      </c>
      <c r="M128">
        <f>COUNTIF(C126:C142, 2)</f>
        <v>17</v>
      </c>
      <c r="N128">
        <f>COUNTIF(C143:C157, 2)</f>
        <v>14</v>
      </c>
    </row>
    <row r="129" spans="1:10" ht="17.25" customHeight="1">
      <c r="A129" s="4" t="s">
        <v>126</v>
      </c>
      <c r="B129" s="9">
        <v>1</v>
      </c>
      <c r="C129" s="10">
        <v>2</v>
      </c>
      <c r="E129" s="12" t="s">
        <v>627</v>
      </c>
      <c r="F129">
        <f t="shared" si="12"/>
        <v>1</v>
      </c>
      <c r="G129">
        <f t="shared" si="13"/>
        <v>1</v>
      </c>
      <c r="H129" s="12" t="s">
        <v>633</v>
      </c>
      <c r="I129" s="12" t="s">
        <v>634</v>
      </c>
    </row>
    <row r="130" spans="1:10" ht="17.25" customHeight="1">
      <c r="A130" s="4" t="s">
        <v>127</v>
      </c>
      <c r="B130" s="9">
        <v>1</v>
      </c>
      <c r="C130" s="10">
        <v>2</v>
      </c>
      <c r="E130" s="12" t="s">
        <v>627</v>
      </c>
      <c r="F130">
        <f t="shared" si="12"/>
        <v>1</v>
      </c>
      <c r="G130">
        <f t="shared" si="13"/>
        <v>1</v>
      </c>
      <c r="H130">
        <f>COUNTA(E126:E142)</f>
        <v>17</v>
      </c>
      <c r="I130">
        <f>COUNTA(E143:E157)</f>
        <v>15</v>
      </c>
      <c r="J130">
        <f>H130+I130</f>
        <v>32</v>
      </c>
    </row>
    <row r="131" spans="1:10" ht="17.25" customHeight="1">
      <c r="A131" s="4" t="s">
        <v>128</v>
      </c>
      <c r="B131" s="9">
        <v>1</v>
      </c>
      <c r="C131" s="10">
        <v>2</v>
      </c>
      <c r="E131" s="12" t="s">
        <v>627</v>
      </c>
      <c r="F131">
        <f t="shared" si="12"/>
        <v>1</v>
      </c>
      <c r="G131">
        <f t="shared" si="13"/>
        <v>1</v>
      </c>
      <c r="H131" s="12" t="s">
        <v>635</v>
      </c>
      <c r="I131" s="12" t="s">
        <v>636</v>
      </c>
      <c r="J131" s="12" t="s">
        <v>637</v>
      </c>
    </row>
    <row r="132" spans="1:10" ht="17.25" customHeight="1">
      <c r="A132" s="4" t="s">
        <v>129</v>
      </c>
      <c r="B132" s="9">
        <v>1</v>
      </c>
      <c r="C132" s="10">
        <v>2</v>
      </c>
      <c r="E132" s="12" t="s">
        <v>627</v>
      </c>
      <c r="F132">
        <f t="shared" si="12"/>
        <v>1</v>
      </c>
      <c r="G132">
        <f t="shared" si="13"/>
        <v>1</v>
      </c>
      <c r="H132">
        <f>H128/H130*100</f>
        <v>100</v>
      </c>
      <c r="I132">
        <f>I128/I130*100</f>
        <v>0</v>
      </c>
      <c r="J132">
        <f>(H132+I132)/2</f>
        <v>50</v>
      </c>
    </row>
    <row r="133" spans="1:10" ht="17.25" customHeight="1">
      <c r="A133" s="4" t="s">
        <v>130</v>
      </c>
      <c r="B133" s="9">
        <v>1</v>
      </c>
      <c r="C133" s="10">
        <v>2</v>
      </c>
      <c r="E133" s="12" t="s">
        <v>627</v>
      </c>
      <c r="F133">
        <f t="shared" si="12"/>
        <v>1</v>
      </c>
      <c r="G133">
        <f t="shared" si="13"/>
        <v>1</v>
      </c>
      <c r="H133" s="14" t="s">
        <v>638</v>
      </c>
      <c r="I133" s="14" t="s">
        <v>639</v>
      </c>
      <c r="J133" s="17" t="s">
        <v>640</v>
      </c>
    </row>
    <row r="134" spans="1:10" ht="17.25" customHeight="1">
      <c r="A134" s="4" t="s">
        <v>131</v>
      </c>
      <c r="B134" s="9">
        <v>1</v>
      </c>
      <c r="C134" s="10">
        <v>2</v>
      </c>
      <c r="E134" s="12" t="s">
        <v>627</v>
      </c>
      <c r="F134">
        <f t="shared" si="12"/>
        <v>1</v>
      </c>
      <c r="G134">
        <f t="shared" si="13"/>
        <v>1</v>
      </c>
      <c r="H134">
        <f>COUNTIF(C126:C157, 0)</f>
        <v>0</v>
      </c>
      <c r="I134">
        <f>COUNTIF(C126:C157, 1)</f>
        <v>1</v>
      </c>
      <c r="J134">
        <f>COUNTIF(C126:C157, 2)</f>
        <v>31</v>
      </c>
    </row>
    <row r="135" spans="1:10" ht="17.25" customHeight="1">
      <c r="A135" s="4" t="s">
        <v>132</v>
      </c>
      <c r="B135" s="9">
        <v>1</v>
      </c>
      <c r="C135" s="10">
        <v>2</v>
      </c>
      <c r="E135" s="12" t="s">
        <v>627</v>
      </c>
      <c r="F135">
        <f t="shared" si="12"/>
        <v>1</v>
      </c>
      <c r="G135">
        <f t="shared" si="13"/>
        <v>1</v>
      </c>
      <c r="H135" s="14" t="s">
        <v>641</v>
      </c>
      <c r="I135" s="14" t="s">
        <v>641</v>
      </c>
      <c r="J135" s="14" t="s">
        <v>641</v>
      </c>
    </row>
    <row r="136" spans="1:10" ht="17.25" customHeight="1">
      <c r="A136" s="4" t="s">
        <v>133</v>
      </c>
      <c r="B136" s="9">
        <v>1</v>
      </c>
      <c r="C136" s="10">
        <v>2</v>
      </c>
      <c r="E136" s="12" t="s">
        <v>627</v>
      </c>
      <c r="F136">
        <f t="shared" si="12"/>
        <v>1</v>
      </c>
      <c r="G136">
        <f t="shared" si="13"/>
        <v>1</v>
      </c>
      <c r="H136">
        <f>H134/H126*100</f>
        <v>0</v>
      </c>
      <c r="I136">
        <f>I134/H126*100</f>
        <v>3.125</v>
      </c>
      <c r="J136">
        <f>J134/H126*100</f>
        <v>96.875</v>
      </c>
    </row>
    <row r="137" spans="1:10" ht="17.25" customHeight="1">
      <c r="A137" s="4" t="s">
        <v>134</v>
      </c>
      <c r="B137" s="9">
        <v>1</v>
      </c>
      <c r="C137" s="10">
        <v>2</v>
      </c>
      <c r="E137" s="12" t="s">
        <v>627</v>
      </c>
      <c r="F137">
        <f t="shared" si="12"/>
        <v>1</v>
      </c>
      <c r="G137">
        <f t="shared" si="13"/>
        <v>1</v>
      </c>
    </row>
    <row r="138" spans="1:10" ht="17.25" customHeight="1">
      <c r="A138" s="4" t="s">
        <v>135</v>
      </c>
      <c r="B138" s="9">
        <v>1</v>
      </c>
      <c r="C138" s="10">
        <v>2</v>
      </c>
      <c r="E138" s="12" t="s">
        <v>627</v>
      </c>
      <c r="F138">
        <f t="shared" si="12"/>
        <v>1</v>
      </c>
      <c r="G138">
        <f t="shared" si="13"/>
        <v>1</v>
      </c>
    </row>
    <row r="139" spans="1:10" ht="17.25" customHeight="1">
      <c r="A139" s="4" t="s">
        <v>136</v>
      </c>
      <c r="B139" s="9">
        <v>1</v>
      </c>
      <c r="C139" s="10">
        <v>2</v>
      </c>
      <c r="E139" s="12" t="s">
        <v>627</v>
      </c>
      <c r="F139">
        <f t="shared" si="12"/>
        <v>1</v>
      </c>
      <c r="G139">
        <f t="shared" si="13"/>
        <v>1</v>
      </c>
    </row>
    <row r="140" spans="1:10" ht="17.25" customHeight="1">
      <c r="A140" s="4" t="s">
        <v>137</v>
      </c>
      <c r="B140" s="9">
        <v>1</v>
      </c>
      <c r="C140" s="10">
        <v>2</v>
      </c>
      <c r="E140" s="12" t="s">
        <v>627</v>
      </c>
      <c r="F140">
        <f t="shared" si="12"/>
        <v>1</v>
      </c>
      <c r="G140">
        <f t="shared" si="13"/>
        <v>1</v>
      </c>
    </row>
    <row r="141" spans="1:10" ht="17.25" customHeight="1">
      <c r="A141" s="4" t="s">
        <v>138</v>
      </c>
      <c r="B141" s="9">
        <v>1</v>
      </c>
      <c r="C141" s="10">
        <v>2</v>
      </c>
      <c r="E141" s="12" t="s">
        <v>627</v>
      </c>
      <c r="F141">
        <f t="shared" si="12"/>
        <v>1</v>
      </c>
      <c r="G141">
        <f t="shared" si="13"/>
        <v>1</v>
      </c>
    </row>
    <row r="142" spans="1:10" ht="17.25" customHeight="1">
      <c r="A142" s="4" t="s">
        <v>139</v>
      </c>
      <c r="B142" s="9">
        <v>1</v>
      </c>
      <c r="C142" s="10">
        <v>2</v>
      </c>
      <c r="E142" s="12" t="s">
        <v>627</v>
      </c>
      <c r="F142">
        <f t="shared" si="12"/>
        <v>1</v>
      </c>
      <c r="G142">
        <f t="shared" si="13"/>
        <v>1</v>
      </c>
    </row>
    <row r="143" spans="1:10" ht="17.25" customHeight="1">
      <c r="A143" s="4" t="s">
        <v>140</v>
      </c>
      <c r="B143" s="9">
        <v>1</v>
      </c>
      <c r="C143" s="10">
        <v>1</v>
      </c>
      <c r="E143" s="12" t="s">
        <v>642</v>
      </c>
      <c r="F143">
        <f>IF(AND(E143="a/o", B143=2), 1, IF(AND(E143="a/o", B143=1), 2, ""))</f>
        <v>2</v>
      </c>
      <c r="G143">
        <f t="shared" si="13"/>
        <v>2</v>
      </c>
    </row>
    <row r="144" spans="1:10" ht="17.25" customHeight="1">
      <c r="A144" s="4" t="s">
        <v>141</v>
      </c>
      <c r="B144" s="9">
        <v>2</v>
      </c>
      <c r="C144" s="10">
        <v>2</v>
      </c>
      <c r="E144" s="12" t="s">
        <v>642</v>
      </c>
      <c r="F144">
        <f t="shared" ref="F144:F157" si="14">IF(AND(E144="a/o", B144=2), 1, IF(AND(E144="a/o", B144=1), 2, ""))</f>
        <v>1</v>
      </c>
      <c r="G144">
        <f t="shared" si="13"/>
        <v>1</v>
      </c>
    </row>
    <row r="145" spans="1:14" ht="17.25" customHeight="1">
      <c r="A145" s="4" t="s">
        <v>142</v>
      </c>
      <c r="B145" s="9">
        <v>2</v>
      </c>
      <c r="C145" s="10">
        <v>2</v>
      </c>
      <c r="E145" s="12" t="s">
        <v>642</v>
      </c>
      <c r="F145">
        <f t="shared" si="14"/>
        <v>1</v>
      </c>
      <c r="G145">
        <f t="shared" si="13"/>
        <v>1</v>
      </c>
    </row>
    <row r="146" spans="1:14" ht="17.25" customHeight="1">
      <c r="A146" s="4" t="s">
        <v>143</v>
      </c>
      <c r="B146" s="9">
        <v>2</v>
      </c>
      <c r="C146" s="10">
        <v>2</v>
      </c>
      <c r="E146" s="12" t="s">
        <v>642</v>
      </c>
      <c r="F146">
        <f t="shared" si="14"/>
        <v>1</v>
      </c>
      <c r="G146">
        <f t="shared" si="13"/>
        <v>1</v>
      </c>
    </row>
    <row r="147" spans="1:14" ht="17.25" customHeight="1">
      <c r="A147" s="4" t="s">
        <v>144</v>
      </c>
      <c r="B147" s="9">
        <v>2</v>
      </c>
      <c r="C147" s="10">
        <v>2</v>
      </c>
      <c r="E147" s="12" t="s">
        <v>642</v>
      </c>
      <c r="F147">
        <f t="shared" si="14"/>
        <v>1</v>
      </c>
      <c r="G147">
        <f t="shared" si="13"/>
        <v>1</v>
      </c>
    </row>
    <row r="148" spans="1:14" ht="17.25" customHeight="1">
      <c r="A148" s="4" t="s">
        <v>145</v>
      </c>
      <c r="B148" s="9">
        <v>2</v>
      </c>
      <c r="C148" s="10">
        <v>2</v>
      </c>
      <c r="E148" s="12" t="s">
        <v>642</v>
      </c>
      <c r="F148">
        <f t="shared" si="14"/>
        <v>1</v>
      </c>
      <c r="G148">
        <f t="shared" si="13"/>
        <v>1</v>
      </c>
    </row>
    <row r="149" spans="1:14" ht="17.25" customHeight="1">
      <c r="A149" s="4" t="s">
        <v>146</v>
      </c>
      <c r="B149" s="9">
        <v>2</v>
      </c>
      <c r="C149" s="10">
        <v>2</v>
      </c>
      <c r="E149" s="12" t="s">
        <v>642</v>
      </c>
      <c r="F149">
        <f t="shared" si="14"/>
        <v>1</v>
      </c>
      <c r="G149">
        <f t="shared" si="13"/>
        <v>1</v>
      </c>
    </row>
    <row r="150" spans="1:14" ht="17.25" customHeight="1">
      <c r="A150" s="4" t="s">
        <v>147</v>
      </c>
      <c r="B150" s="9">
        <v>2</v>
      </c>
      <c r="C150" s="10">
        <v>2</v>
      </c>
      <c r="E150" s="12" t="s">
        <v>642</v>
      </c>
      <c r="F150">
        <f t="shared" si="14"/>
        <v>1</v>
      </c>
      <c r="G150">
        <f t="shared" si="13"/>
        <v>1</v>
      </c>
    </row>
    <row r="151" spans="1:14" ht="17.25" customHeight="1">
      <c r="A151" s="4" t="s">
        <v>148</v>
      </c>
      <c r="B151" s="9">
        <v>2</v>
      </c>
      <c r="C151" s="10">
        <v>2</v>
      </c>
      <c r="E151" s="12" t="s">
        <v>642</v>
      </c>
      <c r="F151">
        <f t="shared" si="14"/>
        <v>1</v>
      </c>
      <c r="G151">
        <f t="shared" si="13"/>
        <v>1</v>
      </c>
    </row>
    <row r="152" spans="1:14" ht="17.25" customHeight="1">
      <c r="A152" s="4" t="s">
        <v>149</v>
      </c>
      <c r="B152" s="9">
        <v>2</v>
      </c>
      <c r="C152" s="10">
        <v>2</v>
      </c>
      <c r="E152" s="12" t="s">
        <v>642</v>
      </c>
      <c r="F152">
        <f t="shared" si="14"/>
        <v>1</v>
      </c>
      <c r="G152">
        <f t="shared" si="13"/>
        <v>1</v>
      </c>
    </row>
    <row r="153" spans="1:14" ht="17.25" customHeight="1">
      <c r="A153" s="4" t="s">
        <v>150</v>
      </c>
      <c r="B153" s="9">
        <v>2</v>
      </c>
      <c r="C153" s="10">
        <v>2</v>
      </c>
      <c r="E153" s="12" t="s">
        <v>642</v>
      </c>
      <c r="F153">
        <f t="shared" si="14"/>
        <v>1</v>
      </c>
      <c r="G153">
        <f t="shared" si="13"/>
        <v>1</v>
      </c>
    </row>
    <row r="154" spans="1:14" ht="17.25" customHeight="1">
      <c r="A154" s="4" t="s">
        <v>151</v>
      </c>
      <c r="B154" s="9">
        <v>2</v>
      </c>
      <c r="C154" s="10">
        <v>2</v>
      </c>
      <c r="E154" s="12" t="s">
        <v>642</v>
      </c>
      <c r="F154">
        <f t="shared" si="14"/>
        <v>1</v>
      </c>
      <c r="G154">
        <f t="shared" si="13"/>
        <v>1</v>
      </c>
    </row>
    <row r="155" spans="1:14" ht="17.25" customHeight="1">
      <c r="A155" s="4" t="s">
        <v>152</v>
      </c>
      <c r="B155" s="9">
        <v>2</v>
      </c>
      <c r="C155" s="10">
        <v>2</v>
      </c>
      <c r="E155" s="12" t="s">
        <v>642</v>
      </c>
      <c r="F155">
        <f t="shared" si="14"/>
        <v>1</v>
      </c>
      <c r="G155">
        <f t="shared" si="13"/>
        <v>1</v>
      </c>
    </row>
    <row r="156" spans="1:14" ht="17.25" customHeight="1">
      <c r="A156" s="4" t="s">
        <v>153</v>
      </c>
      <c r="B156" s="9">
        <v>2</v>
      </c>
      <c r="C156" s="10">
        <v>2</v>
      </c>
      <c r="E156" s="12" t="s">
        <v>642</v>
      </c>
      <c r="F156">
        <f t="shared" si="14"/>
        <v>1</v>
      </c>
      <c r="G156">
        <f t="shared" si="13"/>
        <v>1</v>
      </c>
    </row>
    <row r="157" spans="1:14" ht="17.25" customHeight="1">
      <c r="A157" s="4" t="s">
        <v>154</v>
      </c>
      <c r="B157" s="9">
        <v>2</v>
      </c>
      <c r="C157" s="10">
        <v>2</v>
      </c>
      <c r="E157" s="12" t="s">
        <v>642</v>
      </c>
      <c r="F157">
        <f t="shared" si="14"/>
        <v>1</v>
      </c>
      <c r="G157">
        <f t="shared" si="13"/>
        <v>1</v>
      </c>
    </row>
    <row r="158" spans="1:14" ht="17.25" customHeight="1">
      <c r="B158" s="8"/>
    </row>
    <row r="159" spans="1:14" ht="17.25" customHeight="1">
      <c r="A159" s="4" t="s">
        <v>155</v>
      </c>
      <c r="B159" s="8"/>
      <c r="C159" s="4"/>
      <c r="D159" s="4"/>
      <c r="F159" s="12" t="s">
        <v>618</v>
      </c>
      <c r="G159" s="13" t="s">
        <v>619</v>
      </c>
      <c r="H159" s="14" t="s">
        <v>620</v>
      </c>
      <c r="I159" s="15" t="s">
        <v>621</v>
      </c>
      <c r="J159" s="16" t="s">
        <v>649</v>
      </c>
      <c r="K159" s="12" t="s">
        <v>623</v>
      </c>
      <c r="L159" s="12" t="s">
        <v>624</v>
      </c>
      <c r="M159" s="16" t="s">
        <v>625</v>
      </c>
      <c r="N159" s="16" t="s">
        <v>626</v>
      </c>
    </row>
    <row r="160" spans="1:14" ht="17.25" customHeight="1">
      <c r="A160" s="4" t="s">
        <v>156</v>
      </c>
      <c r="B160" s="9">
        <v>1</v>
      </c>
      <c r="C160" s="10">
        <v>2</v>
      </c>
      <c r="E160" s="12" t="s">
        <v>627</v>
      </c>
      <c r="F160">
        <f>IF(AND(E160="p/o", B160=1), 1, IF(AND(E160="p/o", B160=2), 2, ""))</f>
        <v>1</v>
      </c>
      <c r="G160">
        <f>IF(AND(F160=1, C160=2), 1, 2)</f>
        <v>1</v>
      </c>
      <c r="H160">
        <f>COUNTA(B160:B175)</f>
        <v>16</v>
      </c>
      <c r="I160">
        <f>COUNTIF(G160:G175, 1)</f>
        <v>16</v>
      </c>
      <c r="J160">
        <f>H160-I160</f>
        <v>0</v>
      </c>
      <c r="K160" s="4">
        <f>COUNTIF(G160:G167, 1)</f>
        <v>8</v>
      </c>
      <c r="L160">
        <f>COUNTIF(G168:G175, 1)</f>
        <v>8</v>
      </c>
      <c r="M160">
        <f>COUNTIF(C160:C167, 1) + COUNTIF(C160:C167, 2)</f>
        <v>8</v>
      </c>
      <c r="N160">
        <f>COUNTIF(C168:C175, 1) + COUNTIF(C168:C175, 2)</f>
        <v>8</v>
      </c>
    </row>
    <row r="161" spans="1:14" ht="17.25" customHeight="1">
      <c r="A161" s="4" t="s">
        <v>157</v>
      </c>
      <c r="B161" s="9">
        <v>1</v>
      </c>
      <c r="C161" s="10">
        <v>2</v>
      </c>
      <c r="E161" s="12" t="s">
        <v>627</v>
      </c>
      <c r="F161">
        <f t="shared" ref="F161:F167" si="15">IF(AND(E161="p/o", B161=1), 1, IF(AND(E161="p/o", B161=2), 2, ""))</f>
        <v>1</v>
      </c>
      <c r="G161">
        <f t="shared" ref="G161:G175" si="16">IF(AND(F161=1, C161=2), 1, 2)</f>
        <v>1</v>
      </c>
      <c r="H161" s="12" t="s">
        <v>628</v>
      </c>
      <c r="I161" s="12" t="s">
        <v>629</v>
      </c>
      <c r="J161" s="12" t="s">
        <v>630</v>
      </c>
      <c r="M161" s="12" t="s">
        <v>631</v>
      </c>
      <c r="N161" s="16" t="s">
        <v>632</v>
      </c>
    </row>
    <row r="162" spans="1:14" ht="17.25" customHeight="1">
      <c r="A162" s="4" t="s">
        <v>158</v>
      </c>
      <c r="B162" s="9">
        <v>1</v>
      </c>
      <c r="C162" s="10">
        <v>2</v>
      </c>
      <c r="E162" s="12" t="s">
        <v>627</v>
      </c>
      <c r="F162">
        <f t="shared" si="15"/>
        <v>1</v>
      </c>
      <c r="G162">
        <f t="shared" si="16"/>
        <v>1</v>
      </c>
      <c r="H162">
        <f>COUNTIF(F160:F167, 1)</f>
        <v>8</v>
      </c>
      <c r="I162">
        <f>COUNTIF(F168:F175, 1)</f>
        <v>8</v>
      </c>
      <c r="J162">
        <f>H162+I162</f>
        <v>16</v>
      </c>
      <c r="M162">
        <f>COUNTIF(C160:C167, 2)</f>
        <v>8</v>
      </c>
      <c r="N162">
        <f>COUNTIF(C168:C175, 2)</f>
        <v>8</v>
      </c>
    </row>
    <row r="163" spans="1:14" ht="17.25" customHeight="1">
      <c r="A163" s="4" t="s">
        <v>159</v>
      </c>
      <c r="B163" s="9">
        <v>1</v>
      </c>
      <c r="C163" s="10">
        <v>2</v>
      </c>
      <c r="E163" s="12" t="s">
        <v>627</v>
      </c>
      <c r="F163">
        <f t="shared" si="15"/>
        <v>1</v>
      </c>
      <c r="G163">
        <f t="shared" si="16"/>
        <v>1</v>
      </c>
      <c r="H163" s="12" t="s">
        <v>633</v>
      </c>
      <c r="I163" s="12" t="s">
        <v>634</v>
      </c>
    </row>
    <row r="164" spans="1:14" ht="17.25" customHeight="1">
      <c r="A164" s="4" t="s">
        <v>160</v>
      </c>
      <c r="B164" s="9">
        <v>1</v>
      </c>
      <c r="C164" s="10">
        <v>2</v>
      </c>
      <c r="E164" s="12" t="s">
        <v>627</v>
      </c>
      <c r="F164">
        <f t="shared" si="15"/>
        <v>1</v>
      </c>
      <c r="G164">
        <f t="shared" si="16"/>
        <v>1</v>
      </c>
      <c r="H164">
        <f>COUNTA(E160:E167)</f>
        <v>8</v>
      </c>
      <c r="I164">
        <f>COUNTA(E168:E175)</f>
        <v>8</v>
      </c>
      <c r="J164">
        <f>H164+I164</f>
        <v>16</v>
      </c>
    </row>
    <row r="165" spans="1:14" ht="17.25" customHeight="1">
      <c r="A165" s="4" t="s">
        <v>161</v>
      </c>
      <c r="B165" s="9">
        <v>1</v>
      </c>
      <c r="C165" s="10">
        <v>2</v>
      </c>
      <c r="E165" s="12" t="s">
        <v>627</v>
      </c>
      <c r="F165">
        <f t="shared" si="15"/>
        <v>1</v>
      </c>
      <c r="G165">
        <f t="shared" si="16"/>
        <v>1</v>
      </c>
      <c r="H165" s="12" t="s">
        <v>635</v>
      </c>
      <c r="I165" s="12" t="s">
        <v>636</v>
      </c>
      <c r="J165" s="12" t="s">
        <v>637</v>
      </c>
    </row>
    <row r="166" spans="1:14" ht="17.25" customHeight="1">
      <c r="A166" s="4" t="s">
        <v>162</v>
      </c>
      <c r="B166" s="9">
        <v>1</v>
      </c>
      <c r="C166" s="10">
        <v>2</v>
      </c>
      <c r="E166" s="12" t="s">
        <v>627</v>
      </c>
      <c r="F166">
        <f t="shared" si="15"/>
        <v>1</v>
      </c>
      <c r="G166">
        <f t="shared" si="16"/>
        <v>1</v>
      </c>
      <c r="H166">
        <f>H162/H164*100</f>
        <v>100</v>
      </c>
      <c r="I166">
        <f>I162/I164*100</f>
        <v>100</v>
      </c>
      <c r="J166">
        <f>(H166+I166)/2</f>
        <v>100</v>
      </c>
    </row>
    <row r="167" spans="1:14" ht="17.25" customHeight="1">
      <c r="A167" s="4" t="s">
        <v>163</v>
      </c>
      <c r="B167" s="9">
        <v>1</v>
      </c>
      <c r="C167" s="10">
        <v>2</v>
      </c>
      <c r="E167" s="12" t="s">
        <v>627</v>
      </c>
      <c r="F167">
        <f t="shared" si="15"/>
        <v>1</v>
      </c>
      <c r="G167">
        <f t="shared" si="16"/>
        <v>1</v>
      </c>
      <c r="H167" s="14" t="s">
        <v>638</v>
      </c>
      <c r="I167" s="14" t="s">
        <v>639</v>
      </c>
      <c r="J167" s="17" t="s">
        <v>640</v>
      </c>
    </row>
    <row r="168" spans="1:14" ht="17.25" customHeight="1">
      <c r="A168" s="4" t="s">
        <v>164</v>
      </c>
      <c r="B168" s="9">
        <v>2</v>
      </c>
      <c r="C168" s="10">
        <v>2</v>
      </c>
      <c r="E168" s="12" t="s">
        <v>642</v>
      </c>
      <c r="F168">
        <f>IF(AND(E168="a/o", B168=2), 1, IF(AND(E168="a/o", B168=1), 2, ""))</f>
        <v>1</v>
      </c>
      <c r="G168">
        <f t="shared" si="16"/>
        <v>1</v>
      </c>
      <c r="H168">
        <f>COUNTIF(C160:C175, 0)</f>
        <v>0</v>
      </c>
      <c r="I168">
        <f>COUNTIF(C160:C175, 1)</f>
        <v>0</v>
      </c>
      <c r="J168">
        <f>COUNTIF(C160:C175, 2)</f>
        <v>16</v>
      </c>
    </row>
    <row r="169" spans="1:14" ht="17.25" customHeight="1">
      <c r="A169" s="4" t="s">
        <v>165</v>
      </c>
      <c r="B169" s="9">
        <v>2</v>
      </c>
      <c r="C169" s="10">
        <v>2</v>
      </c>
      <c r="E169" s="12" t="s">
        <v>642</v>
      </c>
      <c r="F169">
        <f t="shared" ref="F169:F175" si="17">IF(AND(E169="a/o", B169=2), 1, IF(AND(E169="a/o", B169=1), 2, ""))</f>
        <v>1</v>
      </c>
      <c r="G169">
        <f t="shared" si="16"/>
        <v>1</v>
      </c>
      <c r="H169" s="14" t="s">
        <v>641</v>
      </c>
      <c r="I169" s="14" t="s">
        <v>641</v>
      </c>
      <c r="J169" s="14" t="s">
        <v>641</v>
      </c>
    </row>
    <row r="170" spans="1:14" ht="17.25" customHeight="1">
      <c r="A170" s="4" t="s">
        <v>166</v>
      </c>
      <c r="B170" s="9">
        <v>2</v>
      </c>
      <c r="C170" s="10">
        <v>2</v>
      </c>
      <c r="E170" s="12" t="s">
        <v>642</v>
      </c>
      <c r="F170">
        <f t="shared" si="17"/>
        <v>1</v>
      </c>
      <c r="G170">
        <f t="shared" si="16"/>
        <v>1</v>
      </c>
      <c r="H170">
        <f>H168/H160*100</f>
        <v>0</v>
      </c>
      <c r="I170">
        <f>I168/H160*100</f>
        <v>0</v>
      </c>
      <c r="J170">
        <f>J168/H160*100</f>
        <v>100</v>
      </c>
    </row>
    <row r="171" spans="1:14" ht="17.25" customHeight="1">
      <c r="A171" s="4" t="s">
        <v>167</v>
      </c>
      <c r="B171" s="9">
        <v>2</v>
      </c>
      <c r="C171" s="10">
        <v>2</v>
      </c>
      <c r="E171" s="12" t="s">
        <v>642</v>
      </c>
      <c r="F171">
        <f t="shared" si="17"/>
        <v>1</v>
      </c>
      <c r="G171">
        <f t="shared" si="16"/>
        <v>1</v>
      </c>
    </row>
    <row r="172" spans="1:14" ht="17.25" customHeight="1">
      <c r="A172" s="4" t="s">
        <v>168</v>
      </c>
      <c r="B172" s="9">
        <v>2</v>
      </c>
      <c r="C172" s="10">
        <v>2</v>
      </c>
      <c r="E172" s="12" t="s">
        <v>642</v>
      </c>
      <c r="F172">
        <f t="shared" si="17"/>
        <v>1</v>
      </c>
      <c r="G172">
        <f t="shared" si="16"/>
        <v>1</v>
      </c>
    </row>
    <row r="173" spans="1:14" ht="17.25" customHeight="1">
      <c r="A173" s="4" t="s">
        <v>169</v>
      </c>
      <c r="B173" s="9">
        <v>2</v>
      </c>
      <c r="C173" s="10">
        <v>2</v>
      </c>
      <c r="E173" s="12" t="s">
        <v>642</v>
      </c>
      <c r="F173">
        <f t="shared" si="17"/>
        <v>1</v>
      </c>
      <c r="G173">
        <f t="shared" si="16"/>
        <v>1</v>
      </c>
    </row>
    <row r="174" spans="1:14" ht="17.25" customHeight="1">
      <c r="A174" s="4" t="s">
        <v>170</v>
      </c>
      <c r="B174" s="9">
        <v>2</v>
      </c>
      <c r="C174" s="10">
        <v>2</v>
      </c>
      <c r="E174" s="12" t="s">
        <v>642</v>
      </c>
      <c r="F174">
        <f t="shared" si="17"/>
        <v>1</v>
      </c>
      <c r="G174">
        <f t="shared" si="16"/>
        <v>1</v>
      </c>
    </row>
    <row r="175" spans="1:14" ht="17.25" customHeight="1">
      <c r="A175" s="4" t="s">
        <v>171</v>
      </c>
      <c r="B175" s="9">
        <v>2</v>
      </c>
      <c r="C175" s="10">
        <v>2</v>
      </c>
      <c r="E175" s="12" t="s">
        <v>642</v>
      </c>
      <c r="F175">
        <f t="shared" si="17"/>
        <v>1</v>
      </c>
      <c r="G175">
        <f t="shared" si="16"/>
        <v>1</v>
      </c>
    </row>
    <row r="176" spans="1:14" ht="17.25" customHeight="1">
      <c r="B176" s="8"/>
    </row>
    <row r="177" spans="1:14" ht="17.25" customHeight="1">
      <c r="A177" s="4" t="s">
        <v>172</v>
      </c>
      <c r="B177" s="8"/>
      <c r="C177" s="4"/>
      <c r="D177" s="4"/>
      <c r="F177" s="12" t="s">
        <v>618</v>
      </c>
      <c r="G177" s="13" t="s">
        <v>619</v>
      </c>
      <c r="H177" s="14" t="s">
        <v>620</v>
      </c>
      <c r="I177" s="15" t="s">
        <v>621</v>
      </c>
      <c r="J177" s="16" t="s">
        <v>649</v>
      </c>
      <c r="K177" s="12" t="s">
        <v>623</v>
      </c>
      <c r="L177" s="12" t="s">
        <v>624</v>
      </c>
      <c r="M177" s="16" t="s">
        <v>625</v>
      </c>
      <c r="N177" s="16" t="s">
        <v>626</v>
      </c>
    </row>
    <row r="178" spans="1:14" ht="17.25" customHeight="1">
      <c r="A178" s="4" t="s">
        <v>173</v>
      </c>
      <c r="B178" s="9">
        <v>1</v>
      </c>
      <c r="C178" s="10">
        <v>2</v>
      </c>
      <c r="E178" s="12" t="s">
        <v>627</v>
      </c>
      <c r="F178">
        <f>IF(AND(E178="p/o", B178=1), 1, IF(AND(E178="p/o", B178=2), 2, ""))</f>
        <v>1</v>
      </c>
      <c r="G178">
        <f>IF(AND(F178=1, C178=2), 1, 2)</f>
        <v>1</v>
      </c>
      <c r="H178">
        <f>COUNTA(B178:B208)</f>
        <v>31</v>
      </c>
      <c r="I178">
        <f>COUNTIF(G178:G208, 1)</f>
        <v>31</v>
      </c>
      <c r="J178">
        <f>H178-I178</f>
        <v>0</v>
      </c>
      <c r="K178" s="4">
        <f>COUNTIF(G178:G196, 1)</f>
        <v>19</v>
      </c>
      <c r="L178">
        <f>COUNTIF(G197:G208, 1)</f>
        <v>12</v>
      </c>
      <c r="M178">
        <f>COUNTIF(C178:C196, 1) + COUNTIF(C178:C196, 2)</f>
        <v>19</v>
      </c>
      <c r="N178">
        <f>COUNTIF(C197:C208, 1) + COUNTIF(C197:C208, 2)</f>
        <v>12</v>
      </c>
    </row>
    <row r="179" spans="1:14" ht="17.25" customHeight="1">
      <c r="A179" s="4" t="s">
        <v>174</v>
      </c>
      <c r="B179" s="9">
        <v>1</v>
      </c>
      <c r="C179" s="10">
        <v>2</v>
      </c>
      <c r="E179" s="12" t="s">
        <v>627</v>
      </c>
      <c r="F179">
        <f t="shared" ref="F179:F196" si="18">IF(AND(E179="p/o", B179=1), 1, IF(AND(E179="p/o", B179=2), 2, ""))</f>
        <v>1</v>
      </c>
      <c r="G179">
        <f t="shared" ref="G179:G208" si="19">IF(AND(F179=1, C179=2), 1, 2)</f>
        <v>1</v>
      </c>
      <c r="H179" s="12" t="s">
        <v>628</v>
      </c>
      <c r="I179" s="12" t="s">
        <v>629</v>
      </c>
      <c r="J179" s="12" t="s">
        <v>630</v>
      </c>
      <c r="M179" s="12" t="s">
        <v>631</v>
      </c>
      <c r="N179" s="16" t="s">
        <v>632</v>
      </c>
    </row>
    <row r="180" spans="1:14" ht="17.25" customHeight="1">
      <c r="A180" s="4" t="s">
        <v>175</v>
      </c>
      <c r="B180" s="9">
        <v>1</v>
      </c>
      <c r="C180" s="10">
        <v>2</v>
      </c>
      <c r="E180" s="12" t="s">
        <v>627</v>
      </c>
      <c r="F180">
        <f t="shared" si="18"/>
        <v>1</v>
      </c>
      <c r="G180">
        <f t="shared" si="19"/>
        <v>1</v>
      </c>
      <c r="H180">
        <f>COUNTIF(F178:F196, 1)</f>
        <v>19</v>
      </c>
      <c r="I180">
        <f>COUNTIF(F197:F208, 1)</f>
        <v>12</v>
      </c>
      <c r="J180">
        <f>H180+I180</f>
        <v>31</v>
      </c>
      <c r="M180">
        <f>COUNTIF(C178:C196, 2)</f>
        <v>19</v>
      </c>
      <c r="N180">
        <f>COUNTIF(C197:C208, 2)</f>
        <v>12</v>
      </c>
    </row>
    <row r="181" spans="1:14" ht="17.25" customHeight="1">
      <c r="A181" s="4" t="s">
        <v>176</v>
      </c>
      <c r="B181" s="9">
        <v>1</v>
      </c>
      <c r="C181" s="10">
        <v>2</v>
      </c>
      <c r="E181" s="12" t="s">
        <v>627</v>
      </c>
      <c r="F181">
        <f t="shared" si="18"/>
        <v>1</v>
      </c>
      <c r="G181">
        <f t="shared" si="19"/>
        <v>1</v>
      </c>
      <c r="H181" s="12" t="s">
        <v>633</v>
      </c>
      <c r="I181" s="12" t="s">
        <v>634</v>
      </c>
    </row>
    <row r="182" spans="1:14" ht="17.25" customHeight="1">
      <c r="A182" s="4" t="s">
        <v>177</v>
      </c>
      <c r="B182" s="9">
        <v>1</v>
      </c>
      <c r="C182" s="10">
        <v>2</v>
      </c>
      <c r="E182" s="12" t="s">
        <v>627</v>
      </c>
      <c r="F182">
        <f t="shared" si="18"/>
        <v>1</v>
      </c>
      <c r="G182">
        <f t="shared" si="19"/>
        <v>1</v>
      </c>
      <c r="H182">
        <f>COUNTA(E178:E196)</f>
        <v>19</v>
      </c>
      <c r="I182">
        <f>COUNTA(E197:E208)</f>
        <v>12</v>
      </c>
      <c r="J182">
        <f>H182+I182</f>
        <v>31</v>
      </c>
    </row>
    <row r="183" spans="1:14" ht="17.25" customHeight="1">
      <c r="A183" s="4" t="s">
        <v>178</v>
      </c>
      <c r="B183" s="9">
        <v>1</v>
      </c>
      <c r="C183" s="10">
        <v>2</v>
      </c>
      <c r="E183" s="12" t="s">
        <v>627</v>
      </c>
      <c r="F183">
        <f t="shared" si="18"/>
        <v>1</v>
      </c>
      <c r="G183">
        <f t="shared" si="19"/>
        <v>1</v>
      </c>
      <c r="H183" s="12" t="s">
        <v>635</v>
      </c>
      <c r="I183" s="12" t="s">
        <v>636</v>
      </c>
      <c r="J183" s="12" t="s">
        <v>637</v>
      </c>
    </row>
    <row r="184" spans="1:14" ht="17.25" customHeight="1">
      <c r="A184" s="4" t="s">
        <v>179</v>
      </c>
      <c r="B184" s="9">
        <v>1</v>
      </c>
      <c r="C184" s="10">
        <v>2</v>
      </c>
      <c r="E184" s="12" t="s">
        <v>627</v>
      </c>
      <c r="F184">
        <f t="shared" si="18"/>
        <v>1</v>
      </c>
      <c r="G184">
        <f t="shared" si="19"/>
        <v>1</v>
      </c>
      <c r="H184">
        <f>H180/H182*100</f>
        <v>100</v>
      </c>
      <c r="I184">
        <f>I180/I182*100</f>
        <v>100</v>
      </c>
      <c r="J184">
        <f>(H184+I184)/2</f>
        <v>100</v>
      </c>
    </row>
    <row r="185" spans="1:14" ht="17.25" customHeight="1">
      <c r="A185" s="4" t="s">
        <v>180</v>
      </c>
      <c r="B185" s="9">
        <v>1</v>
      </c>
      <c r="C185" s="10">
        <v>2</v>
      </c>
      <c r="E185" s="12" t="s">
        <v>627</v>
      </c>
      <c r="F185">
        <f t="shared" si="18"/>
        <v>1</v>
      </c>
      <c r="G185">
        <f t="shared" si="19"/>
        <v>1</v>
      </c>
      <c r="H185" s="14" t="s">
        <v>638</v>
      </c>
      <c r="I185" s="14" t="s">
        <v>639</v>
      </c>
      <c r="J185" s="17" t="s">
        <v>640</v>
      </c>
    </row>
    <row r="186" spans="1:14" ht="17.25" customHeight="1">
      <c r="A186" s="4" t="s">
        <v>181</v>
      </c>
      <c r="B186" s="9">
        <v>1</v>
      </c>
      <c r="C186" s="10">
        <v>2</v>
      </c>
      <c r="E186" s="12" t="s">
        <v>627</v>
      </c>
      <c r="F186">
        <f t="shared" si="18"/>
        <v>1</v>
      </c>
      <c r="G186">
        <f t="shared" si="19"/>
        <v>1</v>
      </c>
      <c r="H186">
        <f>COUNTIF(C178:C208, 0)</f>
        <v>0</v>
      </c>
      <c r="I186">
        <f>COUNTIF(C178:C208, 1)</f>
        <v>0</v>
      </c>
      <c r="J186">
        <f>COUNTIF(C178:C208, 2)</f>
        <v>31</v>
      </c>
    </row>
    <row r="187" spans="1:14" ht="17.25" customHeight="1">
      <c r="A187" s="4" t="s">
        <v>182</v>
      </c>
      <c r="B187" s="9">
        <v>1</v>
      </c>
      <c r="C187" s="10">
        <v>2</v>
      </c>
      <c r="E187" s="12" t="s">
        <v>627</v>
      </c>
      <c r="F187">
        <f t="shared" si="18"/>
        <v>1</v>
      </c>
      <c r="G187">
        <f t="shared" si="19"/>
        <v>1</v>
      </c>
      <c r="H187" s="14" t="s">
        <v>641</v>
      </c>
      <c r="I187" s="14" t="s">
        <v>641</v>
      </c>
      <c r="J187" s="14" t="s">
        <v>641</v>
      </c>
    </row>
    <row r="188" spans="1:14" ht="17.25" customHeight="1">
      <c r="A188" s="4" t="s">
        <v>183</v>
      </c>
      <c r="B188" s="9">
        <v>1</v>
      </c>
      <c r="C188" s="10">
        <v>2</v>
      </c>
      <c r="E188" s="12" t="s">
        <v>627</v>
      </c>
      <c r="F188">
        <f t="shared" si="18"/>
        <v>1</v>
      </c>
      <c r="G188">
        <f t="shared" si="19"/>
        <v>1</v>
      </c>
      <c r="H188">
        <f>H186/H178*100</f>
        <v>0</v>
      </c>
      <c r="I188">
        <f>I186/H178*100</f>
        <v>0</v>
      </c>
      <c r="J188">
        <f>J186/H178*100</f>
        <v>100</v>
      </c>
      <c r="K188">
        <f>H188+I188+J188</f>
        <v>100</v>
      </c>
    </row>
    <row r="189" spans="1:14" ht="17.25" customHeight="1">
      <c r="A189" s="4" t="s">
        <v>184</v>
      </c>
      <c r="B189" s="9">
        <v>1</v>
      </c>
      <c r="C189" s="10">
        <v>2</v>
      </c>
      <c r="E189" s="12" t="s">
        <v>627</v>
      </c>
      <c r="F189">
        <f t="shared" si="18"/>
        <v>1</v>
      </c>
      <c r="G189">
        <f t="shared" si="19"/>
        <v>1</v>
      </c>
    </row>
    <row r="190" spans="1:14" ht="17.25" customHeight="1">
      <c r="A190" s="4" t="s">
        <v>185</v>
      </c>
      <c r="B190" s="9">
        <v>1</v>
      </c>
      <c r="C190" s="10">
        <v>2</v>
      </c>
      <c r="E190" s="12" t="s">
        <v>627</v>
      </c>
      <c r="F190">
        <f t="shared" si="18"/>
        <v>1</v>
      </c>
      <c r="G190">
        <f t="shared" si="19"/>
        <v>1</v>
      </c>
    </row>
    <row r="191" spans="1:14" ht="17.25" customHeight="1">
      <c r="A191" s="4" t="s">
        <v>186</v>
      </c>
      <c r="B191" s="9">
        <v>1</v>
      </c>
      <c r="C191" s="10">
        <v>2</v>
      </c>
      <c r="E191" s="12" t="s">
        <v>627</v>
      </c>
      <c r="F191">
        <f t="shared" si="18"/>
        <v>1</v>
      </c>
      <c r="G191">
        <f t="shared" si="19"/>
        <v>1</v>
      </c>
    </row>
    <row r="192" spans="1:14" ht="17.25" customHeight="1">
      <c r="A192" s="4" t="s">
        <v>187</v>
      </c>
      <c r="B192" s="9">
        <v>1</v>
      </c>
      <c r="C192" s="10">
        <v>2</v>
      </c>
      <c r="E192" s="12" t="s">
        <v>627</v>
      </c>
      <c r="F192">
        <f t="shared" si="18"/>
        <v>1</v>
      </c>
      <c r="G192">
        <f t="shared" si="19"/>
        <v>1</v>
      </c>
    </row>
    <row r="193" spans="1:7" ht="17.25" customHeight="1">
      <c r="A193" s="4" t="s">
        <v>188</v>
      </c>
      <c r="B193" s="9">
        <v>1</v>
      </c>
      <c r="C193" s="10">
        <v>2</v>
      </c>
      <c r="E193" s="12" t="s">
        <v>627</v>
      </c>
      <c r="F193">
        <f t="shared" si="18"/>
        <v>1</v>
      </c>
      <c r="G193">
        <f t="shared" si="19"/>
        <v>1</v>
      </c>
    </row>
    <row r="194" spans="1:7" ht="17.25" customHeight="1">
      <c r="A194" s="4" t="s">
        <v>189</v>
      </c>
      <c r="B194" s="9">
        <v>1</v>
      </c>
      <c r="C194" s="10">
        <v>2</v>
      </c>
      <c r="E194" s="12" t="s">
        <v>627</v>
      </c>
      <c r="F194">
        <f t="shared" si="18"/>
        <v>1</v>
      </c>
      <c r="G194">
        <f t="shared" si="19"/>
        <v>1</v>
      </c>
    </row>
    <row r="195" spans="1:7" ht="17.25" customHeight="1">
      <c r="A195" s="4" t="s">
        <v>190</v>
      </c>
      <c r="B195" s="9">
        <v>1</v>
      </c>
      <c r="C195" s="10">
        <v>2</v>
      </c>
      <c r="E195" s="12" t="s">
        <v>627</v>
      </c>
      <c r="F195">
        <f t="shared" si="18"/>
        <v>1</v>
      </c>
      <c r="G195">
        <f t="shared" si="19"/>
        <v>1</v>
      </c>
    </row>
    <row r="196" spans="1:7" ht="17.25" customHeight="1">
      <c r="A196" s="4" t="s">
        <v>191</v>
      </c>
      <c r="B196" s="9">
        <v>1</v>
      </c>
      <c r="C196" s="10">
        <v>2</v>
      </c>
      <c r="E196" s="12" t="s">
        <v>627</v>
      </c>
      <c r="F196">
        <f t="shared" si="18"/>
        <v>1</v>
      </c>
      <c r="G196">
        <f t="shared" si="19"/>
        <v>1</v>
      </c>
    </row>
    <row r="197" spans="1:7" ht="17.25" customHeight="1">
      <c r="A197" s="4" t="s">
        <v>192</v>
      </c>
      <c r="B197" s="9">
        <v>2</v>
      </c>
      <c r="C197" s="10">
        <v>2</v>
      </c>
      <c r="E197" s="12" t="s">
        <v>642</v>
      </c>
      <c r="F197">
        <f>IF(AND(E197="a/o", B197=2), 1, IF(AND(E197="a/o", B197=1), 2, ""))</f>
        <v>1</v>
      </c>
      <c r="G197">
        <f t="shared" si="19"/>
        <v>1</v>
      </c>
    </row>
    <row r="198" spans="1:7" ht="17.25" customHeight="1">
      <c r="A198" s="4" t="s">
        <v>193</v>
      </c>
      <c r="B198" s="9">
        <v>2</v>
      </c>
      <c r="C198" s="10">
        <v>2</v>
      </c>
      <c r="E198" s="12" t="s">
        <v>642</v>
      </c>
      <c r="F198">
        <f t="shared" ref="F198:F208" si="20">IF(AND(E198="a/o", B198=2), 1, IF(AND(E198="a/o", B198=1), 2, ""))</f>
        <v>1</v>
      </c>
      <c r="G198">
        <f t="shared" si="19"/>
        <v>1</v>
      </c>
    </row>
    <row r="199" spans="1:7" ht="17.25" customHeight="1">
      <c r="A199" s="4" t="s">
        <v>194</v>
      </c>
      <c r="B199" s="9">
        <v>2</v>
      </c>
      <c r="C199" s="10">
        <v>2</v>
      </c>
      <c r="E199" s="12" t="s">
        <v>642</v>
      </c>
      <c r="F199">
        <f t="shared" si="20"/>
        <v>1</v>
      </c>
      <c r="G199">
        <f t="shared" si="19"/>
        <v>1</v>
      </c>
    </row>
    <row r="200" spans="1:7" ht="17.25" customHeight="1">
      <c r="A200" s="4" t="s">
        <v>36</v>
      </c>
      <c r="B200" s="9">
        <v>2</v>
      </c>
      <c r="C200" s="10">
        <v>2</v>
      </c>
      <c r="E200" s="12" t="s">
        <v>642</v>
      </c>
      <c r="F200">
        <f t="shared" si="20"/>
        <v>1</v>
      </c>
      <c r="G200">
        <f t="shared" si="19"/>
        <v>1</v>
      </c>
    </row>
    <row r="201" spans="1:7" ht="17.25" customHeight="1">
      <c r="A201" s="4" t="s">
        <v>37</v>
      </c>
      <c r="B201" s="9">
        <v>2</v>
      </c>
      <c r="C201" s="10">
        <v>2</v>
      </c>
      <c r="E201" s="12" t="s">
        <v>642</v>
      </c>
      <c r="F201">
        <f t="shared" si="20"/>
        <v>1</v>
      </c>
      <c r="G201">
        <f t="shared" si="19"/>
        <v>1</v>
      </c>
    </row>
    <row r="202" spans="1:7" ht="17.25" customHeight="1">
      <c r="A202" s="4" t="s">
        <v>38</v>
      </c>
      <c r="B202" s="9">
        <v>2</v>
      </c>
      <c r="C202" s="10">
        <v>2</v>
      </c>
      <c r="E202" s="12" t="s">
        <v>642</v>
      </c>
      <c r="F202">
        <f t="shared" si="20"/>
        <v>1</v>
      </c>
      <c r="G202">
        <f t="shared" si="19"/>
        <v>1</v>
      </c>
    </row>
    <row r="203" spans="1:7" ht="17.25" customHeight="1">
      <c r="A203" s="4" t="s">
        <v>39</v>
      </c>
      <c r="B203" s="9">
        <v>2</v>
      </c>
      <c r="C203" s="10">
        <v>2</v>
      </c>
      <c r="E203" s="12" t="s">
        <v>642</v>
      </c>
      <c r="F203">
        <f t="shared" si="20"/>
        <v>1</v>
      </c>
      <c r="G203">
        <f t="shared" si="19"/>
        <v>1</v>
      </c>
    </row>
    <row r="204" spans="1:7" ht="17.25" customHeight="1">
      <c r="A204" s="4" t="s">
        <v>40</v>
      </c>
      <c r="B204" s="9">
        <v>2</v>
      </c>
      <c r="C204" s="10">
        <v>2</v>
      </c>
      <c r="E204" s="12" t="s">
        <v>642</v>
      </c>
      <c r="F204">
        <f t="shared" si="20"/>
        <v>1</v>
      </c>
      <c r="G204">
        <f t="shared" si="19"/>
        <v>1</v>
      </c>
    </row>
    <row r="205" spans="1:7" ht="17.25" customHeight="1">
      <c r="A205" s="4" t="s">
        <v>41</v>
      </c>
      <c r="B205" s="9">
        <v>2</v>
      </c>
      <c r="C205" s="10">
        <v>2</v>
      </c>
      <c r="E205" s="12" t="s">
        <v>642</v>
      </c>
      <c r="F205">
        <f t="shared" si="20"/>
        <v>1</v>
      </c>
      <c r="G205">
        <f t="shared" si="19"/>
        <v>1</v>
      </c>
    </row>
    <row r="206" spans="1:7" ht="17.25" customHeight="1">
      <c r="A206" s="4" t="s">
        <v>42</v>
      </c>
      <c r="B206" s="9">
        <v>2</v>
      </c>
      <c r="C206" s="10">
        <v>2</v>
      </c>
      <c r="E206" s="12" t="s">
        <v>642</v>
      </c>
      <c r="F206">
        <f t="shared" si="20"/>
        <v>1</v>
      </c>
      <c r="G206">
        <f t="shared" si="19"/>
        <v>1</v>
      </c>
    </row>
    <row r="207" spans="1:7" ht="17.25" customHeight="1">
      <c r="A207" s="4" t="s">
        <v>195</v>
      </c>
      <c r="B207" s="9">
        <v>2</v>
      </c>
      <c r="C207" s="10">
        <v>2</v>
      </c>
      <c r="E207" s="12" t="s">
        <v>642</v>
      </c>
      <c r="F207">
        <f t="shared" si="20"/>
        <v>1</v>
      </c>
      <c r="G207">
        <f t="shared" si="19"/>
        <v>1</v>
      </c>
    </row>
    <row r="208" spans="1:7" ht="17.25" customHeight="1">
      <c r="A208" s="4" t="s">
        <v>196</v>
      </c>
      <c r="B208" s="9">
        <v>2</v>
      </c>
      <c r="C208" s="10">
        <v>2</v>
      </c>
      <c r="E208" s="12" t="s">
        <v>642</v>
      </c>
      <c r="F208">
        <f t="shared" si="20"/>
        <v>1</v>
      </c>
      <c r="G208">
        <f t="shared" si="19"/>
        <v>1</v>
      </c>
    </row>
    <row r="209" spans="1:14" ht="17.25" customHeight="1">
      <c r="B209" s="8"/>
    </row>
    <row r="210" spans="1:14" ht="17.25" customHeight="1">
      <c r="A210" s="4" t="s">
        <v>197</v>
      </c>
      <c r="B210" s="8"/>
      <c r="C210" s="4"/>
      <c r="D210" s="4"/>
      <c r="F210" s="12" t="s">
        <v>618</v>
      </c>
      <c r="G210" s="13" t="s">
        <v>619</v>
      </c>
      <c r="H210" s="14" t="s">
        <v>620</v>
      </c>
      <c r="I210" s="15" t="s">
        <v>621</v>
      </c>
      <c r="J210" s="16" t="s">
        <v>649</v>
      </c>
      <c r="K210" s="12" t="s">
        <v>623</v>
      </c>
      <c r="L210" s="12" t="s">
        <v>624</v>
      </c>
      <c r="M210" s="16" t="s">
        <v>625</v>
      </c>
      <c r="N210" s="16" t="s">
        <v>626</v>
      </c>
    </row>
    <row r="211" spans="1:14" ht="17.25" customHeight="1">
      <c r="A211" s="4" t="s">
        <v>198</v>
      </c>
      <c r="B211" s="9">
        <v>1</v>
      </c>
      <c r="C211" s="10">
        <v>2</v>
      </c>
      <c r="E211" s="12" t="s">
        <v>627</v>
      </c>
      <c r="F211">
        <f>IF(AND(E211="p/o", B211=1), 1, IF(AND(E211="p/o", B211=2), 2, ""))</f>
        <v>1</v>
      </c>
      <c r="G211">
        <f>IF(AND(F211=1, C211=2), 1, 2)</f>
        <v>1</v>
      </c>
      <c r="H211">
        <f>COUNTA(B211:B235)</f>
        <v>25</v>
      </c>
      <c r="I211">
        <f>COUNTIF(G211:G235, 1)</f>
        <v>25</v>
      </c>
      <c r="J211">
        <f>H211-I211</f>
        <v>0</v>
      </c>
      <c r="K211" s="4">
        <f>COUNTIF(G211:G221, 1)</f>
        <v>11</v>
      </c>
      <c r="L211">
        <f>COUNTIF(G222:G235, 1)</f>
        <v>14</v>
      </c>
      <c r="M211">
        <f>COUNTIF(C211:C221, 1) + COUNTIF(C211:C221, 2)</f>
        <v>11</v>
      </c>
      <c r="N211">
        <f>COUNTIF(C222:C235, 1) + COUNTIF(C222:C235, 2)</f>
        <v>14</v>
      </c>
    </row>
    <row r="212" spans="1:14" ht="17.25" customHeight="1">
      <c r="A212" s="4" t="s">
        <v>199</v>
      </c>
      <c r="B212" s="9">
        <v>1</v>
      </c>
      <c r="C212" s="10">
        <v>2</v>
      </c>
      <c r="E212" s="12" t="s">
        <v>627</v>
      </c>
      <c r="F212">
        <f t="shared" ref="F212:F221" si="21">IF(AND(E212="p/o", B212=1), 1, IF(AND(E212="p/o", B212=2), 2, ""))</f>
        <v>1</v>
      </c>
      <c r="G212">
        <f t="shared" ref="G212:G235" si="22">IF(AND(F212=1, C212=2), 1, 2)</f>
        <v>1</v>
      </c>
      <c r="H212" s="12" t="s">
        <v>628</v>
      </c>
      <c r="I212" s="12" t="s">
        <v>629</v>
      </c>
      <c r="J212" s="12" t="s">
        <v>630</v>
      </c>
      <c r="M212" s="12" t="s">
        <v>631</v>
      </c>
      <c r="N212" s="16" t="s">
        <v>632</v>
      </c>
    </row>
    <row r="213" spans="1:14" ht="17.25" customHeight="1">
      <c r="A213" s="4" t="s">
        <v>200</v>
      </c>
      <c r="B213" s="9">
        <v>1</v>
      </c>
      <c r="C213" s="10">
        <v>2</v>
      </c>
      <c r="E213" s="12" t="s">
        <v>627</v>
      </c>
      <c r="F213">
        <f t="shared" si="21"/>
        <v>1</v>
      </c>
      <c r="G213">
        <f t="shared" si="22"/>
        <v>1</v>
      </c>
      <c r="H213">
        <f>COUNTIF(F211:F221, 1)</f>
        <v>11</v>
      </c>
      <c r="I213">
        <f>COUNTIF(F222:F235, 1)</f>
        <v>14</v>
      </c>
      <c r="J213">
        <f>H213+I213</f>
        <v>25</v>
      </c>
      <c r="M213">
        <f>COUNTIF(C211:C221, 2)</f>
        <v>11</v>
      </c>
      <c r="N213">
        <f>COUNTIF(C222:C235, 2)</f>
        <v>14</v>
      </c>
    </row>
    <row r="214" spans="1:14" ht="17.25" customHeight="1">
      <c r="A214" s="4" t="s">
        <v>201</v>
      </c>
      <c r="B214" s="9">
        <v>1</v>
      </c>
      <c r="C214" s="10">
        <v>2</v>
      </c>
      <c r="E214" s="12" t="s">
        <v>627</v>
      </c>
      <c r="F214">
        <f t="shared" si="21"/>
        <v>1</v>
      </c>
      <c r="G214">
        <f t="shared" si="22"/>
        <v>1</v>
      </c>
      <c r="H214" s="12" t="s">
        <v>633</v>
      </c>
      <c r="I214" s="12" t="s">
        <v>634</v>
      </c>
    </row>
    <row r="215" spans="1:14" ht="17.25" customHeight="1">
      <c r="A215" s="4" t="s">
        <v>202</v>
      </c>
      <c r="B215" s="9">
        <v>1</v>
      </c>
      <c r="C215" s="10">
        <v>2</v>
      </c>
      <c r="E215" s="12" t="s">
        <v>627</v>
      </c>
      <c r="F215">
        <f t="shared" si="21"/>
        <v>1</v>
      </c>
      <c r="G215">
        <f t="shared" si="22"/>
        <v>1</v>
      </c>
      <c r="H215">
        <f>COUNTA(E211:E221)</f>
        <v>11</v>
      </c>
      <c r="I215">
        <f>COUNTA(E222:E235)</f>
        <v>14</v>
      </c>
      <c r="J215">
        <f>H215+I215</f>
        <v>25</v>
      </c>
    </row>
    <row r="216" spans="1:14" ht="17.25" customHeight="1">
      <c r="A216" s="4" t="s">
        <v>203</v>
      </c>
      <c r="B216" s="9">
        <v>1</v>
      </c>
      <c r="C216" s="10">
        <v>2</v>
      </c>
      <c r="E216" s="12" t="s">
        <v>627</v>
      </c>
      <c r="F216">
        <f t="shared" si="21"/>
        <v>1</v>
      </c>
      <c r="G216">
        <f t="shared" si="22"/>
        <v>1</v>
      </c>
      <c r="H216" s="12" t="s">
        <v>635</v>
      </c>
      <c r="I216" s="12" t="s">
        <v>636</v>
      </c>
      <c r="J216" s="12" t="s">
        <v>637</v>
      </c>
    </row>
    <row r="217" spans="1:14" ht="17.25" customHeight="1">
      <c r="A217" s="4" t="s">
        <v>204</v>
      </c>
      <c r="B217" s="9">
        <v>1</v>
      </c>
      <c r="C217" s="10">
        <v>2</v>
      </c>
      <c r="E217" s="12" t="s">
        <v>627</v>
      </c>
      <c r="F217">
        <f t="shared" si="21"/>
        <v>1</v>
      </c>
      <c r="G217">
        <f t="shared" si="22"/>
        <v>1</v>
      </c>
      <c r="H217">
        <f>H213/H215*100</f>
        <v>100</v>
      </c>
      <c r="I217">
        <f>I213/I215*100</f>
        <v>100</v>
      </c>
      <c r="J217">
        <f>(H217+I217)/2</f>
        <v>100</v>
      </c>
    </row>
    <row r="218" spans="1:14" ht="17.25" customHeight="1">
      <c r="A218" s="4" t="s">
        <v>205</v>
      </c>
      <c r="B218" s="9">
        <v>1</v>
      </c>
      <c r="C218" s="10">
        <v>2</v>
      </c>
      <c r="E218" s="12" t="s">
        <v>627</v>
      </c>
      <c r="F218">
        <f t="shared" si="21"/>
        <v>1</v>
      </c>
      <c r="G218">
        <f t="shared" si="22"/>
        <v>1</v>
      </c>
      <c r="H218" s="14" t="s">
        <v>638</v>
      </c>
      <c r="I218" s="14" t="s">
        <v>639</v>
      </c>
      <c r="J218" s="17" t="s">
        <v>640</v>
      </c>
    </row>
    <row r="219" spans="1:14" ht="17.25" customHeight="1">
      <c r="A219" s="4" t="s">
        <v>206</v>
      </c>
      <c r="B219" s="9">
        <v>1</v>
      </c>
      <c r="C219" s="10">
        <v>2</v>
      </c>
      <c r="E219" s="12" t="s">
        <v>627</v>
      </c>
      <c r="F219">
        <f t="shared" si="21"/>
        <v>1</v>
      </c>
      <c r="G219">
        <f t="shared" si="22"/>
        <v>1</v>
      </c>
      <c r="H219">
        <f>COUNTIF(C211:C235, 0)</f>
        <v>0</v>
      </c>
      <c r="I219">
        <f>COUNTIF(C211:C235, 1)</f>
        <v>0</v>
      </c>
      <c r="J219">
        <f>COUNTIF(C211:C235, 2)</f>
        <v>25</v>
      </c>
    </row>
    <row r="220" spans="1:14" ht="17.25" customHeight="1">
      <c r="A220" s="4" t="s">
        <v>207</v>
      </c>
      <c r="B220" s="9">
        <v>1</v>
      </c>
      <c r="C220" s="10">
        <v>2</v>
      </c>
      <c r="E220" s="12" t="s">
        <v>627</v>
      </c>
      <c r="F220">
        <f t="shared" si="21"/>
        <v>1</v>
      </c>
      <c r="G220">
        <f t="shared" si="22"/>
        <v>1</v>
      </c>
      <c r="H220" s="14" t="s">
        <v>641</v>
      </c>
      <c r="I220" s="14" t="s">
        <v>641</v>
      </c>
      <c r="J220" s="14" t="s">
        <v>641</v>
      </c>
    </row>
    <row r="221" spans="1:14" ht="17.25" customHeight="1">
      <c r="A221" s="4" t="s">
        <v>208</v>
      </c>
      <c r="B221" s="9">
        <v>1</v>
      </c>
      <c r="C221" s="10">
        <v>2</v>
      </c>
      <c r="E221" s="12" t="s">
        <v>627</v>
      </c>
      <c r="F221">
        <f t="shared" si="21"/>
        <v>1</v>
      </c>
      <c r="G221">
        <f t="shared" si="22"/>
        <v>1</v>
      </c>
      <c r="H221">
        <f>H219/H211*100</f>
        <v>0</v>
      </c>
      <c r="I221">
        <f>I219/H211*100</f>
        <v>0</v>
      </c>
      <c r="J221">
        <f>J219/H211*100</f>
        <v>100</v>
      </c>
      <c r="K221">
        <f>H221+I221+J221</f>
        <v>100</v>
      </c>
    </row>
    <row r="222" spans="1:14" ht="17.25" customHeight="1">
      <c r="A222" s="4" t="s">
        <v>209</v>
      </c>
      <c r="B222" s="9">
        <v>2</v>
      </c>
      <c r="C222" s="10">
        <v>2</v>
      </c>
      <c r="E222" s="12" t="s">
        <v>642</v>
      </c>
      <c r="F222">
        <f>IF(AND(E222="a/o", B222=2), 1, IF(AND(E222="a/o", B222=1), 2, ""))</f>
        <v>1</v>
      </c>
      <c r="G222">
        <f t="shared" si="22"/>
        <v>1</v>
      </c>
    </row>
    <row r="223" spans="1:14" ht="17.25" customHeight="1">
      <c r="A223" s="4" t="s">
        <v>60</v>
      </c>
      <c r="B223" s="9">
        <v>2</v>
      </c>
      <c r="C223" s="10">
        <v>2</v>
      </c>
      <c r="E223" s="12" t="s">
        <v>642</v>
      </c>
      <c r="F223">
        <f t="shared" ref="F223:F235" si="23">IF(AND(E223="a/o", B223=2), 1, IF(AND(E223="a/o", B223=1), 2, ""))</f>
        <v>1</v>
      </c>
      <c r="G223">
        <f t="shared" si="22"/>
        <v>1</v>
      </c>
    </row>
    <row r="224" spans="1:14" ht="17.25" customHeight="1">
      <c r="A224" s="4" t="s">
        <v>61</v>
      </c>
      <c r="B224" s="9">
        <v>2</v>
      </c>
      <c r="C224" s="10">
        <v>2</v>
      </c>
      <c r="E224" s="12" t="s">
        <v>642</v>
      </c>
      <c r="F224">
        <f t="shared" si="23"/>
        <v>1</v>
      </c>
      <c r="G224">
        <f t="shared" si="22"/>
        <v>1</v>
      </c>
    </row>
    <row r="225" spans="1:14" ht="17.25" customHeight="1">
      <c r="A225" s="4" t="s">
        <v>62</v>
      </c>
      <c r="B225" s="9">
        <v>2</v>
      </c>
      <c r="C225" s="10">
        <v>2</v>
      </c>
      <c r="E225" s="12" t="s">
        <v>642</v>
      </c>
      <c r="F225">
        <f t="shared" si="23"/>
        <v>1</v>
      </c>
      <c r="G225">
        <f t="shared" si="22"/>
        <v>1</v>
      </c>
    </row>
    <row r="226" spans="1:14" ht="17.25" customHeight="1">
      <c r="A226" s="4" t="s">
        <v>63</v>
      </c>
      <c r="B226" s="9">
        <v>2</v>
      </c>
      <c r="C226" s="10">
        <v>2</v>
      </c>
      <c r="E226" s="12" t="s">
        <v>642</v>
      </c>
      <c r="F226">
        <f t="shared" si="23"/>
        <v>1</v>
      </c>
      <c r="G226">
        <f t="shared" si="22"/>
        <v>1</v>
      </c>
    </row>
    <row r="227" spans="1:14" ht="17.25" customHeight="1">
      <c r="A227" s="4" t="s">
        <v>64</v>
      </c>
      <c r="B227" s="9">
        <v>2</v>
      </c>
      <c r="C227" s="10">
        <v>2</v>
      </c>
      <c r="E227" s="12" t="s">
        <v>642</v>
      </c>
      <c r="F227">
        <f t="shared" si="23"/>
        <v>1</v>
      </c>
      <c r="G227">
        <f t="shared" si="22"/>
        <v>1</v>
      </c>
    </row>
    <row r="228" spans="1:14" ht="17.25" customHeight="1">
      <c r="A228" s="4" t="s">
        <v>65</v>
      </c>
      <c r="B228" s="9">
        <v>2</v>
      </c>
      <c r="C228" s="10">
        <v>2</v>
      </c>
      <c r="E228" s="12" t="s">
        <v>642</v>
      </c>
      <c r="F228">
        <f t="shared" si="23"/>
        <v>1</v>
      </c>
      <c r="G228">
        <f t="shared" si="22"/>
        <v>1</v>
      </c>
    </row>
    <row r="229" spans="1:14" ht="17.25" customHeight="1">
      <c r="A229" s="4" t="s">
        <v>66</v>
      </c>
      <c r="B229" s="9">
        <v>2</v>
      </c>
      <c r="C229" s="10">
        <v>2</v>
      </c>
      <c r="E229" s="12" t="s">
        <v>642</v>
      </c>
      <c r="F229">
        <f t="shared" si="23"/>
        <v>1</v>
      </c>
      <c r="G229">
        <f t="shared" si="22"/>
        <v>1</v>
      </c>
    </row>
    <row r="230" spans="1:14" ht="17.25" customHeight="1">
      <c r="A230" s="4" t="s">
        <v>67</v>
      </c>
      <c r="B230" s="9">
        <v>2</v>
      </c>
      <c r="C230" s="10">
        <v>2</v>
      </c>
      <c r="E230" s="12" t="s">
        <v>642</v>
      </c>
      <c r="F230">
        <f t="shared" si="23"/>
        <v>1</v>
      </c>
      <c r="G230">
        <f t="shared" si="22"/>
        <v>1</v>
      </c>
    </row>
    <row r="231" spans="1:14" ht="17.25" customHeight="1">
      <c r="A231" s="4" t="s">
        <v>68</v>
      </c>
      <c r="B231" s="9">
        <v>2</v>
      </c>
      <c r="C231" s="10">
        <v>2</v>
      </c>
      <c r="E231" s="12" t="s">
        <v>642</v>
      </c>
      <c r="F231">
        <f t="shared" si="23"/>
        <v>1</v>
      </c>
      <c r="G231">
        <f t="shared" si="22"/>
        <v>1</v>
      </c>
    </row>
    <row r="232" spans="1:14" ht="17.25" customHeight="1">
      <c r="A232" s="4" t="s">
        <v>69</v>
      </c>
      <c r="B232" s="9">
        <v>2</v>
      </c>
      <c r="C232" s="10">
        <v>2</v>
      </c>
      <c r="E232" s="12" t="s">
        <v>642</v>
      </c>
      <c r="F232">
        <f t="shared" si="23"/>
        <v>1</v>
      </c>
      <c r="G232">
        <f t="shared" si="22"/>
        <v>1</v>
      </c>
    </row>
    <row r="233" spans="1:14" ht="17.25" customHeight="1">
      <c r="A233" s="4" t="s">
        <v>70</v>
      </c>
      <c r="B233" s="9">
        <v>2</v>
      </c>
      <c r="C233" s="10">
        <v>2</v>
      </c>
      <c r="E233" s="12" t="s">
        <v>642</v>
      </c>
      <c r="F233">
        <f t="shared" si="23"/>
        <v>1</v>
      </c>
      <c r="G233">
        <f t="shared" si="22"/>
        <v>1</v>
      </c>
    </row>
    <row r="234" spans="1:14" ht="17.25" customHeight="1">
      <c r="A234" s="4" t="s">
        <v>71</v>
      </c>
      <c r="B234" s="9">
        <v>2</v>
      </c>
      <c r="C234" s="10">
        <v>2</v>
      </c>
      <c r="E234" s="12" t="s">
        <v>642</v>
      </c>
      <c r="F234">
        <f t="shared" si="23"/>
        <v>1</v>
      </c>
      <c r="G234">
        <f t="shared" si="22"/>
        <v>1</v>
      </c>
    </row>
    <row r="235" spans="1:14" ht="17.25" customHeight="1">
      <c r="A235" s="4" t="s">
        <v>72</v>
      </c>
      <c r="B235" s="9">
        <v>2</v>
      </c>
      <c r="C235" s="10">
        <v>2</v>
      </c>
      <c r="E235" s="12" t="s">
        <v>642</v>
      </c>
      <c r="F235">
        <f t="shared" si="23"/>
        <v>1</v>
      </c>
      <c r="G235">
        <f t="shared" si="22"/>
        <v>1</v>
      </c>
    </row>
    <row r="236" spans="1:14" ht="17.25" customHeight="1">
      <c r="B236" s="8"/>
    </row>
    <row r="237" spans="1:14" ht="17.25" customHeight="1">
      <c r="A237" s="4" t="s">
        <v>210</v>
      </c>
      <c r="B237" s="8"/>
      <c r="C237" s="4"/>
      <c r="F237" s="12" t="s">
        <v>618</v>
      </c>
      <c r="G237" s="13" t="s">
        <v>619</v>
      </c>
      <c r="H237" s="14" t="s">
        <v>620</v>
      </c>
      <c r="I237" s="15" t="s">
        <v>621</v>
      </c>
      <c r="J237" s="16" t="s">
        <v>649</v>
      </c>
      <c r="K237" s="12" t="s">
        <v>623</v>
      </c>
      <c r="L237" s="12" t="s">
        <v>624</v>
      </c>
      <c r="M237" s="16" t="s">
        <v>625</v>
      </c>
      <c r="N237" s="16" t="s">
        <v>626</v>
      </c>
    </row>
    <row r="238" spans="1:14" ht="17.25" customHeight="1">
      <c r="A238" s="4" t="s">
        <v>211</v>
      </c>
      <c r="B238" s="9">
        <v>1</v>
      </c>
      <c r="C238" s="11">
        <v>2</v>
      </c>
      <c r="E238" s="12" t="s">
        <v>627</v>
      </c>
      <c r="F238">
        <f>IF(AND(E238="p/o", B238=1), 1, IF(AND(E238="p/o", B238=2), 2, ""))</f>
        <v>1</v>
      </c>
      <c r="G238">
        <f>IF(AND(F238=1, C238=2), 1, 2)</f>
        <v>1</v>
      </c>
      <c r="H238">
        <f>COUNTA(B238:B257)</f>
        <v>20</v>
      </c>
      <c r="I238">
        <f>COUNTIF(G238:G257, 1)</f>
        <v>19</v>
      </c>
      <c r="J238">
        <f>H238-I238</f>
        <v>1</v>
      </c>
      <c r="K238" s="4">
        <f>COUNTIF(G238:G247, 1)</f>
        <v>10</v>
      </c>
      <c r="L238">
        <f>COUNTIF(G248:G257, 1)</f>
        <v>9</v>
      </c>
      <c r="M238">
        <f>COUNTIF(C238:C247, 1) + COUNTIF(C238:C247, 2)</f>
        <v>10</v>
      </c>
      <c r="N238">
        <f>COUNTIF(C248:C257, 1) + COUNTIF(C248:C257, 2)</f>
        <v>10</v>
      </c>
    </row>
    <row r="239" spans="1:14" ht="17.25" customHeight="1">
      <c r="A239" s="4" t="s">
        <v>212</v>
      </c>
      <c r="B239" s="9">
        <v>1</v>
      </c>
      <c r="C239" s="11">
        <v>2</v>
      </c>
      <c r="E239" s="12" t="s">
        <v>627</v>
      </c>
      <c r="F239">
        <f t="shared" ref="F239:F247" si="24">IF(AND(E239="p/o", B239=1), 1, IF(AND(E239="p/o", B239=2), 2, ""))</f>
        <v>1</v>
      </c>
      <c r="G239">
        <f t="shared" ref="G239:G257" si="25">IF(AND(F239=1, C239=2), 1, 2)</f>
        <v>1</v>
      </c>
      <c r="H239" s="12" t="s">
        <v>628</v>
      </c>
      <c r="I239" s="12" t="s">
        <v>629</v>
      </c>
      <c r="J239" s="12" t="s">
        <v>630</v>
      </c>
      <c r="M239" s="12" t="s">
        <v>631</v>
      </c>
      <c r="N239" s="16" t="s">
        <v>632</v>
      </c>
    </row>
    <row r="240" spans="1:14" ht="17.25" customHeight="1">
      <c r="A240" s="4" t="s">
        <v>213</v>
      </c>
      <c r="B240" s="9">
        <v>1</v>
      </c>
      <c r="C240" s="11">
        <v>2</v>
      </c>
      <c r="E240" s="12" t="s">
        <v>627</v>
      </c>
      <c r="F240">
        <f t="shared" si="24"/>
        <v>1</v>
      </c>
      <c r="G240">
        <f t="shared" si="25"/>
        <v>1</v>
      </c>
      <c r="H240">
        <f>COUNTIF(F238:F247, 1)</f>
        <v>10</v>
      </c>
      <c r="I240">
        <f>COUNTIF(F248:F257, 1)</f>
        <v>10</v>
      </c>
      <c r="J240">
        <f>H240+I240</f>
        <v>20</v>
      </c>
      <c r="M240">
        <f>COUNTIF(C238:C247, 2)</f>
        <v>10</v>
      </c>
      <c r="N240">
        <f>COUNTIF(C248:C257, 2)</f>
        <v>9</v>
      </c>
    </row>
    <row r="241" spans="1:10" ht="17.25" customHeight="1">
      <c r="A241" s="4" t="s">
        <v>214</v>
      </c>
      <c r="B241" s="9">
        <v>1</v>
      </c>
      <c r="C241" s="11">
        <v>2</v>
      </c>
      <c r="E241" s="12" t="s">
        <v>627</v>
      </c>
      <c r="F241">
        <f t="shared" si="24"/>
        <v>1</v>
      </c>
      <c r="G241">
        <f t="shared" si="25"/>
        <v>1</v>
      </c>
      <c r="H241" s="12" t="s">
        <v>633</v>
      </c>
      <c r="I241" s="12" t="s">
        <v>634</v>
      </c>
    </row>
    <row r="242" spans="1:10" ht="17.25" customHeight="1">
      <c r="A242" s="4" t="s">
        <v>215</v>
      </c>
      <c r="B242" s="9">
        <v>1</v>
      </c>
      <c r="C242" s="11">
        <v>2</v>
      </c>
      <c r="E242" s="12" t="s">
        <v>627</v>
      </c>
      <c r="F242">
        <f t="shared" si="24"/>
        <v>1</v>
      </c>
      <c r="G242">
        <f t="shared" si="25"/>
        <v>1</v>
      </c>
      <c r="H242">
        <f>COUNTA(E238:E247)</f>
        <v>10</v>
      </c>
      <c r="I242">
        <f>COUNTA(E248:E257)</f>
        <v>10</v>
      </c>
      <c r="J242">
        <f>H242+I242</f>
        <v>20</v>
      </c>
    </row>
    <row r="243" spans="1:10" ht="17.25" customHeight="1">
      <c r="A243" s="4" t="s">
        <v>216</v>
      </c>
      <c r="B243" s="9">
        <v>1</v>
      </c>
      <c r="C243" s="11">
        <v>2</v>
      </c>
      <c r="E243" s="12" t="s">
        <v>627</v>
      </c>
      <c r="F243">
        <f t="shared" si="24"/>
        <v>1</v>
      </c>
      <c r="G243">
        <f t="shared" si="25"/>
        <v>1</v>
      </c>
      <c r="H243" s="12" t="s">
        <v>635</v>
      </c>
      <c r="I243" s="12" t="s">
        <v>636</v>
      </c>
      <c r="J243" s="12" t="s">
        <v>637</v>
      </c>
    </row>
    <row r="244" spans="1:10" ht="17.25" customHeight="1">
      <c r="A244" s="4" t="s">
        <v>217</v>
      </c>
      <c r="B244" s="9">
        <v>1</v>
      </c>
      <c r="C244" s="11">
        <v>2</v>
      </c>
      <c r="E244" s="12" t="s">
        <v>627</v>
      </c>
      <c r="F244">
        <f t="shared" si="24"/>
        <v>1</v>
      </c>
      <c r="G244">
        <f t="shared" si="25"/>
        <v>1</v>
      </c>
      <c r="H244">
        <f>H240/H242*100</f>
        <v>100</v>
      </c>
      <c r="I244">
        <f>I240/I242*100</f>
        <v>100</v>
      </c>
      <c r="J244">
        <f>(H244+I244)/2</f>
        <v>100</v>
      </c>
    </row>
    <row r="245" spans="1:10" ht="17.25" customHeight="1">
      <c r="A245" s="4" t="s">
        <v>218</v>
      </c>
      <c r="B245" s="9">
        <v>1</v>
      </c>
      <c r="C245" s="11">
        <v>2</v>
      </c>
      <c r="E245" s="12" t="s">
        <v>627</v>
      </c>
      <c r="F245">
        <f t="shared" si="24"/>
        <v>1</v>
      </c>
      <c r="G245">
        <f t="shared" si="25"/>
        <v>1</v>
      </c>
      <c r="H245" s="14" t="s">
        <v>638</v>
      </c>
      <c r="I245" s="14" t="s">
        <v>639</v>
      </c>
      <c r="J245" s="17" t="s">
        <v>640</v>
      </c>
    </row>
    <row r="246" spans="1:10" ht="17.25" customHeight="1">
      <c r="A246" s="4" t="s">
        <v>219</v>
      </c>
      <c r="B246" s="9">
        <v>1</v>
      </c>
      <c r="C246" s="11">
        <v>2</v>
      </c>
      <c r="E246" s="12" t="s">
        <v>627</v>
      </c>
      <c r="F246">
        <f t="shared" si="24"/>
        <v>1</v>
      </c>
      <c r="G246">
        <f t="shared" si="25"/>
        <v>1</v>
      </c>
      <c r="H246">
        <f>COUNTIF(C238:C257, 0)</f>
        <v>0</v>
      </c>
      <c r="I246">
        <f>COUNTIF(C238:C257, 1)</f>
        <v>1</v>
      </c>
      <c r="J246">
        <f>COUNTIF(C238:C257, 2)</f>
        <v>19</v>
      </c>
    </row>
    <row r="247" spans="1:10" ht="17.25" customHeight="1">
      <c r="A247" s="4" t="s">
        <v>220</v>
      </c>
      <c r="B247" s="9">
        <v>1</v>
      </c>
      <c r="C247" s="11">
        <v>2</v>
      </c>
      <c r="E247" s="12" t="s">
        <v>627</v>
      </c>
      <c r="F247">
        <f t="shared" si="24"/>
        <v>1</v>
      </c>
      <c r="G247">
        <f t="shared" si="25"/>
        <v>1</v>
      </c>
      <c r="H247" s="14" t="s">
        <v>641</v>
      </c>
      <c r="I247" s="14" t="s">
        <v>641</v>
      </c>
      <c r="J247" s="14" t="s">
        <v>641</v>
      </c>
    </row>
    <row r="248" spans="1:10" ht="17.25" customHeight="1">
      <c r="A248" s="4" t="s">
        <v>221</v>
      </c>
      <c r="B248" s="9">
        <v>2</v>
      </c>
      <c r="C248" s="11">
        <v>2</v>
      </c>
      <c r="E248" s="12" t="s">
        <v>642</v>
      </c>
      <c r="F248">
        <f>IF(AND(E248="a/o", B248=2), 1, IF(AND(E248="a/o", B248=1), 2, ""))</f>
        <v>1</v>
      </c>
      <c r="G248">
        <f t="shared" si="25"/>
        <v>1</v>
      </c>
      <c r="H248">
        <f>H246/H238*100</f>
        <v>0</v>
      </c>
      <c r="I248">
        <f>I246/H238*100</f>
        <v>5</v>
      </c>
      <c r="J248">
        <f>J246/H238*100</f>
        <v>95</v>
      </c>
    </row>
    <row r="249" spans="1:10" ht="17.25" customHeight="1">
      <c r="A249" s="4" t="s">
        <v>222</v>
      </c>
      <c r="B249" s="9">
        <v>2</v>
      </c>
      <c r="C249" s="11">
        <v>2</v>
      </c>
      <c r="E249" s="12" t="s">
        <v>642</v>
      </c>
      <c r="F249">
        <f t="shared" ref="F249:F257" si="26">IF(AND(E249="a/o", B249=2), 1, IF(AND(E249="a/o", B249=1), 2, ""))</f>
        <v>1</v>
      </c>
      <c r="G249">
        <f t="shared" si="25"/>
        <v>1</v>
      </c>
    </row>
    <row r="250" spans="1:10" ht="17.25" customHeight="1">
      <c r="A250" s="4" t="s">
        <v>223</v>
      </c>
      <c r="B250" s="9">
        <v>2</v>
      </c>
      <c r="C250" s="11">
        <v>2</v>
      </c>
      <c r="E250" s="12" t="s">
        <v>642</v>
      </c>
      <c r="F250">
        <f t="shared" si="26"/>
        <v>1</v>
      </c>
      <c r="G250">
        <f t="shared" si="25"/>
        <v>1</v>
      </c>
    </row>
    <row r="251" spans="1:10" ht="17.25" customHeight="1">
      <c r="A251" s="4" t="s">
        <v>224</v>
      </c>
      <c r="B251" s="9">
        <v>2</v>
      </c>
      <c r="C251" s="11">
        <v>2</v>
      </c>
      <c r="E251" s="12" t="s">
        <v>642</v>
      </c>
      <c r="F251">
        <f t="shared" si="26"/>
        <v>1</v>
      </c>
      <c r="G251">
        <f t="shared" si="25"/>
        <v>1</v>
      </c>
    </row>
    <row r="252" spans="1:10" ht="17.25" customHeight="1">
      <c r="A252" s="4" t="s">
        <v>225</v>
      </c>
      <c r="B252" s="9">
        <v>2</v>
      </c>
      <c r="C252" s="11">
        <v>2</v>
      </c>
      <c r="E252" s="12" t="s">
        <v>642</v>
      </c>
      <c r="F252">
        <f t="shared" si="26"/>
        <v>1</v>
      </c>
      <c r="G252">
        <f t="shared" si="25"/>
        <v>1</v>
      </c>
    </row>
    <row r="253" spans="1:10" ht="17.25" customHeight="1">
      <c r="A253" s="4" t="s">
        <v>226</v>
      </c>
      <c r="B253" s="9">
        <v>2</v>
      </c>
      <c r="C253" s="11">
        <v>2</v>
      </c>
      <c r="E253" s="12" t="s">
        <v>642</v>
      </c>
      <c r="F253">
        <f t="shared" si="26"/>
        <v>1</v>
      </c>
      <c r="G253">
        <f t="shared" si="25"/>
        <v>1</v>
      </c>
    </row>
    <row r="254" spans="1:10" ht="17.25" customHeight="1">
      <c r="A254" s="4" t="s">
        <v>227</v>
      </c>
      <c r="B254" s="9">
        <v>2</v>
      </c>
      <c r="C254" s="11">
        <v>1</v>
      </c>
      <c r="E254" s="12" t="s">
        <v>642</v>
      </c>
      <c r="F254">
        <f t="shared" si="26"/>
        <v>1</v>
      </c>
      <c r="G254">
        <f t="shared" si="25"/>
        <v>2</v>
      </c>
    </row>
    <row r="255" spans="1:10" ht="17.25" customHeight="1">
      <c r="A255" s="4" t="s">
        <v>94</v>
      </c>
      <c r="B255" s="9">
        <v>2</v>
      </c>
      <c r="C255" s="11">
        <v>2</v>
      </c>
      <c r="E255" s="12" t="s">
        <v>642</v>
      </c>
      <c r="F255">
        <f t="shared" si="26"/>
        <v>1</v>
      </c>
      <c r="G255">
        <f t="shared" si="25"/>
        <v>1</v>
      </c>
    </row>
    <row r="256" spans="1:10" ht="17.25" customHeight="1">
      <c r="A256" s="4" t="s">
        <v>95</v>
      </c>
      <c r="B256" s="9">
        <v>2</v>
      </c>
      <c r="C256" s="11">
        <v>2</v>
      </c>
      <c r="E256" s="12" t="s">
        <v>642</v>
      </c>
      <c r="F256">
        <f t="shared" si="26"/>
        <v>1</v>
      </c>
      <c r="G256">
        <f t="shared" si="25"/>
        <v>1</v>
      </c>
    </row>
    <row r="257" spans="1:7" ht="17.25" customHeight="1">
      <c r="A257" s="4" t="s">
        <v>96</v>
      </c>
      <c r="B257" s="9">
        <v>2</v>
      </c>
      <c r="C257" s="11">
        <v>2</v>
      </c>
      <c r="E257" s="12" t="s">
        <v>642</v>
      </c>
      <c r="F257">
        <f t="shared" si="26"/>
        <v>1</v>
      </c>
      <c r="G257">
        <f t="shared" si="25"/>
        <v>1</v>
      </c>
    </row>
    <row r="258" spans="1:7" ht="17.25" customHeight="1">
      <c r="B258" s="8"/>
      <c r="C258" s="4"/>
    </row>
    <row r="259" spans="1:7" ht="17.25" customHeight="1">
      <c r="B259" s="8"/>
    </row>
    <row r="260" spans="1:7" ht="17.25" customHeight="1">
      <c r="B260" s="8"/>
    </row>
    <row r="261" spans="1:7" ht="17.25" customHeight="1">
      <c r="B261" s="8"/>
    </row>
    <row r="262" spans="1:7" ht="17.25" customHeight="1">
      <c r="B262" s="8"/>
    </row>
    <row r="263" spans="1:7" ht="17.25" customHeight="1">
      <c r="B263" s="8"/>
    </row>
    <row r="264" spans="1:7" ht="17.25" customHeight="1">
      <c r="B264" s="8"/>
    </row>
    <row r="265" spans="1:7" ht="17.25" customHeight="1">
      <c r="B265" s="8"/>
    </row>
    <row r="266" spans="1:7" ht="17.25" customHeight="1">
      <c r="B266" s="8"/>
    </row>
    <row r="267" spans="1:7" ht="17.25" customHeight="1">
      <c r="B267" s="8"/>
    </row>
    <row r="268" spans="1:7" ht="17.25" customHeight="1">
      <c r="B268" s="8"/>
    </row>
    <row r="269" spans="1:7" ht="17.25" customHeight="1">
      <c r="B269" s="8"/>
    </row>
    <row r="270" spans="1:7" ht="17.25" customHeight="1">
      <c r="B270" s="8"/>
    </row>
    <row r="271" spans="1:7" ht="17.25" customHeight="1">
      <c r="B271" s="8"/>
    </row>
    <row r="272" spans="1:7" ht="17.25" customHeight="1">
      <c r="B272" s="8"/>
    </row>
    <row r="273" spans="2:2" ht="17.25" customHeight="1">
      <c r="B273" s="8"/>
    </row>
    <row r="274" spans="2:2" ht="17.25" customHeight="1">
      <c r="B274" s="8"/>
    </row>
    <row r="275" spans="2:2" ht="17.25" customHeight="1">
      <c r="B275" s="8"/>
    </row>
    <row r="276" spans="2:2" ht="17.25" customHeight="1">
      <c r="B276" s="8"/>
    </row>
    <row r="277" spans="2:2" ht="17.25" customHeight="1">
      <c r="B277" s="8"/>
    </row>
    <row r="278" spans="2:2" ht="17.25" customHeight="1">
      <c r="B278" s="8"/>
    </row>
    <row r="279" spans="2:2" ht="17.25" customHeight="1">
      <c r="B279" s="8"/>
    </row>
    <row r="280" spans="2:2" ht="17.25" customHeight="1">
      <c r="B280" s="8"/>
    </row>
    <row r="281" spans="2:2" ht="17.25" customHeight="1">
      <c r="B281" s="8"/>
    </row>
    <row r="282" spans="2:2" ht="17.25" customHeight="1">
      <c r="B282" s="8"/>
    </row>
    <row r="283" spans="2:2" ht="17.25" customHeight="1">
      <c r="B283" s="8"/>
    </row>
    <row r="284" spans="2:2" ht="17.25" customHeight="1">
      <c r="B284" s="8"/>
    </row>
    <row r="285" spans="2:2" ht="17.25" customHeight="1">
      <c r="B285" s="8"/>
    </row>
    <row r="286" spans="2:2" ht="17.25" customHeight="1"/>
    <row r="287" spans="2:2" ht="17.25" customHeight="1"/>
    <row r="288" spans="2:2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</sheetData>
  <phoneticPr fontId="1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5"/>
  <sheetViews>
    <sheetView workbookViewId="0">
      <pane ySplit="3" topLeftCell="A4" activePane="bottomLeft" state="frozen"/>
      <selection pane="bottomLeft" activeCell="B5" sqref="B5"/>
    </sheetView>
  </sheetViews>
  <sheetFormatPr defaultColWidth="14.3984375" defaultRowHeight="15" customHeight="1"/>
  <cols>
    <col min="1" max="1" width="52.53125" customWidth="1"/>
    <col min="2" max="2" width="34.53125" customWidth="1"/>
    <col min="3" max="3" width="69" customWidth="1"/>
    <col min="4" max="4" width="30.53125" customWidth="1"/>
    <col min="5" max="26" width="8.73046875" customWidth="1"/>
  </cols>
  <sheetData>
    <row r="1" spans="1:11" ht="17.25" customHeight="1">
      <c r="A1" s="1" t="s">
        <v>0</v>
      </c>
      <c r="B1" s="2"/>
    </row>
    <row r="2" spans="1:11" ht="17.25" customHeight="1">
      <c r="A2" s="3" t="s">
        <v>228</v>
      </c>
      <c r="B2" s="2"/>
      <c r="C2" s="4" t="s">
        <v>2</v>
      </c>
    </row>
    <row r="3" spans="1:11" ht="66.75" customHeight="1">
      <c r="A3" s="5" t="s">
        <v>229</v>
      </c>
      <c r="B3" s="6" t="s">
        <v>230</v>
      </c>
      <c r="C3" s="3" t="s">
        <v>231</v>
      </c>
      <c r="D3" s="7" t="s">
        <v>6</v>
      </c>
      <c r="K3" s="4"/>
    </row>
    <row r="4" spans="1:11" ht="17.25" customHeight="1">
      <c r="A4" s="4" t="s">
        <v>7</v>
      </c>
      <c r="B4" s="8"/>
      <c r="C4" s="8"/>
    </row>
    <row r="5" spans="1:11" ht="17.25" customHeight="1">
      <c r="A5" s="4" t="s">
        <v>8</v>
      </c>
      <c r="B5" s="8">
        <v>1</v>
      </c>
      <c r="C5" s="8">
        <v>2</v>
      </c>
    </row>
    <row r="6" spans="1:11" ht="17.25" customHeight="1">
      <c r="A6" s="4" t="s">
        <v>9</v>
      </c>
      <c r="B6" s="8">
        <v>2</v>
      </c>
      <c r="C6" s="8">
        <v>0</v>
      </c>
    </row>
    <row r="7" spans="1:11" ht="17.25" customHeight="1">
      <c r="A7" s="4"/>
      <c r="B7" s="8"/>
      <c r="C7" s="8"/>
    </row>
    <row r="8" spans="1:11" ht="17.25" customHeight="1">
      <c r="A8" s="4" t="s">
        <v>232</v>
      </c>
      <c r="B8" s="8"/>
      <c r="C8" s="8"/>
      <c r="D8" s="4"/>
      <c r="K8" s="4"/>
    </row>
    <row r="9" spans="1:11" ht="17.25" customHeight="1">
      <c r="A9" s="4" t="s">
        <v>233</v>
      </c>
      <c r="B9" s="10">
        <v>1</v>
      </c>
      <c r="C9" s="11">
        <v>2</v>
      </c>
    </row>
    <row r="10" spans="1:11" ht="17.25" customHeight="1">
      <c r="A10" s="4" t="s">
        <v>234</v>
      </c>
      <c r="B10" s="10">
        <v>1</v>
      </c>
      <c r="C10" s="11">
        <v>2</v>
      </c>
    </row>
    <row r="11" spans="1:11" ht="17.25" customHeight="1">
      <c r="A11" s="4" t="s">
        <v>235</v>
      </c>
      <c r="B11" s="10">
        <v>1</v>
      </c>
      <c r="C11" s="11">
        <v>2</v>
      </c>
    </row>
    <row r="12" spans="1:11" ht="17.25" customHeight="1">
      <c r="A12" s="4" t="s">
        <v>236</v>
      </c>
      <c r="B12" s="10">
        <v>1</v>
      </c>
      <c r="C12" s="11">
        <v>2</v>
      </c>
    </row>
    <row r="13" spans="1:11" ht="17.25" customHeight="1">
      <c r="A13" s="4" t="s">
        <v>237</v>
      </c>
      <c r="B13" s="10">
        <v>1</v>
      </c>
      <c r="C13" s="11">
        <v>2</v>
      </c>
    </row>
    <row r="14" spans="1:11" ht="17.25" customHeight="1">
      <c r="A14" s="4" t="s">
        <v>238</v>
      </c>
      <c r="B14" s="10">
        <v>1</v>
      </c>
      <c r="C14" s="11">
        <v>2</v>
      </c>
    </row>
    <row r="15" spans="1:11" ht="17.25" customHeight="1">
      <c r="A15" s="4" t="s">
        <v>239</v>
      </c>
      <c r="B15" s="10">
        <v>1</v>
      </c>
      <c r="C15" s="11">
        <v>2</v>
      </c>
    </row>
    <row r="16" spans="1:11" ht="17.25" customHeight="1">
      <c r="A16" s="4" t="s">
        <v>240</v>
      </c>
      <c r="B16" s="10">
        <v>1</v>
      </c>
      <c r="C16" s="11">
        <v>2</v>
      </c>
    </row>
    <row r="17" spans="1:3" ht="17.25" customHeight="1">
      <c r="A17" s="4" t="s">
        <v>241</v>
      </c>
      <c r="B17" s="10">
        <v>1</v>
      </c>
      <c r="C17" s="11">
        <v>2</v>
      </c>
    </row>
    <row r="18" spans="1:3" ht="17.25" customHeight="1">
      <c r="A18" s="4" t="s">
        <v>242</v>
      </c>
      <c r="B18" s="10">
        <v>1</v>
      </c>
      <c r="C18" s="11">
        <v>2</v>
      </c>
    </row>
    <row r="19" spans="1:3" ht="17.25" customHeight="1">
      <c r="A19" s="4" t="s">
        <v>243</v>
      </c>
      <c r="B19" s="10">
        <v>2</v>
      </c>
      <c r="C19" s="11">
        <v>1</v>
      </c>
    </row>
    <row r="20" spans="1:3" ht="17.25" customHeight="1">
      <c r="A20" s="4" t="s">
        <v>244</v>
      </c>
      <c r="B20" s="10">
        <v>2</v>
      </c>
      <c r="C20" s="11">
        <v>1</v>
      </c>
    </row>
    <row r="21" spans="1:3" ht="17.25" customHeight="1">
      <c r="A21" s="4" t="s">
        <v>245</v>
      </c>
      <c r="B21" s="10">
        <v>2</v>
      </c>
      <c r="C21" s="11">
        <v>2</v>
      </c>
    </row>
    <row r="22" spans="1:3" ht="17.25" customHeight="1">
      <c r="A22" s="4" t="s">
        <v>246</v>
      </c>
      <c r="B22" s="10">
        <v>2</v>
      </c>
      <c r="C22" s="11">
        <v>2</v>
      </c>
    </row>
    <row r="23" spans="1:3" ht="17.25" customHeight="1">
      <c r="A23" s="4" t="s">
        <v>247</v>
      </c>
      <c r="B23" s="10">
        <v>2</v>
      </c>
      <c r="C23" s="11">
        <v>1</v>
      </c>
    </row>
    <row r="24" spans="1:3" ht="17.25" customHeight="1">
      <c r="A24" s="4" t="s">
        <v>248</v>
      </c>
      <c r="B24" s="10">
        <v>2</v>
      </c>
      <c r="C24" s="11">
        <v>2</v>
      </c>
    </row>
    <row r="25" spans="1:3" ht="17.25" customHeight="1">
      <c r="A25" s="4" t="s">
        <v>249</v>
      </c>
      <c r="B25" s="10">
        <v>2</v>
      </c>
      <c r="C25" s="11">
        <v>1</v>
      </c>
    </row>
    <row r="26" spans="1:3" ht="17.25" customHeight="1">
      <c r="A26" s="4" t="s">
        <v>250</v>
      </c>
      <c r="B26" s="10">
        <v>2</v>
      </c>
      <c r="C26" s="11">
        <v>2</v>
      </c>
    </row>
    <row r="27" spans="1:3" ht="17.25" customHeight="1">
      <c r="A27" s="4" t="s">
        <v>251</v>
      </c>
      <c r="B27" s="10">
        <v>2</v>
      </c>
      <c r="C27" s="11">
        <v>2</v>
      </c>
    </row>
    <row r="28" spans="1:3" ht="17.25" customHeight="1">
      <c r="A28" s="4" t="s">
        <v>252</v>
      </c>
      <c r="B28" s="10">
        <v>2</v>
      </c>
      <c r="C28" s="11">
        <v>2</v>
      </c>
    </row>
    <row r="29" spans="1:3" ht="17.25" customHeight="1">
      <c r="A29" s="4" t="s">
        <v>253</v>
      </c>
      <c r="B29" s="10">
        <v>2</v>
      </c>
      <c r="C29" s="11">
        <v>2</v>
      </c>
    </row>
    <row r="30" spans="1:3" ht="17.25" customHeight="1">
      <c r="A30" s="4" t="s">
        <v>254</v>
      </c>
      <c r="B30" s="10">
        <v>2</v>
      </c>
      <c r="C30" s="11">
        <v>2</v>
      </c>
    </row>
    <row r="31" spans="1:3" ht="17.25" customHeight="1">
      <c r="A31" s="4" t="s">
        <v>255</v>
      </c>
      <c r="B31" s="10">
        <v>2</v>
      </c>
      <c r="C31" s="11">
        <v>1</v>
      </c>
    </row>
    <row r="32" spans="1:3" ht="17.25" customHeight="1">
      <c r="A32" s="4" t="s">
        <v>256</v>
      </c>
      <c r="B32" s="10">
        <v>2</v>
      </c>
      <c r="C32" s="11">
        <v>2</v>
      </c>
    </row>
    <row r="33" spans="1:4" ht="17.25" customHeight="1">
      <c r="A33" s="4" t="s">
        <v>257</v>
      </c>
      <c r="B33" s="10">
        <v>2</v>
      </c>
      <c r="C33" s="11">
        <v>2</v>
      </c>
    </row>
    <row r="34" spans="1:4" ht="17.25" customHeight="1">
      <c r="A34" s="4" t="s">
        <v>258</v>
      </c>
      <c r="B34" s="10">
        <v>2</v>
      </c>
      <c r="C34" s="11">
        <v>2</v>
      </c>
    </row>
    <row r="35" spans="1:4" ht="17.25" customHeight="1">
      <c r="A35" s="4" t="s">
        <v>259</v>
      </c>
      <c r="B35" s="10">
        <v>2</v>
      </c>
      <c r="C35" s="11">
        <v>2</v>
      </c>
    </row>
    <row r="36" spans="1:4" ht="17.25" customHeight="1">
      <c r="A36" s="4" t="s">
        <v>260</v>
      </c>
      <c r="B36" s="10">
        <v>2</v>
      </c>
      <c r="C36" s="11">
        <v>2</v>
      </c>
    </row>
    <row r="37" spans="1:4" ht="17.25" customHeight="1">
      <c r="A37" s="4" t="s">
        <v>261</v>
      </c>
      <c r="B37" s="10">
        <v>2</v>
      </c>
      <c r="C37" s="11">
        <v>2</v>
      </c>
    </row>
    <row r="38" spans="1:4" ht="17.25" customHeight="1">
      <c r="A38" s="4" t="s">
        <v>262</v>
      </c>
      <c r="B38" s="10">
        <v>2</v>
      </c>
      <c r="C38" s="11">
        <v>2</v>
      </c>
    </row>
    <row r="39" spans="1:4" ht="17.25" customHeight="1"/>
    <row r="40" spans="1:4" ht="17.25" customHeight="1">
      <c r="A40" s="4" t="s">
        <v>263</v>
      </c>
      <c r="B40" s="8"/>
      <c r="C40" s="8"/>
      <c r="D40" s="4"/>
    </row>
    <row r="41" spans="1:4" ht="17.25" customHeight="1">
      <c r="A41" s="4" t="s">
        <v>264</v>
      </c>
      <c r="B41" s="10">
        <v>1</v>
      </c>
      <c r="C41" s="11">
        <v>2</v>
      </c>
    </row>
    <row r="42" spans="1:4" ht="17.25" customHeight="1">
      <c r="A42" s="4" t="s">
        <v>265</v>
      </c>
      <c r="B42" s="10">
        <v>1</v>
      </c>
      <c r="C42" s="11">
        <v>2</v>
      </c>
    </row>
    <row r="43" spans="1:4" ht="17.25" customHeight="1">
      <c r="A43" s="4" t="s">
        <v>266</v>
      </c>
      <c r="B43" s="10">
        <v>1</v>
      </c>
      <c r="C43" s="11">
        <v>2</v>
      </c>
    </row>
    <row r="44" spans="1:4" ht="17.25" customHeight="1">
      <c r="A44" s="4" t="s">
        <v>267</v>
      </c>
      <c r="B44" s="10">
        <v>1</v>
      </c>
      <c r="C44" s="11">
        <v>2</v>
      </c>
    </row>
    <row r="45" spans="1:4" ht="17.25" customHeight="1">
      <c r="A45" s="4" t="s">
        <v>268</v>
      </c>
      <c r="B45" s="10">
        <v>1</v>
      </c>
      <c r="C45" s="11">
        <v>2</v>
      </c>
    </row>
    <row r="46" spans="1:4" ht="17.25" customHeight="1">
      <c r="A46" s="4" t="s">
        <v>269</v>
      </c>
      <c r="B46" s="10">
        <v>1</v>
      </c>
      <c r="C46" s="11">
        <v>2</v>
      </c>
    </row>
    <row r="47" spans="1:4" ht="17.25" customHeight="1">
      <c r="A47" s="4" t="s">
        <v>270</v>
      </c>
      <c r="B47" s="10">
        <v>2</v>
      </c>
      <c r="C47" s="11">
        <v>2</v>
      </c>
    </row>
    <row r="48" spans="1:4" ht="17.25" customHeight="1">
      <c r="A48" s="4" t="s">
        <v>271</v>
      </c>
      <c r="B48" s="10">
        <v>2</v>
      </c>
      <c r="C48" s="11">
        <v>2</v>
      </c>
    </row>
    <row r="49" spans="1:4" ht="17.25" customHeight="1">
      <c r="A49" s="4" t="s">
        <v>272</v>
      </c>
      <c r="B49" s="10">
        <v>2</v>
      </c>
      <c r="C49" s="11">
        <v>2</v>
      </c>
    </row>
    <row r="50" spans="1:4" ht="17.25" customHeight="1">
      <c r="A50" s="4" t="s">
        <v>273</v>
      </c>
      <c r="B50" s="10">
        <v>2</v>
      </c>
      <c r="C50" s="11">
        <v>2</v>
      </c>
    </row>
    <row r="51" spans="1:4" ht="17.25" customHeight="1">
      <c r="A51" s="4" t="s">
        <v>274</v>
      </c>
      <c r="B51" s="10">
        <v>2</v>
      </c>
      <c r="C51" s="11">
        <v>1</v>
      </c>
    </row>
    <row r="52" spans="1:4" ht="17.25" customHeight="1">
      <c r="A52" s="4" t="s">
        <v>275</v>
      </c>
      <c r="B52" s="10">
        <v>2</v>
      </c>
      <c r="C52" s="11">
        <v>2</v>
      </c>
    </row>
    <row r="53" spans="1:4" ht="17.25" customHeight="1">
      <c r="A53" s="4" t="s">
        <v>276</v>
      </c>
      <c r="B53" s="10">
        <v>2</v>
      </c>
      <c r="C53" s="11">
        <v>2</v>
      </c>
    </row>
    <row r="54" spans="1:4" ht="17.25" customHeight="1">
      <c r="A54" s="4" t="s">
        <v>277</v>
      </c>
      <c r="B54" s="10">
        <v>2</v>
      </c>
      <c r="C54" s="11">
        <v>2</v>
      </c>
    </row>
    <row r="55" spans="1:4" ht="17.25" customHeight="1">
      <c r="A55" s="4" t="s">
        <v>278</v>
      </c>
      <c r="B55" s="10">
        <v>2</v>
      </c>
      <c r="C55" s="11">
        <v>2</v>
      </c>
    </row>
    <row r="56" spans="1:4" ht="17.25" customHeight="1">
      <c r="A56" s="4" t="s">
        <v>279</v>
      </c>
      <c r="B56" s="10">
        <v>2</v>
      </c>
      <c r="C56" s="11">
        <v>2</v>
      </c>
    </row>
    <row r="57" spans="1:4" ht="17.25" customHeight="1">
      <c r="A57" s="4" t="s">
        <v>280</v>
      </c>
      <c r="B57" s="10">
        <v>2</v>
      </c>
      <c r="C57" s="11">
        <v>2</v>
      </c>
    </row>
    <row r="58" spans="1:4" ht="17.25" customHeight="1">
      <c r="A58" s="4" t="s">
        <v>281</v>
      </c>
      <c r="B58" s="10">
        <v>2</v>
      </c>
      <c r="C58" s="11">
        <v>2</v>
      </c>
    </row>
    <row r="59" spans="1:4" ht="17.25" customHeight="1">
      <c r="A59" s="4" t="s">
        <v>282</v>
      </c>
      <c r="B59" s="10">
        <v>2</v>
      </c>
      <c r="C59" s="11">
        <v>2</v>
      </c>
    </row>
    <row r="60" spans="1:4" ht="17.25" customHeight="1">
      <c r="A60" s="4" t="s">
        <v>283</v>
      </c>
      <c r="B60" s="10">
        <v>2</v>
      </c>
      <c r="C60" s="11">
        <v>2</v>
      </c>
    </row>
    <row r="61" spans="1:4" ht="17.25" customHeight="1">
      <c r="A61" s="4" t="s">
        <v>284</v>
      </c>
      <c r="B61" s="10">
        <v>2</v>
      </c>
      <c r="C61" s="11">
        <v>2</v>
      </c>
    </row>
    <row r="62" spans="1:4" ht="17.25" customHeight="1">
      <c r="A62" s="4" t="s">
        <v>285</v>
      </c>
      <c r="B62" s="10">
        <v>2</v>
      </c>
      <c r="C62" s="11">
        <v>2</v>
      </c>
    </row>
    <row r="63" spans="1:4" ht="17.25" customHeight="1"/>
    <row r="64" spans="1:4" ht="17.25" customHeight="1">
      <c r="A64" s="4" t="s">
        <v>286</v>
      </c>
      <c r="B64" s="8"/>
      <c r="C64" s="8"/>
      <c r="D64" s="4"/>
    </row>
    <row r="65" spans="1:3" ht="17.25" customHeight="1">
      <c r="A65" s="4" t="s">
        <v>287</v>
      </c>
      <c r="B65" s="10">
        <v>1</v>
      </c>
      <c r="C65" s="11">
        <v>2</v>
      </c>
    </row>
    <row r="66" spans="1:3" ht="17.25" customHeight="1">
      <c r="A66" s="4" t="s">
        <v>288</v>
      </c>
      <c r="B66" s="10">
        <v>1</v>
      </c>
      <c r="C66" s="11">
        <v>2</v>
      </c>
    </row>
    <row r="67" spans="1:3" ht="17.25" customHeight="1">
      <c r="A67" s="4" t="s">
        <v>289</v>
      </c>
      <c r="B67" s="10">
        <v>1</v>
      </c>
      <c r="C67" s="11">
        <v>2</v>
      </c>
    </row>
    <row r="68" spans="1:3" ht="17.25" customHeight="1">
      <c r="A68" s="4" t="s">
        <v>290</v>
      </c>
      <c r="B68" s="10">
        <v>1</v>
      </c>
      <c r="C68" s="11">
        <v>2</v>
      </c>
    </row>
    <row r="69" spans="1:3" ht="17.25" customHeight="1">
      <c r="A69" s="4" t="s">
        <v>291</v>
      </c>
      <c r="B69" s="10">
        <v>1</v>
      </c>
      <c r="C69" s="11">
        <v>2</v>
      </c>
    </row>
    <row r="70" spans="1:3" ht="17.25" customHeight="1">
      <c r="A70" s="4" t="s">
        <v>292</v>
      </c>
      <c r="B70" s="10">
        <v>1</v>
      </c>
      <c r="C70" s="11">
        <v>2</v>
      </c>
    </row>
    <row r="71" spans="1:3" ht="17.25" customHeight="1">
      <c r="A71" s="4" t="s">
        <v>293</v>
      </c>
      <c r="B71" s="10">
        <v>2</v>
      </c>
      <c r="C71" s="11">
        <v>1</v>
      </c>
    </row>
    <row r="72" spans="1:3" ht="17.25" customHeight="1">
      <c r="A72" s="4" t="s">
        <v>294</v>
      </c>
      <c r="B72" s="10">
        <v>2</v>
      </c>
      <c r="C72" s="11">
        <v>2</v>
      </c>
    </row>
    <row r="73" spans="1:3" ht="17.25" customHeight="1">
      <c r="A73" s="4" t="s">
        <v>295</v>
      </c>
      <c r="B73" s="10">
        <v>2</v>
      </c>
      <c r="C73" s="11">
        <v>2</v>
      </c>
    </row>
    <row r="74" spans="1:3" ht="17.25" customHeight="1">
      <c r="A74" s="4" t="s">
        <v>296</v>
      </c>
      <c r="B74" s="10">
        <v>2</v>
      </c>
      <c r="C74" s="11">
        <v>1</v>
      </c>
    </row>
    <row r="75" spans="1:3" ht="17.25" customHeight="1">
      <c r="A75" s="4" t="s">
        <v>297</v>
      </c>
      <c r="B75" s="10">
        <v>2</v>
      </c>
      <c r="C75" s="11">
        <v>1</v>
      </c>
    </row>
    <row r="76" spans="1:3" ht="17.25" customHeight="1">
      <c r="A76" s="4" t="s">
        <v>298</v>
      </c>
      <c r="B76" s="10">
        <v>2</v>
      </c>
      <c r="C76" s="11">
        <v>2</v>
      </c>
    </row>
    <row r="77" spans="1:3" ht="17.25" customHeight="1">
      <c r="A77" s="4" t="s">
        <v>299</v>
      </c>
      <c r="B77" s="10">
        <v>2</v>
      </c>
      <c r="C77" s="11">
        <v>1</v>
      </c>
    </row>
    <row r="78" spans="1:3" ht="17.25" customHeight="1">
      <c r="A78" s="4" t="s">
        <v>300</v>
      </c>
      <c r="B78" s="10">
        <v>2</v>
      </c>
      <c r="C78" s="11">
        <v>2</v>
      </c>
    </row>
    <row r="79" spans="1:3" ht="17.25" customHeight="1">
      <c r="A79" s="4" t="s">
        <v>301</v>
      </c>
      <c r="B79" s="10">
        <v>2</v>
      </c>
      <c r="C79" s="11">
        <v>2</v>
      </c>
    </row>
    <row r="80" spans="1:3" ht="17.25" customHeight="1">
      <c r="A80" s="4" t="s">
        <v>302</v>
      </c>
      <c r="B80" s="10">
        <v>2</v>
      </c>
      <c r="C80" s="11">
        <v>1</v>
      </c>
    </row>
    <row r="81" spans="1:4" ht="17.25" customHeight="1">
      <c r="A81" s="4" t="s">
        <v>303</v>
      </c>
      <c r="B81" s="10">
        <v>2</v>
      </c>
      <c r="C81" s="11">
        <v>2</v>
      </c>
    </row>
    <row r="82" spans="1:4" ht="17.25" customHeight="1">
      <c r="A82" s="4" t="s">
        <v>304</v>
      </c>
      <c r="B82" s="10">
        <v>2</v>
      </c>
      <c r="C82" s="11">
        <v>2</v>
      </c>
    </row>
    <row r="83" spans="1:4" ht="17.25" customHeight="1">
      <c r="A83" s="4" t="s">
        <v>305</v>
      </c>
      <c r="B83" s="10">
        <v>2</v>
      </c>
      <c r="C83" s="11">
        <v>2</v>
      </c>
    </row>
    <row r="84" spans="1:4" ht="17.25" customHeight="1">
      <c r="A84" s="4" t="s">
        <v>306</v>
      </c>
      <c r="B84" s="10">
        <v>2</v>
      </c>
      <c r="C84" s="11">
        <v>2</v>
      </c>
    </row>
    <row r="85" spans="1:4" ht="17.25" customHeight="1">
      <c r="A85" s="4" t="s">
        <v>307</v>
      </c>
      <c r="B85" s="10">
        <v>2</v>
      </c>
      <c r="C85" s="11">
        <v>2</v>
      </c>
    </row>
    <row r="86" spans="1:4" ht="17.25" customHeight="1"/>
    <row r="87" spans="1:4" ht="17.25" customHeight="1">
      <c r="A87" s="4" t="s">
        <v>308</v>
      </c>
      <c r="B87" s="8"/>
      <c r="C87" s="8"/>
      <c r="D87" s="4"/>
    </row>
    <row r="88" spans="1:4" ht="17.25" customHeight="1">
      <c r="A88" s="4" t="s">
        <v>309</v>
      </c>
      <c r="B88" s="10">
        <v>1</v>
      </c>
      <c r="C88" s="11">
        <v>2</v>
      </c>
    </row>
    <row r="89" spans="1:4" ht="17.25" customHeight="1">
      <c r="A89" s="4" t="s">
        <v>310</v>
      </c>
      <c r="B89" s="10">
        <v>1</v>
      </c>
      <c r="C89" s="11">
        <v>2</v>
      </c>
    </row>
    <row r="90" spans="1:4" ht="17.25" customHeight="1">
      <c r="A90" s="4" t="s">
        <v>311</v>
      </c>
      <c r="B90" s="10">
        <v>1</v>
      </c>
      <c r="C90" s="11">
        <v>2</v>
      </c>
    </row>
    <row r="91" spans="1:4" ht="17.25" customHeight="1">
      <c r="A91" s="4" t="s">
        <v>312</v>
      </c>
      <c r="B91" s="10">
        <v>1</v>
      </c>
      <c r="C91" s="11">
        <v>0</v>
      </c>
    </row>
    <row r="92" spans="1:4" ht="17.25" customHeight="1">
      <c r="A92" s="4" t="s">
        <v>313</v>
      </c>
      <c r="B92" s="10">
        <v>1</v>
      </c>
      <c r="C92" s="11">
        <v>2</v>
      </c>
    </row>
    <row r="93" spans="1:4" ht="17.25" customHeight="1">
      <c r="A93" s="4" t="s">
        <v>314</v>
      </c>
      <c r="B93" s="10">
        <v>1</v>
      </c>
      <c r="C93" s="11">
        <v>2</v>
      </c>
    </row>
    <row r="94" spans="1:4" ht="17.25" customHeight="1">
      <c r="A94" s="4" t="s">
        <v>315</v>
      </c>
      <c r="B94" s="10">
        <v>1</v>
      </c>
      <c r="C94" s="11">
        <v>2</v>
      </c>
    </row>
    <row r="95" spans="1:4" ht="17.25" customHeight="1">
      <c r="A95" s="4" t="s">
        <v>316</v>
      </c>
      <c r="B95" s="10">
        <v>1</v>
      </c>
      <c r="C95" s="11">
        <v>2</v>
      </c>
    </row>
    <row r="96" spans="1:4" ht="17.25" customHeight="1">
      <c r="A96" s="4" t="s">
        <v>317</v>
      </c>
      <c r="B96" s="10">
        <v>1</v>
      </c>
      <c r="C96" s="11">
        <v>2</v>
      </c>
    </row>
    <row r="97" spans="1:3" ht="17.25" customHeight="1">
      <c r="A97" s="4" t="s">
        <v>318</v>
      </c>
      <c r="B97" s="10">
        <v>2</v>
      </c>
      <c r="C97" s="11">
        <v>2</v>
      </c>
    </row>
    <row r="98" spans="1:3" ht="17.25" customHeight="1">
      <c r="A98" s="4" t="s">
        <v>319</v>
      </c>
      <c r="B98" s="10">
        <v>2</v>
      </c>
      <c r="C98" s="11">
        <v>2</v>
      </c>
    </row>
    <row r="99" spans="1:3" ht="17.25" customHeight="1">
      <c r="A99" s="4" t="s">
        <v>320</v>
      </c>
      <c r="B99" s="10">
        <v>2</v>
      </c>
      <c r="C99" s="11">
        <v>2</v>
      </c>
    </row>
    <row r="100" spans="1:3" ht="17.25" customHeight="1">
      <c r="A100" s="4" t="s">
        <v>321</v>
      </c>
      <c r="B100" s="10">
        <v>2</v>
      </c>
      <c r="C100" s="11">
        <v>2</v>
      </c>
    </row>
    <row r="101" spans="1:3" ht="17.25" customHeight="1">
      <c r="A101" s="4" t="s">
        <v>322</v>
      </c>
      <c r="B101" s="10">
        <v>2</v>
      </c>
      <c r="C101" s="11">
        <v>2</v>
      </c>
    </row>
    <row r="102" spans="1:3" ht="17.25" customHeight="1">
      <c r="A102" s="4" t="s">
        <v>323</v>
      </c>
      <c r="B102" s="10">
        <v>2</v>
      </c>
      <c r="C102" s="11">
        <v>2</v>
      </c>
    </row>
    <row r="103" spans="1:3" ht="17.25" customHeight="1">
      <c r="A103" s="4" t="s">
        <v>324</v>
      </c>
      <c r="B103" s="10">
        <v>2</v>
      </c>
      <c r="C103" s="11">
        <v>2</v>
      </c>
    </row>
    <row r="104" spans="1:3" ht="17.25" customHeight="1">
      <c r="A104" s="4" t="s">
        <v>325</v>
      </c>
      <c r="B104" s="10">
        <v>2</v>
      </c>
      <c r="C104" s="11">
        <v>2</v>
      </c>
    </row>
    <row r="105" spans="1:3" ht="17.25" customHeight="1">
      <c r="A105" s="4" t="s">
        <v>326</v>
      </c>
      <c r="B105" s="10">
        <v>2</v>
      </c>
      <c r="C105" s="11">
        <v>2</v>
      </c>
    </row>
    <row r="106" spans="1:3" ht="17.25" customHeight="1">
      <c r="A106" s="4" t="s">
        <v>327</v>
      </c>
      <c r="B106" s="10">
        <v>2</v>
      </c>
      <c r="C106" s="11">
        <v>2</v>
      </c>
    </row>
    <row r="107" spans="1:3" ht="17.25" customHeight="1">
      <c r="A107" s="4" t="s">
        <v>328</v>
      </c>
      <c r="B107" s="10">
        <v>2</v>
      </c>
      <c r="C107" s="11">
        <v>2</v>
      </c>
    </row>
    <row r="108" spans="1:3" ht="17.25" customHeight="1">
      <c r="A108" s="4" t="s">
        <v>329</v>
      </c>
      <c r="B108" s="10">
        <v>2</v>
      </c>
      <c r="C108" s="11">
        <v>2</v>
      </c>
    </row>
    <row r="109" spans="1:3" ht="17.25" customHeight="1">
      <c r="A109" s="4" t="s">
        <v>330</v>
      </c>
      <c r="B109" s="10">
        <v>2</v>
      </c>
      <c r="C109" s="11">
        <v>2</v>
      </c>
    </row>
    <row r="110" spans="1:3" ht="17.25" customHeight="1">
      <c r="A110" s="4" t="s">
        <v>331</v>
      </c>
      <c r="B110" s="10">
        <v>2</v>
      </c>
      <c r="C110" s="11">
        <v>2</v>
      </c>
    </row>
    <row r="111" spans="1:3" ht="17.25" customHeight="1">
      <c r="A111" s="4" t="s">
        <v>332</v>
      </c>
      <c r="B111" s="10">
        <v>2</v>
      </c>
      <c r="C111" s="11">
        <v>2</v>
      </c>
    </row>
    <row r="112" spans="1:3" ht="17.25" customHeight="1">
      <c r="A112" s="4" t="s">
        <v>333</v>
      </c>
      <c r="B112" s="10">
        <v>2</v>
      </c>
      <c r="C112" s="11">
        <v>2</v>
      </c>
    </row>
    <row r="113" spans="1:4" ht="17.25" customHeight="1">
      <c r="A113" s="4" t="s">
        <v>334</v>
      </c>
      <c r="B113" s="10">
        <v>2</v>
      </c>
      <c r="C113" s="11">
        <v>2</v>
      </c>
    </row>
    <row r="114" spans="1:4" ht="17.25" customHeight="1"/>
    <row r="115" spans="1:4" ht="17.25" customHeight="1">
      <c r="A115" s="4" t="s">
        <v>335</v>
      </c>
      <c r="B115" s="8"/>
      <c r="C115" s="8"/>
      <c r="D115" s="4"/>
    </row>
    <row r="116" spans="1:4" ht="17.25" customHeight="1">
      <c r="A116" s="4" t="s">
        <v>336</v>
      </c>
      <c r="B116" s="10">
        <v>1</v>
      </c>
      <c r="C116" s="11">
        <v>2</v>
      </c>
    </row>
    <row r="117" spans="1:4" ht="17.25" customHeight="1">
      <c r="A117" s="4" t="s">
        <v>337</v>
      </c>
      <c r="B117" s="10">
        <v>1</v>
      </c>
      <c r="C117" s="11">
        <v>2</v>
      </c>
    </row>
    <row r="118" spans="1:4" ht="17.25" customHeight="1">
      <c r="A118" s="4" t="s">
        <v>338</v>
      </c>
      <c r="B118" s="10">
        <v>1</v>
      </c>
      <c r="C118" s="11">
        <v>2</v>
      </c>
    </row>
    <row r="119" spans="1:4" ht="17.25" customHeight="1">
      <c r="A119" s="4" t="s">
        <v>339</v>
      </c>
      <c r="B119" s="10">
        <v>1</v>
      </c>
      <c r="C119" s="11">
        <v>2</v>
      </c>
    </row>
    <row r="120" spans="1:4" ht="17.25" customHeight="1">
      <c r="A120" s="4" t="s">
        <v>340</v>
      </c>
      <c r="B120" s="10">
        <v>1</v>
      </c>
      <c r="C120" s="11">
        <v>2</v>
      </c>
    </row>
    <row r="121" spans="1:4" ht="17.25" customHeight="1">
      <c r="A121" s="4" t="s">
        <v>341</v>
      </c>
      <c r="B121" s="10">
        <v>1</v>
      </c>
      <c r="C121" s="11">
        <v>2</v>
      </c>
    </row>
    <row r="122" spans="1:4" ht="17.25" customHeight="1">
      <c r="A122" s="4" t="s">
        <v>342</v>
      </c>
      <c r="B122" s="10">
        <v>1</v>
      </c>
      <c r="C122" s="11">
        <v>2</v>
      </c>
    </row>
    <row r="123" spans="1:4" ht="17.25" customHeight="1">
      <c r="A123" s="4" t="s">
        <v>343</v>
      </c>
      <c r="B123" s="10">
        <v>1</v>
      </c>
      <c r="C123" s="11">
        <v>2</v>
      </c>
    </row>
    <row r="124" spans="1:4" ht="17.25" customHeight="1">
      <c r="A124" s="4" t="s">
        <v>344</v>
      </c>
      <c r="B124" s="10">
        <v>1</v>
      </c>
      <c r="C124" s="11">
        <v>2</v>
      </c>
    </row>
    <row r="125" spans="1:4" ht="17.25" customHeight="1">
      <c r="A125" s="4" t="s">
        <v>345</v>
      </c>
      <c r="B125" s="10">
        <v>1</v>
      </c>
      <c r="C125" s="11">
        <v>2</v>
      </c>
    </row>
    <row r="126" spans="1:4" ht="17.25" customHeight="1">
      <c r="A126" s="4" t="s">
        <v>346</v>
      </c>
      <c r="B126" s="10">
        <v>1</v>
      </c>
      <c r="C126" s="11">
        <v>2</v>
      </c>
    </row>
    <row r="127" spans="1:4" ht="17.25" customHeight="1">
      <c r="A127" s="4" t="s">
        <v>347</v>
      </c>
      <c r="B127" s="10">
        <v>2</v>
      </c>
      <c r="C127" s="11">
        <v>2</v>
      </c>
    </row>
    <row r="128" spans="1:4" ht="17.25" customHeight="1">
      <c r="A128" s="4" t="s">
        <v>348</v>
      </c>
      <c r="B128" s="10">
        <v>2</v>
      </c>
      <c r="C128" s="11">
        <v>2</v>
      </c>
    </row>
    <row r="129" spans="1:4" ht="17.25" customHeight="1">
      <c r="A129" s="4" t="s">
        <v>349</v>
      </c>
      <c r="B129" s="10">
        <v>2</v>
      </c>
      <c r="C129" s="11">
        <v>2</v>
      </c>
    </row>
    <row r="130" spans="1:4" ht="17.25" customHeight="1">
      <c r="A130" s="4" t="s">
        <v>350</v>
      </c>
      <c r="B130" s="10">
        <v>2</v>
      </c>
      <c r="C130" s="11">
        <v>2</v>
      </c>
    </row>
    <row r="131" spans="1:4" ht="17.25" customHeight="1">
      <c r="A131" s="4" t="s">
        <v>351</v>
      </c>
      <c r="B131" s="10">
        <v>2</v>
      </c>
      <c r="C131" s="11">
        <v>2</v>
      </c>
    </row>
    <row r="132" spans="1:4" ht="17.25" customHeight="1">
      <c r="A132" s="4" t="s">
        <v>352</v>
      </c>
      <c r="B132" s="10">
        <v>2</v>
      </c>
      <c r="C132" s="11">
        <v>2</v>
      </c>
    </row>
    <row r="133" spans="1:4" ht="17.25" customHeight="1">
      <c r="A133" s="4" t="s">
        <v>353</v>
      </c>
      <c r="B133" s="10">
        <v>2</v>
      </c>
      <c r="C133" s="11">
        <v>1</v>
      </c>
    </row>
    <row r="134" spans="1:4" ht="17.25" customHeight="1">
      <c r="A134" s="4" t="s">
        <v>354</v>
      </c>
      <c r="B134" s="10">
        <v>2</v>
      </c>
      <c r="C134" s="11">
        <v>2</v>
      </c>
    </row>
    <row r="135" spans="1:4" ht="17.25" customHeight="1">
      <c r="A135" s="4" t="s">
        <v>355</v>
      </c>
      <c r="B135" s="10">
        <v>2</v>
      </c>
      <c r="C135" s="11">
        <v>2</v>
      </c>
    </row>
    <row r="136" spans="1:4" ht="17.25" customHeight="1">
      <c r="A136" s="4" t="s">
        <v>356</v>
      </c>
      <c r="B136" s="10">
        <v>2</v>
      </c>
      <c r="C136" s="11">
        <v>2</v>
      </c>
    </row>
    <row r="137" spans="1:4" ht="17.25" customHeight="1">
      <c r="A137" s="4" t="s">
        <v>357</v>
      </c>
      <c r="B137" s="10">
        <v>2</v>
      </c>
      <c r="C137" s="11">
        <v>2</v>
      </c>
    </row>
    <row r="138" spans="1:4" ht="17.25" customHeight="1">
      <c r="A138" s="4" t="s">
        <v>358</v>
      </c>
      <c r="B138" s="10">
        <v>2</v>
      </c>
      <c r="C138" s="11">
        <v>2</v>
      </c>
    </row>
    <row r="139" spans="1:4" ht="17.25" customHeight="1">
      <c r="A139" s="4" t="s">
        <v>359</v>
      </c>
      <c r="B139" s="10">
        <v>2</v>
      </c>
      <c r="C139" s="11">
        <v>2</v>
      </c>
    </row>
    <row r="140" spans="1:4" ht="17.25" customHeight="1">
      <c r="A140" s="4" t="s">
        <v>360</v>
      </c>
      <c r="B140" s="10">
        <v>2</v>
      </c>
      <c r="C140" s="11">
        <v>1</v>
      </c>
    </row>
    <row r="141" spans="1:4" ht="17.25" customHeight="1"/>
    <row r="142" spans="1:4" ht="17.25" customHeight="1">
      <c r="A142" s="4" t="s">
        <v>361</v>
      </c>
      <c r="B142" s="8"/>
      <c r="C142" s="8"/>
      <c r="D142" s="4"/>
    </row>
    <row r="143" spans="1:4" ht="17.25" customHeight="1">
      <c r="A143" s="4" t="s">
        <v>362</v>
      </c>
      <c r="B143" s="10">
        <v>1</v>
      </c>
      <c r="C143" s="11">
        <v>2</v>
      </c>
    </row>
    <row r="144" spans="1:4" ht="17.25" customHeight="1">
      <c r="A144" s="4" t="s">
        <v>363</v>
      </c>
      <c r="B144" s="10">
        <v>1</v>
      </c>
      <c r="C144" s="11">
        <v>2</v>
      </c>
    </row>
    <row r="145" spans="1:3" ht="17.25" customHeight="1">
      <c r="A145" s="4" t="s">
        <v>364</v>
      </c>
      <c r="B145" s="10">
        <v>1</v>
      </c>
      <c r="C145" s="11">
        <v>2</v>
      </c>
    </row>
    <row r="146" spans="1:3" ht="17.25" customHeight="1">
      <c r="A146" s="4" t="s">
        <v>365</v>
      </c>
      <c r="B146" s="10">
        <v>1</v>
      </c>
      <c r="C146" s="11">
        <v>2</v>
      </c>
    </row>
    <row r="147" spans="1:3" ht="17.25" customHeight="1">
      <c r="A147" s="4" t="s">
        <v>366</v>
      </c>
      <c r="B147" s="10">
        <v>1</v>
      </c>
      <c r="C147" s="11">
        <v>2</v>
      </c>
    </row>
    <row r="148" spans="1:3" ht="17.25" customHeight="1">
      <c r="A148" s="4" t="s">
        <v>367</v>
      </c>
      <c r="B148" s="10">
        <v>1</v>
      </c>
      <c r="C148" s="11">
        <v>2</v>
      </c>
    </row>
    <row r="149" spans="1:3" ht="17.25" customHeight="1">
      <c r="A149" s="4" t="s">
        <v>368</v>
      </c>
      <c r="B149" s="10">
        <v>1</v>
      </c>
      <c r="C149" s="11">
        <v>2</v>
      </c>
    </row>
    <row r="150" spans="1:3" ht="17.25" customHeight="1">
      <c r="A150" s="4" t="s">
        <v>369</v>
      </c>
      <c r="B150" s="10">
        <v>1</v>
      </c>
      <c r="C150" s="11">
        <v>2</v>
      </c>
    </row>
    <row r="151" spans="1:3" ht="17.25" customHeight="1">
      <c r="A151" s="4" t="s">
        <v>370</v>
      </c>
      <c r="B151" s="10">
        <v>1</v>
      </c>
      <c r="C151" s="11">
        <v>2</v>
      </c>
    </row>
    <row r="152" spans="1:3" ht="17.25" customHeight="1">
      <c r="A152" s="4" t="s">
        <v>371</v>
      </c>
      <c r="B152" s="10">
        <v>1</v>
      </c>
      <c r="C152" s="11">
        <v>2</v>
      </c>
    </row>
    <row r="153" spans="1:3" ht="17.25" customHeight="1">
      <c r="A153" s="4" t="s">
        <v>372</v>
      </c>
      <c r="B153" s="10">
        <v>2</v>
      </c>
      <c r="C153" s="11">
        <v>2</v>
      </c>
    </row>
    <row r="154" spans="1:3" ht="17.25" customHeight="1">
      <c r="A154" s="4" t="s">
        <v>373</v>
      </c>
      <c r="B154" s="10">
        <v>2</v>
      </c>
      <c r="C154" s="11">
        <v>1</v>
      </c>
    </row>
    <row r="155" spans="1:3" ht="17.25" customHeight="1">
      <c r="A155" s="4" t="s">
        <v>374</v>
      </c>
      <c r="B155" s="10">
        <v>2</v>
      </c>
      <c r="C155" s="11">
        <v>2</v>
      </c>
    </row>
    <row r="156" spans="1:3" ht="17.25" customHeight="1">
      <c r="A156" s="4" t="s">
        <v>375</v>
      </c>
      <c r="B156" s="10">
        <v>2</v>
      </c>
      <c r="C156" s="11">
        <v>2</v>
      </c>
    </row>
    <row r="157" spans="1:3" ht="17.25" customHeight="1">
      <c r="A157" s="4" t="s">
        <v>376</v>
      </c>
      <c r="B157" s="10">
        <v>2</v>
      </c>
      <c r="C157" s="11">
        <v>2</v>
      </c>
    </row>
    <row r="158" spans="1:3" ht="17.25" customHeight="1">
      <c r="A158" s="4" t="s">
        <v>377</v>
      </c>
      <c r="B158" s="10">
        <v>2</v>
      </c>
      <c r="C158" s="11">
        <v>2</v>
      </c>
    </row>
    <row r="159" spans="1:3" ht="17.25" customHeight="1">
      <c r="A159" s="4" t="s">
        <v>378</v>
      </c>
      <c r="B159" s="10">
        <v>2</v>
      </c>
      <c r="C159" s="11">
        <v>2</v>
      </c>
    </row>
    <row r="160" spans="1:3" ht="17.25" customHeight="1">
      <c r="A160" s="4" t="s">
        <v>379</v>
      </c>
      <c r="B160" s="10">
        <v>2</v>
      </c>
      <c r="C160" s="11">
        <v>1</v>
      </c>
    </row>
    <row r="161" spans="1:4" ht="17.25" customHeight="1">
      <c r="A161" s="4" t="s">
        <v>380</v>
      </c>
      <c r="B161" s="10">
        <v>2</v>
      </c>
      <c r="C161" s="11">
        <v>2</v>
      </c>
    </row>
    <row r="162" spans="1:4" ht="17.25" customHeight="1"/>
    <row r="163" spans="1:4" ht="17.25" customHeight="1">
      <c r="A163" s="4" t="s">
        <v>381</v>
      </c>
      <c r="B163" s="8"/>
      <c r="C163" s="8"/>
      <c r="D163" s="4"/>
    </row>
    <row r="164" spans="1:4" ht="17.25" customHeight="1">
      <c r="A164" s="4" t="s">
        <v>382</v>
      </c>
      <c r="B164" s="10">
        <v>1</v>
      </c>
      <c r="C164" s="11">
        <v>2</v>
      </c>
    </row>
    <row r="165" spans="1:4" ht="17.25" customHeight="1">
      <c r="A165" s="4" t="s">
        <v>383</v>
      </c>
      <c r="B165" s="10">
        <v>1</v>
      </c>
      <c r="C165" s="11">
        <v>2</v>
      </c>
    </row>
    <row r="166" spans="1:4" ht="17.25" customHeight="1">
      <c r="A166" s="4" t="s">
        <v>384</v>
      </c>
      <c r="B166" s="10">
        <v>1</v>
      </c>
      <c r="C166" s="11">
        <v>2</v>
      </c>
    </row>
    <row r="167" spans="1:4" ht="17.25" customHeight="1">
      <c r="A167" s="4" t="s">
        <v>385</v>
      </c>
      <c r="B167" s="10">
        <v>1</v>
      </c>
      <c r="C167" s="11">
        <v>2</v>
      </c>
    </row>
    <row r="168" spans="1:4" ht="17.25" customHeight="1">
      <c r="A168" s="4" t="s">
        <v>386</v>
      </c>
      <c r="B168" s="10">
        <v>1</v>
      </c>
      <c r="C168" s="11">
        <v>2</v>
      </c>
    </row>
    <row r="169" spans="1:4" ht="17.25" customHeight="1">
      <c r="A169" s="4" t="s">
        <v>387</v>
      </c>
      <c r="B169" s="10">
        <v>1</v>
      </c>
      <c r="C169" s="11">
        <v>2</v>
      </c>
    </row>
    <row r="170" spans="1:4" ht="17.25" customHeight="1">
      <c r="A170" s="4" t="s">
        <v>388</v>
      </c>
      <c r="B170" s="10">
        <v>1</v>
      </c>
      <c r="C170" s="11">
        <v>2</v>
      </c>
    </row>
    <row r="171" spans="1:4" ht="17.25" customHeight="1">
      <c r="A171" s="4" t="s">
        <v>389</v>
      </c>
      <c r="B171" s="10">
        <v>1</v>
      </c>
      <c r="C171" s="11">
        <v>2</v>
      </c>
    </row>
    <row r="172" spans="1:4" ht="17.25" customHeight="1">
      <c r="A172" s="4" t="s">
        <v>390</v>
      </c>
      <c r="B172" s="10">
        <v>1</v>
      </c>
      <c r="C172" s="11">
        <v>2</v>
      </c>
    </row>
    <row r="173" spans="1:4" ht="17.25" customHeight="1">
      <c r="A173" s="4" t="s">
        <v>391</v>
      </c>
      <c r="B173" s="10">
        <v>1</v>
      </c>
      <c r="C173" s="11">
        <v>2</v>
      </c>
    </row>
    <row r="174" spans="1:4" ht="17.25" customHeight="1">
      <c r="A174" s="4" t="s">
        <v>392</v>
      </c>
      <c r="B174" s="10">
        <v>1</v>
      </c>
      <c r="C174" s="11">
        <v>2</v>
      </c>
    </row>
    <row r="175" spans="1:4" ht="17.25" customHeight="1">
      <c r="A175" s="4" t="s">
        <v>393</v>
      </c>
      <c r="B175" s="10">
        <v>1</v>
      </c>
      <c r="C175" s="11">
        <v>2</v>
      </c>
    </row>
    <row r="176" spans="1:4" ht="17.25" customHeight="1">
      <c r="A176" s="4" t="s">
        <v>312</v>
      </c>
      <c r="B176" s="10">
        <v>1</v>
      </c>
      <c r="C176" s="11">
        <v>2</v>
      </c>
    </row>
    <row r="177" spans="1:3" ht="17.25" customHeight="1">
      <c r="A177" s="4" t="s">
        <v>394</v>
      </c>
      <c r="B177" s="10">
        <v>1</v>
      </c>
      <c r="C177" s="11">
        <v>2</v>
      </c>
    </row>
    <row r="178" spans="1:3" ht="17.25" customHeight="1">
      <c r="A178" s="4" t="s">
        <v>395</v>
      </c>
      <c r="B178" s="10">
        <v>1</v>
      </c>
      <c r="C178" s="11">
        <v>2</v>
      </c>
    </row>
    <row r="179" spans="1:3" ht="17.25" customHeight="1">
      <c r="A179" s="4" t="s">
        <v>396</v>
      </c>
      <c r="B179" s="10">
        <v>1</v>
      </c>
      <c r="C179" s="11">
        <v>2</v>
      </c>
    </row>
    <row r="180" spans="1:3" ht="17.25" customHeight="1">
      <c r="A180" s="4" t="s">
        <v>397</v>
      </c>
      <c r="B180" s="10">
        <v>2</v>
      </c>
      <c r="C180" s="11">
        <v>2</v>
      </c>
    </row>
    <row r="181" spans="1:3" ht="17.25" customHeight="1">
      <c r="A181" s="4" t="s">
        <v>398</v>
      </c>
      <c r="B181" s="10">
        <v>2</v>
      </c>
      <c r="C181" s="11">
        <v>2</v>
      </c>
    </row>
    <row r="182" spans="1:3" ht="17.25" customHeight="1">
      <c r="A182" s="4" t="s">
        <v>399</v>
      </c>
      <c r="B182" s="10">
        <v>2</v>
      </c>
      <c r="C182" s="11">
        <v>2</v>
      </c>
    </row>
    <row r="183" spans="1:3" ht="17.25" customHeight="1">
      <c r="A183" s="4" t="s">
        <v>400</v>
      </c>
      <c r="B183" s="10">
        <v>2</v>
      </c>
      <c r="C183" s="11">
        <v>2</v>
      </c>
    </row>
    <row r="184" spans="1:3" ht="17.25" customHeight="1">
      <c r="A184" s="4" t="s">
        <v>401</v>
      </c>
      <c r="B184" s="10">
        <v>2</v>
      </c>
      <c r="C184" s="11">
        <v>2</v>
      </c>
    </row>
    <row r="185" spans="1:3" ht="17.25" customHeight="1">
      <c r="A185" s="4" t="s">
        <v>402</v>
      </c>
      <c r="B185" s="10">
        <v>2</v>
      </c>
      <c r="C185" s="11">
        <v>2</v>
      </c>
    </row>
    <row r="186" spans="1:3" ht="17.25" customHeight="1">
      <c r="A186" s="4" t="s">
        <v>403</v>
      </c>
      <c r="B186" s="10">
        <v>2</v>
      </c>
      <c r="C186" s="11">
        <v>2</v>
      </c>
    </row>
    <row r="187" spans="1:3" ht="17.25" customHeight="1">
      <c r="A187" s="4" t="s">
        <v>404</v>
      </c>
      <c r="B187" s="10">
        <v>2</v>
      </c>
      <c r="C187" s="11">
        <v>2</v>
      </c>
    </row>
    <row r="188" spans="1:3" ht="17.25" customHeight="1">
      <c r="A188" s="4" t="s">
        <v>405</v>
      </c>
      <c r="B188" s="10">
        <v>2</v>
      </c>
      <c r="C188" s="11">
        <v>2</v>
      </c>
    </row>
    <row r="189" spans="1:3" ht="17.25" customHeight="1">
      <c r="A189" s="4" t="s">
        <v>406</v>
      </c>
      <c r="B189" s="10">
        <v>2</v>
      </c>
      <c r="C189" s="11">
        <v>2</v>
      </c>
    </row>
    <row r="190" spans="1:3" ht="17.25" customHeight="1">
      <c r="A190" s="4" t="s">
        <v>407</v>
      </c>
      <c r="B190" s="10">
        <v>2</v>
      </c>
      <c r="C190" s="11">
        <v>2</v>
      </c>
    </row>
    <row r="191" spans="1:3" ht="17.25" customHeight="1">
      <c r="A191" s="4" t="s">
        <v>408</v>
      </c>
      <c r="B191" s="10">
        <v>2</v>
      </c>
      <c r="C191" s="11">
        <v>2</v>
      </c>
    </row>
    <row r="192" spans="1:3" ht="17.25" customHeight="1">
      <c r="A192" s="4" t="s">
        <v>409</v>
      </c>
      <c r="B192" s="10">
        <v>2</v>
      </c>
      <c r="C192" s="11">
        <v>2</v>
      </c>
    </row>
    <row r="193" spans="1:4" ht="17.25" customHeight="1">
      <c r="A193" s="4" t="s">
        <v>410</v>
      </c>
      <c r="B193" s="10">
        <v>2</v>
      </c>
      <c r="C193" s="11">
        <v>2</v>
      </c>
    </row>
    <row r="194" spans="1:4" ht="17.25" customHeight="1">
      <c r="A194" s="4" t="s">
        <v>411</v>
      </c>
      <c r="B194" s="10">
        <v>2</v>
      </c>
      <c r="C194" s="11">
        <v>2</v>
      </c>
    </row>
    <row r="195" spans="1:4" ht="17.25" customHeight="1">
      <c r="A195" s="4" t="s">
        <v>412</v>
      </c>
      <c r="B195" s="10">
        <v>2</v>
      </c>
      <c r="C195" s="11">
        <v>2</v>
      </c>
    </row>
    <row r="196" spans="1:4" ht="17.25" customHeight="1">
      <c r="A196" s="4" t="s">
        <v>413</v>
      </c>
      <c r="B196" s="10">
        <v>2</v>
      </c>
      <c r="C196" s="11">
        <v>2</v>
      </c>
    </row>
    <row r="197" spans="1:4" ht="17.25" customHeight="1">
      <c r="A197" s="4" t="s">
        <v>414</v>
      </c>
      <c r="B197" s="10">
        <v>2</v>
      </c>
      <c r="C197" s="11">
        <v>2</v>
      </c>
    </row>
    <row r="198" spans="1:4" ht="17.25" customHeight="1"/>
    <row r="199" spans="1:4" ht="17.25" customHeight="1">
      <c r="A199" s="4" t="s">
        <v>415</v>
      </c>
      <c r="B199" s="8"/>
      <c r="C199" s="8"/>
      <c r="D199" s="4"/>
    </row>
    <row r="200" spans="1:4" ht="17.25" customHeight="1">
      <c r="A200" s="4" t="s">
        <v>416</v>
      </c>
      <c r="B200" s="10">
        <v>1</v>
      </c>
      <c r="C200" s="11">
        <v>2</v>
      </c>
    </row>
    <row r="201" spans="1:4" ht="17.25" customHeight="1">
      <c r="A201" s="4" t="s">
        <v>417</v>
      </c>
      <c r="B201" s="10">
        <v>1</v>
      </c>
      <c r="C201" s="11">
        <v>2</v>
      </c>
    </row>
    <row r="202" spans="1:4" ht="17.25" customHeight="1">
      <c r="A202" s="4" t="s">
        <v>418</v>
      </c>
      <c r="B202" s="10">
        <v>1</v>
      </c>
      <c r="C202" s="11">
        <v>2</v>
      </c>
    </row>
    <row r="203" spans="1:4" ht="17.25" customHeight="1">
      <c r="A203" s="4" t="s">
        <v>419</v>
      </c>
      <c r="B203" s="10">
        <v>1</v>
      </c>
      <c r="C203" s="11">
        <v>2</v>
      </c>
    </row>
    <row r="204" spans="1:4" ht="17.25" customHeight="1">
      <c r="A204" s="4" t="s">
        <v>420</v>
      </c>
      <c r="B204" s="10">
        <v>1</v>
      </c>
      <c r="C204" s="11">
        <v>2</v>
      </c>
    </row>
    <row r="205" spans="1:4" ht="17.25" customHeight="1">
      <c r="A205" s="4" t="s">
        <v>421</v>
      </c>
      <c r="B205" s="10">
        <v>1</v>
      </c>
      <c r="C205" s="11">
        <v>2</v>
      </c>
    </row>
    <row r="206" spans="1:4" ht="17.25" customHeight="1">
      <c r="A206" s="4" t="s">
        <v>422</v>
      </c>
      <c r="B206" s="10">
        <v>1</v>
      </c>
      <c r="C206" s="11">
        <v>2</v>
      </c>
    </row>
    <row r="207" spans="1:4" ht="17.25" customHeight="1">
      <c r="A207" s="4" t="s">
        <v>423</v>
      </c>
      <c r="B207" s="10">
        <v>2</v>
      </c>
      <c r="C207" s="11">
        <v>1</v>
      </c>
    </row>
    <row r="208" spans="1:4" ht="17.25" customHeight="1">
      <c r="A208" s="4" t="s">
        <v>424</v>
      </c>
      <c r="B208" s="10">
        <v>2</v>
      </c>
      <c r="C208" s="11">
        <v>2</v>
      </c>
    </row>
    <row r="209" spans="1:4" ht="17.25" customHeight="1">
      <c r="A209" s="4" t="s">
        <v>425</v>
      </c>
      <c r="B209" s="10">
        <v>2</v>
      </c>
      <c r="C209" s="11">
        <v>2</v>
      </c>
    </row>
    <row r="210" spans="1:4" ht="17.25" customHeight="1">
      <c r="A210" s="4" t="s">
        <v>426</v>
      </c>
      <c r="B210" s="10">
        <v>2</v>
      </c>
      <c r="C210" s="11">
        <v>2</v>
      </c>
    </row>
    <row r="211" spans="1:4" ht="17.25" customHeight="1">
      <c r="A211" s="4" t="s">
        <v>427</v>
      </c>
      <c r="B211" s="10">
        <v>2</v>
      </c>
      <c r="C211" s="11">
        <v>2</v>
      </c>
    </row>
    <row r="212" spans="1:4" ht="17.25" customHeight="1">
      <c r="A212" s="4" t="s">
        <v>428</v>
      </c>
      <c r="B212" s="10">
        <v>2</v>
      </c>
      <c r="C212" s="11">
        <v>2</v>
      </c>
    </row>
    <row r="213" spans="1:4" ht="17.25" customHeight="1">
      <c r="A213" s="4" t="s">
        <v>429</v>
      </c>
      <c r="B213" s="10">
        <v>2</v>
      </c>
      <c r="C213" s="11">
        <v>2</v>
      </c>
    </row>
    <row r="214" spans="1:4" ht="17.25" customHeight="1">
      <c r="A214" s="4" t="s">
        <v>430</v>
      </c>
      <c r="B214" s="10">
        <v>2</v>
      </c>
      <c r="C214" s="11">
        <v>2</v>
      </c>
    </row>
    <row r="215" spans="1:4" ht="17.25" customHeight="1">
      <c r="A215" s="4" t="s">
        <v>431</v>
      </c>
      <c r="B215" s="10">
        <v>2</v>
      </c>
      <c r="C215" s="11">
        <v>2</v>
      </c>
    </row>
    <row r="216" spans="1:4" ht="17.25" customHeight="1">
      <c r="A216" s="4" t="s">
        <v>432</v>
      </c>
      <c r="B216" s="10">
        <v>2</v>
      </c>
      <c r="C216" s="11">
        <v>2</v>
      </c>
    </row>
    <row r="217" spans="1:4" ht="17.25" customHeight="1">
      <c r="A217" s="4" t="s">
        <v>433</v>
      </c>
      <c r="B217" s="10">
        <v>2</v>
      </c>
      <c r="C217" s="11">
        <v>2</v>
      </c>
    </row>
    <row r="218" spans="1:4" ht="17.25" customHeight="1">
      <c r="A218" s="4" t="s">
        <v>434</v>
      </c>
      <c r="B218" s="10">
        <v>2</v>
      </c>
      <c r="C218" s="11">
        <v>2</v>
      </c>
    </row>
    <row r="219" spans="1:4" ht="17.25" customHeight="1">
      <c r="A219" s="4" t="s">
        <v>435</v>
      </c>
      <c r="B219" s="10">
        <v>2</v>
      </c>
      <c r="C219" s="11">
        <v>1</v>
      </c>
    </row>
    <row r="220" spans="1:4" ht="17.25" customHeight="1"/>
    <row r="221" spans="1:4" ht="17.25" customHeight="1">
      <c r="A221" s="4" t="s">
        <v>436</v>
      </c>
      <c r="B221" s="8"/>
      <c r="C221" s="8"/>
      <c r="D221" s="4"/>
    </row>
    <row r="222" spans="1:4" ht="17.25" customHeight="1">
      <c r="A222" s="4" t="s">
        <v>369</v>
      </c>
      <c r="B222" s="10">
        <v>1</v>
      </c>
      <c r="C222" s="11">
        <v>2</v>
      </c>
    </row>
    <row r="223" spans="1:4" ht="17.25" customHeight="1">
      <c r="A223" s="4" t="s">
        <v>437</v>
      </c>
      <c r="B223" s="10">
        <v>1</v>
      </c>
      <c r="C223" s="11">
        <v>2</v>
      </c>
    </row>
    <row r="224" spans="1:4" ht="17.25" customHeight="1">
      <c r="A224" s="4" t="s">
        <v>438</v>
      </c>
      <c r="B224" s="10">
        <v>1</v>
      </c>
      <c r="C224" s="11">
        <v>2</v>
      </c>
    </row>
    <row r="225" spans="1:3" ht="17.25" customHeight="1">
      <c r="A225" s="4" t="s">
        <v>439</v>
      </c>
      <c r="B225" s="10">
        <v>1</v>
      </c>
      <c r="C225" s="11">
        <v>2</v>
      </c>
    </row>
    <row r="226" spans="1:3" ht="17.25" customHeight="1">
      <c r="A226" s="4" t="s">
        <v>440</v>
      </c>
      <c r="B226" s="10">
        <v>1</v>
      </c>
      <c r="C226" s="11">
        <v>2</v>
      </c>
    </row>
    <row r="227" spans="1:3" ht="17.25" customHeight="1">
      <c r="A227" s="4" t="s">
        <v>441</v>
      </c>
      <c r="B227" s="10">
        <v>1</v>
      </c>
      <c r="C227" s="11">
        <v>2</v>
      </c>
    </row>
    <row r="228" spans="1:3" ht="17.25" customHeight="1">
      <c r="A228" s="4" t="s">
        <v>442</v>
      </c>
      <c r="B228" s="10">
        <v>1</v>
      </c>
      <c r="C228" s="11">
        <v>2</v>
      </c>
    </row>
    <row r="229" spans="1:3" ht="17.25" customHeight="1">
      <c r="A229" s="4" t="s">
        <v>443</v>
      </c>
      <c r="B229" s="10">
        <v>1</v>
      </c>
      <c r="C229" s="11">
        <v>2</v>
      </c>
    </row>
    <row r="230" spans="1:3" ht="17.25" customHeight="1">
      <c r="A230" s="4" t="s">
        <v>444</v>
      </c>
      <c r="B230" s="10">
        <v>1</v>
      </c>
      <c r="C230" s="11">
        <v>2</v>
      </c>
    </row>
    <row r="231" spans="1:3" ht="17.25" customHeight="1">
      <c r="A231" s="4" t="s">
        <v>445</v>
      </c>
      <c r="B231" s="10">
        <v>1</v>
      </c>
      <c r="C231" s="11">
        <v>2</v>
      </c>
    </row>
    <row r="232" spans="1:3" ht="17.25" customHeight="1">
      <c r="A232" s="4" t="s">
        <v>446</v>
      </c>
      <c r="B232" s="10">
        <v>2</v>
      </c>
      <c r="C232" s="11">
        <v>2</v>
      </c>
    </row>
    <row r="233" spans="1:3" ht="17.25" customHeight="1">
      <c r="A233" s="4" t="s">
        <v>447</v>
      </c>
      <c r="B233" s="10">
        <v>2</v>
      </c>
      <c r="C233" s="11">
        <v>1</v>
      </c>
    </row>
    <row r="234" spans="1:3" ht="17.25" customHeight="1">
      <c r="A234" s="4" t="s">
        <v>448</v>
      </c>
      <c r="B234" s="10">
        <v>2</v>
      </c>
      <c r="C234" s="11">
        <v>2</v>
      </c>
    </row>
    <row r="235" spans="1:3" ht="17.25" customHeight="1">
      <c r="A235" s="4" t="s">
        <v>449</v>
      </c>
      <c r="B235" s="10">
        <v>2</v>
      </c>
      <c r="C235" s="11">
        <v>2</v>
      </c>
    </row>
    <row r="236" spans="1:3" ht="17.25" customHeight="1">
      <c r="A236" s="4" t="s">
        <v>450</v>
      </c>
      <c r="B236" s="10">
        <v>2</v>
      </c>
      <c r="C236" s="11">
        <v>2</v>
      </c>
    </row>
    <row r="237" spans="1:3" ht="17.25" customHeight="1">
      <c r="A237" s="4" t="s">
        <v>451</v>
      </c>
      <c r="B237" s="10">
        <v>2</v>
      </c>
      <c r="C237" s="11">
        <v>2</v>
      </c>
    </row>
    <row r="238" spans="1:3" ht="17.25" customHeight="1">
      <c r="A238" s="4" t="s">
        <v>452</v>
      </c>
      <c r="B238" s="10">
        <v>2</v>
      </c>
      <c r="C238" s="11">
        <v>2</v>
      </c>
    </row>
    <row r="239" spans="1:3" ht="17.25" customHeight="1">
      <c r="A239" s="4" t="s">
        <v>453</v>
      </c>
      <c r="B239" s="10">
        <v>2</v>
      </c>
      <c r="C239" s="11">
        <v>2</v>
      </c>
    </row>
    <row r="240" spans="1:3" ht="17.25" customHeight="1">
      <c r="A240" s="4" t="s">
        <v>454</v>
      </c>
      <c r="B240" s="10">
        <v>2</v>
      </c>
      <c r="C240" s="11">
        <v>2</v>
      </c>
    </row>
    <row r="241" spans="1:3" ht="17.25" customHeight="1">
      <c r="A241" s="4" t="s">
        <v>455</v>
      </c>
      <c r="B241" s="10">
        <v>2</v>
      </c>
      <c r="C241" s="11">
        <v>2</v>
      </c>
    </row>
    <row r="242" spans="1:3" ht="17.25" customHeight="1">
      <c r="A242" s="4" t="s">
        <v>456</v>
      </c>
      <c r="B242" s="10">
        <v>2</v>
      </c>
      <c r="C242" s="11">
        <v>2</v>
      </c>
    </row>
    <row r="243" spans="1:3" ht="17.25" customHeight="1">
      <c r="A243" s="4" t="s">
        <v>457</v>
      </c>
      <c r="B243" s="10">
        <v>2</v>
      </c>
      <c r="C243" s="11">
        <v>2</v>
      </c>
    </row>
    <row r="244" spans="1:3" ht="17.25" customHeight="1">
      <c r="A244" s="4" t="s">
        <v>458</v>
      </c>
      <c r="B244" s="10">
        <v>2</v>
      </c>
      <c r="C244" s="11">
        <v>2</v>
      </c>
    </row>
    <row r="245" spans="1:3" ht="17.25" customHeight="1">
      <c r="A245" s="4" t="s">
        <v>459</v>
      </c>
      <c r="B245" s="10">
        <v>2</v>
      </c>
      <c r="C245" s="11">
        <v>1</v>
      </c>
    </row>
    <row r="246" spans="1:3" ht="17.25" customHeight="1">
      <c r="A246" s="4" t="s">
        <v>460</v>
      </c>
      <c r="B246" s="10">
        <v>2</v>
      </c>
      <c r="C246" s="11">
        <v>2</v>
      </c>
    </row>
    <row r="247" spans="1:3" ht="17.25" customHeight="1">
      <c r="A247" s="4" t="s">
        <v>461</v>
      </c>
      <c r="B247" s="10">
        <v>2</v>
      </c>
      <c r="C247" s="11">
        <v>1</v>
      </c>
    </row>
    <row r="248" spans="1:3" ht="17.25" customHeight="1"/>
    <row r="249" spans="1:3" ht="17.25" customHeight="1"/>
    <row r="250" spans="1:3" ht="17.25" customHeight="1"/>
    <row r="251" spans="1:3" ht="17.25" customHeight="1"/>
    <row r="252" spans="1:3" ht="17.25" customHeight="1"/>
    <row r="253" spans="1:3" ht="17.25" customHeight="1"/>
    <row r="254" spans="1:3" ht="17.25" customHeight="1"/>
    <row r="255" spans="1:3" ht="17.25" customHeight="1"/>
    <row r="256" spans="1:3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1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5"/>
  <sheetViews>
    <sheetView workbookViewId="0">
      <pane ySplit="3" topLeftCell="A4" activePane="bottomLeft" state="frozen"/>
      <selection pane="bottomLeft" activeCell="B5" sqref="B5"/>
    </sheetView>
  </sheetViews>
  <sheetFormatPr defaultColWidth="14.3984375" defaultRowHeight="15" customHeight="1"/>
  <cols>
    <col min="1" max="1" width="60.53125" customWidth="1"/>
    <col min="2" max="2" width="35.3984375" customWidth="1"/>
    <col min="3" max="3" width="68.3984375" customWidth="1"/>
    <col min="4" max="4" width="30.53125" customWidth="1"/>
    <col min="5" max="26" width="8.73046875" customWidth="1"/>
  </cols>
  <sheetData>
    <row r="1" spans="1:11" ht="17.25" customHeight="1">
      <c r="A1" s="1" t="s">
        <v>0</v>
      </c>
      <c r="B1" s="2"/>
    </row>
    <row r="2" spans="1:11" ht="17.25" customHeight="1">
      <c r="A2" s="3" t="s">
        <v>462</v>
      </c>
      <c r="B2" s="2"/>
      <c r="C2" s="4" t="s">
        <v>2</v>
      </c>
    </row>
    <row r="3" spans="1:11" ht="59.25" customHeight="1">
      <c r="A3" s="5" t="s">
        <v>463</v>
      </c>
      <c r="B3" s="6" t="s">
        <v>464</v>
      </c>
      <c r="C3" s="3" t="s">
        <v>465</v>
      </c>
      <c r="D3" s="3" t="s">
        <v>6</v>
      </c>
      <c r="K3" s="4"/>
    </row>
    <row r="4" spans="1:11" ht="17.25" customHeight="1">
      <c r="A4" s="4" t="s">
        <v>7</v>
      </c>
      <c r="B4" s="8"/>
      <c r="C4" s="8"/>
    </row>
    <row r="5" spans="1:11" ht="17.25" customHeight="1">
      <c r="A5" s="4" t="s">
        <v>8</v>
      </c>
      <c r="B5" s="8">
        <v>1</v>
      </c>
      <c r="C5" s="8">
        <v>2</v>
      </c>
    </row>
    <row r="6" spans="1:11" ht="17.25" customHeight="1">
      <c r="A6" s="4" t="s">
        <v>9</v>
      </c>
      <c r="B6" s="8">
        <v>2</v>
      </c>
      <c r="C6" s="8">
        <v>0</v>
      </c>
    </row>
    <row r="7" spans="1:11" ht="17.25" customHeight="1">
      <c r="A7" s="4"/>
      <c r="B7" s="8"/>
      <c r="C7" s="8"/>
    </row>
    <row r="8" spans="1:11" ht="17.25" customHeight="1">
      <c r="A8" s="4" t="s">
        <v>466</v>
      </c>
      <c r="B8" s="8"/>
      <c r="C8" s="8"/>
      <c r="D8" s="4"/>
      <c r="K8" s="4"/>
    </row>
    <row r="9" spans="1:11" ht="17.25" customHeight="1">
      <c r="A9" s="4" t="s">
        <v>467</v>
      </c>
      <c r="B9" s="10">
        <v>1</v>
      </c>
      <c r="C9" s="11">
        <v>2</v>
      </c>
    </row>
    <row r="10" spans="1:11" ht="17.25" customHeight="1">
      <c r="A10" s="4" t="s">
        <v>468</v>
      </c>
      <c r="B10" s="10">
        <v>1</v>
      </c>
      <c r="C10" s="11">
        <v>2</v>
      </c>
    </row>
    <row r="11" spans="1:11" ht="17.25" customHeight="1">
      <c r="A11" s="4" t="s">
        <v>469</v>
      </c>
      <c r="B11" s="10">
        <v>1</v>
      </c>
      <c r="C11" s="11">
        <v>2</v>
      </c>
    </row>
    <row r="12" spans="1:11" ht="17.25" customHeight="1">
      <c r="A12" s="4" t="s">
        <v>470</v>
      </c>
      <c r="B12" s="10">
        <v>1</v>
      </c>
      <c r="C12" s="11">
        <v>2</v>
      </c>
    </row>
    <row r="13" spans="1:11" ht="17.25" customHeight="1">
      <c r="A13" s="4" t="s">
        <v>471</v>
      </c>
      <c r="B13" s="10">
        <v>1</v>
      </c>
      <c r="C13" s="11">
        <v>2</v>
      </c>
    </row>
    <row r="14" spans="1:11" ht="17.25" customHeight="1">
      <c r="A14" s="4" t="s">
        <v>472</v>
      </c>
      <c r="B14" s="10">
        <v>1</v>
      </c>
      <c r="C14" s="11">
        <v>2</v>
      </c>
    </row>
    <row r="15" spans="1:11" ht="17.25" customHeight="1">
      <c r="A15" s="4" t="s">
        <v>473</v>
      </c>
      <c r="B15" s="10">
        <v>1</v>
      </c>
      <c r="C15" s="11">
        <v>2</v>
      </c>
    </row>
    <row r="16" spans="1:11" ht="17.25" customHeight="1">
      <c r="A16" s="4" t="s">
        <v>474</v>
      </c>
      <c r="B16" s="10">
        <v>1</v>
      </c>
      <c r="C16" s="11">
        <v>2</v>
      </c>
    </row>
    <row r="17" spans="1:3" ht="17.25" customHeight="1">
      <c r="A17" s="4" t="s">
        <v>475</v>
      </c>
      <c r="B17" s="10">
        <v>1</v>
      </c>
      <c r="C17" s="11">
        <v>2</v>
      </c>
    </row>
    <row r="18" spans="1:3" ht="17.25" customHeight="1">
      <c r="A18" s="4" t="s">
        <v>476</v>
      </c>
      <c r="B18" s="10">
        <v>1</v>
      </c>
      <c r="C18" s="11">
        <v>2</v>
      </c>
    </row>
    <row r="19" spans="1:3" ht="17.25" customHeight="1">
      <c r="A19" s="4" t="s">
        <v>477</v>
      </c>
      <c r="B19" s="10">
        <v>1</v>
      </c>
      <c r="C19" s="11">
        <v>2</v>
      </c>
    </row>
    <row r="20" spans="1:3" ht="17.25" customHeight="1">
      <c r="A20" s="4" t="s">
        <v>478</v>
      </c>
      <c r="B20" s="10">
        <v>1</v>
      </c>
      <c r="C20" s="11">
        <v>2</v>
      </c>
    </row>
    <row r="21" spans="1:3" ht="17.25" customHeight="1">
      <c r="A21" s="4" t="s">
        <v>479</v>
      </c>
      <c r="B21" s="10">
        <v>1</v>
      </c>
      <c r="C21" s="11">
        <v>2</v>
      </c>
    </row>
    <row r="22" spans="1:3" ht="17.25" customHeight="1">
      <c r="A22" s="4" t="s">
        <v>480</v>
      </c>
      <c r="B22" s="10">
        <v>2</v>
      </c>
      <c r="C22" s="11">
        <v>2</v>
      </c>
    </row>
    <row r="23" spans="1:3" ht="17.25" customHeight="1">
      <c r="A23" s="4" t="s">
        <v>481</v>
      </c>
      <c r="B23" s="10">
        <v>2</v>
      </c>
      <c r="C23" s="11">
        <v>2</v>
      </c>
    </row>
    <row r="24" spans="1:3" ht="17.25" customHeight="1">
      <c r="A24" s="4" t="s">
        <v>482</v>
      </c>
      <c r="B24" s="10">
        <v>2</v>
      </c>
      <c r="C24" s="11">
        <v>1</v>
      </c>
    </row>
    <row r="25" spans="1:3" ht="17.25" customHeight="1">
      <c r="A25" s="4" t="s">
        <v>483</v>
      </c>
      <c r="B25" s="10">
        <v>2</v>
      </c>
      <c r="C25" s="11">
        <v>2</v>
      </c>
    </row>
    <row r="26" spans="1:3" ht="17.25" customHeight="1">
      <c r="A26" s="4" t="s">
        <v>484</v>
      </c>
      <c r="B26" s="10">
        <v>2</v>
      </c>
      <c r="C26" s="11">
        <v>2</v>
      </c>
    </row>
    <row r="27" spans="1:3" ht="17.25" customHeight="1">
      <c r="A27" s="4" t="s">
        <v>485</v>
      </c>
      <c r="B27" s="10">
        <v>2</v>
      </c>
      <c r="C27" s="11">
        <v>2</v>
      </c>
    </row>
    <row r="28" spans="1:3" ht="17.25" customHeight="1">
      <c r="A28" s="4" t="s">
        <v>486</v>
      </c>
      <c r="B28" s="10">
        <v>2</v>
      </c>
      <c r="C28" s="11">
        <v>2</v>
      </c>
    </row>
    <row r="29" spans="1:3" ht="17.25" customHeight="1">
      <c r="A29" s="4" t="s">
        <v>487</v>
      </c>
      <c r="B29" s="10">
        <v>2</v>
      </c>
      <c r="C29" s="11">
        <v>2</v>
      </c>
    </row>
    <row r="30" spans="1:3" ht="17.25" customHeight="1">
      <c r="A30" s="4" t="s">
        <v>488</v>
      </c>
      <c r="B30" s="10">
        <v>2</v>
      </c>
      <c r="C30" s="11">
        <v>2</v>
      </c>
    </row>
    <row r="31" spans="1:3" ht="17.25" customHeight="1">
      <c r="A31" s="4" t="s">
        <v>489</v>
      </c>
      <c r="B31" s="10">
        <v>2</v>
      </c>
      <c r="C31" s="11">
        <v>2</v>
      </c>
    </row>
    <row r="32" spans="1:3" ht="17.25" customHeight="1">
      <c r="A32" s="4" t="s">
        <v>490</v>
      </c>
      <c r="B32" s="10">
        <v>2</v>
      </c>
      <c r="C32" s="11">
        <v>2</v>
      </c>
    </row>
    <row r="33" spans="1:4" ht="17.25" customHeight="1">
      <c r="A33" s="4" t="s">
        <v>491</v>
      </c>
      <c r="B33" s="10">
        <v>2</v>
      </c>
      <c r="C33" s="11">
        <v>2</v>
      </c>
    </row>
    <row r="34" spans="1:4" ht="17.25" customHeight="1">
      <c r="A34" s="4" t="s">
        <v>492</v>
      </c>
      <c r="B34" s="10">
        <v>2</v>
      </c>
      <c r="C34" s="11">
        <v>1</v>
      </c>
    </row>
    <row r="35" spans="1:4" ht="17.25" customHeight="1">
      <c r="A35" s="4" t="s">
        <v>493</v>
      </c>
      <c r="B35" s="10">
        <v>2</v>
      </c>
      <c r="C35" s="11">
        <v>2</v>
      </c>
    </row>
    <row r="36" spans="1:4" ht="17.25" customHeight="1">
      <c r="A36" s="4" t="s">
        <v>494</v>
      </c>
      <c r="B36" s="10">
        <v>2</v>
      </c>
      <c r="C36" s="11">
        <v>2</v>
      </c>
    </row>
    <row r="37" spans="1:4" ht="17.25" customHeight="1"/>
    <row r="38" spans="1:4" ht="17.25" customHeight="1">
      <c r="A38" s="4" t="s">
        <v>495</v>
      </c>
      <c r="B38" s="8"/>
      <c r="C38" s="8"/>
      <c r="D38" s="4"/>
    </row>
    <row r="39" spans="1:4" ht="17.25" customHeight="1">
      <c r="A39" s="4" t="s">
        <v>496</v>
      </c>
      <c r="B39" s="10">
        <v>1</v>
      </c>
      <c r="C39" s="11">
        <v>2</v>
      </c>
    </row>
    <row r="40" spans="1:4" ht="17.25" customHeight="1">
      <c r="A40" s="4" t="s">
        <v>497</v>
      </c>
      <c r="B40" s="10">
        <v>1</v>
      </c>
      <c r="C40" s="11">
        <v>2</v>
      </c>
    </row>
    <row r="41" spans="1:4" ht="17.25" customHeight="1">
      <c r="A41" s="4" t="s">
        <v>498</v>
      </c>
      <c r="B41" s="10">
        <v>1</v>
      </c>
      <c r="C41" s="11">
        <v>2</v>
      </c>
    </row>
    <row r="42" spans="1:4" ht="17.25" customHeight="1">
      <c r="A42" s="4" t="s">
        <v>499</v>
      </c>
      <c r="B42" s="10">
        <v>1</v>
      </c>
      <c r="C42" s="11">
        <v>2</v>
      </c>
    </row>
    <row r="43" spans="1:4" ht="17.25" customHeight="1">
      <c r="A43" s="4" t="s">
        <v>500</v>
      </c>
      <c r="B43" s="10">
        <v>1</v>
      </c>
      <c r="C43" s="11">
        <v>2</v>
      </c>
    </row>
    <row r="44" spans="1:4" ht="17.25" customHeight="1">
      <c r="A44" s="4" t="s">
        <v>501</v>
      </c>
      <c r="B44" s="10">
        <v>1</v>
      </c>
      <c r="C44" s="11">
        <v>2</v>
      </c>
    </row>
    <row r="45" spans="1:4" ht="17.25" customHeight="1">
      <c r="A45" s="4" t="s">
        <v>502</v>
      </c>
      <c r="B45" s="10">
        <v>1</v>
      </c>
      <c r="C45" s="11">
        <v>2</v>
      </c>
    </row>
    <row r="46" spans="1:4" ht="17.25" customHeight="1">
      <c r="A46" s="4" t="s">
        <v>503</v>
      </c>
      <c r="B46" s="10">
        <v>2</v>
      </c>
      <c r="C46" s="11">
        <v>2</v>
      </c>
    </row>
    <row r="47" spans="1:4" ht="17.25" customHeight="1">
      <c r="A47" s="4" t="s">
        <v>504</v>
      </c>
      <c r="B47" s="10">
        <v>2</v>
      </c>
      <c r="C47" s="11">
        <v>2</v>
      </c>
    </row>
    <row r="48" spans="1:4" ht="17.25" customHeight="1">
      <c r="A48" s="4" t="s">
        <v>505</v>
      </c>
      <c r="B48" s="10">
        <v>2</v>
      </c>
      <c r="C48" s="11">
        <v>2</v>
      </c>
    </row>
    <row r="49" spans="1:4" ht="17.25" customHeight="1">
      <c r="A49" s="4" t="s">
        <v>506</v>
      </c>
      <c r="B49" s="10">
        <v>2</v>
      </c>
      <c r="C49" s="11">
        <v>2</v>
      </c>
    </row>
    <row r="50" spans="1:4" ht="17.25" customHeight="1">
      <c r="A50" s="4" t="s">
        <v>507</v>
      </c>
      <c r="B50" s="10">
        <v>2</v>
      </c>
      <c r="C50" s="11">
        <v>2</v>
      </c>
    </row>
    <row r="51" spans="1:4" ht="17.25" customHeight="1">
      <c r="A51" s="4" t="s">
        <v>508</v>
      </c>
      <c r="B51" s="10">
        <v>2</v>
      </c>
      <c r="C51" s="11">
        <v>2</v>
      </c>
    </row>
    <row r="52" spans="1:4" ht="17.25" customHeight="1">
      <c r="A52" s="4" t="s">
        <v>509</v>
      </c>
      <c r="B52" s="10">
        <v>2</v>
      </c>
      <c r="C52" s="11">
        <v>2</v>
      </c>
    </row>
    <row r="53" spans="1:4" ht="17.25" customHeight="1">
      <c r="A53" s="4" t="s">
        <v>510</v>
      </c>
      <c r="B53" s="10">
        <v>2</v>
      </c>
      <c r="C53" s="11">
        <v>1</v>
      </c>
    </row>
    <row r="54" spans="1:4" ht="17.25" customHeight="1">
      <c r="A54" s="4" t="s">
        <v>511</v>
      </c>
      <c r="B54" s="10">
        <v>2</v>
      </c>
      <c r="C54" s="11">
        <v>2</v>
      </c>
    </row>
    <row r="55" spans="1:4" ht="17.25" customHeight="1">
      <c r="A55" s="4" t="s">
        <v>512</v>
      </c>
      <c r="B55" s="10">
        <v>2</v>
      </c>
      <c r="C55" s="11">
        <v>2</v>
      </c>
    </row>
    <row r="56" spans="1:4" ht="17.25" customHeight="1">
      <c r="A56" s="4" t="s">
        <v>513</v>
      </c>
      <c r="B56" s="10">
        <v>2</v>
      </c>
      <c r="C56" s="11">
        <v>2</v>
      </c>
    </row>
    <row r="57" spans="1:4" ht="17.25" customHeight="1">
      <c r="A57" s="4" t="s">
        <v>514</v>
      </c>
      <c r="B57" s="10">
        <v>2</v>
      </c>
      <c r="C57" s="11">
        <v>2</v>
      </c>
    </row>
    <row r="58" spans="1:4" ht="17.25" customHeight="1">
      <c r="A58" s="4" t="s">
        <v>515</v>
      </c>
      <c r="B58" s="10">
        <v>2</v>
      </c>
      <c r="C58" s="11">
        <v>2</v>
      </c>
    </row>
    <row r="59" spans="1:4" ht="17.25" customHeight="1">
      <c r="A59" s="4" t="s">
        <v>516</v>
      </c>
      <c r="B59" s="10">
        <v>2</v>
      </c>
      <c r="C59" s="11">
        <v>2</v>
      </c>
    </row>
    <row r="60" spans="1:4" ht="17.25" customHeight="1">
      <c r="A60" s="4" t="s">
        <v>517</v>
      </c>
      <c r="B60" s="10">
        <v>2</v>
      </c>
      <c r="C60" s="11">
        <v>2</v>
      </c>
    </row>
    <row r="61" spans="1:4" ht="17.25" customHeight="1">
      <c r="A61" s="4" t="s">
        <v>518</v>
      </c>
      <c r="B61" s="10">
        <v>2</v>
      </c>
      <c r="C61" s="11">
        <v>2</v>
      </c>
    </row>
    <row r="62" spans="1:4" ht="17.25" customHeight="1"/>
    <row r="63" spans="1:4" ht="17.25" customHeight="1">
      <c r="A63" s="4" t="s">
        <v>519</v>
      </c>
      <c r="B63" s="8"/>
      <c r="C63" s="8"/>
      <c r="D63" s="4"/>
    </row>
    <row r="64" spans="1:4" ht="17.25" customHeight="1">
      <c r="A64" s="4" t="s">
        <v>520</v>
      </c>
      <c r="B64" s="10">
        <v>1</v>
      </c>
      <c r="C64" s="11">
        <v>2</v>
      </c>
    </row>
    <row r="65" spans="1:3" ht="17.25" customHeight="1">
      <c r="A65" s="4" t="s">
        <v>521</v>
      </c>
      <c r="B65" s="10">
        <v>1</v>
      </c>
      <c r="C65" s="11">
        <v>2</v>
      </c>
    </row>
    <row r="66" spans="1:3" ht="17.25" customHeight="1">
      <c r="A66" s="4" t="s">
        <v>522</v>
      </c>
      <c r="B66" s="10">
        <v>1</v>
      </c>
      <c r="C66" s="11">
        <v>2</v>
      </c>
    </row>
    <row r="67" spans="1:3" ht="17.25" customHeight="1">
      <c r="A67" s="4" t="s">
        <v>523</v>
      </c>
      <c r="B67" s="10">
        <v>1</v>
      </c>
      <c r="C67" s="11">
        <v>0</v>
      </c>
    </row>
    <row r="68" spans="1:3" ht="17.25" customHeight="1">
      <c r="A68" s="4" t="s">
        <v>524</v>
      </c>
      <c r="B68" s="10">
        <v>1</v>
      </c>
      <c r="C68" s="11">
        <v>0</v>
      </c>
    </row>
    <row r="69" spans="1:3" ht="17.25" customHeight="1">
      <c r="A69" s="4" t="s">
        <v>525</v>
      </c>
      <c r="B69" s="10">
        <v>1</v>
      </c>
      <c r="C69" s="11">
        <v>0</v>
      </c>
    </row>
    <row r="70" spans="1:3" ht="17.25" customHeight="1">
      <c r="A70" s="4" t="s">
        <v>526</v>
      </c>
      <c r="B70" s="10">
        <v>1</v>
      </c>
      <c r="C70" s="11">
        <v>0</v>
      </c>
    </row>
    <row r="71" spans="1:3" ht="17.25" customHeight="1">
      <c r="A71" s="4" t="s">
        <v>527</v>
      </c>
      <c r="B71" s="10">
        <v>1</v>
      </c>
      <c r="C71" s="11">
        <v>0</v>
      </c>
    </row>
    <row r="72" spans="1:3" ht="17.25" customHeight="1">
      <c r="A72" s="4" t="s">
        <v>528</v>
      </c>
      <c r="B72" s="10">
        <v>1</v>
      </c>
      <c r="C72" s="11">
        <v>0</v>
      </c>
    </row>
    <row r="73" spans="1:3" ht="17.25" customHeight="1">
      <c r="A73" s="4" t="s">
        <v>529</v>
      </c>
      <c r="B73" s="10">
        <v>2</v>
      </c>
      <c r="C73" s="11">
        <v>2</v>
      </c>
    </row>
    <row r="74" spans="1:3" ht="17.25" customHeight="1">
      <c r="A74" s="4" t="s">
        <v>530</v>
      </c>
      <c r="B74" s="10">
        <v>2</v>
      </c>
      <c r="C74" s="11">
        <v>2</v>
      </c>
    </row>
    <row r="75" spans="1:3" ht="17.25" customHeight="1">
      <c r="A75" s="4" t="s">
        <v>531</v>
      </c>
      <c r="B75" s="10">
        <v>2</v>
      </c>
      <c r="C75" s="11">
        <v>0</v>
      </c>
    </row>
    <row r="76" spans="1:3" ht="17.25" customHeight="1">
      <c r="A76" s="4" t="s">
        <v>532</v>
      </c>
      <c r="B76" s="10">
        <v>2</v>
      </c>
      <c r="C76" s="11">
        <v>2</v>
      </c>
    </row>
    <row r="77" spans="1:3" ht="17.25" customHeight="1">
      <c r="A77" s="4" t="s">
        <v>533</v>
      </c>
      <c r="B77" s="10">
        <v>2</v>
      </c>
      <c r="C77" s="11">
        <v>2</v>
      </c>
    </row>
    <row r="78" spans="1:3" ht="17.25" customHeight="1">
      <c r="A78" s="4" t="s">
        <v>534</v>
      </c>
      <c r="B78" s="10">
        <v>2</v>
      </c>
      <c r="C78" s="11">
        <v>2</v>
      </c>
    </row>
    <row r="79" spans="1:3" ht="17.25" customHeight="1">
      <c r="A79" s="4" t="s">
        <v>535</v>
      </c>
      <c r="B79" s="10">
        <v>2</v>
      </c>
      <c r="C79" s="11">
        <v>2</v>
      </c>
    </row>
    <row r="80" spans="1:3" ht="17.25" customHeight="1">
      <c r="A80" s="4" t="s">
        <v>536</v>
      </c>
      <c r="B80" s="10">
        <v>2</v>
      </c>
      <c r="C80" s="11">
        <v>2</v>
      </c>
    </row>
    <row r="81" spans="1:4" ht="17.25" customHeight="1">
      <c r="A81" s="4" t="s">
        <v>537</v>
      </c>
      <c r="B81" s="10">
        <v>2</v>
      </c>
      <c r="C81" s="11">
        <v>2</v>
      </c>
    </row>
    <row r="82" spans="1:4" ht="17.25" customHeight="1">
      <c r="A82" s="4" t="s">
        <v>538</v>
      </c>
      <c r="B82" s="10">
        <v>2</v>
      </c>
      <c r="C82" s="11">
        <v>2</v>
      </c>
    </row>
    <row r="83" spans="1:4" ht="17.25" customHeight="1">
      <c r="A83" s="4" t="s">
        <v>539</v>
      </c>
      <c r="B83" s="10">
        <v>2</v>
      </c>
      <c r="C83" s="11">
        <v>2</v>
      </c>
    </row>
    <row r="84" spans="1:4" ht="17.25" customHeight="1">
      <c r="A84" s="4" t="s">
        <v>540</v>
      </c>
      <c r="B84" s="10">
        <v>2</v>
      </c>
      <c r="C84" s="11">
        <v>2</v>
      </c>
    </row>
    <row r="85" spans="1:4" ht="17.25" customHeight="1">
      <c r="A85" s="4" t="s">
        <v>541</v>
      </c>
      <c r="B85" s="10">
        <v>2</v>
      </c>
      <c r="C85" s="11">
        <v>2</v>
      </c>
    </row>
    <row r="86" spans="1:4" ht="17.25" customHeight="1">
      <c r="A86" s="4" t="s">
        <v>542</v>
      </c>
      <c r="B86" s="10">
        <v>2</v>
      </c>
      <c r="C86" s="11">
        <v>1</v>
      </c>
    </row>
    <row r="87" spans="1:4" ht="17.25" customHeight="1">
      <c r="A87" s="4" t="s">
        <v>543</v>
      </c>
      <c r="B87" s="10">
        <v>2</v>
      </c>
      <c r="C87" s="11">
        <v>2</v>
      </c>
    </row>
    <row r="88" spans="1:4" ht="17.25" customHeight="1">
      <c r="A88" s="4" t="s">
        <v>544</v>
      </c>
      <c r="B88" s="10">
        <v>2</v>
      </c>
      <c r="C88" s="11">
        <v>2</v>
      </c>
    </row>
    <row r="89" spans="1:4" ht="17.25" customHeight="1">
      <c r="A89" s="4" t="s">
        <v>545</v>
      </c>
      <c r="B89" s="10">
        <v>2</v>
      </c>
      <c r="C89" s="11">
        <v>2</v>
      </c>
    </row>
    <row r="90" spans="1:4" ht="17.25" customHeight="1"/>
    <row r="91" spans="1:4" ht="17.25" customHeight="1">
      <c r="A91" s="4" t="s">
        <v>546</v>
      </c>
      <c r="B91" s="8"/>
      <c r="C91" s="8"/>
      <c r="D91" s="4"/>
    </row>
    <row r="92" spans="1:4" ht="17.25" customHeight="1">
      <c r="A92" s="4" t="s">
        <v>547</v>
      </c>
      <c r="B92" s="10">
        <v>1</v>
      </c>
      <c r="C92" s="11">
        <v>2</v>
      </c>
    </row>
    <row r="93" spans="1:4" ht="17.25" customHeight="1">
      <c r="A93" s="4" t="s">
        <v>548</v>
      </c>
      <c r="B93" s="10">
        <v>1</v>
      </c>
      <c r="C93" s="11">
        <v>2</v>
      </c>
    </row>
    <row r="94" spans="1:4" ht="17.25" customHeight="1">
      <c r="A94" s="4" t="s">
        <v>549</v>
      </c>
      <c r="B94" s="10">
        <v>1</v>
      </c>
      <c r="C94" s="11">
        <v>2</v>
      </c>
    </row>
    <row r="95" spans="1:4" ht="17.25" customHeight="1">
      <c r="A95" s="4" t="s">
        <v>550</v>
      </c>
      <c r="B95" s="10">
        <v>1</v>
      </c>
      <c r="C95" s="11">
        <v>2</v>
      </c>
    </row>
    <row r="96" spans="1:4" ht="17.25" customHeight="1">
      <c r="A96" s="4" t="s">
        <v>551</v>
      </c>
      <c r="B96" s="10">
        <v>1</v>
      </c>
      <c r="C96" s="11">
        <v>2</v>
      </c>
    </row>
    <row r="97" spans="1:3" ht="17.25" customHeight="1">
      <c r="A97" s="4" t="s">
        <v>552</v>
      </c>
      <c r="B97" s="10">
        <v>1</v>
      </c>
      <c r="C97" s="11">
        <v>2</v>
      </c>
    </row>
    <row r="98" spans="1:3" ht="17.25" customHeight="1">
      <c r="A98" s="4" t="s">
        <v>553</v>
      </c>
      <c r="B98" s="10">
        <v>1</v>
      </c>
      <c r="C98" s="11">
        <v>2</v>
      </c>
    </row>
    <row r="99" spans="1:3" ht="17.25" customHeight="1">
      <c r="A99" s="4" t="s">
        <v>554</v>
      </c>
      <c r="B99" s="10">
        <v>1</v>
      </c>
      <c r="C99" s="11">
        <v>2</v>
      </c>
    </row>
    <row r="100" spans="1:3" ht="17.25" customHeight="1">
      <c r="A100" s="4" t="s">
        <v>555</v>
      </c>
      <c r="B100" s="10">
        <v>1</v>
      </c>
      <c r="C100" s="11">
        <v>2</v>
      </c>
    </row>
    <row r="101" spans="1:3" ht="17.25" customHeight="1">
      <c r="A101" s="4" t="s">
        <v>556</v>
      </c>
      <c r="B101" s="10">
        <v>1</v>
      </c>
      <c r="C101" s="11">
        <v>2</v>
      </c>
    </row>
    <row r="102" spans="1:3" ht="17.25" customHeight="1">
      <c r="A102" s="4" t="s">
        <v>557</v>
      </c>
      <c r="B102" s="10">
        <v>1</v>
      </c>
      <c r="C102" s="11">
        <v>2</v>
      </c>
    </row>
    <row r="103" spans="1:3" ht="17.25" customHeight="1">
      <c r="A103" s="4" t="s">
        <v>558</v>
      </c>
      <c r="B103" s="10">
        <v>2</v>
      </c>
      <c r="C103" s="11">
        <v>2</v>
      </c>
    </row>
    <row r="104" spans="1:3" ht="17.25" customHeight="1">
      <c r="A104" s="4" t="s">
        <v>559</v>
      </c>
      <c r="B104" s="10">
        <v>2</v>
      </c>
      <c r="C104" s="11">
        <v>2</v>
      </c>
    </row>
    <row r="105" spans="1:3" ht="17.25" customHeight="1">
      <c r="A105" s="4" t="s">
        <v>560</v>
      </c>
      <c r="B105" s="10">
        <v>2</v>
      </c>
      <c r="C105" s="11">
        <v>2</v>
      </c>
    </row>
    <row r="106" spans="1:3" ht="17.25" customHeight="1">
      <c r="A106" s="4" t="s">
        <v>561</v>
      </c>
      <c r="B106" s="10">
        <v>2</v>
      </c>
      <c r="C106" s="11">
        <v>1</v>
      </c>
    </row>
    <row r="107" spans="1:3" ht="17.25" customHeight="1">
      <c r="A107" s="4" t="s">
        <v>562</v>
      </c>
      <c r="B107" s="10">
        <v>2</v>
      </c>
      <c r="C107" s="11">
        <v>2</v>
      </c>
    </row>
    <row r="108" spans="1:3" ht="17.25" customHeight="1">
      <c r="A108" s="4" t="s">
        <v>563</v>
      </c>
      <c r="B108" s="10">
        <v>2</v>
      </c>
      <c r="C108" s="11">
        <v>2</v>
      </c>
    </row>
    <row r="109" spans="1:3" ht="17.25" customHeight="1">
      <c r="A109" s="4" t="s">
        <v>564</v>
      </c>
      <c r="B109" s="10">
        <v>2</v>
      </c>
      <c r="C109" s="11">
        <v>2</v>
      </c>
    </row>
    <row r="110" spans="1:3" ht="17.25" customHeight="1">
      <c r="A110" s="4" t="s">
        <v>565</v>
      </c>
      <c r="B110" s="10">
        <v>2</v>
      </c>
      <c r="C110" s="11">
        <v>2</v>
      </c>
    </row>
    <row r="111" spans="1:3" ht="17.25" customHeight="1">
      <c r="A111" s="4" t="s">
        <v>566</v>
      </c>
      <c r="B111" s="10">
        <v>2</v>
      </c>
      <c r="C111" s="11">
        <v>2</v>
      </c>
    </row>
    <row r="112" spans="1:3" ht="17.25" customHeight="1">
      <c r="A112" s="4" t="s">
        <v>487</v>
      </c>
      <c r="B112" s="10">
        <v>2</v>
      </c>
      <c r="C112" s="11">
        <v>2</v>
      </c>
    </row>
    <row r="113" spans="1:4" ht="17.25" customHeight="1">
      <c r="A113" s="4" t="s">
        <v>567</v>
      </c>
      <c r="B113" s="10">
        <v>2</v>
      </c>
      <c r="C113" s="11">
        <v>2</v>
      </c>
    </row>
    <row r="114" spans="1:4" ht="17.25" customHeight="1">
      <c r="A114" s="4" t="s">
        <v>568</v>
      </c>
      <c r="B114" s="10">
        <v>2</v>
      </c>
      <c r="C114" s="11">
        <v>2</v>
      </c>
    </row>
    <row r="115" spans="1:4" ht="17.25" customHeight="1">
      <c r="A115" s="4" t="s">
        <v>569</v>
      </c>
      <c r="B115" s="10">
        <v>2</v>
      </c>
      <c r="C115" s="11">
        <v>2</v>
      </c>
    </row>
    <row r="116" spans="1:4" ht="17.25" customHeight="1"/>
    <row r="117" spans="1:4" ht="17.25" customHeight="1">
      <c r="A117" s="4" t="s">
        <v>570</v>
      </c>
      <c r="B117" s="8"/>
      <c r="C117" s="8"/>
      <c r="D117" s="4"/>
    </row>
    <row r="118" spans="1:4" ht="17.25" customHeight="1">
      <c r="A118" s="4" t="s">
        <v>523</v>
      </c>
      <c r="B118" s="10">
        <v>1</v>
      </c>
      <c r="C118" s="11">
        <v>2</v>
      </c>
    </row>
    <row r="119" spans="1:4" ht="17.25" customHeight="1">
      <c r="A119" s="4" t="s">
        <v>571</v>
      </c>
      <c r="B119" s="10">
        <v>1</v>
      </c>
      <c r="C119" s="11">
        <v>2</v>
      </c>
    </row>
    <row r="120" spans="1:4" ht="17.25" customHeight="1">
      <c r="A120" s="4" t="s">
        <v>572</v>
      </c>
      <c r="B120" s="10">
        <v>1</v>
      </c>
      <c r="C120" s="11">
        <v>2</v>
      </c>
    </row>
    <row r="121" spans="1:4" ht="17.25" customHeight="1">
      <c r="A121" s="4" t="s">
        <v>573</v>
      </c>
      <c r="B121" s="10">
        <v>1</v>
      </c>
      <c r="C121" s="11">
        <v>2</v>
      </c>
    </row>
    <row r="122" spans="1:4" ht="17.25" customHeight="1">
      <c r="A122" s="4" t="s">
        <v>574</v>
      </c>
      <c r="B122" s="10">
        <v>1</v>
      </c>
      <c r="C122" s="11">
        <v>2</v>
      </c>
    </row>
    <row r="123" spans="1:4" ht="17.25" customHeight="1">
      <c r="A123" s="4" t="s">
        <v>575</v>
      </c>
      <c r="B123" s="10">
        <v>1</v>
      </c>
      <c r="C123" s="11">
        <v>2</v>
      </c>
    </row>
    <row r="124" spans="1:4" ht="17.25" customHeight="1">
      <c r="A124" s="4" t="s">
        <v>576</v>
      </c>
      <c r="B124" s="10">
        <v>1</v>
      </c>
      <c r="C124" s="11">
        <v>2</v>
      </c>
    </row>
    <row r="125" spans="1:4" ht="17.25" customHeight="1">
      <c r="A125" s="4" t="s">
        <v>577</v>
      </c>
      <c r="B125" s="10">
        <v>1</v>
      </c>
      <c r="C125" s="11">
        <v>2</v>
      </c>
    </row>
    <row r="126" spans="1:4" ht="17.25" customHeight="1">
      <c r="A126" s="4" t="s">
        <v>578</v>
      </c>
      <c r="B126" s="10">
        <v>1</v>
      </c>
      <c r="C126" s="11">
        <v>2</v>
      </c>
    </row>
    <row r="127" spans="1:4" ht="17.25" customHeight="1">
      <c r="A127" s="4" t="s">
        <v>579</v>
      </c>
      <c r="B127" s="10">
        <v>1</v>
      </c>
      <c r="C127" s="11">
        <v>2</v>
      </c>
    </row>
    <row r="128" spans="1:4" ht="17.25" customHeight="1">
      <c r="A128" s="4" t="s">
        <v>529</v>
      </c>
      <c r="B128" s="10">
        <v>2</v>
      </c>
      <c r="C128" s="11">
        <v>2</v>
      </c>
    </row>
    <row r="129" spans="1:3" ht="17.25" customHeight="1">
      <c r="A129" s="4" t="s">
        <v>580</v>
      </c>
      <c r="B129" s="10">
        <v>2</v>
      </c>
      <c r="C129" s="11">
        <v>2</v>
      </c>
    </row>
    <row r="130" spans="1:3" ht="17.25" customHeight="1">
      <c r="A130" s="4" t="s">
        <v>581</v>
      </c>
      <c r="B130" s="10">
        <v>2</v>
      </c>
      <c r="C130" s="11">
        <v>2</v>
      </c>
    </row>
    <row r="131" spans="1:3" ht="17.25" customHeight="1">
      <c r="A131" s="4" t="s">
        <v>582</v>
      </c>
      <c r="B131" s="10">
        <v>2</v>
      </c>
      <c r="C131" s="11">
        <v>2</v>
      </c>
    </row>
    <row r="132" spans="1:3" ht="17.25" customHeight="1">
      <c r="A132" s="4" t="s">
        <v>583</v>
      </c>
      <c r="B132" s="10">
        <v>2</v>
      </c>
      <c r="C132" s="11">
        <v>1</v>
      </c>
    </row>
    <row r="133" spans="1:3" ht="17.25" customHeight="1">
      <c r="A133" s="4" t="s">
        <v>584</v>
      </c>
      <c r="B133" s="10">
        <v>2</v>
      </c>
      <c r="C133" s="11">
        <v>2</v>
      </c>
    </row>
    <row r="134" spans="1:3" ht="17.25" customHeight="1">
      <c r="A134" s="4" t="s">
        <v>585</v>
      </c>
      <c r="B134" s="10">
        <v>2</v>
      </c>
      <c r="C134" s="11">
        <v>2</v>
      </c>
    </row>
    <row r="135" spans="1:3" ht="17.25" customHeight="1">
      <c r="A135" s="4" t="s">
        <v>586</v>
      </c>
      <c r="B135" s="10">
        <v>2</v>
      </c>
      <c r="C135" s="11">
        <v>2</v>
      </c>
    </row>
    <row r="136" spans="1:3" ht="17.25" customHeight="1">
      <c r="A136" s="4" t="s">
        <v>587</v>
      </c>
      <c r="B136" s="10">
        <v>2</v>
      </c>
      <c r="C136" s="11">
        <v>2</v>
      </c>
    </row>
    <row r="137" spans="1:3" ht="17.25" customHeight="1">
      <c r="A137" s="4" t="s">
        <v>588</v>
      </c>
      <c r="B137" s="10">
        <v>2</v>
      </c>
      <c r="C137" s="11">
        <v>2</v>
      </c>
    </row>
    <row r="138" spans="1:3" ht="17.25" customHeight="1">
      <c r="A138" s="4" t="s">
        <v>589</v>
      </c>
      <c r="B138" s="10">
        <v>2</v>
      </c>
      <c r="C138" s="11">
        <v>2</v>
      </c>
    </row>
    <row r="139" spans="1:3" ht="17.25" customHeight="1">
      <c r="A139" s="4" t="s">
        <v>590</v>
      </c>
      <c r="B139" s="10">
        <v>2</v>
      </c>
      <c r="C139" s="11">
        <v>2</v>
      </c>
    </row>
    <row r="140" spans="1:3" ht="17.25" customHeight="1">
      <c r="A140" s="4" t="s">
        <v>591</v>
      </c>
      <c r="B140" s="10">
        <v>2</v>
      </c>
      <c r="C140" s="11">
        <v>2</v>
      </c>
    </row>
    <row r="141" spans="1:3" ht="17.25" customHeight="1">
      <c r="A141" s="4" t="s">
        <v>592</v>
      </c>
      <c r="B141" s="10">
        <v>2</v>
      </c>
      <c r="C141" s="11">
        <v>0</v>
      </c>
    </row>
    <row r="142" spans="1:3" ht="17.25" customHeight="1">
      <c r="A142" s="4" t="s">
        <v>593</v>
      </c>
      <c r="B142" s="10">
        <v>2</v>
      </c>
      <c r="C142" s="11">
        <v>2</v>
      </c>
    </row>
    <row r="143" spans="1:3" ht="17.25" customHeight="1">
      <c r="A143" s="4" t="s">
        <v>594</v>
      </c>
      <c r="B143" s="10">
        <v>2</v>
      </c>
      <c r="C143" s="11">
        <v>2</v>
      </c>
    </row>
    <row r="144" spans="1:3" ht="17.25" customHeight="1"/>
    <row r="145" spans="1:4" ht="17.25" customHeight="1">
      <c r="A145" s="4" t="s">
        <v>595</v>
      </c>
      <c r="B145" s="8"/>
      <c r="C145" s="8"/>
      <c r="D145" s="4"/>
    </row>
    <row r="146" spans="1:4" ht="17.25" customHeight="1">
      <c r="A146" s="4" t="s">
        <v>596</v>
      </c>
      <c r="B146" s="10">
        <v>1</v>
      </c>
      <c r="C146" s="11">
        <v>2</v>
      </c>
    </row>
    <row r="147" spans="1:4" ht="17.25" customHeight="1">
      <c r="A147" s="4" t="s">
        <v>597</v>
      </c>
      <c r="B147" s="10">
        <v>1</v>
      </c>
      <c r="C147" s="11">
        <v>2</v>
      </c>
    </row>
    <row r="148" spans="1:4" ht="17.25" customHeight="1">
      <c r="A148" s="4" t="s">
        <v>598</v>
      </c>
      <c r="B148" s="10">
        <v>1</v>
      </c>
      <c r="C148" s="11">
        <v>2</v>
      </c>
    </row>
    <row r="149" spans="1:4" ht="17.25" customHeight="1">
      <c r="A149" s="4" t="s">
        <v>599</v>
      </c>
      <c r="B149" s="10">
        <v>1</v>
      </c>
      <c r="C149" s="11">
        <v>2</v>
      </c>
    </row>
    <row r="150" spans="1:4" ht="17.25" customHeight="1">
      <c r="A150" s="4" t="s">
        <v>600</v>
      </c>
      <c r="B150" s="10">
        <v>1</v>
      </c>
      <c r="C150" s="11">
        <v>2</v>
      </c>
    </row>
    <row r="151" spans="1:4" ht="17.25" customHeight="1">
      <c r="A151" s="4" t="s">
        <v>601</v>
      </c>
      <c r="B151" s="10">
        <v>1</v>
      </c>
      <c r="C151" s="11">
        <v>2</v>
      </c>
    </row>
    <row r="152" spans="1:4" ht="17.25" customHeight="1">
      <c r="A152" s="4" t="s">
        <v>602</v>
      </c>
      <c r="B152" s="10">
        <v>1</v>
      </c>
      <c r="C152" s="11">
        <v>2</v>
      </c>
    </row>
    <row r="153" spans="1:4" ht="17.25" customHeight="1">
      <c r="A153" s="4" t="s">
        <v>603</v>
      </c>
      <c r="B153" s="10">
        <v>2</v>
      </c>
      <c r="C153" s="11">
        <v>2</v>
      </c>
    </row>
    <row r="154" spans="1:4" ht="17.25" customHeight="1">
      <c r="A154" s="4" t="s">
        <v>604</v>
      </c>
      <c r="B154" s="10">
        <v>2</v>
      </c>
      <c r="C154" s="11">
        <v>2</v>
      </c>
    </row>
    <row r="155" spans="1:4" ht="17.25" customHeight="1">
      <c r="A155" s="4" t="s">
        <v>605</v>
      </c>
      <c r="B155" s="10">
        <v>2</v>
      </c>
      <c r="C155" s="11">
        <v>2</v>
      </c>
    </row>
    <row r="156" spans="1:4" ht="17.25" customHeight="1">
      <c r="A156" s="4" t="s">
        <v>606</v>
      </c>
      <c r="B156" s="10">
        <v>2</v>
      </c>
      <c r="C156" s="11">
        <v>2</v>
      </c>
    </row>
    <row r="157" spans="1:4" ht="17.25" customHeight="1">
      <c r="A157" s="4" t="s">
        <v>607</v>
      </c>
      <c r="B157" s="10">
        <v>2</v>
      </c>
      <c r="C157" s="11">
        <v>2</v>
      </c>
    </row>
    <row r="158" spans="1:4" ht="17.25" customHeight="1">
      <c r="A158" s="4" t="s">
        <v>608</v>
      </c>
      <c r="B158" s="10">
        <v>2</v>
      </c>
      <c r="C158" s="11">
        <v>2</v>
      </c>
    </row>
    <row r="159" spans="1:4" ht="17.25" customHeight="1">
      <c r="A159" s="4" t="s">
        <v>609</v>
      </c>
      <c r="B159" s="10">
        <v>2</v>
      </c>
      <c r="C159" s="11">
        <v>2</v>
      </c>
    </row>
    <row r="160" spans="1:4" ht="17.25" customHeight="1">
      <c r="A160" s="4" t="s">
        <v>610</v>
      </c>
      <c r="B160" s="10">
        <v>2</v>
      </c>
      <c r="C160" s="11">
        <v>2</v>
      </c>
    </row>
    <row r="161" spans="1:3" ht="17.25" customHeight="1">
      <c r="A161" s="4" t="s">
        <v>611</v>
      </c>
      <c r="B161" s="10">
        <v>2</v>
      </c>
      <c r="C161" s="11">
        <v>2</v>
      </c>
    </row>
    <row r="162" spans="1:3" ht="17.25" customHeight="1">
      <c r="A162" s="4" t="s">
        <v>612</v>
      </c>
      <c r="B162" s="10">
        <v>2</v>
      </c>
      <c r="C162" s="11">
        <v>0</v>
      </c>
    </row>
    <row r="163" spans="1:3" ht="17.25" customHeight="1">
      <c r="A163" s="4" t="s">
        <v>613</v>
      </c>
      <c r="B163" s="10">
        <v>2</v>
      </c>
      <c r="C163" s="11">
        <v>2</v>
      </c>
    </row>
    <row r="164" spans="1:3" ht="17.25" customHeight="1">
      <c r="A164" s="4" t="s">
        <v>614</v>
      </c>
      <c r="B164" s="10">
        <v>2</v>
      </c>
      <c r="C164" s="11">
        <v>2</v>
      </c>
    </row>
    <row r="165" spans="1:3" ht="17.25" customHeight="1">
      <c r="A165" s="4" t="s">
        <v>615</v>
      </c>
      <c r="B165" s="10">
        <v>2</v>
      </c>
      <c r="C165" s="11">
        <v>2</v>
      </c>
    </row>
    <row r="166" spans="1:3" ht="17.25" customHeight="1">
      <c r="A166" s="4" t="s">
        <v>616</v>
      </c>
      <c r="B166" s="10">
        <v>2</v>
      </c>
      <c r="C166" s="11">
        <v>2</v>
      </c>
    </row>
    <row r="167" spans="1:3" ht="17.25" customHeight="1">
      <c r="A167" s="4" t="s">
        <v>617</v>
      </c>
      <c r="B167" s="10">
        <v>2</v>
      </c>
      <c r="C167" s="11">
        <v>2</v>
      </c>
    </row>
    <row r="168" spans="1:3" ht="17.25" customHeight="1"/>
    <row r="169" spans="1:3" ht="17.25" customHeight="1"/>
    <row r="170" spans="1:3" ht="17.25" customHeight="1"/>
    <row r="171" spans="1:3" ht="17.25" customHeight="1"/>
    <row r="172" spans="1:3" ht="17.25" customHeight="1"/>
    <row r="173" spans="1:3" ht="17.25" customHeight="1"/>
    <row r="174" spans="1:3" ht="17.25" customHeight="1"/>
    <row r="175" spans="1:3" ht="17.25" customHeight="1"/>
    <row r="176" spans="1:3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1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気候変動</vt:lpstr>
      <vt:lpstr>食品</vt:lpstr>
      <vt:lpstr>家具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陽太</dc:creator>
  <cp:lastModifiedBy>鈴木　陽太</cp:lastModifiedBy>
  <dcterms:created xsi:type="dcterms:W3CDTF">2024-01-23T05:59:17Z</dcterms:created>
  <dcterms:modified xsi:type="dcterms:W3CDTF">2024-02-28T09:15:27Z</dcterms:modified>
</cp:coreProperties>
</file>