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10" i="1" l="1"/>
  <c r="E49" i="1" l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F33" i="1"/>
  <c r="E33" i="1"/>
  <c r="E32" i="1"/>
  <c r="F31" i="1"/>
  <c r="E31" i="1"/>
  <c r="F30" i="1"/>
  <c r="E30" i="1"/>
  <c r="E29" i="1"/>
  <c r="E28" i="1"/>
  <c r="E27" i="1"/>
  <c r="E26" i="1"/>
  <c r="F2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4" i="1"/>
  <c r="E3" i="1"/>
  <c r="E2" i="1"/>
</calcChain>
</file>

<file path=xl/sharedStrings.xml><?xml version="1.0" encoding="utf-8"?>
<sst xmlns="http://schemas.openxmlformats.org/spreadsheetml/2006/main" count="363" uniqueCount="93">
  <si>
    <t>ESPECIE</t>
  </si>
  <si>
    <t>TAMAÑO ADULTO (g)</t>
  </si>
  <si>
    <t>TAMAÑO DE LA CAMADA</t>
  </si>
  <si>
    <t>CAMADAS POR AÑO</t>
  </si>
  <si>
    <t>Nº DESCENDIENTES POR AÑO</t>
  </si>
  <si>
    <t>LONGEVIDAD MAXIMA (meses)</t>
  </si>
  <si>
    <t>DISTRIBUCION GEOGRÁFICA A NIVEL GLOBAL (Km2)</t>
  </si>
  <si>
    <t>PERIODO DEL DÍA DE ACTIVIDAD</t>
  </si>
  <si>
    <t>NIVEL TRÓFICO</t>
  </si>
  <si>
    <t>VOLADOR/TERRESTRE</t>
  </si>
  <si>
    <t>Alopex lagopus</t>
  </si>
  <si>
    <t>nocturno</t>
  </si>
  <si>
    <t>carnívoro</t>
  </si>
  <si>
    <t>terrestre</t>
  </si>
  <si>
    <t>Artibeus lituratus</t>
  </si>
  <si>
    <t>herbívoro</t>
  </si>
  <si>
    <t>volador</t>
  </si>
  <si>
    <t>Axis axis</t>
  </si>
  <si>
    <t>diurno</t>
  </si>
  <si>
    <t>Bubalus bubalis</t>
  </si>
  <si>
    <t>Bos taurus</t>
  </si>
  <si>
    <t>Callithrix jacchus</t>
  </si>
  <si>
    <t>omnívoro</t>
  </si>
  <si>
    <t>Camelus dromedarius</t>
  </si>
  <si>
    <t>Canis latrans</t>
  </si>
  <si>
    <t>Canis lupus familiaris</t>
  </si>
  <si>
    <t>Canis lupus</t>
  </si>
  <si>
    <t>Canis mesomelas</t>
  </si>
  <si>
    <t>Capra hircus</t>
  </si>
  <si>
    <t>Cerdocyon thous</t>
  </si>
  <si>
    <t>Civettictis civetta</t>
  </si>
  <si>
    <t>Cynictis penicillata</t>
  </si>
  <si>
    <t>Desmodus rotundus</t>
  </si>
  <si>
    <t>Eptesicus furinalis</t>
  </si>
  <si>
    <t>Eptesicus fuscus</t>
  </si>
  <si>
    <t>Equus caballus</t>
  </si>
  <si>
    <t>Felis catus</t>
  </si>
  <si>
    <t>Homo sapiens</t>
  </si>
  <si>
    <t>Lasionycteris noctivagans</t>
  </si>
  <si>
    <t>Lasiurus borealis</t>
  </si>
  <si>
    <t>-</t>
  </si>
  <si>
    <t>Lasiurus cinereus</t>
  </si>
  <si>
    <t>Lasiurus ega</t>
  </si>
  <si>
    <t>Lasiurus intermedius</t>
  </si>
  <si>
    <t>Lasiurus seminolus</t>
  </si>
  <si>
    <t>Melogale moschata</t>
  </si>
  <si>
    <t>Mephitis mephitis</t>
  </si>
  <si>
    <t>Molossus molossus</t>
  </si>
  <si>
    <t>Myotis californicus</t>
  </si>
  <si>
    <t>Myotis evotis</t>
  </si>
  <si>
    <t>Myotis lucifugus</t>
  </si>
  <si>
    <t>Myotis nigricans</t>
  </si>
  <si>
    <t>Myotis yumanensis</t>
  </si>
  <si>
    <t>Nyctereutes procyonoides</t>
  </si>
  <si>
    <t>Nyctinomops laticaudatus</t>
  </si>
  <si>
    <t>Otocyon megalotis</t>
  </si>
  <si>
    <t>Ovis aries</t>
  </si>
  <si>
    <t>Pipistrellus hesperus</t>
  </si>
  <si>
    <t>Pipistrellus subflavus</t>
  </si>
  <si>
    <t>Procyon lotor</t>
  </si>
  <si>
    <t>Rangifer tarandus</t>
  </si>
  <si>
    <t>Sus scrofa domesticus</t>
  </si>
  <si>
    <t>Tadarida brasiliensis</t>
  </si>
  <si>
    <t>Tragelaphus strepsiceros</t>
  </si>
  <si>
    <t>Urocyon cinereoargenteus</t>
  </si>
  <si>
    <t>Vulpes vulpes</t>
  </si>
  <si>
    <t>DENSIDAD DE POBLACION(n/km2)</t>
  </si>
  <si>
    <t>GROUP SIZE</t>
  </si>
  <si>
    <t>HETEROCIGOSIDAD</t>
  </si>
  <si>
    <t>HOME RANGE (km2)</t>
  </si>
  <si>
    <t>PREVALENCIA DEL VIRUS</t>
  </si>
  <si>
    <t>EAA</t>
  </si>
  <si>
    <t>América</t>
  </si>
  <si>
    <t>Asia</t>
  </si>
  <si>
    <t>todos</t>
  </si>
  <si>
    <t>AAO</t>
  </si>
  <si>
    <t>Africa</t>
  </si>
  <si>
    <t>EA</t>
  </si>
  <si>
    <t>AA</t>
  </si>
  <si>
    <t>AAEO</t>
  </si>
  <si>
    <t>Grassland</t>
  </si>
  <si>
    <t>AFC</t>
  </si>
  <si>
    <t>FSGSh</t>
  </si>
  <si>
    <t>GW</t>
  </si>
  <si>
    <t>Agroecosistema</t>
  </si>
  <si>
    <t>Desert</t>
  </si>
  <si>
    <t>FSShA</t>
  </si>
  <si>
    <t>Artificial</t>
  </si>
  <si>
    <t>Forest</t>
  </si>
  <si>
    <t>FGD</t>
  </si>
  <si>
    <t>DIVERSIDAD GENÉTICA</t>
  </si>
  <si>
    <t>CONTINENTES</t>
  </si>
  <si>
    <t>ECOSISTEMAS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</si>
</sst>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abSelected="1" topLeftCell="A4" workbookViewId="0">
      <selection activeCell="T12" sqref="T12"/>
    </sheetView>
  </sheetViews>
  <sheetFormatPr defaultRowHeight="15" x14ac:dyDescent="0.25"/>
  <cols>
    <col min="1" max="1" width="24.7109375" style="3" bestFit="1" customWidth="1"/>
    <col min="2" max="2" width="20.140625" style="3" bestFit="1" customWidth="1"/>
    <col min="3" max="3" width="23.5703125" style="3" bestFit="1" customWidth="1"/>
    <col min="4" max="4" width="19.140625" style="3" bestFit="1" customWidth="1"/>
    <col min="5" max="5" width="27.28515625" style="3" bestFit="1" customWidth="1"/>
    <col min="6" max="6" width="29.42578125" style="3" bestFit="1" customWidth="1"/>
    <col min="7" max="7" width="47.5703125" style="3" bestFit="1" customWidth="1"/>
    <col min="8" max="8" width="29.7109375" style="3" bestFit="1" customWidth="1"/>
    <col min="9" max="9" width="14.42578125" style="3" bestFit="1" customWidth="1"/>
    <col min="10" max="10" width="20.28515625" style="3" bestFit="1" customWidth="1"/>
    <col min="11" max="11" width="31.5703125" style="3" bestFit="1" customWidth="1"/>
    <col min="12" max="12" width="11.28515625" style="5" bestFit="1" customWidth="1"/>
    <col min="13" max="13" width="18.140625" bestFit="1" customWidth="1"/>
    <col min="14" max="14" width="19.140625" style="3" bestFit="1" customWidth="1"/>
    <col min="15" max="15" width="24.7109375" style="5" customWidth="1"/>
    <col min="16" max="16" width="20.140625" style="3" bestFit="1" customWidth="1"/>
    <col min="17" max="17" width="19.5703125" bestFit="1" customWidth="1"/>
    <col min="18" max="18" width="21.140625" style="3" bestFit="1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1" t="s">
        <v>91</v>
      </c>
      <c r="Q1" s="1" t="s">
        <v>92</v>
      </c>
      <c r="R1" s="1" t="s">
        <v>90</v>
      </c>
    </row>
    <row r="2" spans="1:18" x14ac:dyDescent="0.25">
      <c r="A2" s="2" t="s">
        <v>10</v>
      </c>
      <c r="B2" s="3">
        <v>5200</v>
      </c>
      <c r="C2" s="3">
        <v>7.29</v>
      </c>
      <c r="D2" s="3">
        <v>1</v>
      </c>
      <c r="E2" s="3">
        <f>C2*D2</f>
        <v>7.29</v>
      </c>
      <c r="F2" s="3">
        <v>180</v>
      </c>
      <c r="G2" s="3">
        <v>16988520</v>
      </c>
      <c r="H2" s="3" t="s">
        <v>11</v>
      </c>
      <c r="I2" s="3" t="s">
        <v>12</v>
      </c>
      <c r="J2" s="3" t="s">
        <v>13</v>
      </c>
      <c r="K2" s="3">
        <v>0.1</v>
      </c>
      <c r="L2" s="5">
        <v>3</v>
      </c>
      <c r="M2" s="3">
        <v>0.68400000000000005</v>
      </c>
      <c r="N2" s="3">
        <v>14.3</v>
      </c>
      <c r="O2" s="5">
        <v>0.01</v>
      </c>
      <c r="P2" s="3" t="s">
        <v>71</v>
      </c>
      <c r="Q2" s="3" t="s">
        <v>80</v>
      </c>
      <c r="R2" s="3">
        <v>1.4999999999999999E-2</v>
      </c>
    </row>
    <row r="3" spans="1:18" x14ac:dyDescent="0.25">
      <c r="A3" s="2" t="s">
        <v>14</v>
      </c>
      <c r="B3" s="3">
        <v>59.3</v>
      </c>
      <c r="C3" s="3">
        <v>0.98</v>
      </c>
      <c r="D3" s="3">
        <v>2</v>
      </c>
      <c r="E3" s="3">
        <f>C3*D3</f>
        <v>1.96</v>
      </c>
      <c r="F3" s="3">
        <v>130.80000000000001</v>
      </c>
      <c r="G3" s="3">
        <v>14275190</v>
      </c>
      <c r="H3" s="3" t="s">
        <v>11</v>
      </c>
      <c r="I3" s="3" t="s">
        <v>15</v>
      </c>
      <c r="J3" s="3" t="s">
        <v>16</v>
      </c>
      <c r="K3" s="3" t="s">
        <v>40</v>
      </c>
      <c r="L3" s="5">
        <v>12</v>
      </c>
      <c r="M3" s="3">
        <v>0.65300000000000002</v>
      </c>
      <c r="N3" s="3">
        <v>2.5000000000000001E-2</v>
      </c>
      <c r="O3" s="5">
        <v>9.2999999999999999E-2</v>
      </c>
      <c r="P3" s="3" t="s">
        <v>72</v>
      </c>
      <c r="Q3" s="3" t="s">
        <v>81</v>
      </c>
      <c r="R3" s="3">
        <v>0.03</v>
      </c>
    </row>
    <row r="4" spans="1:18" x14ac:dyDescent="0.25">
      <c r="A4" s="2" t="s">
        <v>17</v>
      </c>
      <c r="B4" s="3">
        <v>69500</v>
      </c>
      <c r="C4" s="3">
        <v>1</v>
      </c>
      <c r="D4" s="3">
        <v>1</v>
      </c>
      <c r="E4" s="3">
        <f t="shared" ref="E4:E49" si="0">C4*D4</f>
        <v>1</v>
      </c>
      <c r="F4" s="3">
        <v>249.6</v>
      </c>
      <c r="G4" s="3">
        <v>2041090</v>
      </c>
      <c r="H4" s="3" t="s">
        <v>18</v>
      </c>
      <c r="I4" s="3" t="s">
        <v>15</v>
      </c>
      <c r="J4" s="3" t="s">
        <v>13</v>
      </c>
      <c r="K4" s="3">
        <v>6.7</v>
      </c>
      <c r="L4" s="5">
        <v>13.1</v>
      </c>
      <c r="M4" s="3">
        <v>0.76</v>
      </c>
      <c r="N4" s="3">
        <v>0.68</v>
      </c>
      <c r="O4" s="5">
        <v>9.9999999999999995E-7</v>
      </c>
      <c r="P4" s="3" t="s">
        <v>73</v>
      </c>
      <c r="Q4" s="3" t="s">
        <v>82</v>
      </c>
      <c r="R4" s="3">
        <v>1E-3</v>
      </c>
    </row>
    <row r="5" spans="1:18" x14ac:dyDescent="0.25">
      <c r="A5" s="2" t="s">
        <v>19</v>
      </c>
      <c r="B5" s="3">
        <v>919000</v>
      </c>
      <c r="C5" s="3">
        <v>1</v>
      </c>
      <c r="D5" s="3">
        <v>1</v>
      </c>
      <c r="E5" s="3">
        <v>1</v>
      </c>
      <c r="F5" s="3">
        <v>339</v>
      </c>
      <c r="G5" s="3">
        <v>978657</v>
      </c>
      <c r="H5" s="3" t="s">
        <v>18</v>
      </c>
      <c r="I5" s="3" t="s">
        <v>15</v>
      </c>
      <c r="J5" s="3" t="s">
        <v>13</v>
      </c>
      <c r="K5" s="3">
        <v>1.08</v>
      </c>
      <c r="L5" s="5">
        <v>15</v>
      </c>
      <c r="M5" s="3">
        <v>0.58199999999999996</v>
      </c>
      <c r="N5" s="3">
        <v>3.63</v>
      </c>
      <c r="O5" s="5" t="s">
        <v>40</v>
      </c>
      <c r="P5" s="3" t="s">
        <v>73</v>
      </c>
      <c r="Q5" s="3" t="s">
        <v>83</v>
      </c>
      <c r="R5" s="3">
        <v>0.17299999999999999</v>
      </c>
    </row>
    <row r="6" spans="1:18" x14ac:dyDescent="0.25">
      <c r="A6" s="2" t="s">
        <v>20</v>
      </c>
      <c r="B6" s="3">
        <v>613000</v>
      </c>
      <c r="C6" s="3">
        <v>1</v>
      </c>
      <c r="D6" s="3">
        <v>1</v>
      </c>
      <c r="E6" s="3">
        <f t="shared" si="0"/>
        <v>1</v>
      </c>
      <c r="F6" s="3">
        <v>240</v>
      </c>
      <c r="G6" s="3">
        <v>122789000</v>
      </c>
      <c r="H6" s="3" t="s">
        <v>18</v>
      </c>
      <c r="I6" s="3" t="s">
        <v>15</v>
      </c>
      <c r="J6" s="3" t="s">
        <v>13</v>
      </c>
      <c r="K6" s="3">
        <v>13.71</v>
      </c>
      <c r="L6" s="5">
        <v>45</v>
      </c>
      <c r="M6" s="3">
        <v>0.33</v>
      </c>
      <c r="N6" s="3">
        <v>10.199999999999999</v>
      </c>
      <c r="O6" s="5">
        <v>4.6199999999999998E-5</v>
      </c>
      <c r="P6" s="3" t="s">
        <v>74</v>
      </c>
      <c r="Q6" s="3" t="s">
        <v>84</v>
      </c>
      <c r="R6" s="3">
        <v>0.14699999999999999</v>
      </c>
    </row>
    <row r="7" spans="1:18" x14ac:dyDescent="0.25">
      <c r="A7" s="2" t="s">
        <v>21</v>
      </c>
      <c r="B7" s="3">
        <v>291</v>
      </c>
      <c r="C7" s="3">
        <v>2.14</v>
      </c>
      <c r="D7" s="3">
        <v>2</v>
      </c>
      <c r="E7" s="3">
        <f t="shared" si="0"/>
        <v>4.28</v>
      </c>
      <c r="F7" s="3">
        <v>201.6</v>
      </c>
      <c r="G7" s="3">
        <v>604264</v>
      </c>
      <c r="H7" s="3" t="s">
        <v>18</v>
      </c>
      <c r="I7" s="3" t="s">
        <v>22</v>
      </c>
      <c r="J7" s="3" t="s">
        <v>13</v>
      </c>
      <c r="K7" s="3">
        <v>512</v>
      </c>
      <c r="L7" s="5">
        <v>8.6999999999999993</v>
      </c>
      <c r="M7" s="3">
        <v>0.35</v>
      </c>
      <c r="N7" s="3">
        <v>0.02</v>
      </c>
      <c r="O7" s="5" t="s">
        <v>40</v>
      </c>
      <c r="P7" s="3" t="s">
        <v>72</v>
      </c>
      <c r="Q7" s="3" t="s">
        <v>82</v>
      </c>
      <c r="R7" s="3">
        <v>8.3000000000000004E-2</v>
      </c>
    </row>
    <row r="8" spans="1:18" x14ac:dyDescent="0.25">
      <c r="A8" s="2" t="s">
        <v>23</v>
      </c>
      <c r="B8" s="3">
        <v>488000</v>
      </c>
      <c r="C8" s="3">
        <v>1</v>
      </c>
      <c r="D8" s="3">
        <v>1</v>
      </c>
      <c r="E8" s="3">
        <f t="shared" si="0"/>
        <v>1</v>
      </c>
      <c r="F8" s="3">
        <v>480</v>
      </c>
      <c r="G8" s="3">
        <v>30370000</v>
      </c>
      <c r="H8" s="3" t="s">
        <v>18</v>
      </c>
      <c r="I8" s="3" t="s">
        <v>15</v>
      </c>
      <c r="J8" s="3" t="s">
        <v>13</v>
      </c>
      <c r="K8" s="3">
        <v>0.97</v>
      </c>
      <c r="L8" s="5">
        <v>11</v>
      </c>
      <c r="M8" s="3">
        <v>0.55100000000000005</v>
      </c>
      <c r="N8" s="3">
        <v>200</v>
      </c>
      <c r="O8" s="5">
        <v>9.9999999999999995E-7</v>
      </c>
      <c r="P8" s="3" t="s">
        <v>75</v>
      </c>
      <c r="Q8" s="3" t="s">
        <v>85</v>
      </c>
      <c r="R8" s="3">
        <v>7.6999999999999999E-2</v>
      </c>
    </row>
    <row r="9" spans="1:18" x14ac:dyDescent="0.25">
      <c r="A9" s="2" t="s">
        <v>24</v>
      </c>
      <c r="B9" s="3">
        <v>12000</v>
      </c>
      <c r="C9" s="3">
        <v>5.69</v>
      </c>
      <c r="D9" s="3">
        <v>1</v>
      </c>
      <c r="E9" s="3">
        <f t="shared" si="0"/>
        <v>5.69</v>
      </c>
      <c r="F9" s="3">
        <v>262</v>
      </c>
      <c r="G9" s="3">
        <v>17099094</v>
      </c>
      <c r="H9" s="3" t="s">
        <v>11</v>
      </c>
      <c r="I9" s="3" t="s">
        <v>22</v>
      </c>
      <c r="J9" s="3" t="s">
        <v>13</v>
      </c>
      <c r="K9" s="3">
        <v>0.25</v>
      </c>
      <c r="L9" s="5">
        <v>2.1</v>
      </c>
      <c r="M9" s="3">
        <v>0.42499999999999999</v>
      </c>
      <c r="N9" s="3">
        <v>19</v>
      </c>
      <c r="O9" s="5">
        <v>9.9999999999999995E-7</v>
      </c>
      <c r="P9" s="3" t="s">
        <v>72</v>
      </c>
      <c r="Q9" s="3" t="s">
        <v>74</v>
      </c>
      <c r="R9" s="3">
        <v>3.1E-2</v>
      </c>
    </row>
    <row r="10" spans="1:18" x14ac:dyDescent="0.25">
      <c r="A10" s="2" t="s">
        <v>25</v>
      </c>
      <c r="B10" s="3">
        <v>40000</v>
      </c>
      <c r="C10" s="3">
        <v>6</v>
      </c>
      <c r="D10" s="3">
        <v>1</v>
      </c>
      <c r="E10" s="3">
        <f t="shared" si="0"/>
        <v>6</v>
      </c>
      <c r="F10" s="3">
        <v>288</v>
      </c>
      <c r="G10" s="3">
        <v>128928000</v>
      </c>
      <c r="H10" s="3" t="s">
        <v>18</v>
      </c>
      <c r="I10" s="3" t="s">
        <v>22</v>
      </c>
      <c r="J10" s="3" t="s">
        <v>13</v>
      </c>
      <c r="K10" s="3">
        <v>2.3199999999999998</v>
      </c>
      <c r="L10" s="5" t="s">
        <v>40</v>
      </c>
      <c r="M10" s="3">
        <v>0.61799999999999999</v>
      </c>
      <c r="N10" s="3">
        <v>0.48</v>
      </c>
      <c r="O10" s="5">
        <f>0.01</f>
        <v>0.01</v>
      </c>
      <c r="P10" s="3" t="s">
        <v>74</v>
      </c>
      <c r="Q10" s="3" t="s">
        <v>74</v>
      </c>
      <c r="R10" s="3">
        <v>0.125</v>
      </c>
    </row>
    <row r="11" spans="1:18" x14ac:dyDescent="0.25">
      <c r="A11" s="2" t="s">
        <v>26</v>
      </c>
      <c r="B11" s="3">
        <v>35000</v>
      </c>
      <c r="C11" s="3">
        <v>4.97</v>
      </c>
      <c r="D11" s="3">
        <v>2</v>
      </c>
      <c r="E11" s="3">
        <f t="shared" si="0"/>
        <v>9.94</v>
      </c>
      <c r="F11" s="3">
        <v>354</v>
      </c>
      <c r="G11" s="3">
        <v>50803441</v>
      </c>
      <c r="H11" s="3" t="s">
        <v>11</v>
      </c>
      <c r="I11" s="3" t="s">
        <v>12</v>
      </c>
      <c r="J11" s="3" t="s">
        <v>13</v>
      </c>
      <c r="K11" s="3">
        <v>0.01</v>
      </c>
      <c r="L11" s="5">
        <v>7</v>
      </c>
      <c r="M11" s="3">
        <v>0.71899999999999997</v>
      </c>
      <c r="N11" s="3">
        <v>164</v>
      </c>
      <c r="O11" s="5">
        <v>0.105</v>
      </c>
      <c r="P11" s="3" t="s">
        <v>71</v>
      </c>
      <c r="Q11" s="3" t="s">
        <v>74</v>
      </c>
      <c r="R11" s="3">
        <v>7.5999999999999998E-2</v>
      </c>
    </row>
    <row r="12" spans="1:18" x14ac:dyDescent="0.25">
      <c r="A12" s="2" t="s">
        <v>27</v>
      </c>
      <c r="B12" s="3">
        <v>8330</v>
      </c>
      <c r="C12" s="3">
        <v>3.64</v>
      </c>
      <c r="D12" s="3">
        <v>1</v>
      </c>
      <c r="E12" s="3">
        <f t="shared" si="0"/>
        <v>3.64</v>
      </c>
      <c r="F12" s="3">
        <v>168</v>
      </c>
      <c r="G12" s="3">
        <v>6248780</v>
      </c>
      <c r="H12" s="3" t="s">
        <v>11</v>
      </c>
      <c r="I12" s="3" t="s">
        <v>22</v>
      </c>
      <c r="J12" s="3" t="s">
        <v>13</v>
      </c>
      <c r="K12" s="3">
        <v>0.74</v>
      </c>
      <c r="L12" s="5">
        <v>2</v>
      </c>
      <c r="M12" s="3">
        <v>0.69899999999999995</v>
      </c>
      <c r="N12" s="3">
        <v>12</v>
      </c>
      <c r="O12" s="5" t="s">
        <v>40</v>
      </c>
      <c r="P12" s="3" t="s">
        <v>76</v>
      </c>
      <c r="Q12" s="3" t="s">
        <v>74</v>
      </c>
      <c r="R12" s="3">
        <v>1.7000000000000001E-2</v>
      </c>
    </row>
    <row r="13" spans="1:18" x14ac:dyDescent="0.25">
      <c r="A13" s="2" t="s">
        <v>28</v>
      </c>
      <c r="B13" s="3">
        <v>46900</v>
      </c>
      <c r="C13" s="3">
        <v>1.5</v>
      </c>
      <c r="D13" s="3">
        <v>1</v>
      </c>
      <c r="E13" s="3">
        <f t="shared" si="0"/>
        <v>1.5</v>
      </c>
      <c r="F13" s="3">
        <v>249.6</v>
      </c>
      <c r="G13" s="3">
        <v>122789000</v>
      </c>
      <c r="H13" s="3" t="s">
        <v>18</v>
      </c>
      <c r="I13" s="3" t="s">
        <v>15</v>
      </c>
      <c r="J13" s="3" t="s">
        <v>13</v>
      </c>
      <c r="K13" s="3">
        <v>7.69</v>
      </c>
      <c r="L13" s="5">
        <v>5.83</v>
      </c>
      <c r="M13" s="3">
        <v>0.67300000000000004</v>
      </c>
      <c r="N13" s="3">
        <v>99.5</v>
      </c>
      <c r="O13" s="5">
        <v>9.9999999999999995E-7</v>
      </c>
      <c r="P13" s="3" t="s">
        <v>74</v>
      </c>
      <c r="Q13" s="3" t="s">
        <v>84</v>
      </c>
      <c r="R13" s="3">
        <v>0.154</v>
      </c>
    </row>
    <row r="14" spans="1:18" x14ac:dyDescent="0.25">
      <c r="A14" s="2" t="s">
        <v>29</v>
      </c>
      <c r="B14" s="3">
        <v>5740</v>
      </c>
      <c r="C14" s="3">
        <v>3.09</v>
      </c>
      <c r="D14" s="3">
        <v>1.9</v>
      </c>
      <c r="E14" s="3">
        <f t="shared" si="0"/>
        <v>5.8709999999999996</v>
      </c>
      <c r="F14" s="3">
        <v>138</v>
      </c>
      <c r="G14" s="3">
        <v>7091683</v>
      </c>
      <c r="H14" s="3" t="s">
        <v>11</v>
      </c>
      <c r="I14" s="3" t="s">
        <v>22</v>
      </c>
      <c r="J14" s="3" t="s">
        <v>13</v>
      </c>
      <c r="K14" s="3">
        <v>3.59</v>
      </c>
      <c r="L14" s="5">
        <v>2</v>
      </c>
      <c r="M14" s="3">
        <v>0.61599999999999999</v>
      </c>
      <c r="N14" s="3">
        <v>1.42</v>
      </c>
      <c r="O14" s="5" t="s">
        <v>40</v>
      </c>
      <c r="P14" s="3" t="s">
        <v>72</v>
      </c>
      <c r="Q14" s="3" t="s">
        <v>74</v>
      </c>
      <c r="R14" s="3">
        <v>5.3999999999999999E-2</v>
      </c>
    </row>
    <row r="15" spans="1:18" x14ac:dyDescent="0.25">
      <c r="A15" s="2" t="s">
        <v>30</v>
      </c>
      <c r="B15" s="3">
        <v>12100</v>
      </c>
      <c r="C15" s="3">
        <v>2.39</v>
      </c>
      <c r="D15" s="3">
        <v>2.2000000000000002</v>
      </c>
      <c r="E15" s="3">
        <f t="shared" si="0"/>
        <v>5.2580000000000009</v>
      </c>
      <c r="F15" s="3">
        <v>336</v>
      </c>
      <c r="G15" s="3">
        <v>14207679</v>
      </c>
      <c r="H15" s="3" t="s">
        <v>11</v>
      </c>
      <c r="I15" s="3" t="s">
        <v>22</v>
      </c>
      <c r="J15" s="3" t="s">
        <v>13</v>
      </c>
      <c r="K15" s="3">
        <v>0.108</v>
      </c>
      <c r="L15" s="5">
        <v>15</v>
      </c>
      <c r="M15" s="3" t="s">
        <v>40</v>
      </c>
      <c r="N15" s="3">
        <v>5.92</v>
      </c>
      <c r="O15" s="5" t="s">
        <v>40</v>
      </c>
      <c r="P15" s="3" t="s">
        <v>76</v>
      </c>
      <c r="Q15" s="3" t="s">
        <v>86</v>
      </c>
      <c r="R15" s="3">
        <v>9.9000000000000005E-2</v>
      </c>
    </row>
    <row r="16" spans="1:18" x14ac:dyDescent="0.25">
      <c r="A16" s="2" t="s">
        <v>31</v>
      </c>
      <c r="B16" s="4">
        <v>694</v>
      </c>
      <c r="C16" s="4">
        <v>2.14</v>
      </c>
      <c r="D16" s="4">
        <v>2</v>
      </c>
      <c r="E16" s="3">
        <f t="shared" si="0"/>
        <v>4.28</v>
      </c>
      <c r="F16" s="4">
        <v>182.4</v>
      </c>
      <c r="G16" s="3">
        <v>2233627</v>
      </c>
      <c r="H16" s="3" t="s">
        <v>18</v>
      </c>
      <c r="I16" s="3" t="s">
        <v>12</v>
      </c>
      <c r="J16" s="3" t="s">
        <v>13</v>
      </c>
      <c r="K16" s="3">
        <v>34</v>
      </c>
      <c r="L16" s="5">
        <v>4</v>
      </c>
      <c r="M16" s="3" t="s">
        <v>40</v>
      </c>
      <c r="N16" s="3">
        <v>1.89</v>
      </c>
      <c r="O16" s="5" t="s">
        <v>40</v>
      </c>
      <c r="P16" s="3" t="s">
        <v>76</v>
      </c>
      <c r="Q16" s="3" t="s">
        <v>82</v>
      </c>
      <c r="R16" s="3">
        <v>7.4999999999999997E-2</v>
      </c>
    </row>
    <row r="17" spans="1:18" x14ac:dyDescent="0.25">
      <c r="A17" s="2" t="s">
        <v>32</v>
      </c>
      <c r="B17" s="4">
        <v>33</v>
      </c>
      <c r="C17" s="4">
        <v>1</v>
      </c>
      <c r="D17" s="4">
        <v>1.26</v>
      </c>
      <c r="E17" s="3">
        <f t="shared" si="0"/>
        <v>1.26</v>
      </c>
      <c r="F17" s="4">
        <v>234</v>
      </c>
      <c r="G17" s="3">
        <v>17803913</v>
      </c>
      <c r="H17" s="3" t="s">
        <v>11</v>
      </c>
      <c r="I17" s="3" t="s">
        <v>12</v>
      </c>
      <c r="J17" s="3" t="s">
        <v>16</v>
      </c>
      <c r="K17" s="3" t="s">
        <v>40</v>
      </c>
      <c r="L17" s="5">
        <v>31.5</v>
      </c>
      <c r="M17" s="3">
        <v>0.65349999999999997</v>
      </c>
      <c r="N17" s="3">
        <v>0.35</v>
      </c>
      <c r="O17" s="5">
        <v>0.121</v>
      </c>
      <c r="P17" s="3" t="s">
        <v>72</v>
      </c>
      <c r="Q17" s="3" t="s">
        <v>81</v>
      </c>
      <c r="R17" s="3">
        <v>5.0999999999999997E-2</v>
      </c>
    </row>
    <row r="18" spans="1:18" x14ac:dyDescent="0.25">
      <c r="A18" s="2" t="s">
        <v>33</v>
      </c>
      <c r="B18" s="4">
        <v>7.7</v>
      </c>
      <c r="C18" s="4">
        <v>1.86</v>
      </c>
      <c r="D18" s="4">
        <v>2</v>
      </c>
      <c r="E18" s="3">
        <f t="shared" si="0"/>
        <v>3.72</v>
      </c>
      <c r="F18" s="4">
        <v>240</v>
      </c>
      <c r="G18" s="3">
        <v>15960672</v>
      </c>
      <c r="H18" s="3" t="s">
        <v>11</v>
      </c>
      <c r="I18" s="3" t="s">
        <v>12</v>
      </c>
      <c r="J18" s="3" t="s">
        <v>16</v>
      </c>
      <c r="K18" s="3" t="s">
        <v>40</v>
      </c>
      <c r="L18" s="5" t="s">
        <v>40</v>
      </c>
      <c r="M18" s="3" t="s">
        <v>40</v>
      </c>
      <c r="N18" s="3" t="s">
        <v>40</v>
      </c>
      <c r="O18" s="5">
        <v>4.9099999999999998E-2</v>
      </c>
      <c r="P18" s="3" t="s">
        <v>72</v>
      </c>
      <c r="Q18" s="3" t="s">
        <v>81</v>
      </c>
      <c r="R18" s="3">
        <v>6.8000000000000005E-2</v>
      </c>
    </row>
    <row r="19" spans="1:18" x14ac:dyDescent="0.25">
      <c r="A19" s="2" t="s">
        <v>34</v>
      </c>
      <c r="B19" s="4">
        <v>17.489999999999998</v>
      </c>
      <c r="C19" s="4">
        <v>1.85</v>
      </c>
      <c r="D19" s="4">
        <v>1</v>
      </c>
      <c r="E19" s="3">
        <f t="shared" si="0"/>
        <v>1.85</v>
      </c>
      <c r="F19" s="4">
        <v>240</v>
      </c>
      <c r="G19" s="3">
        <v>13321726</v>
      </c>
      <c r="H19" s="3" t="s">
        <v>11</v>
      </c>
      <c r="I19" s="3" t="s">
        <v>12</v>
      </c>
      <c r="J19" s="3" t="s">
        <v>16</v>
      </c>
      <c r="K19" s="3" t="s">
        <v>40</v>
      </c>
      <c r="L19" s="5">
        <v>50</v>
      </c>
      <c r="M19" s="3">
        <v>0.88600000000000001</v>
      </c>
      <c r="N19" s="3">
        <v>0.28999999999999998</v>
      </c>
      <c r="O19" s="5">
        <v>4.8689999999999997E-2</v>
      </c>
      <c r="P19" s="3" t="s">
        <v>72</v>
      </c>
      <c r="Q19" s="3" t="s">
        <v>81</v>
      </c>
      <c r="R19" s="3">
        <v>0.10100000000000001</v>
      </c>
    </row>
    <row r="20" spans="1:18" x14ac:dyDescent="0.25">
      <c r="A20" s="2" t="s">
        <v>35</v>
      </c>
      <c r="B20" s="4">
        <v>400000</v>
      </c>
      <c r="C20" s="4">
        <v>1</v>
      </c>
      <c r="D20" s="4">
        <v>1</v>
      </c>
      <c r="E20" s="3">
        <f t="shared" si="0"/>
        <v>1</v>
      </c>
      <c r="F20" s="4">
        <v>744</v>
      </c>
      <c r="G20" s="3">
        <v>122789000</v>
      </c>
      <c r="H20" s="3" t="s">
        <v>18</v>
      </c>
      <c r="I20" s="3" t="s">
        <v>15</v>
      </c>
      <c r="J20" s="3" t="s">
        <v>13</v>
      </c>
      <c r="K20" s="3">
        <v>0.48799999999999999</v>
      </c>
      <c r="L20" s="5">
        <v>15.57</v>
      </c>
      <c r="M20" s="3">
        <v>0.72</v>
      </c>
      <c r="N20" s="3">
        <v>15.7</v>
      </c>
      <c r="O20" s="5">
        <v>9.9999999999999995E-7</v>
      </c>
      <c r="P20" s="3" t="s">
        <v>74</v>
      </c>
      <c r="Q20" s="3" t="s">
        <v>84</v>
      </c>
      <c r="R20" s="3">
        <v>0.23100000000000001</v>
      </c>
    </row>
    <row r="21" spans="1:18" x14ac:dyDescent="0.25">
      <c r="A21" s="2" t="s">
        <v>36</v>
      </c>
      <c r="B21" s="4">
        <v>2884.8</v>
      </c>
      <c r="C21" s="4">
        <v>4</v>
      </c>
      <c r="D21" s="4">
        <v>1</v>
      </c>
      <c r="E21" s="3">
        <f t="shared" si="0"/>
        <v>4</v>
      </c>
      <c r="F21" s="4">
        <v>408</v>
      </c>
      <c r="G21" s="3">
        <v>128928000</v>
      </c>
      <c r="H21" s="3" t="s">
        <v>11</v>
      </c>
      <c r="I21" s="3" t="s">
        <v>12</v>
      </c>
      <c r="J21" s="3" t="s">
        <v>13</v>
      </c>
      <c r="K21" s="3">
        <v>1.78</v>
      </c>
      <c r="L21" s="5">
        <v>1</v>
      </c>
      <c r="M21" s="3">
        <v>0.63300000000000001</v>
      </c>
      <c r="N21" s="3">
        <v>0.9</v>
      </c>
      <c r="O21" s="5">
        <v>9.9999999999999995E-7</v>
      </c>
      <c r="P21" s="3" t="s">
        <v>74</v>
      </c>
      <c r="Q21" s="3" t="s">
        <v>74</v>
      </c>
      <c r="R21" s="3">
        <v>0.19700000000000001</v>
      </c>
    </row>
    <row r="22" spans="1:18" x14ac:dyDescent="0.25">
      <c r="A22" s="2" t="s">
        <v>37</v>
      </c>
      <c r="B22" s="4">
        <v>62.034999999999997</v>
      </c>
      <c r="C22" s="3">
        <v>1</v>
      </c>
      <c r="D22" s="3">
        <v>0.3</v>
      </c>
      <c r="E22" s="3">
        <f t="shared" si="0"/>
        <v>0.3</v>
      </c>
      <c r="F22" s="3">
        <v>1464</v>
      </c>
      <c r="G22" s="3">
        <v>128928000</v>
      </c>
      <c r="H22" s="3" t="s">
        <v>18</v>
      </c>
      <c r="I22" s="3" t="s">
        <v>22</v>
      </c>
      <c r="J22" s="3" t="s">
        <v>13</v>
      </c>
      <c r="K22" s="3">
        <v>58.67</v>
      </c>
      <c r="L22" s="5">
        <v>147.80000000000001</v>
      </c>
      <c r="M22" s="3">
        <v>0.70299999999999996</v>
      </c>
      <c r="N22" s="3">
        <v>29.03</v>
      </c>
      <c r="O22" s="5">
        <v>9.9999999999999995E-7</v>
      </c>
      <c r="P22" s="3" t="s">
        <v>74</v>
      </c>
      <c r="Q22" s="3" t="s">
        <v>87</v>
      </c>
      <c r="R22" s="3">
        <v>0.16600000000000001</v>
      </c>
    </row>
    <row r="23" spans="1:18" x14ac:dyDescent="0.25">
      <c r="A23" s="2" t="s">
        <v>38</v>
      </c>
      <c r="B23" s="4">
        <v>10.9</v>
      </c>
      <c r="C23" s="4">
        <v>1.86</v>
      </c>
      <c r="D23" s="4">
        <v>1</v>
      </c>
      <c r="E23" s="3">
        <f t="shared" si="0"/>
        <v>1.86</v>
      </c>
      <c r="F23" s="4">
        <v>144</v>
      </c>
      <c r="G23" s="3">
        <v>10115944</v>
      </c>
      <c r="H23" s="3" t="s">
        <v>11</v>
      </c>
      <c r="I23" s="3" t="s">
        <v>12</v>
      </c>
      <c r="J23" s="3" t="s">
        <v>16</v>
      </c>
      <c r="K23" s="3" t="s">
        <v>40</v>
      </c>
      <c r="L23" s="5">
        <v>30.5</v>
      </c>
      <c r="M23" s="3">
        <v>0.8</v>
      </c>
      <c r="N23" s="3">
        <v>30</v>
      </c>
      <c r="O23" s="5">
        <v>8.1500000000000003E-2</v>
      </c>
      <c r="P23" s="3" t="s">
        <v>72</v>
      </c>
      <c r="Q23" s="3" t="s">
        <v>81</v>
      </c>
      <c r="R23" s="3">
        <v>2.8000000000000001E-2</v>
      </c>
    </row>
    <row r="24" spans="1:18" x14ac:dyDescent="0.25">
      <c r="A24" s="2" t="s">
        <v>39</v>
      </c>
      <c r="B24" s="4">
        <v>12.3</v>
      </c>
      <c r="C24" s="4">
        <v>2.99</v>
      </c>
      <c r="D24" s="4">
        <v>1</v>
      </c>
      <c r="E24" s="3">
        <f t="shared" si="0"/>
        <v>2.99</v>
      </c>
      <c r="F24" s="4" t="s">
        <v>40</v>
      </c>
      <c r="G24" s="3">
        <v>2598559</v>
      </c>
      <c r="H24" s="3" t="s">
        <v>11</v>
      </c>
      <c r="I24" s="3" t="s">
        <v>12</v>
      </c>
      <c r="J24" s="3" t="s">
        <v>16</v>
      </c>
      <c r="K24" s="3" t="s">
        <v>40</v>
      </c>
      <c r="L24" s="5">
        <v>1</v>
      </c>
      <c r="M24" s="3">
        <v>0.81200000000000006</v>
      </c>
      <c r="N24" s="3">
        <v>1.47</v>
      </c>
      <c r="O24" s="5">
        <v>0.14369999999999999</v>
      </c>
      <c r="P24" s="3" t="s">
        <v>72</v>
      </c>
      <c r="Q24" s="3" t="s">
        <v>88</v>
      </c>
      <c r="R24" s="3">
        <v>3.2000000000000001E-2</v>
      </c>
    </row>
    <row r="25" spans="1:18" x14ac:dyDescent="0.25">
      <c r="A25" s="2" t="s">
        <v>41</v>
      </c>
      <c r="B25" s="4">
        <v>26.8</v>
      </c>
      <c r="C25" s="4">
        <v>2</v>
      </c>
      <c r="D25" s="4">
        <v>1</v>
      </c>
      <c r="E25" s="3">
        <f t="shared" si="0"/>
        <v>2</v>
      </c>
      <c r="F25" s="4">
        <f>14*12</f>
        <v>168</v>
      </c>
      <c r="G25" s="3">
        <v>21759653</v>
      </c>
      <c r="H25" s="3" t="s">
        <v>11</v>
      </c>
      <c r="I25" s="3" t="s">
        <v>12</v>
      </c>
      <c r="J25" s="3" t="s">
        <v>16</v>
      </c>
      <c r="K25" s="3" t="s">
        <v>40</v>
      </c>
      <c r="L25" s="5">
        <v>1</v>
      </c>
      <c r="M25" s="3">
        <v>0.82099999999999995</v>
      </c>
      <c r="N25" s="3">
        <v>0.94</v>
      </c>
      <c r="O25" s="5">
        <v>0.33900000000000002</v>
      </c>
      <c r="P25" s="3" t="s">
        <v>72</v>
      </c>
      <c r="Q25" s="3" t="s">
        <v>88</v>
      </c>
      <c r="R25" s="3">
        <v>1.6E-2</v>
      </c>
    </row>
    <row r="26" spans="1:18" x14ac:dyDescent="0.25">
      <c r="A26" s="2" t="s">
        <v>42</v>
      </c>
      <c r="B26" s="4">
        <v>12.1</v>
      </c>
      <c r="C26" s="4">
        <v>2</v>
      </c>
      <c r="D26" s="4">
        <v>1</v>
      </c>
      <c r="E26" s="3">
        <f t="shared" si="0"/>
        <v>2</v>
      </c>
      <c r="F26" s="4" t="s">
        <v>40</v>
      </c>
      <c r="G26" s="3">
        <v>17638666</v>
      </c>
      <c r="H26" s="3" t="s">
        <v>11</v>
      </c>
      <c r="I26" s="3" t="s">
        <v>12</v>
      </c>
      <c r="J26" s="3" t="s">
        <v>16</v>
      </c>
      <c r="K26" s="3" t="s">
        <v>40</v>
      </c>
      <c r="L26" s="5">
        <v>3</v>
      </c>
      <c r="M26" s="3">
        <v>0.63300000000000001</v>
      </c>
      <c r="N26" s="3" t="s">
        <v>40</v>
      </c>
      <c r="O26" s="5">
        <v>0.16900000000000001</v>
      </c>
      <c r="P26" s="3" t="s">
        <v>72</v>
      </c>
      <c r="Q26" s="3" t="s">
        <v>88</v>
      </c>
      <c r="R26" s="3">
        <v>9.4E-2</v>
      </c>
    </row>
    <row r="27" spans="1:18" x14ac:dyDescent="0.25">
      <c r="A27" s="2" t="s">
        <v>43</v>
      </c>
      <c r="B27" s="4">
        <v>22.9</v>
      </c>
      <c r="C27" s="4">
        <v>2.97</v>
      </c>
      <c r="D27" s="4">
        <v>1</v>
      </c>
      <c r="E27" s="3">
        <f t="shared" si="0"/>
        <v>2.97</v>
      </c>
      <c r="F27" s="4" t="s">
        <v>40</v>
      </c>
      <c r="G27" s="3">
        <v>1863284</v>
      </c>
      <c r="H27" s="3" t="s">
        <v>11</v>
      </c>
      <c r="I27" s="3" t="s">
        <v>12</v>
      </c>
      <c r="J27" s="3" t="s">
        <v>16</v>
      </c>
      <c r="K27" s="3" t="s">
        <v>40</v>
      </c>
      <c r="L27" s="5">
        <v>1</v>
      </c>
      <c r="M27" s="3" t="s">
        <v>40</v>
      </c>
      <c r="N27" s="3">
        <v>1.47</v>
      </c>
      <c r="O27" s="5">
        <v>0.48299999999999998</v>
      </c>
      <c r="P27" s="3" t="s">
        <v>72</v>
      </c>
      <c r="Q27" s="3" t="s">
        <v>88</v>
      </c>
      <c r="R27" s="3">
        <v>0.09</v>
      </c>
    </row>
    <row r="28" spans="1:18" x14ac:dyDescent="0.25">
      <c r="A28" s="2" t="s">
        <v>44</v>
      </c>
      <c r="B28" s="4">
        <v>9.8699999999999992</v>
      </c>
      <c r="C28" s="4">
        <v>2.4500000000000002</v>
      </c>
      <c r="D28" s="4">
        <v>1</v>
      </c>
      <c r="E28" s="3">
        <f t="shared" si="0"/>
        <v>2.4500000000000002</v>
      </c>
      <c r="F28" s="4" t="s">
        <v>40</v>
      </c>
      <c r="G28" s="3">
        <v>1335371</v>
      </c>
      <c r="H28" s="3" t="s">
        <v>11</v>
      </c>
      <c r="I28" s="3" t="s">
        <v>12</v>
      </c>
      <c r="J28" s="3" t="s">
        <v>16</v>
      </c>
      <c r="K28" s="3" t="s">
        <v>40</v>
      </c>
      <c r="L28" s="5">
        <v>1.5</v>
      </c>
      <c r="M28" s="3" t="s">
        <v>40</v>
      </c>
      <c r="N28" s="3">
        <v>1.06</v>
      </c>
      <c r="O28" s="5">
        <v>0.192</v>
      </c>
      <c r="P28" s="3" t="s">
        <v>72</v>
      </c>
      <c r="Q28" s="3" t="s">
        <v>88</v>
      </c>
      <c r="R28" s="3">
        <v>1.9E-2</v>
      </c>
    </row>
    <row r="29" spans="1:18" x14ac:dyDescent="0.25">
      <c r="A29" s="2" t="s">
        <v>45</v>
      </c>
      <c r="B29" s="4">
        <v>939</v>
      </c>
      <c r="C29" s="4">
        <v>2</v>
      </c>
      <c r="D29" s="4">
        <v>2</v>
      </c>
      <c r="E29" s="3">
        <f t="shared" si="0"/>
        <v>4</v>
      </c>
      <c r="F29" s="4">
        <v>126</v>
      </c>
      <c r="G29" s="3">
        <v>1476534</v>
      </c>
      <c r="H29" s="3" t="s">
        <v>18</v>
      </c>
      <c r="I29" s="3" t="s">
        <v>22</v>
      </c>
      <c r="J29" s="3" t="s">
        <v>13</v>
      </c>
      <c r="K29" s="3" t="s">
        <v>40</v>
      </c>
      <c r="L29" s="5" t="s">
        <v>40</v>
      </c>
      <c r="M29" s="3" t="s">
        <v>40</v>
      </c>
      <c r="N29" s="3">
        <v>2.33</v>
      </c>
      <c r="O29" s="5">
        <v>9.9999999999999995E-7</v>
      </c>
      <c r="P29" s="3" t="s">
        <v>73</v>
      </c>
      <c r="Q29" s="3" t="s">
        <v>82</v>
      </c>
      <c r="R29" s="3">
        <v>0.127</v>
      </c>
    </row>
    <row r="30" spans="1:18" x14ac:dyDescent="0.25">
      <c r="A30" s="2" t="s">
        <v>46</v>
      </c>
      <c r="B30" s="4">
        <v>2400</v>
      </c>
      <c r="C30" s="4">
        <v>5.69</v>
      </c>
      <c r="D30" s="4">
        <v>2</v>
      </c>
      <c r="E30" s="3">
        <f t="shared" si="0"/>
        <v>11.38</v>
      </c>
      <c r="F30" s="4">
        <f>19*12</f>
        <v>228</v>
      </c>
      <c r="G30" s="3">
        <v>12277339</v>
      </c>
      <c r="H30" s="3" t="s">
        <v>18</v>
      </c>
      <c r="I30" s="3" t="s">
        <v>22</v>
      </c>
      <c r="J30" s="3" t="s">
        <v>13</v>
      </c>
      <c r="K30" s="3">
        <v>8.2100000000000009</v>
      </c>
      <c r="L30" s="5">
        <v>1</v>
      </c>
      <c r="M30" s="3">
        <v>0.82799999999999996</v>
      </c>
      <c r="N30" s="3">
        <v>1.08</v>
      </c>
      <c r="O30" s="5">
        <v>8.5599999999999996E-2</v>
      </c>
      <c r="P30" s="3" t="s">
        <v>72</v>
      </c>
      <c r="Q30" s="3" t="s">
        <v>86</v>
      </c>
      <c r="R30" s="3">
        <v>9.6000000000000002E-2</v>
      </c>
    </row>
    <row r="31" spans="1:18" x14ac:dyDescent="0.25">
      <c r="A31" s="2" t="s">
        <v>47</v>
      </c>
      <c r="B31" s="4">
        <v>13.8</v>
      </c>
      <c r="C31" s="4">
        <v>0.98</v>
      </c>
      <c r="D31" s="4">
        <v>2</v>
      </c>
      <c r="E31" s="3">
        <f t="shared" si="0"/>
        <v>1.96</v>
      </c>
      <c r="F31" s="4">
        <f>5.6*12</f>
        <v>67.199999999999989</v>
      </c>
      <c r="G31" s="3">
        <v>16567170</v>
      </c>
      <c r="H31" s="3" t="s">
        <v>11</v>
      </c>
      <c r="I31" s="3" t="s">
        <v>12</v>
      </c>
      <c r="J31" s="3" t="s">
        <v>16</v>
      </c>
      <c r="K31" s="3" t="s">
        <v>40</v>
      </c>
      <c r="L31" s="5">
        <v>9.6</v>
      </c>
      <c r="M31" s="3" t="s">
        <v>40</v>
      </c>
      <c r="N31" s="3" t="s">
        <v>40</v>
      </c>
      <c r="O31" s="5">
        <v>3.2000000000000001E-2</v>
      </c>
      <c r="P31" s="3" t="s">
        <v>72</v>
      </c>
      <c r="Q31" s="3" t="s">
        <v>88</v>
      </c>
      <c r="R31" s="3">
        <v>0.191</v>
      </c>
    </row>
    <row r="32" spans="1:18" x14ac:dyDescent="0.25">
      <c r="A32" s="2" t="s">
        <v>48</v>
      </c>
      <c r="B32" s="4">
        <v>4.3899999999999997</v>
      </c>
      <c r="C32" s="4">
        <v>0.98</v>
      </c>
      <c r="D32" s="4">
        <v>1</v>
      </c>
      <c r="E32" s="3">
        <f t="shared" si="0"/>
        <v>0.98</v>
      </c>
      <c r="F32" s="4">
        <v>180</v>
      </c>
      <c r="G32" s="3">
        <v>3994128</v>
      </c>
      <c r="H32" s="3" t="s">
        <v>11</v>
      </c>
      <c r="I32" s="3" t="s">
        <v>12</v>
      </c>
      <c r="J32" s="3" t="s">
        <v>16</v>
      </c>
      <c r="K32" s="3" t="s">
        <v>40</v>
      </c>
      <c r="L32" s="5">
        <v>25</v>
      </c>
      <c r="M32" s="3" t="s">
        <v>40</v>
      </c>
      <c r="N32" s="3">
        <v>1.9300000000000001E-2</v>
      </c>
      <c r="O32" s="5">
        <v>4.3999999999999997E-2</v>
      </c>
      <c r="P32" s="3" t="s">
        <v>72</v>
      </c>
      <c r="Q32" s="3" t="s">
        <v>81</v>
      </c>
      <c r="R32" s="3">
        <v>6.3E-2</v>
      </c>
    </row>
    <row r="33" spans="1:18" x14ac:dyDescent="0.25">
      <c r="A33" s="2" t="s">
        <v>49</v>
      </c>
      <c r="B33" s="4">
        <v>6.86</v>
      </c>
      <c r="C33" s="4">
        <v>0.98</v>
      </c>
      <c r="D33" s="4">
        <v>1</v>
      </c>
      <c r="E33" s="3">
        <f t="shared" si="0"/>
        <v>0.98</v>
      </c>
      <c r="F33" s="4">
        <f>22*12</f>
        <v>264</v>
      </c>
      <c r="G33" s="3">
        <v>3119769</v>
      </c>
      <c r="H33" s="3" t="s">
        <v>11</v>
      </c>
      <c r="I33" s="3" t="s">
        <v>12</v>
      </c>
      <c r="J33" s="3" t="s">
        <v>16</v>
      </c>
      <c r="K33" s="3" t="s">
        <v>40</v>
      </c>
      <c r="L33" s="5">
        <v>30</v>
      </c>
      <c r="M33" s="3" t="s">
        <v>40</v>
      </c>
      <c r="N33" s="3">
        <v>0.30099999999999999</v>
      </c>
      <c r="O33" s="5">
        <v>2.1999999999999999E-2</v>
      </c>
      <c r="P33" s="3" t="s">
        <v>72</v>
      </c>
      <c r="Q33" s="3" t="s">
        <v>81</v>
      </c>
      <c r="R33" s="3">
        <v>4.2999999999999997E-2</v>
      </c>
    </row>
    <row r="34" spans="1:18" x14ac:dyDescent="0.25">
      <c r="A34" s="2" t="s">
        <v>50</v>
      </c>
      <c r="B34" s="4">
        <v>7.77</v>
      </c>
      <c r="C34" s="4">
        <v>1</v>
      </c>
      <c r="D34" s="4">
        <v>1</v>
      </c>
      <c r="E34" s="3">
        <f t="shared" si="0"/>
        <v>1</v>
      </c>
      <c r="F34" s="4">
        <v>408</v>
      </c>
      <c r="G34" s="3">
        <v>13081713</v>
      </c>
      <c r="H34" s="3" t="s">
        <v>11</v>
      </c>
      <c r="I34" s="3" t="s">
        <v>12</v>
      </c>
      <c r="J34" s="3" t="s">
        <v>16</v>
      </c>
      <c r="K34" s="3" t="s">
        <v>40</v>
      </c>
      <c r="L34" s="5">
        <v>37500</v>
      </c>
      <c r="M34" s="3">
        <v>0.78300000000000003</v>
      </c>
      <c r="N34" s="3">
        <v>0.63</v>
      </c>
      <c r="O34" s="5">
        <v>1.538E-2</v>
      </c>
      <c r="P34" s="3" t="s">
        <v>72</v>
      </c>
      <c r="Q34" s="3" t="s">
        <v>81</v>
      </c>
      <c r="R34" s="3">
        <v>5.8999999999999997E-2</v>
      </c>
    </row>
    <row r="35" spans="1:18" x14ac:dyDescent="0.25">
      <c r="A35" s="2" t="s">
        <v>51</v>
      </c>
      <c r="B35" s="4">
        <v>4.24</v>
      </c>
      <c r="C35" s="4">
        <v>0.98</v>
      </c>
      <c r="D35" s="4">
        <v>3</v>
      </c>
      <c r="E35" s="3">
        <f t="shared" si="0"/>
        <v>2.94</v>
      </c>
      <c r="F35" s="4">
        <v>84</v>
      </c>
      <c r="G35" s="3">
        <v>14531339</v>
      </c>
      <c r="H35" s="3" t="s">
        <v>11</v>
      </c>
      <c r="I35" s="3" t="s">
        <v>12</v>
      </c>
      <c r="J35" s="3" t="s">
        <v>16</v>
      </c>
      <c r="K35" s="3" t="s">
        <v>40</v>
      </c>
      <c r="L35" s="5">
        <v>75</v>
      </c>
      <c r="M35" s="3" t="s">
        <v>40</v>
      </c>
      <c r="N35" s="3" t="s">
        <v>40</v>
      </c>
      <c r="O35" s="5" t="s">
        <v>40</v>
      </c>
      <c r="P35" s="3" t="s">
        <v>72</v>
      </c>
      <c r="Q35" s="3" t="s">
        <v>81</v>
      </c>
      <c r="R35" s="3">
        <v>7.5999999999999998E-2</v>
      </c>
    </row>
    <row r="36" spans="1:18" x14ac:dyDescent="0.25">
      <c r="A36" s="2" t="s">
        <v>52</v>
      </c>
      <c r="B36" s="4">
        <v>5.15</v>
      </c>
      <c r="C36" s="4">
        <v>0.98</v>
      </c>
      <c r="D36" s="4">
        <v>1</v>
      </c>
      <c r="E36" s="3">
        <f t="shared" si="0"/>
        <v>0.98</v>
      </c>
      <c r="F36" s="4">
        <v>105.96</v>
      </c>
      <c r="G36" s="3">
        <v>3753877</v>
      </c>
      <c r="H36" s="3" t="s">
        <v>11</v>
      </c>
      <c r="I36" s="3" t="s">
        <v>12</v>
      </c>
      <c r="J36" s="3" t="s">
        <v>16</v>
      </c>
      <c r="K36" s="3" t="s">
        <v>40</v>
      </c>
      <c r="L36" s="5">
        <v>10000</v>
      </c>
      <c r="M36" s="3" t="s">
        <v>40</v>
      </c>
      <c r="N36" s="3">
        <v>1.1599999999999999</v>
      </c>
      <c r="O36" s="5">
        <v>4.3700000000000003E-2</v>
      </c>
      <c r="P36" s="3" t="s">
        <v>72</v>
      </c>
      <c r="Q36" s="3" t="s">
        <v>81</v>
      </c>
      <c r="R36" s="3">
        <v>6.2E-2</v>
      </c>
    </row>
    <row r="37" spans="1:18" x14ac:dyDescent="0.25">
      <c r="A37" s="2" t="s">
        <v>53</v>
      </c>
      <c r="B37" s="4">
        <v>4220</v>
      </c>
      <c r="C37" s="4">
        <v>6.24</v>
      </c>
      <c r="D37" s="4">
        <v>1</v>
      </c>
      <c r="E37" s="3">
        <f t="shared" si="0"/>
        <v>6.24</v>
      </c>
      <c r="F37" s="4">
        <v>168</v>
      </c>
      <c r="G37" s="3">
        <v>6704449</v>
      </c>
      <c r="H37" s="3" t="s">
        <v>18</v>
      </c>
      <c r="I37" s="3" t="s">
        <v>22</v>
      </c>
      <c r="J37" s="3" t="s">
        <v>13</v>
      </c>
      <c r="K37" s="3">
        <v>12</v>
      </c>
      <c r="L37" s="5">
        <v>2</v>
      </c>
      <c r="M37" s="3">
        <v>0.68500000000000005</v>
      </c>
      <c r="N37" s="3">
        <v>3.85</v>
      </c>
      <c r="O37" s="5" t="s">
        <v>40</v>
      </c>
      <c r="P37" s="3" t="s">
        <v>77</v>
      </c>
      <c r="Q37" s="3" t="s">
        <v>86</v>
      </c>
      <c r="R37" s="3">
        <v>8.4000000000000005E-2</v>
      </c>
    </row>
    <row r="38" spans="1:18" x14ac:dyDescent="0.25">
      <c r="A38" s="2" t="s">
        <v>54</v>
      </c>
      <c r="B38" s="4">
        <v>13</v>
      </c>
      <c r="C38" s="4">
        <v>0.98</v>
      </c>
      <c r="D38" s="4">
        <v>1</v>
      </c>
      <c r="E38" s="3">
        <f t="shared" si="0"/>
        <v>0.98</v>
      </c>
      <c r="F38" s="4" t="s">
        <v>40</v>
      </c>
      <c r="G38" s="3">
        <v>13392624</v>
      </c>
      <c r="H38" s="3" t="s">
        <v>11</v>
      </c>
      <c r="I38" s="3" t="s">
        <v>12</v>
      </c>
      <c r="J38" s="3" t="s">
        <v>16</v>
      </c>
      <c r="K38" s="3" t="s">
        <v>40</v>
      </c>
      <c r="L38" s="5">
        <v>40</v>
      </c>
      <c r="M38" s="3">
        <v>0.93400000000000005</v>
      </c>
      <c r="N38" s="3">
        <v>1.1399999999999999</v>
      </c>
      <c r="O38" s="5">
        <v>0.125</v>
      </c>
      <c r="P38" s="3" t="s">
        <v>72</v>
      </c>
      <c r="Q38" s="3" t="s">
        <v>81</v>
      </c>
      <c r="R38" s="3">
        <v>5.6000000000000001E-2</v>
      </c>
    </row>
    <row r="39" spans="1:18" x14ac:dyDescent="0.25">
      <c r="A39" s="2" t="s">
        <v>55</v>
      </c>
      <c r="B39" s="4">
        <v>4000</v>
      </c>
      <c r="C39" s="4">
        <v>3.74</v>
      </c>
      <c r="D39" s="4">
        <v>2</v>
      </c>
      <c r="E39" s="3">
        <f t="shared" si="0"/>
        <v>7.48</v>
      </c>
      <c r="F39" s="4">
        <v>165.6</v>
      </c>
      <c r="G39" s="3">
        <v>5001823</v>
      </c>
      <c r="H39" s="3" t="s">
        <v>11</v>
      </c>
      <c r="I39" s="3" t="s">
        <v>12</v>
      </c>
      <c r="J39" s="3" t="s">
        <v>13</v>
      </c>
      <c r="K39" s="3">
        <v>1.2</v>
      </c>
      <c r="L39" s="5">
        <v>2</v>
      </c>
      <c r="M39" s="3" t="s">
        <v>40</v>
      </c>
      <c r="N39" s="3">
        <v>0.73</v>
      </c>
      <c r="O39" s="5" t="s">
        <v>40</v>
      </c>
      <c r="P39" s="3" t="s">
        <v>76</v>
      </c>
      <c r="Q39" s="3" t="s">
        <v>82</v>
      </c>
      <c r="R39" s="3">
        <v>1.7000000000000001E-2</v>
      </c>
    </row>
    <row r="40" spans="1:18" x14ac:dyDescent="0.25">
      <c r="A40" s="2" t="s">
        <v>56</v>
      </c>
      <c r="B40" s="4">
        <v>34200</v>
      </c>
      <c r="C40" s="4">
        <v>1.19</v>
      </c>
      <c r="D40" s="4">
        <v>1</v>
      </c>
      <c r="E40" s="3">
        <f t="shared" si="0"/>
        <v>1.19</v>
      </c>
      <c r="F40" s="4">
        <v>230.04</v>
      </c>
      <c r="G40" s="3">
        <v>122789000</v>
      </c>
      <c r="H40" s="3" t="s">
        <v>18</v>
      </c>
      <c r="I40" s="3" t="s">
        <v>15</v>
      </c>
      <c r="J40" s="3" t="s">
        <v>13</v>
      </c>
      <c r="K40" s="3">
        <v>5.7</v>
      </c>
      <c r="L40" s="5" t="s">
        <v>40</v>
      </c>
      <c r="M40" s="3">
        <v>0.71399999999999997</v>
      </c>
      <c r="N40" s="3">
        <v>0.47299999999999998</v>
      </c>
      <c r="O40" s="5">
        <v>9.9999999999999995E-7</v>
      </c>
      <c r="P40" s="3" t="s">
        <v>74</v>
      </c>
      <c r="Q40" s="3" t="s">
        <v>84</v>
      </c>
      <c r="R40" s="3">
        <v>0.124</v>
      </c>
    </row>
    <row r="41" spans="1:18" x14ac:dyDescent="0.25">
      <c r="A41" s="2" t="s">
        <v>57</v>
      </c>
      <c r="B41" s="4">
        <v>3.53</v>
      </c>
      <c r="C41" s="4">
        <v>1.96</v>
      </c>
      <c r="D41" s="4">
        <v>1</v>
      </c>
      <c r="E41" s="3">
        <f t="shared" si="0"/>
        <v>1.96</v>
      </c>
      <c r="F41" s="4">
        <v>72.989999999999995</v>
      </c>
      <c r="G41" s="3">
        <v>2664125</v>
      </c>
      <c r="H41" s="3" t="s">
        <v>11</v>
      </c>
      <c r="I41" s="3" t="s">
        <v>12</v>
      </c>
      <c r="J41" s="3" t="s">
        <v>16</v>
      </c>
      <c r="K41" s="3" t="s">
        <v>40</v>
      </c>
      <c r="L41" s="5">
        <v>6</v>
      </c>
      <c r="M41" s="3" t="s">
        <v>40</v>
      </c>
      <c r="N41" s="3" t="s">
        <v>40</v>
      </c>
      <c r="O41" s="5">
        <v>0.217</v>
      </c>
      <c r="P41" s="3" t="s">
        <v>72</v>
      </c>
      <c r="Q41" s="3" t="s">
        <v>89</v>
      </c>
      <c r="R41" s="3">
        <v>0.123</v>
      </c>
    </row>
    <row r="42" spans="1:18" x14ac:dyDescent="0.25">
      <c r="A42" s="2" t="s">
        <v>58</v>
      </c>
      <c r="B42" s="4">
        <v>5.7</v>
      </c>
      <c r="C42" s="4">
        <v>1.96</v>
      </c>
      <c r="D42" s="4">
        <v>1</v>
      </c>
      <c r="E42" s="3">
        <f t="shared" si="0"/>
        <v>1.96</v>
      </c>
      <c r="F42" s="4">
        <v>180</v>
      </c>
      <c r="G42" s="3">
        <v>4297155</v>
      </c>
      <c r="H42" s="3" t="s">
        <v>11</v>
      </c>
      <c r="I42" s="3" t="s">
        <v>12</v>
      </c>
      <c r="J42" s="3" t="s">
        <v>16</v>
      </c>
      <c r="K42" s="3" t="s">
        <v>40</v>
      </c>
      <c r="L42" s="5">
        <v>5</v>
      </c>
      <c r="M42" s="3">
        <v>0.76</v>
      </c>
      <c r="N42" s="3">
        <v>4.63</v>
      </c>
      <c r="O42" s="5">
        <v>0.13700000000000001</v>
      </c>
      <c r="P42" s="3" t="s">
        <v>72</v>
      </c>
      <c r="Q42" s="3" t="s">
        <v>81</v>
      </c>
      <c r="R42" s="3">
        <v>2.1000000000000001E-2</v>
      </c>
    </row>
    <row r="43" spans="1:18" x14ac:dyDescent="0.25">
      <c r="A43" s="2" t="s">
        <v>59</v>
      </c>
      <c r="B43" s="4">
        <v>6370</v>
      </c>
      <c r="C43" s="4">
        <v>3.04</v>
      </c>
      <c r="D43" s="4">
        <v>1</v>
      </c>
      <c r="E43" s="3">
        <f t="shared" si="0"/>
        <v>3.04</v>
      </c>
      <c r="F43" s="4">
        <v>247</v>
      </c>
      <c r="G43" s="3">
        <v>11703246</v>
      </c>
      <c r="H43" s="3" t="s">
        <v>11</v>
      </c>
      <c r="I43" s="3" t="s">
        <v>22</v>
      </c>
      <c r="J43" s="3" t="s">
        <v>13</v>
      </c>
      <c r="K43" s="3">
        <v>3.29</v>
      </c>
      <c r="L43" s="5">
        <v>1</v>
      </c>
      <c r="M43" s="3">
        <v>0.73499999999999999</v>
      </c>
      <c r="N43" s="3">
        <v>2770</v>
      </c>
      <c r="O43" s="5">
        <v>0.10199999999999999</v>
      </c>
      <c r="P43" s="3" t="s">
        <v>72</v>
      </c>
      <c r="Q43" s="3" t="s">
        <v>88</v>
      </c>
      <c r="R43" s="3">
        <v>0.02</v>
      </c>
    </row>
    <row r="44" spans="1:18" x14ac:dyDescent="0.25">
      <c r="A44" s="2" t="s">
        <v>60</v>
      </c>
      <c r="B44" s="4">
        <v>108000</v>
      </c>
      <c r="C44" s="4">
        <v>1</v>
      </c>
      <c r="D44" s="4">
        <v>1</v>
      </c>
      <c r="E44" s="3">
        <f t="shared" si="0"/>
        <v>1</v>
      </c>
      <c r="F44" s="4">
        <v>242.4</v>
      </c>
      <c r="G44" s="3">
        <v>18376464</v>
      </c>
      <c r="H44" s="3" t="s">
        <v>18</v>
      </c>
      <c r="I44" s="3" t="s">
        <v>15</v>
      </c>
      <c r="J44" s="3" t="s">
        <v>13</v>
      </c>
      <c r="K44" s="3">
        <v>2.59</v>
      </c>
      <c r="L44" s="5">
        <v>100000</v>
      </c>
      <c r="M44" s="3">
        <v>0.77400000000000002</v>
      </c>
      <c r="N44" s="3">
        <v>604.1</v>
      </c>
      <c r="O44" s="5">
        <v>9.9999999999999995E-7</v>
      </c>
      <c r="P44" s="3" t="s">
        <v>78</v>
      </c>
      <c r="Q44" s="3" t="s">
        <v>82</v>
      </c>
      <c r="R44" s="3">
        <v>1.7999999999999999E-2</v>
      </c>
    </row>
    <row r="45" spans="1:18" x14ac:dyDescent="0.25">
      <c r="A45" s="2" t="s">
        <v>61</v>
      </c>
      <c r="B45" s="4">
        <v>175000</v>
      </c>
      <c r="C45" s="4">
        <v>6</v>
      </c>
      <c r="D45" s="4">
        <v>1</v>
      </c>
      <c r="E45" s="3">
        <f t="shared" si="0"/>
        <v>6</v>
      </c>
      <c r="F45" s="4">
        <v>180</v>
      </c>
      <c r="G45" s="3">
        <v>122789000</v>
      </c>
      <c r="H45" s="3" t="s">
        <v>18</v>
      </c>
      <c r="I45" s="3" t="s">
        <v>22</v>
      </c>
      <c r="J45" s="3" t="s">
        <v>13</v>
      </c>
      <c r="K45" s="3">
        <v>7.86</v>
      </c>
      <c r="L45" s="5">
        <v>20</v>
      </c>
      <c r="M45" s="3">
        <v>0.53859999999999997</v>
      </c>
      <c r="N45" s="3">
        <v>43</v>
      </c>
      <c r="O45" s="5">
        <v>9.9999999999999995E-7</v>
      </c>
      <c r="P45" s="3" t="s">
        <v>74</v>
      </c>
      <c r="Q45" s="3" t="s">
        <v>84</v>
      </c>
      <c r="R45" s="3">
        <v>0.18099999999999999</v>
      </c>
    </row>
    <row r="46" spans="1:18" x14ac:dyDescent="0.25">
      <c r="A46" s="2" t="s">
        <v>62</v>
      </c>
      <c r="B46" s="4">
        <v>12.2</v>
      </c>
      <c r="C46" s="4">
        <v>1</v>
      </c>
      <c r="D46" s="4">
        <v>1</v>
      </c>
      <c r="E46" s="3">
        <f t="shared" si="0"/>
        <v>1</v>
      </c>
      <c r="F46" s="4">
        <v>180</v>
      </c>
      <c r="G46" s="3">
        <v>14001703</v>
      </c>
      <c r="H46" s="3" t="s">
        <v>11</v>
      </c>
      <c r="I46" s="3" t="s">
        <v>12</v>
      </c>
      <c r="J46" s="3" t="s">
        <v>16</v>
      </c>
      <c r="K46" s="3" t="s">
        <v>40</v>
      </c>
      <c r="L46" s="5">
        <v>501000</v>
      </c>
      <c r="M46" s="3">
        <v>0.86699999999999999</v>
      </c>
      <c r="N46" s="3">
        <v>835</v>
      </c>
      <c r="O46" s="5">
        <v>0.3896</v>
      </c>
      <c r="P46" s="3" t="s">
        <v>72</v>
      </c>
      <c r="Q46" s="3" t="s">
        <v>81</v>
      </c>
      <c r="R46" s="3">
        <v>8.1000000000000003E-2</v>
      </c>
    </row>
    <row r="47" spans="1:18" x14ac:dyDescent="0.25">
      <c r="A47" s="2" t="s">
        <v>63</v>
      </c>
      <c r="B47" s="4">
        <v>205000</v>
      </c>
      <c r="C47" s="4">
        <v>1</v>
      </c>
      <c r="D47" s="4">
        <v>1</v>
      </c>
      <c r="E47" s="3">
        <f t="shared" si="0"/>
        <v>1</v>
      </c>
      <c r="F47" s="4">
        <v>276</v>
      </c>
      <c r="G47" s="3">
        <v>6476880</v>
      </c>
      <c r="H47" s="3" t="s">
        <v>18</v>
      </c>
      <c r="I47" s="3" t="s">
        <v>15</v>
      </c>
      <c r="J47" s="3" t="s">
        <v>13</v>
      </c>
      <c r="K47" s="3">
        <v>1.04</v>
      </c>
      <c r="L47" s="5">
        <v>24</v>
      </c>
      <c r="M47" s="3">
        <v>0.70399999999999996</v>
      </c>
      <c r="N47" s="3">
        <v>1.84</v>
      </c>
      <c r="O47" s="5">
        <v>9.9999999999999995E-7</v>
      </c>
      <c r="P47" s="3" t="s">
        <v>76</v>
      </c>
      <c r="Q47" s="3" t="s">
        <v>82</v>
      </c>
      <c r="R47" s="3">
        <v>5.0000000000000001E-3</v>
      </c>
    </row>
    <row r="48" spans="1:18" x14ac:dyDescent="0.25">
      <c r="A48" s="2" t="s">
        <v>64</v>
      </c>
      <c r="B48" s="4">
        <v>3830</v>
      </c>
      <c r="C48" s="4">
        <v>3.79</v>
      </c>
      <c r="D48" s="4">
        <v>1</v>
      </c>
      <c r="E48" s="3">
        <f t="shared" si="0"/>
        <v>3.79</v>
      </c>
      <c r="F48" s="4">
        <v>180</v>
      </c>
      <c r="G48" s="3">
        <v>9010481</v>
      </c>
      <c r="H48" s="3" t="s">
        <v>11</v>
      </c>
      <c r="I48" s="3" t="s">
        <v>12</v>
      </c>
      <c r="J48" s="3" t="s">
        <v>13</v>
      </c>
      <c r="K48" s="3">
        <v>2.4300000000000002</v>
      </c>
      <c r="L48" s="5">
        <v>1</v>
      </c>
      <c r="M48" s="3">
        <v>0.69099999999999995</v>
      </c>
      <c r="N48" s="3">
        <v>3.53</v>
      </c>
      <c r="O48" s="5">
        <v>0.05</v>
      </c>
      <c r="P48" s="3" t="s">
        <v>72</v>
      </c>
      <c r="Q48" s="3" t="s">
        <v>82</v>
      </c>
      <c r="R48" s="3">
        <v>0.19800000000000001</v>
      </c>
    </row>
    <row r="49" spans="1:18" x14ac:dyDescent="0.25">
      <c r="A49" s="2" t="s">
        <v>65</v>
      </c>
      <c r="B49" s="4">
        <v>4840</v>
      </c>
      <c r="C49" s="4">
        <v>4.59</v>
      </c>
      <c r="D49" s="4">
        <v>1</v>
      </c>
      <c r="E49" s="3">
        <f t="shared" si="0"/>
        <v>4.59</v>
      </c>
      <c r="F49" s="4">
        <v>180</v>
      </c>
      <c r="G49" s="3">
        <v>63034092</v>
      </c>
      <c r="H49" s="3" t="s">
        <v>18</v>
      </c>
      <c r="I49" s="3" t="s">
        <v>22</v>
      </c>
      <c r="J49" s="3" t="s">
        <v>13</v>
      </c>
      <c r="K49" s="3">
        <v>1.1100000000000001</v>
      </c>
      <c r="L49" s="5">
        <v>3</v>
      </c>
      <c r="M49" s="3">
        <v>0.64</v>
      </c>
      <c r="N49" s="3">
        <v>4.0999999999999996</v>
      </c>
      <c r="O49" s="5">
        <v>2.3E-2</v>
      </c>
      <c r="P49" s="3" t="s">
        <v>79</v>
      </c>
      <c r="Q49" s="3" t="s">
        <v>74</v>
      </c>
      <c r="R49" s="3">
        <v>9.6000000000000002E-2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2019-02-19T20:10:47Z</dcterms:modified>
</cp:coreProperties>
</file>