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LG!$51:$51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83" i="1"/>
  <c r="V186" i="1" s="1"/>
  <c r="Z183" i="1"/>
  <c r="U186" i="1" s="1"/>
  <c r="Y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S69" i="2" l="1"/>
  <c r="T69" i="2" s="1"/>
  <c r="S36" i="2"/>
  <c r="T36" i="2" s="1"/>
  <c r="S68" i="2"/>
  <c r="T68" i="2" s="1"/>
  <c r="V68" i="2" s="1"/>
  <c r="S72" i="2"/>
  <c r="T72" i="2" s="1"/>
  <c r="V72" i="2" s="1"/>
  <c r="S76" i="2"/>
  <c r="T76" i="2" s="1"/>
  <c r="V76" i="2" s="1"/>
  <c r="S80" i="2"/>
  <c r="S84" i="2"/>
  <c r="S88" i="2"/>
  <c r="T88" i="2" s="1"/>
  <c r="V88" i="2" s="1"/>
  <c r="S92" i="2"/>
  <c r="T92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99" i="2"/>
  <c r="T99" i="2" s="1"/>
  <c r="S103" i="2"/>
  <c r="T103" i="2" s="1"/>
  <c r="V103" i="2" s="1"/>
  <c r="S107" i="2"/>
  <c r="T107" i="2" s="1"/>
  <c r="S111" i="2"/>
  <c r="T111" i="2" s="1"/>
  <c r="S106" i="2"/>
  <c r="T106" i="2" s="1"/>
  <c r="V106" i="2" s="1"/>
  <c r="T84" i="2"/>
  <c r="V84" i="2" s="1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T80" i="2"/>
  <c r="V80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87" i="1"/>
  <c r="V188" i="1" s="1"/>
  <c r="AB18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89" i="1"/>
  <c r="Z189" i="1" s="1"/>
  <c r="P113" i="2"/>
  <c r="I113" i="2"/>
  <c r="Z186" i="1"/>
  <c r="R21" i="2"/>
  <c r="R24" i="2"/>
  <c r="S26" i="2"/>
  <c r="T26" i="2" s="1"/>
  <c r="V26" i="2" s="1"/>
  <c r="R43" i="2"/>
  <c r="U18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8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88" i="1"/>
  <c r="S113" i="2"/>
  <c r="T113" i="2" s="1"/>
  <c r="V205" i="2" s="1"/>
  <c r="T120" i="2" l="1"/>
  <c r="P114" i="2"/>
  <c r="C12" i="2"/>
  <c r="F12" i="2" s="1"/>
  <c r="C10" i="2"/>
  <c r="F10" i="2" s="1"/>
  <c r="S120" i="2"/>
  <c r="U190" i="1"/>
  <c r="Z188" i="1"/>
  <c r="Z19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<sst xmlns="http://schemas.openxmlformats.org/spreadsheetml/2006/main" count="415" uniqueCount="240">
  <si>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</si>
  <si>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</si>
  <si>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</si>
  <si>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</si>
  <si>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</si>
  <si>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</si>
  <si>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</si>
  <si>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</si>
  <si>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</si>
  <si>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</si>
  <si>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</si>
  <si>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</si>
  <si>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</si>
  <si>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</si>
  <si>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</si>
  <si>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</si>
  <si>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</si>
  <si>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</si>
  <si>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</si>
  <si>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</si>
  <si>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</si>
  <si>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</si>
  <si>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</si>
  <si>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</si>
  <si>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</si>
  <si>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</si>
  <si>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</si>
  <si>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</si>
  <si>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</si>
  <si>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</si>
  <si>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</si>
  <si>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</si>
  <si>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</si>
  <si>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</si>
  <si>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</si>
  <si>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</si>
  <si>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</si>
  <si>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</si>
  <si>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</si>
  <si>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</si>
  <si>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</si>
  <si>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</si>
  <si>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</si>
  <si>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</si>
  <si>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</si>
  <si>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</si>
  <si>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</si>
  <si>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</si>
  <si>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</si>
  <si>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</si>
  <si>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</si>
  <si>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</si>
  <si>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</si>
  <si>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</si>
  <si>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</si>
  <si>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</si>
  <si>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</si>
  <si>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</si>
  <si>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</si>
  <si>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</si>
  <si>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</si>
  <si>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</si>
  <si>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</si>
  <si>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</si>
  <si>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</si>
  <si>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</si>
  <si>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</si>
  <si>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</si>
  <si>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</si>
  <si>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</si>
  <si>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</si>
  <si>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</si>
  <si>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</si>
  <si>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</si>
  <si>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</si>
  <si>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</si>
  <si>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</si>
  <si>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</si>
  <si>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</si>
  <si>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</si>
  <si>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</si>
  <si>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</si>
  <si>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</si>
  <si>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</si>
  <si>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</si>
  <si>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</si>
  <si>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</si>
  <si>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</si>
  <si>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</si>
  <si>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</si>
  <si>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</si>
  <si>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</si>
  <si>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</si>
  <si>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</si>
  <si>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</si>
  <si>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</si>
  <si>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</si>
  <si>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</si>
  <si>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</si>
  <si>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</si>
  <si>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</si>
  <si>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</si>
  <si>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</si>
  <si>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</si>
  <si>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</si>
  <si>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</si>
  <si>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</si>
  <si>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</si>
  <si>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</si>
  <si>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</si>
  <si>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</si>
  <si>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</si>
  <si>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</si>
  <si>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</si>
  <si>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</si>
  <si>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</si>
  <si>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</si>
  <si>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</si>
  <si>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</si>
  <si>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</si>
  <si>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</si>
  <si>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</si>
  <si>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</si>
  <si>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</si>
  <si>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</si>
  <si>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</si>
  <si>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</si>
  <si>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</si>
  <si>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</si>
  <si>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</si>
  <si>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</si>
  <si>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</si>
  <si>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</si>
  <si>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</si>
  <si>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</si>
  <si>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</si>
  <si>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</si>
  <si>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</si>
  <si>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</si>
  <si>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</si>
  <si>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</si>
  <si>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</si>
  <si>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</si>
  <si>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</si>
  <si>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</si>
  <si>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</si>
  <si>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</si>
  <si>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</si>
  <si>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</si>
  <si>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</si>
  <si>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</si>
  <si>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</si>
  <si>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</si>
  <si>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</si>
  <si>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</si>
  <si>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</si>
  <si>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</si>
  <si>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</si>
  <si>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</si>
  <si>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</si>
  <si>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</si>
  <si>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</si>
  <si>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</si>
  <si>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</si>
  <si>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</si>
  <si>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</si>
  <si>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</si>
  <si>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</si>
  <si>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</si>
  <si>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</si>
  <si>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</si>
  <si>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MEX</t>
  </si>
  <si>
    <t>MUD</t>
  </si>
  <si>
    <t>NUEVA ELEKTRA DEL MILENIO SA DE CV</t>
  </si>
  <si>
    <t>HERMOSILLO</t>
  </si>
  <si>
    <t>SON</t>
  </si>
  <si>
    <t>MS-MS_83299</t>
  </si>
  <si>
    <t>COPPEL. S.A. DE C.V.</t>
  </si>
  <si>
    <t>CULIACAN</t>
  </si>
  <si>
    <t>SIN</t>
  </si>
  <si>
    <t>MS-MS_80130</t>
  </si>
  <si>
    <t>VILLAHERMOSA</t>
  </si>
  <si>
    <t>TAB</t>
  </si>
  <si>
    <t>MS-MS_86010</t>
  </si>
  <si>
    <t>CANCUN</t>
  </si>
  <si>
    <t>QROO</t>
  </si>
  <si>
    <t>MS-MS_77530</t>
  </si>
  <si>
    <t>TUXTLA GUTIERREZ</t>
  </si>
  <si>
    <t>CHIS</t>
  </si>
  <si>
    <t>GRUPO FAMSA. S.A.B. DE C.V.</t>
  </si>
  <si>
    <t>ENCANTO MEXICO. S.A. DE C.V.</t>
  </si>
  <si>
    <t>LERMA DE VILLADA CENTRO</t>
  </si>
  <si>
    <t>MS-MS_52000</t>
  </si>
  <si>
    <t>TLAQUEPAQUE</t>
  </si>
  <si>
    <t>JAL</t>
  </si>
  <si>
    <t>NL</t>
  </si>
  <si>
    <t>COMERCIALIZADORA DE VALOR AGREGADO. S.A. DE C</t>
  </si>
  <si>
    <t>GUADALAJARA</t>
  </si>
  <si>
    <t>MS-MS_44900</t>
  </si>
  <si>
    <t>CENTRO DE DISTRIBUCION</t>
  </si>
  <si>
    <t>CIUDAD DE MEXICO</t>
  </si>
  <si>
    <t>CDMX</t>
  </si>
  <si>
    <t>VAN</t>
  </si>
  <si>
    <t>CRAMBO MEXICO S DE RL DE CV</t>
  </si>
  <si>
    <t>MS-MS_03810</t>
  </si>
  <si>
    <t>CMT</t>
  </si>
  <si>
    <t>REMAINS DEL SUREST SA DE CV</t>
  </si>
  <si>
    <t>MS-MS_29000</t>
  </si>
  <si>
    <t>PIPSA HUB SA DE CV</t>
  </si>
  <si>
    <t>ZAPOPAN</t>
  </si>
  <si>
    <t>MS-MS_45019</t>
  </si>
  <si>
    <t>GRUPO FAMSA. S.A.B DE CV.</t>
  </si>
  <si>
    <t>MS-MS_45560</t>
  </si>
  <si>
    <t>AMERICA MOVIL HERMOSILLO (REGION 2)</t>
  </si>
  <si>
    <t>MS-MS_83249</t>
  </si>
  <si>
    <t>CUAUTITLAN</t>
  </si>
  <si>
    <t>MS-MS_54830</t>
  </si>
  <si>
    <t>ACONDICIONAMIENTO TERMO ACUSTICO Y CONTROL AM</t>
  </si>
  <si>
    <t>CHILPANCINGO DE LOS BRAVO</t>
  </si>
  <si>
    <t>GRO</t>
  </si>
  <si>
    <t>MS-MS_39075</t>
  </si>
  <si>
    <t>GRUPO FAMSA. S.AB. DE C.V.</t>
  </si>
  <si>
    <t>MS-MS_80104</t>
  </si>
  <si>
    <t>CHIHUAHUA</t>
  </si>
  <si>
    <t>CHIH</t>
  </si>
  <si>
    <t>MS-MS_31100</t>
  </si>
  <si>
    <t>SISTEMAS DE R V DEL NTE SA DE CV</t>
  </si>
  <si>
    <t>MONTERREY</t>
  </si>
  <si>
    <t>MS-MS_64260</t>
  </si>
  <si>
    <t>AMERICA MOVIL MEXICO (REGION 9 )</t>
  </si>
  <si>
    <t>MS-MS_54600</t>
  </si>
  <si>
    <t>VANG TEC. S.A. DE C.V.</t>
  </si>
  <si>
    <t>MS-MS_03100</t>
  </si>
  <si>
    <t>TECH DATA MEXICO S. DE R.L. DE C.V.</t>
  </si>
  <si>
    <t>NAUCALPAN DE JUAREZ</t>
  </si>
  <si>
    <t>MS-MS_53370</t>
  </si>
  <si>
    <t>AMERICA MOVIL MONTERREY (REGION 4)</t>
  </si>
  <si>
    <t>MS-MS_64650</t>
  </si>
  <si>
    <t>CIUDAD JUAREZ</t>
  </si>
  <si>
    <t>MS-MS_32600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</si>
</sst>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4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14" fontId="3" fillId="0" borderId="0" xfId="4" applyNumberFormat="1" applyFont="1"/>
    <xf numFmtId="0" fontId="3" fillId="0" borderId="0" xfId="4" applyFont="1"/>
    <xf numFmtId="0" fontId="4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left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6"/>
  <sheetViews>
    <sheetView tabSelected="1" zoomScale="85" zoomScaleNormal="85" workbookViewId="0">
      <pane xSplit="1" ySplit="2" topLeftCell="K3" activePane="bottomRight" state="frozen"/>
      <selection activeCell="H46" sqref="H46"/>
      <selection pane="topRight" activeCell="H46" sqref="H46"/>
      <selection pane="bottomLeft" activeCell="H46" sqref="H46"/>
      <selection pane="bottomRight" activeCell="Z190" sqref="Z190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0" style="19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9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9" ht="38.2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9" s="121" customFormat="1" ht="12.75" x14ac:dyDescent="0.2">
      <c r="A3" s="113">
        <v>8501851</v>
      </c>
      <c r="B3" s="114">
        <v>8501851</v>
      </c>
      <c r="C3" s="114">
        <v>85018512</v>
      </c>
      <c r="D3" s="114" t="s">
        <v>129</v>
      </c>
      <c r="E3" s="115">
        <v>1632</v>
      </c>
      <c r="F3" s="115">
        <v>1632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202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203</v>
      </c>
      <c r="T3" s="114" t="s">
        <v>200</v>
      </c>
      <c r="U3" s="114" t="s">
        <v>201</v>
      </c>
      <c r="V3" s="116">
        <v>3810</v>
      </c>
      <c r="W3" s="116" t="s">
        <v>204</v>
      </c>
      <c r="X3" s="117">
        <v>1</v>
      </c>
      <c r="Y3" s="118">
        <v>62452.88</v>
      </c>
      <c r="Z3" s="118">
        <v>1632</v>
      </c>
      <c r="AA3" s="115">
        <v>0</v>
      </c>
      <c r="AB3" s="119">
        <v>2.6131701212177887E-2</v>
      </c>
      <c r="AC3" s="120"/>
    </row>
    <row r="4" spans="1:29" s="121" customFormat="1" ht="12.75" x14ac:dyDescent="0.2">
      <c r="A4" s="113">
        <v>8490531</v>
      </c>
      <c r="B4" s="114">
        <v>8490531</v>
      </c>
      <c r="C4" s="114">
        <v>84905312</v>
      </c>
      <c r="D4" s="114" t="s">
        <v>129</v>
      </c>
      <c r="E4" s="115">
        <v>30509</v>
      </c>
      <c r="F4" s="115">
        <v>28820</v>
      </c>
      <c r="G4" s="115">
        <v>0</v>
      </c>
      <c r="H4" s="115">
        <v>0</v>
      </c>
      <c r="I4" s="115">
        <v>0</v>
      </c>
      <c r="J4" s="115">
        <v>0</v>
      </c>
      <c r="K4" s="115">
        <v>0</v>
      </c>
      <c r="L4" s="115">
        <v>0</v>
      </c>
      <c r="M4" s="115">
        <v>1689</v>
      </c>
      <c r="N4" s="114" t="s">
        <v>205</v>
      </c>
      <c r="O4" s="114" t="s">
        <v>168</v>
      </c>
      <c r="P4" s="114" t="s">
        <v>169</v>
      </c>
      <c r="Q4" s="114" t="s">
        <v>170</v>
      </c>
      <c r="R4" s="116">
        <v>54602</v>
      </c>
      <c r="S4" s="114" t="s">
        <v>173</v>
      </c>
      <c r="T4" s="114" t="s">
        <v>184</v>
      </c>
      <c r="U4" s="114" t="s">
        <v>185</v>
      </c>
      <c r="V4" s="116">
        <v>77530</v>
      </c>
      <c r="W4" s="116" t="s">
        <v>186</v>
      </c>
      <c r="X4" s="117">
        <v>2</v>
      </c>
      <c r="Y4" s="118">
        <v>375631.86</v>
      </c>
      <c r="Z4" s="118">
        <v>28820</v>
      </c>
      <c r="AA4" s="115">
        <v>1689</v>
      </c>
      <c r="AB4" s="119">
        <v>8.1220480073229143E-2</v>
      </c>
      <c r="AC4" s="120"/>
    </row>
    <row r="5" spans="1:29" s="121" customFormat="1" ht="12.75" x14ac:dyDescent="0.2">
      <c r="A5" s="113">
        <v>8503863</v>
      </c>
      <c r="B5" s="114">
        <v>8503863</v>
      </c>
      <c r="C5" s="114">
        <v>85038632</v>
      </c>
      <c r="D5" s="114" t="s">
        <v>129</v>
      </c>
      <c r="E5" s="115">
        <v>20969.080000000002</v>
      </c>
      <c r="F5" s="115">
        <v>18920</v>
      </c>
      <c r="G5" s="115">
        <v>0</v>
      </c>
      <c r="H5" s="115">
        <v>0</v>
      </c>
      <c r="I5" s="115">
        <v>0</v>
      </c>
      <c r="J5" s="115">
        <v>0</v>
      </c>
      <c r="K5" s="115">
        <v>0</v>
      </c>
      <c r="L5" s="115">
        <v>0</v>
      </c>
      <c r="M5" s="115">
        <v>2049.08</v>
      </c>
      <c r="N5" s="114" t="s">
        <v>172</v>
      </c>
      <c r="O5" s="114" t="s">
        <v>168</v>
      </c>
      <c r="P5" s="114" t="s">
        <v>169</v>
      </c>
      <c r="Q5" s="114" t="s">
        <v>170</v>
      </c>
      <c r="R5" s="116">
        <v>54602</v>
      </c>
      <c r="S5" s="114" t="s">
        <v>206</v>
      </c>
      <c r="T5" s="114" t="s">
        <v>187</v>
      </c>
      <c r="U5" s="114" t="s">
        <v>188</v>
      </c>
      <c r="V5" s="116">
        <v>29000</v>
      </c>
      <c r="W5" s="116" t="s">
        <v>207</v>
      </c>
      <c r="X5" s="117">
        <v>1</v>
      </c>
      <c r="Y5" s="118">
        <v>460850</v>
      </c>
      <c r="Z5" s="118">
        <v>18920</v>
      </c>
      <c r="AA5" s="115">
        <v>2049.08</v>
      </c>
      <c r="AB5" s="119">
        <v>4.5500878810892917E-2</v>
      </c>
      <c r="AC5" s="120"/>
    </row>
    <row r="6" spans="1:29" s="121" customFormat="1" ht="12.75" x14ac:dyDescent="0.2">
      <c r="A6" s="113">
        <v>8500334</v>
      </c>
      <c r="B6" s="114">
        <v>8500334</v>
      </c>
      <c r="C6" s="114">
        <v>85003342</v>
      </c>
      <c r="D6" s="114" t="s">
        <v>129</v>
      </c>
      <c r="E6" s="115">
        <v>11792</v>
      </c>
      <c r="F6" s="115">
        <v>10780</v>
      </c>
      <c r="G6" s="115">
        <v>0</v>
      </c>
      <c r="H6" s="115">
        <v>0</v>
      </c>
      <c r="I6" s="115">
        <v>0</v>
      </c>
      <c r="J6" s="115">
        <v>0</v>
      </c>
      <c r="K6" s="115">
        <v>0</v>
      </c>
      <c r="L6" s="115">
        <v>0</v>
      </c>
      <c r="M6" s="115">
        <v>1012</v>
      </c>
      <c r="N6" s="114" t="s">
        <v>205</v>
      </c>
      <c r="O6" s="114" t="s">
        <v>168</v>
      </c>
      <c r="P6" s="114" t="s">
        <v>169</v>
      </c>
      <c r="Q6" s="114" t="s">
        <v>170</v>
      </c>
      <c r="R6" s="116">
        <v>54602</v>
      </c>
      <c r="S6" s="114" t="s">
        <v>208</v>
      </c>
      <c r="T6" s="114" t="s">
        <v>209</v>
      </c>
      <c r="U6" s="114" t="s">
        <v>194</v>
      </c>
      <c r="V6" s="116">
        <v>45019</v>
      </c>
      <c r="W6" s="116" t="s">
        <v>210</v>
      </c>
      <c r="X6" s="117">
        <v>2</v>
      </c>
      <c r="Y6" s="118">
        <v>247920.83</v>
      </c>
      <c r="Z6" s="118">
        <v>10780</v>
      </c>
      <c r="AA6" s="115">
        <v>1012</v>
      </c>
      <c r="AB6" s="119">
        <v>4.7563570999661464E-2</v>
      </c>
      <c r="AC6" s="120"/>
    </row>
    <row r="7" spans="1:29" s="121" customFormat="1" ht="12.75" x14ac:dyDescent="0.2">
      <c r="A7" s="113">
        <v>8481803</v>
      </c>
      <c r="B7" s="114">
        <v>8481803</v>
      </c>
      <c r="C7" s="114">
        <v>84818032</v>
      </c>
      <c r="D7" s="114" t="s">
        <v>129</v>
      </c>
      <c r="E7" s="115">
        <v>22553</v>
      </c>
      <c r="F7" s="115">
        <v>20020</v>
      </c>
      <c r="G7" s="115">
        <v>0</v>
      </c>
      <c r="H7" s="115">
        <v>0</v>
      </c>
      <c r="I7" s="115">
        <v>0</v>
      </c>
      <c r="J7" s="115">
        <v>0</v>
      </c>
      <c r="K7" s="115">
        <v>0</v>
      </c>
      <c r="L7" s="115">
        <v>0</v>
      </c>
      <c r="M7" s="115">
        <v>2533</v>
      </c>
      <c r="N7" s="114" t="s">
        <v>205</v>
      </c>
      <c r="O7" s="114" t="s">
        <v>168</v>
      </c>
      <c r="P7" s="114" t="s">
        <v>169</v>
      </c>
      <c r="Q7" s="114" t="s">
        <v>170</v>
      </c>
      <c r="R7" s="116">
        <v>54602</v>
      </c>
      <c r="S7" s="114" t="s">
        <v>177</v>
      </c>
      <c r="T7" s="114" t="s">
        <v>178</v>
      </c>
      <c r="U7" s="114" t="s">
        <v>179</v>
      </c>
      <c r="V7" s="116">
        <v>80130</v>
      </c>
      <c r="W7" s="116" t="s">
        <v>180</v>
      </c>
      <c r="X7" s="117">
        <v>1</v>
      </c>
      <c r="Y7" s="118">
        <v>897407.64</v>
      </c>
      <c r="Z7" s="118">
        <v>20020</v>
      </c>
      <c r="AA7" s="115">
        <v>2533</v>
      </c>
      <c r="AB7" s="119">
        <v>2.5131277019215036E-2</v>
      </c>
      <c r="AC7" s="120"/>
    </row>
    <row r="8" spans="1:29" s="121" customFormat="1" ht="12.75" x14ac:dyDescent="0.2">
      <c r="A8" s="113">
        <v>8491732</v>
      </c>
      <c r="B8" s="114">
        <v>8491732</v>
      </c>
      <c r="C8" s="114">
        <v>84917322</v>
      </c>
      <c r="D8" s="114" t="s">
        <v>129</v>
      </c>
      <c r="E8" s="115">
        <v>17803</v>
      </c>
      <c r="F8" s="115">
        <v>16060</v>
      </c>
      <c r="G8" s="115">
        <v>0</v>
      </c>
      <c r="H8" s="115">
        <v>0</v>
      </c>
      <c r="I8" s="115">
        <v>0</v>
      </c>
      <c r="J8" s="115">
        <v>0</v>
      </c>
      <c r="K8" s="115">
        <v>0</v>
      </c>
      <c r="L8" s="115">
        <v>0</v>
      </c>
      <c r="M8" s="115">
        <v>1743</v>
      </c>
      <c r="N8" s="114" t="s">
        <v>205</v>
      </c>
      <c r="O8" s="114" t="s">
        <v>168</v>
      </c>
      <c r="P8" s="114" t="s">
        <v>169</v>
      </c>
      <c r="Q8" s="114" t="s">
        <v>170</v>
      </c>
      <c r="R8" s="116">
        <v>54602</v>
      </c>
      <c r="S8" s="114" t="s">
        <v>211</v>
      </c>
      <c r="T8" s="114" t="s">
        <v>181</v>
      </c>
      <c r="U8" s="114" t="s">
        <v>182</v>
      </c>
      <c r="V8" s="116">
        <v>86010</v>
      </c>
      <c r="W8" s="116" t="s">
        <v>183</v>
      </c>
      <c r="X8" s="117">
        <v>1</v>
      </c>
      <c r="Y8" s="118">
        <v>361972.87</v>
      </c>
      <c r="Z8" s="118">
        <v>16060</v>
      </c>
      <c r="AA8" s="115">
        <v>1743</v>
      </c>
      <c r="AB8" s="119">
        <v>4.91832440370462E-2</v>
      </c>
      <c r="AC8" s="120"/>
    </row>
    <row r="9" spans="1:29" s="121" customFormat="1" ht="12.75" x14ac:dyDescent="0.2">
      <c r="A9" s="113">
        <v>8491745</v>
      </c>
      <c r="B9" s="114">
        <v>8491745</v>
      </c>
      <c r="C9" s="114">
        <v>84917452</v>
      </c>
      <c r="D9" s="114" t="s">
        <v>129</v>
      </c>
      <c r="E9" s="115">
        <v>11842</v>
      </c>
      <c r="F9" s="115">
        <v>10780</v>
      </c>
      <c r="G9" s="115">
        <v>0</v>
      </c>
      <c r="H9" s="115">
        <v>0</v>
      </c>
      <c r="I9" s="115">
        <v>0</v>
      </c>
      <c r="J9" s="115">
        <v>0</v>
      </c>
      <c r="K9" s="115">
        <v>0</v>
      </c>
      <c r="L9" s="115">
        <v>0</v>
      </c>
      <c r="M9" s="115">
        <v>1062</v>
      </c>
      <c r="N9" s="114" t="s">
        <v>205</v>
      </c>
      <c r="O9" s="114" t="s">
        <v>168</v>
      </c>
      <c r="P9" s="114" t="s">
        <v>169</v>
      </c>
      <c r="Q9" s="114" t="s">
        <v>170</v>
      </c>
      <c r="R9" s="116">
        <v>54602</v>
      </c>
      <c r="S9" s="114" t="s">
        <v>189</v>
      </c>
      <c r="T9" s="114" t="s">
        <v>193</v>
      </c>
      <c r="U9" s="114" t="s">
        <v>194</v>
      </c>
      <c r="V9" s="116">
        <v>45560</v>
      </c>
      <c r="W9" s="116" t="s">
        <v>212</v>
      </c>
      <c r="X9" s="117">
        <v>1</v>
      </c>
      <c r="Y9" s="118">
        <v>589580.42000000004</v>
      </c>
      <c r="Z9" s="118">
        <v>10780</v>
      </c>
      <c r="AA9" s="115">
        <v>1062</v>
      </c>
      <c r="AB9" s="119">
        <v>2.0085470273928024E-2</v>
      </c>
      <c r="AC9" s="120"/>
    </row>
    <row r="10" spans="1:29" s="121" customFormat="1" ht="12.75" x14ac:dyDescent="0.2">
      <c r="A10" s="113">
        <v>8492513</v>
      </c>
      <c r="B10" s="114">
        <v>8492513</v>
      </c>
      <c r="C10" s="114">
        <v>84925132</v>
      </c>
      <c r="D10" s="114" t="s">
        <v>129</v>
      </c>
      <c r="E10" s="115">
        <v>32277</v>
      </c>
      <c r="F10" s="115">
        <v>28820</v>
      </c>
      <c r="G10" s="115">
        <v>0</v>
      </c>
      <c r="H10" s="115">
        <v>0</v>
      </c>
      <c r="I10" s="115">
        <v>0</v>
      </c>
      <c r="J10" s="115">
        <v>0</v>
      </c>
      <c r="K10" s="115">
        <v>280</v>
      </c>
      <c r="L10" s="115">
        <v>0</v>
      </c>
      <c r="M10" s="115">
        <v>3177</v>
      </c>
      <c r="N10" s="114" t="s">
        <v>205</v>
      </c>
      <c r="O10" s="114" t="s">
        <v>168</v>
      </c>
      <c r="P10" s="114" t="s">
        <v>169</v>
      </c>
      <c r="Q10" s="114" t="s">
        <v>170</v>
      </c>
      <c r="R10" s="116">
        <v>54602</v>
      </c>
      <c r="S10" s="114" t="s">
        <v>213</v>
      </c>
      <c r="T10" s="114" t="s">
        <v>174</v>
      </c>
      <c r="U10" s="114" t="s">
        <v>175</v>
      </c>
      <c r="V10" s="116">
        <v>83249</v>
      </c>
      <c r="W10" s="116" t="s">
        <v>214</v>
      </c>
      <c r="X10" s="117">
        <v>1</v>
      </c>
      <c r="Y10" s="118">
        <v>9196500</v>
      </c>
      <c r="Z10" s="118">
        <v>28820</v>
      </c>
      <c r="AA10" s="115">
        <v>3457</v>
      </c>
      <c r="AB10" s="119">
        <v>3.5097047789920078E-3</v>
      </c>
      <c r="AC10" s="120"/>
    </row>
    <row r="11" spans="1:29" s="121" customFormat="1" ht="12.75" x14ac:dyDescent="0.2">
      <c r="A11" s="113">
        <v>8481774</v>
      </c>
      <c r="B11" s="114">
        <v>8481774</v>
      </c>
      <c r="C11" s="114">
        <v>84817742</v>
      </c>
      <c r="D11" s="114" t="s">
        <v>129</v>
      </c>
      <c r="E11" s="115">
        <v>2142</v>
      </c>
      <c r="F11" s="115">
        <v>2142</v>
      </c>
      <c r="G11" s="115">
        <v>0</v>
      </c>
      <c r="H11" s="115">
        <v>0</v>
      </c>
      <c r="I11" s="115">
        <v>0</v>
      </c>
      <c r="J11" s="115">
        <v>0</v>
      </c>
      <c r="K11" s="115">
        <v>0</v>
      </c>
      <c r="L11" s="115">
        <v>0</v>
      </c>
      <c r="M11" s="115">
        <v>0</v>
      </c>
      <c r="N11" s="114" t="s">
        <v>205</v>
      </c>
      <c r="O11" s="114" t="s">
        <v>168</v>
      </c>
      <c r="P11" s="114" t="s">
        <v>169</v>
      </c>
      <c r="Q11" s="114" t="s">
        <v>170</v>
      </c>
      <c r="R11" s="116">
        <v>54602</v>
      </c>
      <c r="S11" s="114" t="s">
        <v>199</v>
      </c>
      <c r="T11" s="114" t="s">
        <v>215</v>
      </c>
      <c r="U11" s="114" t="s">
        <v>171</v>
      </c>
      <c r="V11" s="116">
        <v>54830</v>
      </c>
      <c r="W11" s="116" t="s">
        <v>216</v>
      </c>
      <c r="X11" s="117">
        <v>1</v>
      </c>
      <c r="Y11" s="118">
        <v>105971.86</v>
      </c>
      <c r="Z11" s="118">
        <v>2142</v>
      </c>
      <c r="AA11" s="115">
        <v>0</v>
      </c>
      <c r="AB11" s="119">
        <v>2.0212913126182744E-2</v>
      </c>
      <c r="AC11" s="120"/>
    </row>
    <row r="12" spans="1:29" s="121" customFormat="1" ht="12.75" x14ac:dyDescent="0.2">
      <c r="A12" s="113">
        <v>8455969</v>
      </c>
      <c r="B12" s="114">
        <v>8455969</v>
      </c>
      <c r="C12" s="114">
        <v>84559692</v>
      </c>
      <c r="D12" s="114" t="s">
        <v>129</v>
      </c>
      <c r="E12" s="115">
        <v>11769.82</v>
      </c>
      <c r="F12" s="115">
        <v>11400</v>
      </c>
      <c r="G12" s="115">
        <v>0</v>
      </c>
      <c r="H12" s="115">
        <v>0</v>
      </c>
      <c r="I12" s="115">
        <v>0</v>
      </c>
      <c r="J12" s="115">
        <v>0</v>
      </c>
      <c r="K12" s="115">
        <v>0</v>
      </c>
      <c r="L12" s="115">
        <v>0</v>
      </c>
      <c r="M12" s="115">
        <v>369.82</v>
      </c>
      <c r="N12" s="114" t="s">
        <v>205</v>
      </c>
      <c r="O12" s="114" t="s">
        <v>168</v>
      </c>
      <c r="P12" s="114" t="s">
        <v>169</v>
      </c>
      <c r="Q12" s="114" t="s">
        <v>170</v>
      </c>
      <c r="R12" s="116">
        <v>54602</v>
      </c>
      <c r="S12" s="114" t="s">
        <v>217</v>
      </c>
      <c r="T12" s="114" t="s">
        <v>218</v>
      </c>
      <c r="U12" s="114" t="s">
        <v>219</v>
      </c>
      <c r="V12" s="116">
        <v>39075</v>
      </c>
      <c r="W12" s="116" t="s">
        <v>220</v>
      </c>
      <c r="X12" s="117">
        <v>1</v>
      </c>
      <c r="Y12" s="118">
        <v>686255.5</v>
      </c>
      <c r="Z12" s="118">
        <v>11400</v>
      </c>
      <c r="AA12" s="115">
        <v>369.82</v>
      </c>
      <c r="AB12" s="119">
        <v>1.7150784219580023E-2</v>
      </c>
      <c r="AC12" s="120"/>
    </row>
    <row r="13" spans="1:29" s="121" customFormat="1" ht="12.75" x14ac:dyDescent="0.2">
      <c r="A13" s="113">
        <v>8481776</v>
      </c>
      <c r="B13" s="114">
        <v>8481776</v>
      </c>
      <c r="C13" s="114">
        <v>84817762</v>
      </c>
      <c r="D13" s="114" t="s">
        <v>129</v>
      </c>
      <c r="E13" s="115">
        <v>6008.49</v>
      </c>
      <c r="F13" s="115">
        <v>3795</v>
      </c>
      <c r="G13" s="115">
        <v>0</v>
      </c>
      <c r="H13" s="115">
        <v>0</v>
      </c>
      <c r="I13" s="115">
        <v>1138.5</v>
      </c>
      <c r="J13" s="115">
        <v>0</v>
      </c>
      <c r="K13" s="115">
        <v>600</v>
      </c>
      <c r="L13" s="115">
        <v>0</v>
      </c>
      <c r="M13" s="115">
        <v>474.99</v>
      </c>
      <c r="N13" s="114" t="s">
        <v>205</v>
      </c>
      <c r="O13" s="114" t="s">
        <v>168</v>
      </c>
      <c r="P13" s="114" t="s">
        <v>169</v>
      </c>
      <c r="Q13" s="114" t="s">
        <v>170</v>
      </c>
      <c r="R13" s="116">
        <v>54602</v>
      </c>
      <c r="S13" s="114" t="s">
        <v>190</v>
      </c>
      <c r="T13" s="114" t="s">
        <v>191</v>
      </c>
      <c r="U13" s="114" t="s">
        <v>171</v>
      </c>
      <c r="V13" s="116">
        <v>52000</v>
      </c>
      <c r="W13" s="116" t="s">
        <v>192</v>
      </c>
      <c r="X13" s="117">
        <v>1</v>
      </c>
      <c r="Y13" s="118">
        <v>128760</v>
      </c>
      <c r="Z13" s="118">
        <v>4933.5</v>
      </c>
      <c r="AA13" s="115">
        <v>1074.99</v>
      </c>
      <c r="AB13" s="119">
        <v>4.6664259086672877E-2</v>
      </c>
      <c r="AC13" s="120"/>
    </row>
    <row r="14" spans="1:29" s="121" customFormat="1" ht="12.75" x14ac:dyDescent="0.2">
      <c r="A14" s="113">
        <v>8440302</v>
      </c>
      <c r="B14" s="114">
        <v>8440302</v>
      </c>
      <c r="C14" s="114">
        <v>84403022</v>
      </c>
      <c r="D14" s="114" t="s">
        <v>129</v>
      </c>
      <c r="E14" s="115">
        <v>24225.21</v>
      </c>
      <c r="F14" s="115">
        <v>20020</v>
      </c>
      <c r="G14" s="115">
        <v>0</v>
      </c>
      <c r="H14" s="115">
        <v>0</v>
      </c>
      <c r="I14" s="115">
        <v>0</v>
      </c>
      <c r="J14" s="115">
        <v>0</v>
      </c>
      <c r="K14" s="115">
        <v>0</v>
      </c>
      <c r="L14" s="115">
        <v>1586.21</v>
      </c>
      <c r="M14" s="115">
        <v>2619</v>
      </c>
      <c r="N14" s="114" t="s">
        <v>205</v>
      </c>
      <c r="O14" s="114" t="s">
        <v>168</v>
      </c>
      <c r="P14" s="114" t="s">
        <v>169</v>
      </c>
      <c r="Q14" s="114" t="s">
        <v>170</v>
      </c>
      <c r="R14" s="116">
        <v>54602</v>
      </c>
      <c r="S14" s="114" t="s">
        <v>221</v>
      </c>
      <c r="T14" s="114" t="s">
        <v>178</v>
      </c>
      <c r="U14" s="114" t="s">
        <v>179</v>
      </c>
      <c r="V14" s="116">
        <v>80104</v>
      </c>
      <c r="W14" s="116" t="s">
        <v>222</v>
      </c>
      <c r="X14" s="117">
        <v>3</v>
      </c>
      <c r="Y14" s="118">
        <v>844799.21</v>
      </c>
      <c r="Z14" s="118">
        <v>20020</v>
      </c>
      <c r="AA14" s="115">
        <v>4205.21</v>
      </c>
      <c r="AB14" s="119">
        <v>2.8675701531491727E-2</v>
      </c>
      <c r="AC14" s="120"/>
    </row>
    <row r="15" spans="1:29" s="121" customFormat="1" ht="12.75" x14ac:dyDescent="0.2">
      <c r="A15" s="113">
        <v>8456028</v>
      </c>
      <c r="B15" s="114">
        <v>8456028</v>
      </c>
      <c r="C15" s="114">
        <v>84560282</v>
      </c>
      <c r="D15" s="114" t="s">
        <v>129</v>
      </c>
      <c r="E15" s="115">
        <v>11769.8</v>
      </c>
      <c r="F15" s="115">
        <v>11400</v>
      </c>
      <c r="G15" s="115">
        <v>0</v>
      </c>
      <c r="H15" s="115">
        <v>0</v>
      </c>
      <c r="I15" s="115">
        <v>0</v>
      </c>
      <c r="J15" s="115">
        <v>0</v>
      </c>
      <c r="K15" s="115">
        <v>0</v>
      </c>
      <c r="L15" s="115">
        <v>0</v>
      </c>
      <c r="M15" s="115">
        <v>369.8</v>
      </c>
      <c r="N15" s="114" t="s">
        <v>205</v>
      </c>
      <c r="O15" s="114" t="s">
        <v>168</v>
      </c>
      <c r="P15" s="114" t="s">
        <v>169</v>
      </c>
      <c r="Q15" s="114" t="s">
        <v>170</v>
      </c>
      <c r="R15" s="116">
        <v>54602</v>
      </c>
      <c r="S15" s="114" t="s">
        <v>217</v>
      </c>
      <c r="T15" s="114" t="s">
        <v>218</v>
      </c>
      <c r="U15" s="114" t="s">
        <v>219</v>
      </c>
      <c r="V15" s="116">
        <v>39075</v>
      </c>
      <c r="W15" s="116" t="s">
        <v>220</v>
      </c>
      <c r="X15" s="117">
        <v>1</v>
      </c>
      <c r="Y15" s="118">
        <v>716896.08</v>
      </c>
      <c r="Z15" s="118">
        <v>11400</v>
      </c>
      <c r="AA15" s="115">
        <v>369.8</v>
      </c>
      <c r="AB15" s="119">
        <v>1.6417721240713157E-2</v>
      </c>
      <c r="AC15" s="120"/>
    </row>
    <row r="16" spans="1:29" s="19" customFormat="1" ht="12" customHeight="1" x14ac:dyDescent="0.2">
      <c r="A16" s="1">
        <v>8490623</v>
      </c>
      <c r="B16" s="2">
        <v>8490623</v>
      </c>
      <c r="C16" s="2">
        <v>84906232</v>
      </c>
      <c r="D16" s="2" t="s">
        <v>129</v>
      </c>
      <c r="E16" s="3">
        <v>30991</v>
      </c>
      <c r="F16" s="3">
        <v>28820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2171</v>
      </c>
      <c r="N16" s="2" t="s">
        <v>205</v>
      </c>
      <c r="O16" s="2" t="s">
        <v>168</v>
      </c>
      <c r="P16" s="2" t="s">
        <v>169</v>
      </c>
      <c r="Q16" s="2" t="s">
        <v>170</v>
      </c>
      <c r="R16" s="4">
        <v>54602</v>
      </c>
      <c r="S16" s="2" t="s">
        <v>173</v>
      </c>
      <c r="T16" s="2" t="s">
        <v>174</v>
      </c>
      <c r="U16" s="2" t="s">
        <v>175</v>
      </c>
      <c r="V16" s="4">
        <v>83299</v>
      </c>
      <c r="W16" s="4" t="s">
        <v>176</v>
      </c>
      <c r="X16" s="4">
        <v>2</v>
      </c>
      <c r="Y16" s="3">
        <v>661078.79</v>
      </c>
      <c r="Z16" s="3">
        <v>28820</v>
      </c>
      <c r="AA16" s="3">
        <v>2171</v>
      </c>
      <c r="AB16" s="5">
        <v>4.6879434749373818E-2</v>
      </c>
    </row>
    <row r="17" spans="1:28" s="19" customFormat="1" ht="12" customHeight="1" x14ac:dyDescent="0.2">
      <c r="A17" s="1">
        <v>8491735</v>
      </c>
      <c r="B17" s="2">
        <v>8491735</v>
      </c>
      <c r="C17" s="2">
        <v>84917352</v>
      </c>
      <c r="D17" s="2" t="s">
        <v>129</v>
      </c>
      <c r="E17" s="3">
        <v>23510.41</v>
      </c>
      <c r="F17" s="3">
        <v>21890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1620.41</v>
      </c>
      <c r="N17" s="2" t="s">
        <v>205</v>
      </c>
      <c r="O17" s="2" t="s">
        <v>168</v>
      </c>
      <c r="P17" s="2" t="s">
        <v>169</v>
      </c>
      <c r="Q17" s="2" t="s">
        <v>170</v>
      </c>
      <c r="R17" s="4">
        <v>54602</v>
      </c>
      <c r="S17" s="2" t="s">
        <v>189</v>
      </c>
      <c r="T17" s="2" t="s">
        <v>223</v>
      </c>
      <c r="U17" s="2" t="s">
        <v>224</v>
      </c>
      <c r="V17" s="4">
        <v>31100</v>
      </c>
      <c r="W17" s="4" t="s">
        <v>225</v>
      </c>
      <c r="X17" s="4">
        <v>1</v>
      </c>
      <c r="Y17" s="3">
        <v>341461.12</v>
      </c>
      <c r="Z17" s="3">
        <v>21890</v>
      </c>
      <c r="AA17" s="3">
        <v>1620.41</v>
      </c>
      <c r="AB17" s="5">
        <v>6.885237768797807E-2</v>
      </c>
    </row>
    <row r="18" spans="1:28" s="19" customFormat="1" ht="12" customHeight="1" x14ac:dyDescent="0.2">
      <c r="A18" s="1">
        <v>8502169</v>
      </c>
      <c r="B18" s="2">
        <v>8502169</v>
      </c>
      <c r="C18" s="2">
        <v>85021692</v>
      </c>
      <c r="D18" s="2" t="s">
        <v>129</v>
      </c>
      <c r="E18" s="3">
        <v>14288</v>
      </c>
      <c r="F18" s="3">
        <v>13640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648</v>
      </c>
      <c r="N18" s="2" t="s">
        <v>205</v>
      </c>
      <c r="O18" s="2" t="s">
        <v>168</v>
      </c>
      <c r="P18" s="2" t="s">
        <v>169</v>
      </c>
      <c r="Q18" s="2" t="s">
        <v>170</v>
      </c>
      <c r="R18" s="4">
        <v>54602</v>
      </c>
      <c r="S18" s="2" t="s">
        <v>226</v>
      </c>
      <c r="T18" s="2" t="s">
        <v>227</v>
      </c>
      <c r="U18" s="2" t="s">
        <v>195</v>
      </c>
      <c r="V18" s="4">
        <v>64260</v>
      </c>
      <c r="W18" s="4" t="s">
        <v>228</v>
      </c>
      <c r="X18" s="4">
        <v>1</v>
      </c>
      <c r="Y18" s="3">
        <v>384314.78</v>
      </c>
      <c r="Z18" s="3">
        <v>13640</v>
      </c>
      <c r="AA18" s="3">
        <v>648</v>
      </c>
      <c r="AB18" s="5">
        <v>3.7177857172185774E-2</v>
      </c>
    </row>
    <row r="19" spans="1:28" s="19" customFormat="1" ht="12" customHeight="1" x14ac:dyDescent="0.2">
      <c r="A19" s="1">
        <v>8489839</v>
      </c>
      <c r="B19" s="2">
        <v>8489839</v>
      </c>
      <c r="C19" s="2">
        <v>84898392</v>
      </c>
      <c r="D19" s="2" t="s">
        <v>129</v>
      </c>
      <c r="E19" s="3">
        <v>1632</v>
      </c>
      <c r="F19" s="3">
        <v>1632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202</v>
      </c>
      <c r="O19" s="2" t="s">
        <v>168</v>
      </c>
      <c r="P19" s="2" t="s">
        <v>169</v>
      </c>
      <c r="Q19" s="2" t="s">
        <v>170</v>
      </c>
      <c r="R19" s="4">
        <v>54602</v>
      </c>
      <c r="S19" s="2" t="s">
        <v>229</v>
      </c>
      <c r="T19" s="2" t="s">
        <v>169</v>
      </c>
      <c r="U19" s="2" t="s">
        <v>171</v>
      </c>
      <c r="V19" s="4">
        <v>54600</v>
      </c>
      <c r="W19" s="4" t="s">
        <v>230</v>
      </c>
      <c r="X19" s="4">
        <v>1</v>
      </c>
      <c r="Y19" s="3">
        <v>10638000</v>
      </c>
      <c r="Z19" s="3">
        <v>1632</v>
      </c>
      <c r="AA19" s="3">
        <v>0</v>
      </c>
      <c r="AB19" s="5">
        <v>1.5341229554427524E-4</v>
      </c>
    </row>
    <row r="20" spans="1:28" s="19" customFormat="1" ht="12" customHeight="1" x14ac:dyDescent="0.2">
      <c r="A20" s="1">
        <v>8455968</v>
      </c>
      <c r="B20" s="2">
        <v>8455968</v>
      </c>
      <c r="C20" s="2">
        <v>84559682</v>
      </c>
      <c r="D20" s="2" t="s">
        <v>129</v>
      </c>
      <c r="E20" s="3">
        <v>12124.13</v>
      </c>
      <c r="F20" s="3">
        <v>11400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300</v>
      </c>
      <c r="M20" s="3">
        <v>424.13</v>
      </c>
      <c r="N20" s="2" t="s">
        <v>205</v>
      </c>
      <c r="O20" s="2" t="s">
        <v>168</v>
      </c>
      <c r="P20" s="2" t="s">
        <v>169</v>
      </c>
      <c r="Q20" s="2" t="s">
        <v>170</v>
      </c>
      <c r="R20" s="4">
        <v>54602</v>
      </c>
      <c r="S20" s="2" t="s">
        <v>217</v>
      </c>
      <c r="T20" s="2" t="s">
        <v>218</v>
      </c>
      <c r="U20" s="2" t="s">
        <v>219</v>
      </c>
      <c r="V20" s="4">
        <v>39075</v>
      </c>
      <c r="W20" s="4" t="s">
        <v>220</v>
      </c>
      <c r="X20" s="4">
        <v>2</v>
      </c>
      <c r="Y20" s="3">
        <v>141872.41</v>
      </c>
      <c r="Z20" s="3">
        <v>11400</v>
      </c>
      <c r="AA20" s="3">
        <v>724.13</v>
      </c>
      <c r="AB20" s="5">
        <v>8.5457982986262088E-2</v>
      </c>
    </row>
    <row r="21" spans="1:28" s="19" customFormat="1" ht="12" customHeight="1" x14ac:dyDescent="0.2">
      <c r="A21" s="1">
        <v>8504030</v>
      </c>
      <c r="B21" s="2">
        <v>8504030</v>
      </c>
      <c r="C21" s="2">
        <v>85040302</v>
      </c>
      <c r="D21" s="2" t="s">
        <v>129</v>
      </c>
      <c r="E21" s="3">
        <v>2342</v>
      </c>
      <c r="F21" s="3">
        <v>2142</v>
      </c>
      <c r="G21" s="3">
        <v>0</v>
      </c>
      <c r="H21" s="3">
        <v>0</v>
      </c>
      <c r="I21" s="3">
        <v>0</v>
      </c>
      <c r="J21" s="3">
        <v>0</v>
      </c>
      <c r="K21" s="3">
        <v>200</v>
      </c>
      <c r="L21" s="3">
        <v>0</v>
      </c>
      <c r="M21" s="3">
        <v>0</v>
      </c>
      <c r="N21" s="2" t="s">
        <v>205</v>
      </c>
      <c r="O21" s="2" t="s">
        <v>168</v>
      </c>
      <c r="P21" s="2" t="s">
        <v>169</v>
      </c>
      <c r="Q21" s="2" t="s">
        <v>170</v>
      </c>
      <c r="R21" s="4">
        <v>54602</v>
      </c>
      <c r="S21" s="2" t="s">
        <v>231</v>
      </c>
      <c r="T21" s="2" t="s">
        <v>200</v>
      </c>
      <c r="U21" s="2" t="s">
        <v>201</v>
      </c>
      <c r="V21" s="4">
        <v>3100</v>
      </c>
      <c r="W21" s="4" t="s">
        <v>232</v>
      </c>
      <c r="X21" s="4">
        <v>2</v>
      </c>
      <c r="Y21" s="3">
        <v>225770.47</v>
      </c>
      <c r="Z21" s="3">
        <v>2142</v>
      </c>
      <c r="AA21" s="3">
        <v>200</v>
      </c>
      <c r="AB21" s="5">
        <v>1.0373367252147722E-2</v>
      </c>
    </row>
    <row r="22" spans="1:28" s="19" customFormat="1" ht="12" customHeight="1" x14ac:dyDescent="0.2">
      <c r="A22" s="1">
        <v>8491864</v>
      </c>
      <c r="B22" s="2">
        <v>8491864</v>
      </c>
      <c r="C22" s="2">
        <v>84918642</v>
      </c>
      <c r="D22" s="2" t="s">
        <v>129</v>
      </c>
      <c r="E22" s="3">
        <v>2542</v>
      </c>
      <c r="F22" s="3">
        <v>2142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400</v>
      </c>
      <c r="N22" s="2" t="s">
        <v>205</v>
      </c>
      <c r="O22" s="2" t="s">
        <v>168</v>
      </c>
      <c r="P22" s="2" t="s">
        <v>169</v>
      </c>
      <c r="Q22" s="2" t="s">
        <v>170</v>
      </c>
      <c r="R22" s="4">
        <v>54602</v>
      </c>
      <c r="S22" s="2" t="s">
        <v>233</v>
      </c>
      <c r="T22" s="2" t="s">
        <v>234</v>
      </c>
      <c r="U22" s="2" t="s">
        <v>171</v>
      </c>
      <c r="V22" s="4">
        <v>53370</v>
      </c>
      <c r="W22" s="4" t="s">
        <v>235</v>
      </c>
      <c r="X22" s="4">
        <v>2</v>
      </c>
      <c r="Y22" s="3">
        <v>541700</v>
      </c>
      <c r="Z22" s="3">
        <v>2142</v>
      </c>
      <c r="AA22" s="3">
        <v>400</v>
      </c>
      <c r="AB22" s="5">
        <v>4.6926342994277276E-3</v>
      </c>
    </row>
    <row r="23" spans="1:28" s="19" customFormat="1" ht="12" customHeight="1" x14ac:dyDescent="0.2">
      <c r="A23" s="1">
        <v>8500292</v>
      </c>
      <c r="B23" s="2">
        <v>8500292</v>
      </c>
      <c r="C23" s="2">
        <v>85002922</v>
      </c>
      <c r="D23" s="2" t="s">
        <v>129</v>
      </c>
      <c r="E23" s="3">
        <v>11792</v>
      </c>
      <c r="F23" s="3">
        <v>10780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1012</v>
      </c>
      <c r="N23" s="2" t="s">
        <v>205</v>
      </c>
      <c r="O23" s="2" t="s">
        <v>168</v>
      </c>
      <c r="P23" s="2" t="s">
        <v>169</v>
      </c>
      <c r="Q23" s="2" t="s">
        <v>170</v>
      </c>
      <c r="R23" s="4">
        <v>54602</v>
      </c>
      <c r="S23" s="2" t="s">
        <v>196</v>
      </c>
      <c r="T23" s="2" t="s">
        <v>197</v>
      </c>
      <c r="U23" s="2" t="s">
        <v>194</v>
      </c>
      <c r="V23" s="4">
        <v>44900</v>
      </c>
      <c r="W23" s="4" t="s">
        <v>198</v>
      </c>
      <c r="X23" s="4">
        <v>2</v>
      </c>
      <c r="Y23" s="3">
        <v>269711.02</v>
      </c>
      <c r="Z23" s="3">
        <v>10780</v>
      </c>
      <c r="AA23" s="3">
        <v>1012</v>
      </c>
      <c r="AB23" s="5">
        <v>4.3720868357548015E-2</v>
      </c>
    </row>
    <row r="24" spans="1:28" s="19" customFormat="1" ht="12" customHeight="1" x14ac:dyDescent="0.2">
      <c r="A24" s="1">
        <v>8506663</v>
      </c>
      <c r="B24" s="2">
        <v>8506663</v>
      </c>
      <c r="C24" s="2">
        <v>85066632</v>
      </c>
      <c r="D24" s="2" t="s">
        <v>129</v>
      </c>
      <c r="E24" s="3">
        <v>14568</v>
      </c>
      <c r="F24" s="3">
        <v>13640</v>
      </c>
      <c r="G24" s="3">
        <v>0</v>
      </c>
      <c r="H24" s="3">
        <v>0</v>
      </c>
      <c r="I24" s="3">
        <v>0</v>
      </c>
      <c r="J24" s="3">
        <v>0</v>
      </c>
      <c r="K24" s="3">
        <v>280</v>
      </c>
      <c r="L24" s="3">
        <v>0</v>
      </c>
      <c r="M24" s="3">
        <v>648</v>
      </c>
      <c r="N24" s="2" t="s">
        <v>205</v>
      </c>
      <c r="O24" s="2" t="s">
        <v>168</v>
      </c>
      <c r="P24" s="2" t="s">
        <v>169</v>
      </c>
      <c r="Q24" s="2" t="s">
        <v>170</v>
      </c>
      <c r="R24" s="4">
        <v>54602</v>
      </c>
      <c r="S24" s="2" t="s">
        <v>236</v>
      </c>
      <c r="T24" s="2" t="s">
        <v>227</v>
      </c>
      <c r="U24" s="2" t="s">
        <v>195</v>
      </c>
      <c r="V24" s="4">
        <v>64650</v>
      </c>
      <c r="W24" s="4" t="s">
        <v>237</v>
      </c>
      <c r="X24" s="4">
        <v>1</v>
      </c>
      <c r="Y24" s="3">
        <v>10938000</v>
      </c>
      <c r="Z24" s="3">
        <v>13640</v>
      </c>
      <c r="AA24" s="3">
        <v>928</v>
      </c>
      <c r="AB24" s="5">
        <v>1.3318705430608885E-3</v>
      </c>
    </row>
    <row r="25" spans="1:28" s="19" customFormat="1" ht="12" customHeight="1" x14ac:dyDescent="0.2">
      <c r="A25" s="1">
        <v>8476186</v>
      </c>
      <c r="B25" s="2">
        <v>8476186</v>
      </c>
      <c r="C25" s="2">
        <v>84761862</v>
      </c>
      <c r="D25" s="2" t="s">
        <v>129</v>
      </c>
      <c r="E25" s="3">
        <v>29670.68</v>
      </c>
      <c r="F25" s="3">
        <v>28050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1620.68</v>
      </c>
      <c r="N25" s="2" t="s">
        <v>205</v>
      </c>
      <c r="O25" s="2" t="s">
        <v>168</v>
      </c>
      <c r="P25" s="2" t="s">
        <v>169</v>
      </c>
      <c r="Q25" s="2" t="s">
        <v>170</v>
      </c>
      <c r="R25" s="4">
        <v>54602</v>
      </c>
      <c r="S25" s="2" t="s">
        <v>173</v>
      </c>
      <c r="T25" s="2" t="s">
        <v>238</v>
      </c>
      <c r="U25" s="2" t="s">
        <v>224</v>
      </c>
      <c r="V25" s="4">
        <v>32600</v>
      </c>
      <c r="W25" s="4" t="s">
        <v>239</v>
      </c>
      <c r="X25" s="4">
        <v>1</v>
      </c>
      <c r="Y25" s="3">
        <v>579235.22</v>
      </c>
      <c r="Z25" s="3">
        <v>28050</v>
      </c>
      <c r="AA25" s="3">
        <v>1620.68</v>
      </c>
      <c r="AB25" s="5">
        <v>5.1223887939687095E-2</v>
      </c>
    </row>
    <row r="26" spans="1:28" s="19" customFormat="1" ht="12" customHeight="1" x14ac:dyDescent="0.2">
      <c r="A26" s="1">
        <v>8456027</v>
      </c>
      <c r="B26" s="2">
        <v>8456027</v>
      </c>
      <c r="C26" s="2">
        <v>84560272</v>
      </c>
      <c r="D26" s="2" t="s">
        <v>129</v>
      </c>
      <c r="E26" s="3">
        <v>11769.8</v>
      </c>
      <c r="F26" s="3">
        <v>11400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369.8</v>
      </c>
      <c r="N26" s="2" t="s">
        <v>205</v>
      </c>
      <c r="O26" s="2" t="s">
        <v>168</v>
      </c>
      <c r="P26" s="2" t="s">
        <v>169</v>
      </c>
      <c r="Q26" s="2" t="s">
        <v>170</v>
      </c>
      <c r="R26" s="4">
        <v>54602</v>
      </c>
      <c r="S26" s="2" t="s">
        <v>217</v>
      </c>
      <c r="T26" s="2" t="s">
        <v>218</v>
      </c>
      <c r="U26" s="2" t="s">
        <v>219</v>
      </c>
      <c r="V26" s="4">
        <v>39075</v>
      </c>
      <c r="W26" s="4" t="s">
        <v>220</v>
      </c>
      <c r="X26" s="4">
        <v>1</v>
      </c>
      <c r="Y26" s="3">
        <v>533553.35</v>
      </c>
      <c r="Z26" s="3">
        <v>11400</v>
      </c>
      <c r="AA26" s="3">
        <v>369.8</v>
      </c>
      <c r="AB26" s="5">
        <v>2.2059274859768007E-2</v>
      </c>
    </row>
    <row r="27" spans="1:28" s="19" customFormat="1" ht="12" customHeight="1" x14ac:dyDescent="0.2">
      <c r="A27" s="1">
        <v>8506665</v>
      </c>
      <c r="B27" s="2">
        <v>8506665</v>
      </c>
      <c r="C27" s="2">
        <v>85066652</v>
      </c>
      <c r="D27" s="2" t="s">
        <v>129</v>
      </c>
      <c r="E27" s="3">
        <v>14568</v>
      </c>
      <c r="F27" s="3">
        <v>13640</v>
      </c>
      <c r="G27" s="3">
        <v>0</v>
      </c>
      <c r="H27" s="3">
        <v>0</v>
      </c>
      <c r="I27" s="3">
        <v>0</v>
      </c>
      <c r="J27" s="3">
        <v>0</v>
      </c>
      <c r="K27" s="3">
        <v>280</v>
      </c>
      <c r="L27" s="3">
        <v>0</v>
      </c>
      <c r="M27" s="3">
        <v>648</v>
      </c>
      <c r="N27" s="2" t="s">
        <v>205</v>
      </c>
      <c r="O27" s="2" t="s">
        <v>168</v>
      </c>
      <c r="P27" s="2" t="s">
        <v>169</v>
      </c>
      <c r="Q27" s="2" t="s">
        <v>170</v>
      </c>
      <c r="R27" s="4">
        <v>54602</v>
      </c>
      <c r="S27" s="2" t="s">
        <v>236</v>
      </c>
      <c r="T27" s="2" t="s">
        <v>227</v>
      </c>
      <c r="U27" s="2" t="s">
        <v>195</v>
      </c>
      <c r="V27" s="4">
        <v>64650</v>
      </c>
      <c r="W27" s="4" t="s">
        <v>237</v>
      </c>
      <c r="X27" s="4">
        <v>2</v>
      </c>
      <c r="Y27" s="3">
        <v>12513003.25</v>
      </c>
      <c r="Z27" s="3">
        <v>13640</v>
      </c>
      <c r="AA27" s="3">
        <v>928</v>
      </c>
      <c r="AB27" s="5">
        <v>1.1642288992452711E-3</v>
      </c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/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/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/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/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/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/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/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/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/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/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/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/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/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/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/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/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/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/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/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/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ref="AB48:AB66" si="0">+Z48/Y48</f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0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0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0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0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0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0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0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0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0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0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0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0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0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0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0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0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0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0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ref="AB67:AB130" si="1">+Z67/Y67</f>
        <v>#DIV/0!</v>
      </c>
    </row>
    <row r="68" spans="1:28" s="19" customFormat="1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1"/>
        <v>#DIV/0!</v>
      </c>
    </row>
    <row r="69" spans="1:28" s="19" customFormat="1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1"/>
        <v>#DIV/0!</v>
      </c>
    </row>
    <row r="70" spans="1:28" s="19" customFormat="1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1"/>
        <v>#DIV/0!</v>
      </c>
    </row>
    <row r="71" spans="1:28" s="19" customFormat="1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1"/>
        <v>#DIV/0!</v>
      </c>
    </row>
    <row r="72" spans="1:28" s="19" customFormat="1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1"/>
        <v>#DIV/0!</v>
      </c>
    </row>
    <row r="73" spans="1:28" s="19" customFormat="1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1"/>
        <v>#DIV/0!</v>
      </c>
    </row>
    <row r="74" spans="1:28" s="19" customFormat="1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1"/>
        <v>#DIV/0!</v>
      </c>
    </row>
    <row r="75" spans="1:28" s="19" customFormat="1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1"/>
        <v>#DIV/0!</v>
      </c>
    </row>
    <row r="76" spans="1:28" s="19" customFormat="1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1"/>
        <v>#DIV/0!</v>
      </c>
    </row>
    <row r="77" spans="1:28" s="19" customFormat="1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1"/>
        <v>#DIV/0!</v>
      </c>
    </row>
    <row r="78" spans="1:28" s="19" customFormat="1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1"/>
        <v>#DIV/0!</v>
      </c>
    </row>
    <row r="79" spans="1:28" s="19" customFormat="1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1"/>
        <v>#DIV/0!</v>
      </c>
    </row>
    <row r="80" spans="1:28" s="19" customFormat="1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1"/>
        <v>#DIV/0!</v>
      </c>
    </row>
    <row r="81" spans="1:28" s="19" customFormat="1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1"/>
        <v>#DIV/0!</v>
      </c>
    </row>
    <row r="82" spans="1:28" s="19" customFormat="1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1"/>
        <v>#DIV/0!</v>
      </c>
    </row>
    <row r="83" spans="1:28" s="19" customFormat="1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1"/>
        <v>#DIV/0!</v>
      </c>
    </row>
    <row r="84" spans="1:28" s="19" customFormat="1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1"/>
        <v>#DIV/0!</v>
      </c>
    </row>
    <row r="85" spans="1:28" s="19" customFormat="1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1"/>
        <v>#DIV/0!</v>
      </c>
    </row>
    <row r="86" spans="1:28" s="19" customFormat="1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1"/>
        <v>#DIV/0!</v>
      </c>
    </row>
    <row r="87" spans="1:28" s="19" customFormat="1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1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1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1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1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1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1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1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1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1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1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1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1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1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1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1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1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1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1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1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1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1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1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1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1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si="1"/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1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1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1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1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1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1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1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1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1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1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1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1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1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1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1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1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1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1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1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ref="AB131:AB183" si="2">+Z131/Y131</f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2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2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2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2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2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2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2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2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2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2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2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2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2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2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2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2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2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2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2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2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2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2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2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2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2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2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2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2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2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2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2"/>
        <v>#DIV/0!</v>
      </c>
    </row>
    <row r="163" spans="1:28" ht="12" hidden="1" customHeight="1" x14ac:dyDescent="0.2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3"/>
      <c r="N163" s="2"/>
      <c r="O163" s="2"/>
      <c r="P163" s="2"/>
      <c r="Q163" s="2"/>
      <c r="R163" s="4"/>
      <c r="S163" s="2"/>
      <c r="T163" s="2"/>
      <c r="U163" s="2"/>
      <c r="V163" s="4"/>
      <c r="W163" s="4"/>
      <c r="X163" s="4"/>
      <c r="Y163" s="3"/>
      <c r="Z163" s="3"/>
      <c r="AA163" s="3"/>
      <c r="AB163" s="5" t="e">
        <f t="shared" si="2"/>
        <v>#DIV/0!</v>
      </c>
    </row>
    <row r="164" spans="1:28" ht="12" hidden="1" customHeight="1" x14ac:dyDescent="0.2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3"/>
      <c r="N164" s="2"/>
      <c r="O164" s="2"/>
      <c r="P164" s="2"/>
      <c r="Q164" s="2"/>
      <c r="R164" s="4"/>
      <c r="S164" s="2"/>
      <c r="T164" s="2"/>
      <c r="U164" s="2"/>
      <c r="V164" s="4"/>
      <c r="W164" s="4"/>
      <c r="X164" s="4"/>
      <c r="Y164" s="3"/>
      <c r="Z164" s="3"/>
      <c r="AA164" s="3"/>
      <c r="AB164" s="5" t="e">
        <f t="shared" si="2"/>
        <v>#DIV/0!</v>
      </c>
    </row>
    <row r="165" spans="1:28" ht="12" hidden="1" customHeight="1" x14ac:dyDescent="0.2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3"/>
      <c r="N165" s="2"/>
      <c r="O165" s="2"/>
      <c r="P165" s="2"/>
      <c r="Q165" s="2"/>
      <c r="R165" s="4"/>
      <c r="S165" s="2"/>
      <c r="T165" s="2"/>
      <c r="U165" s="2"/>
      <c r="V165" s="4"/>
      <c r="W165" s="4"/>
      <c r="X165" s="4"/>
      <c r="Y165" s="3"/>
      <c r="Z165" s="3"/>
      <c r="AA165" s="3"/>
      <c r="AB165" s="5" t="e">
        <f t="shared" si="2"/>
        <v>#DIV/0!</v>
      </c>
    </row>
    <row r="166" spans="1:28" ht="12" hidden="1" customHeight="1" x14ac:dyDescent="0.2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3"/>
      <c r="N166" s="2"/>
      <c r="O166" s="2"/>
      <c r="P166" s="2"/>
      <c r="Q166" s="2"/>
      <c r="R166" s="4"/>
      <c r="S166" s="2"/>
      <c r="T166" s="2"/>
      <c r="U166" s="2"/>
      <c r="V166" s="4"/>
      <c r="W166" s="4"/>
      <c r="X166" s="4"/>
      <c r="Y166" s="3"/>
      <c r="Z166" s="3"/>
      <c r="AA166" s="3"/>
      <c r="AB166" s="5" t="e">
        <f t="shared" si="2"/>
        <v>#DIV/0!</v>
      </c>
    </row>
    <row r="167" spans="1:28" ht="12" hidden="1" customHeight="1" x14ac:dyDescent="0.2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3"/>
      <c r="N167" s="2"/>
      <c r="O167" s="2"/>
      <c r="P167" s="2"/>
      <c r="Q167" s="2"/>
      <c r="R167" s="4"/>
      <c r="S167" s="2"/>
      <c r="T167" s="2"/>
      <c r="U167" s="2"/>
      <c r="V167" s="4"/>
      <c r="W167" s="4"/>
      <c r="X167" s="4"/>
      <c r="Y167" s="3"/>
      <c r="Z167" s="3"/>
      <c r="AA167" s="3"/>
      <c r="AB167" s="5" t="e">
        <f t="shared" si="2"/>
        <v>#DIV/0!</v>
      </c>
    </row>
    <row r="168" spans="1:28" ht="12" hidden="1" customHeight="1" x14ac:dyDescent="0.2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3"/>
      <c r="N168" s="2"/>
      <c r="O168" s="2"/>
      <c r="P168" s="2"/>
      <c r="Q168" s="2"/>
      <c r="R168" s="4"/>
      <c r="S168" s="2"/>
      <c r="T168" s="2"/>
      <c r="U168" s="2"/>
      <c r="V168" s="4"/>
      <c r="W168" s="4"/>
      <c r="X168" s="4"/>
      <c r="Y168" s="3"/>
      <c r="Z168" s="3"/>
      <c r="AA168" s="3"/>
      <c r="AB168" s="5" t="e">
        <f t="shared" si="2"/>
        <v>#DIV/0!</v>
      </c>
    </row>
    <row r="169" spans="1:28" ht="12" hidden="1" customHeight="1" x14ac:dyDescent="0.2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3"/>
      <c r="N169" s="2"/>
      <c r="O169" s="2"/>
      <c r="P169" s="2"/>
      <c r="Q169" s="2"/>
      <c r="R169" s="4"/>
      <c r="S169" s="2"/>
      <c r="T169" s="2"/>
      <c r="U169" s="2"/>
      <c r="V169" s="4"/>
      <c r="W169" s="4"/>
      <c r="X169" s="4"/>
      <c r="Y169" s="3"/>
      <c r="Z169" s="3"/>
      <c r="AA169" s="3"/>
      <c r="AB169" s="5" t="e">
        <f t="shared" si="2"/>
        <v>#DIV/0!</v>
      </c>
    </row>
    <row r="170" spans="1:28" ht="12" hidden="1" customHeight="1" x14ac:dyDescent="0.2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3"/>
      <c r="N170" s="2"/>
      <c r="O170" s="2"/>
      <c r="P170" s="2"/>
      <c r="Q170" s="2"/>
      <c r="R170" s="4"/>
      <c r="S170" s="2"/>
      <c r="T170" s="2"/>
      <c r="U170" s="2"/>
      <c r="V170" s="4"/>
      <c r="W170" s="4"/>
      <c r="X170" s="4"/>
      <c r="Y170" s="3"/>
      <c r="Z170" s="3"/>
      <c r="AA170" s="3"/>
      <c r="AB170" s="5" t="e">
        <f t="shared" si="2"/>
        <v>#DIV/0!</v>
      </c>
    </row>
    <row r="171" spans="1:28" ht="12" hidden="1" customHeight="1" x14ac:dyDescent="0.2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3"/>
      <c r="N171" s="2"/>
      <c r="O171" s="2"/>
      <c r="P171" s="2"/>
      <c r="Q171" s="2"/>
      <c r="R171" s="4"/>
      <c r="S171" s="2"/>
      <c r="T171" s="2"/>
      <c r="U171" s="2"/>
      <c r="V171" s="4"/>
      <c r="W171" s="4"/>
      <c r="X171" s="4"/>
      <c r="Y171" s="3"/>
      <c r="Z171" s="3"/>
      <c r="AA171" s="3"/>
      <c r="AB171" s="5" t="e">
        <f t="shared" si="2"/>
        <v>#DIV/0!</v>
      </c>
    </row>
    <row r="172" spans="1:28" ht="12" hidden="1" customHeight="1" x14ac:dyDescent="0.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3"/>
      <c r="N172" s="2"/>
      <c r="O172" s="2"/>
      <c r="P172" s="2"/>
      <c r="Q172" s="2"/>
      <c r="R172" s="4"/>
      <c r="S172" s="2"/>
      <c r="T172" s="2"/>
      <c r="U172" s="2"/>
      <c r="V172" s="4"/>
      <c r="W172" s="4"/>
      <c r="X172" s="4"/>
      <c r="Y172" s="3"/>
      <c r="Z172" s="3"/>
      <c r="AA172" s="3"/>
      <c r="AB172" s="5" t="e">
        <f t="shared" si="2"/>
        <v>#DIV/0!</v>
      </c>
    </row>
    <row r="173" spans="1:28" ht="12" hidden="1" customHeight="1" x14ac:dyDescent="0.2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3"/>
      <c r="N173" s="2"/>
      <c r="O173" s="2"/>
      <c r="P173" s="2"/>
      <c r="Q173" s="2"/>
      <c r="R173" s="4"/>
      <c r="S173" s="2"/>
      <c r="T173" s="2"/>
      <c r="U173" s="2"/>
      <c r="V173" s="4"/>
      <c r="W173" s="4"/>
      <c r="X173" s="4"/>
      <c r="Y173" s="3"/>
      <c r="Z173" s="3"/>
      <c r="AA173" s="3"/>
      <c r="AB173" s="5" t="e">
        <f t="shared" si="2"/>
        <v>#DIV/0!</v>
      </c>
    </row>
    <row r="174" spans="1:28" ht="12" hidden="1" customHeight="1" x14ac:dyDescent="0.2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3"/>
      <c r="N174" s="2"/>
      <c r="O174" s="2"/>
      <c r="P174" s="2"/>
      <c r="Q174" s="2"/>
      <c r="R174" s="4"/>
      <c r="S174" s="2"/>
      <c r="T174" s="2"/>
      <c r="U174" s="2"/>
      <c r="V174" s="4"/>
      <c r="W174" s="4"/>
      <c r="X174" s="4"/>
      <c r="Y174" s="3"/>
      <c r="Z174" s="3"/>
      <c r="AA174" s="3"/>
      <c r="AB174" s="5" t="e">
        <f t="shared" si="2"/>
        <v>#DIV/0!</v>
      </c>
    </row>
    <row r="175" spans="1:28" ht="12" hidden="1" customHeight="1" x14ac:dyDescent="0.2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3"/>
      <c r="N175" s="2"/>
      <c r="O175" s="2"/>
      <c r="P175" s="2"/>
      <c r="Q175" s="2"/>
      <c r="R175" s="4"/>
      <c r="S175" s="2"/>
      <c r="T175" s="2"/>
      <c r="U175" s="2"/>
      <c r="V175" s="4"/>
      <c r="W175" s="4"/>
      <c r="X175" s="4"/>
      <c r="Y175" s="3"/>
      <c r="Z175" s="3"/>
      <c r="AA175" s="3"/>
      <c r="AB175" s="5" t="e">
        <f t="shared" si="2"/>
        <v>#DIV/0!</v>
      </c>
    </row>
    <row r="176" spans="1:28" ht="12" hidden="1" customHeight="1" x14ac:dyDescent="0.2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3"/>
      <c r="N176" s="2"/>
      <c r="O176" s="2"/>
      <c r="P176" s="2"/>
      <c r="Q176" s="2"/>
      <c r="R176" s="4"/>
      <c r="S176" s="2"/>
      <c r="T176" s="2"/>
      <c r="U176" s="2"/>
      <c r="V176" s="4"/>
      <c r="W176" s="4"/>
      <c r="X176" s="4"/>
      <c r="Y176" s="3"/>
      <c r="Z176" s="3"/>
      <c r="AA176" s="3"/>
      <c r="AB176" s="5" t="e">
        <f t="shared" si="2"/>
        <v>#DIV/0!</v>
      </c>
    </row>
    <row r="177" spans="1:28" ht="12" hidden="1" customHeight="1" x14ac:dyDescent="0.2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3"/>
      <c r="N177" s="2"/>
      <c r="O177" s="2"/>
      <c r="P177" s="2"/>
      <c r="Q177" s="2"/>
      <c r="R177" s="4"/>
      <c r="S177" s="2"/>
      <c r="T177" s="2"/>
      <c r="U177" s="2"/>
      <c r="V177" s="4"/>
      <c r="W177" s="4"/>
      <c r="X177" s="4"/>
      <c r="Y177" s="3"/>
      <c r="Z177" s="3"/>
      <c r="AA177" s="3"/>
      <c r="AB177" s="5" t="e">
        <f t="shared" si="2"/>
        <v>#DIV/0!</v>
      </c>
    </row>
    <row r="178" spans="1:28" ht="12" hidden="1" customHeight="1" x14ac:dyDescent="0.2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3"/>
      <c r="N178" s="2"/>
      <c r="O178" s="2"/>
      <c r="P178" s="2"/>
      <c r="Q178" s="2"/>
      <c r="R178" s="4"/>
      <c r="S178" s="2"/>
      <c r="T178" s="2"/>
      <c r="U178" s="2"/>
      <c r="V178" s="4"/>
      <c r="W178" s="4"/>
      <c r="X178" s="4"/>
      <c r="Y178" s="3"/>
      <c r="Z178" s="3"/>
      <c r="AA178" s="3"/>
      <c r="AB178" s="5" t="e">
        <f t="shared" si="2"/>
        <v>#DIV/0!</v>
      </c>
    </row>
    <row r="179" spans="1:28" ht="12" hidden="1" customHeight="1" x14ac:dyDescent="0.2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3"/>
      <c r="N179" s="2"/>
      <c r="O179" s="2"/>
      <c r="P179" s="2"/>
      <c r="Q179" s="2"/>
      <c r="R179" s="4"/>
      <c r="S179" s="2"/>
      <c r="T179" s="2"/>
      <c r="U179" s="2"/>
      <c r="V179" s="4"/>
      <c r="W179" s="4"/>
      <c r="X179" s="4"/>
      <c r="Y179" s="3"/>
      <c r="Z179" s="3"/>
      <c r="AA179" s="3"/>
      <c r="AB179" s="5" t="e">
        <f t="shared" si="2"/>
        <v>#DIV/0!</v>
      </c>
    </row>
    <row r="180" spans="1:28" ht="12" hidden="1" customHeight="1" x14ac:dyDescent="0.2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3"/>
      <c r="N180" s="2"/>
      <c r="O180" s="2"/>
      <c r="P180" s="2"/>
      <c r="Q180" s="2"/>
      <c r="R180" s="4"/>
      <c r="S180" s="2"/>
      <c r="T180" s="2"/>
      <c r="U180" s="2"/>
      <c r="V180" s="4"/>
      <c r="W180" s="4"/>
      <c r="X180" s="4"/>
      <c r="Y180" s="3"/>
      <c r="Z180" s="3"/>
      <c r="AA180" s="3"/>
      <c r="AB180" s="5" t="e">
        <f t="shared" si="2"/>
        <v>#DIV/0!</v>
      </c>
    </row>
    <row r="181" spans="1:28" ht="12" hidden="1" customHeight="1" x14ac:dyDescent="0.2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3"/>
      <c r="N181" s="2"/>
      <c r="O181" s="2"/>
      <c r="P181" s="2"/>
      <c r="Q181" s="2"/>
      <c r="R181" s="4"/>
      <c r="S181" s="2"/>
      <c r="T181" s="2"/>
      <c r="U181" s="2"/>
      <c r="V181" s="4"/>
      <c r="W181" s="4"/>
      <c r="X181" s="4"/>
      <c r="Y181" s="3"/>
      <c r="Z181" s="3"/>
      <c r="AA181" s="3"/>
      <c r="AB181" s="5" t="e">
        <f t="shared" si="2"/>
        <v>#DIV/0!</v>
      </c>
    </row>
    <row r="182" spans="1:28" ht="12" hidden="1" customHeight="1" x14ac:dyDescent="0.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3"/>
      <c r="N182" s="2"/>
      <c r="O182" s="2"/>
      <c r="P182" s="2"/>
      <c r="Q182" s="2"/>
      <c r="R182" s="4"/>
      <c r="S182" s="2"/>
      <c r="T182" s="2"/>
      <c r="U182" s="2"/>
      <c r="V182" s="4"/>
      <c r="W182" s="4"/>
      <c r="X182" s="4"/>
      <c r="Y182" s="3"/>
      <c r="Z182" s="3"/>
      <c r="AA182" s="3"/>
      <c r="AB182" s="5" t="e">
        <f t="shared" si="2"/>
        <v>#DIV/0!</v>
      </c>
    </row>
    <row r="183" spans="1:28" ht="13.5" thickBot="1" x14ac:dyDescent="0.25">
      <c r="A183" s="71"/>
      <c r="B183" s="72"/>
      <c r="C183" s="72"/>
      <c r="D183" s="72"/>
      <c r="E183" s="73"/>
      <c r="F183" s="73"/>
      <c r="G183" s="73"/>
      <c r="H183" s="73"/>
      <c r="I183" s="73"/>
      <c r="J183" s="73"/>
      <c r="K183" s="73"/>
      <c r="L183" s="73"/>
      <c r="M183" s="73"/>
      <c r="N183" s="72"/>
      <c r="O183" s="72"/>
      <c r="P183" s="72"/>
      <c r="Q183" s="72"/>
      <c r="R183" s="74"/>
      <c r="S183" s="72"/>
      <c r="T183" s="72"/>
      <c r="U183" s="72"/>
      <c r="V183" s="74"/>
      <c r="W183" s="74"/>
      <c r="X183" s="74"/>
      <c r="Y183" s="75">
        <f>SUM(Y3:Y182)</f>
        <v>52442699.559999995</v>
      </c>
      <c r="Z183" s="75">
        <f>SUM(Z3:Z182)</f>
        <v>344903.5</v>
      </c>
      <c r="AA183" s="75">
        <f>SUM(AA3:AA182)</f>
        <v>30186.92</v>
      </c>
      <c r="AB183" s="5">
        <f t="shared" si="2"/>
        <v>6.576768604472657E-3</v>
      </c>
    </row>
    <row r="184" spans="1:28" ht="21" customHeight="1" thickBot="1" x14ac:dyDescent="0.25">
      <c r="A184" s="76"/>
      <c r="B184" s="7"/>
      <c r="C184" s="7"/>
      <c r="D184" s="7"/>
      <c r="E184" s="77"/>
      <c r="F184" s="77"/>
      <c r="G184" s="77"/>
      <c r="H184" s="77"/>
      <c r="I184" s="77"/>
      <c r="J184" s="77"/>
      <c r="K184" s="77"/>
      <c r="L184" s="77"/>
      <c r="M184" s="77"/>
      <c r="N184" s="7"/>
      <c r="O184" s="7"/>
      <c r="P184" s="7"/>
      <c r="Q184" s="7"/>
      <c r="R184" s="76"/>
      <c r="S184" s="78"/>
      <c r="T184" s="79"/>
      <c r="U184" s="79"/>
      <c r="V184" s="80"/>
      <c r="W184" s="81"/>
      <c r="X184" s="81"/>
      <c r="Y184" s="82"/>
      <c r="Z184" s="77"/>
      <c r="AA184" s="77"/>
      <c r="AB184" s="83"/>
    </row>
    <row r="185" spans="1:28" ht="15.75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86"/>
      <c r="U185" s="87" t="s">
        <v>28</v>
      </c>
      <c r="V185" s="87" t="s">
        <v>29</v>
      </c>
      <c r="W185" s="87"/>
      <c r="X185" s="87"/>
      <c r="Y185" s="87"/>
      <c r="Z185" s="88" t="s">
        <v>30</v>
      </c>
      <c r="AA185" s="89"/>
      <c r="AB185" s="9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91" t="s">
        <v>31</v>
      </c>
      <c r="U186" s="92">
        <f>+Z183</f>
        <v>344903.5</v>
      </c>
      <c r="V186" s="92">
        <f>+AA183</f>
        <v>30186.92</v>
      </c>
      <c r="W186" s="92"/>
      <c r="X186" s="92"/>
      <c r="Y186" s="93"/>
      <c r="Z186" s="94">
        <f>V186+U186</f>
        <v>375090.42</v>
      </c>
      <c r="AA186" s="89"/>
      <c r="AB186" s="9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91" t="s">
        <v>32</v>
      </c>
      <c r="U187" s="92">
        <f>U186*16%</f>
        <v>55184.56</v>
      </c>
      <c r="V187" s="92">
        <f>V186*16%</f>
        <v>4829.9071999999996</v>
      </c>
      <c r="W187" s="92"/>
      <c r="X187" s="92"/>
      <c r="Y187" s="93"/>
      <c r="Z187" s="94">
        <f>V187+U187</f>
        <v>60014.467199999999</v>
      </c>
      <c r="AA187" s="89"/>
      <c r="AB187" s="9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91" t="s">
        <v>33</v>
      </c>
      <c r="U188" s="92">
        <f>U186+U187</f>
        <v>400088.06</v>
      </c>
      <c r="V188" s="92">
        <f>V186+V187</f>
        <v>35016.8272</v>
      </c>
      <c r="W188" s="92"/>
      <c r="X188" s="92"/>
      <c r="Y188" s="93"/>
      <c r="Z188" s="94">
        <f>V188+U188</f>
        <v>435104.8872</v>
      </c>
      <c r="AA188" s="89"/>
      <c r="AB188" s="9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91" t="s">
        <v>34</v>
      </c>
      <c r="U189" s="92">
        <f>U186*4%</f>
        <v>13796.14</v>
      </c>
      <c r="V189" s="93"/>
      <c r="W189" s="93"/>
      <c r="X189" s="93"/>
      <c r="Y189" s="93"/>
      <c r="Z189" s="94">
        <f>U189</f>
        <v>13796.14</v>
      </c>
      <c r="AA189" s="89"/>
      <c r="AB189" s="90"/>
    </row>
    <row r="190" spans="1:28" ht="21" customHeight="1" thickBot="1" x14ac:dyDescent="0.25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95" t="s">
        <v>35</v>
      </c>
      <c r="U190" s="96">
        <f>U188-U189</f>
        <v>386291.92</v>
      </c>
      <c r="V190" s="97"/>
      <c r="W190" s="97"/>
      <c r="X190" s="97"/>
      <c r="Y190" s="97"/>
      <c r="Z190" s="98">
        <f>Z188-Z189</f>
        <v>421308.74719999998</v>
      </c>
      <c r="AA190" s="89"/>
      <c r="AB190" s="9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99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100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100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100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100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100"/>
    </row>
    <row r="234" spans="1:28" ht="21" customHeight="1" x14ac:dyDescent="0.2">
      <c r="A234" s="84"/>
      <c r="B234" s="11"/>
      <c r="C234" s="11"/>
      <c r="D234" s="11"/>
      <c r="E234" s="85"/>
      <c r="F234" s="85"/>
      <c r="G234" s="85"/>
      <c r="H234" s="85"/>
      <c r="I234" s="85"/>
      <c r="J234" s="85"/>
      <c r="K234" s="85"/>
      <c r="L234" s="85"/>
      <c r="M234" s="85"/>
      <c r="N234" s="11"/>
      <c r="O234" s="11"/>
      <c r="P234" s="11"/>
      <c r="Q234" s="11"/>
      <c r="R234" s="84"/>
      <c r="S234" s="11"/>
      <c r="T234" s="11"/>
      <c r="U234" s="11"/>
      <c r="V234" s="84"/>
      <c r="W234" s="84"/>
      <c r="X234" s="84"/>
      <c r="Y234" s="85"/>
      <c r="Z234" s="85"/>
      <c r="AA234" s="85"/>
      <c r="AB234" s="100"/>
    </row>
    <row r="235" spans="1:28" ht="21" customHeight="1" x14ac:dyDescent="0.2">
      <c r="A235" s="84"/>
      <c r="B235" s="11"/>
      <c r="C235" s="11"/>
      <c r="D235" s="11"/>
      <c r="E235" s="85"/>
      <c r="F235" s="85"/>
      <c r="G235" s="85"/>
      <c r="H235" s="85"/>
      <c r="I235" s="85"/>
      <c r="J235" s="85"/>
      <c r="K235" s="85"/>
      <c r="L235" s="85"/>
      <c r="M235" s="85"/>
      <c r="N235" s="11"/>
      <c r="O235" s="11"/>
      <c r="P235" s="11"/>
      <c r="Q235" s="11"/>
      <c r="R235" s="84"/>
      <c r="S235" s="11"/>
      <c r="T235" s="11"/>
      <c r="U235" s="11"/>
      <c r="V235" s="84"/>
      <c r="W235" s="84"/>
      <c r="X235" s="84"/>
      <c r="Y235" s="85"/>
      <c r="Z235" s="85"/>
      <c r="AA235" s="85"/>
      <c r="AB235" s="100"/>
    </row>
    <row r="236" spans="1:28" ht="21" customHeight="1" x14ac:dyDescent="0.2">
      <c r="A236" s="84"/>
      <c r="B236" s="11"/>
      <c r="C236" s="11"/>
      <c r="D236" s="11"/>
      <c r="E236" s="85"/>
      <c r="F236" s="85"/>
      <c r="G236" s="85"/>
      <c r="H236" s="85"/>
      <c r="I236" s="85"/>
      <c r="J236" s="85"/>
      <c r="K236" s="85"/>
      <c r="L236" s="85"/>
      <c r="M236" s="85"/>
      <c r="N236" s="11"/>
      <c r="O236" s="11"/>
      <c r="P236" s="11"/>
      <c r="Q236" s="11"/>
      <c r="R236" s="84"/>
      <c r="S236" s="11"/>
      <c r="T236" s="11"/>
      <c r="U236" s="11"/>
      <c r="V236" s="84"/>
      <c r="W236" s="84"/>
      <c r="X236" s="84"/>
      <c r="Y236" s="85"/>
      <c r="Z236" s="85"/>
      <c r="AA236" s="85"/>
      <c r="AB236" s="100"/>
    </row>
    <row r="237" spans="1:28" ht="21" customHeight="1" x14ac:dyDescent="0.2">
      <c r="A237" s="84"/>
      <c r="B237" s="11"/>
      <c r="C237" s="11"/>
      <c r="D237" s="11"/>
      <c r="E237" s="85"/>
      <c r="F237" s="85"/>
      <c r="G237" s="85"/>
      <c r="H237" s="85"/>
      <c r="I237" s="85"/>
      <c r="J237" s="85"/>
      <c r="K237" s="85"/>
      <c r="L237" s="85"/>
      <c r="M237" s="85"/>
      <c r="N237" s="11"/>
      <c r="O237" s="11"/>
      <c r="P237" s="11"/>
      <c r="Q237" s="11"/>
      <c r="R237" s="84"/>
      <c r="S237" s="11"/>
      <c r="T237" s="11"/>
      <c r="U237" s="11"/>
      <c r="V237" s="84"/>
      <c r="W237" s="84"/>
      <c r="X237" s="84"/>
      <c r="Y237" s="85"/>
      <c r="Z237" s="85"/>
      <c r="AA237" s="85"/>
      <c r="AB237" s="100"/>
    </row>
    <row r="238" spans="1:28" ht="21" customHeight="1" x14ac:dyDescent="0.2">
      <c r="A238" s="84"/>
      <c r="B238" s="11"/>
      <c r="C238" s="11"/>
      <c r="D238" s="11"/>
      <c r="E238" s="85"/>
      <c r="F238" s="85"/>
      <c r="G238" s="85"/>
      <c r="H238" s="85"/>
      <c r="I238" s="85"/>
      <c r="J238" s="85"/>
      <c r="K238" s="85"/>
      <c r="L238" s="85"/>
      <c r="M238" s="85"/>
      <c r="N238" s="11"/>
      <c r="O238" s="11"/>
      <c r="P238" s="11"/>
      <c r="Q238" s="11"/>
      <c r="R238" s="84"/>
      <c r="S238" s="11"/>
      <c r="T238" s="11"/>
      <c r="U238" s="11"/>
      <c r="V238" s="84"/>
      <c r="W238" s="84"/>
      <c r="X238" s="84"/>
      <c r="Y238" s="85"/>
      <c r="Z238" s="85"/>
      <c r="AA238" s="85"/>
      <c r="AB238" s="100"/>
    </row>
    <row r="239" spans="1:28" ht="21" customHeight="1" x14ac:dyDescent="0.2">
      <c r="A239" s="84"/>
      <c r="B239" s="11"/>
      <c r="C239" s="11"/>
      <c r="D239" s="11"/>
      <c r="E239" s="85"/>
      <c r="F239" s="85"/>
      <c r="G239" s="85"/>
      <c r="H239" s="85"/>
      <c r="I239" s="85"/>
      <c r="J239" s="85"/>
      <c r="K239" s="85"/>
      <c r="L239" s="85"/>
      <c r="M239" s="85"/>
      <c r="N239" s="11"/>
      <c r="O239" s="11"/>
      <c r="P239" s="11"/>
      <c r="Q239" s="11"/>
      <c r="R239" s="84"/>
      <c r="S239" s="11"/>
      <c r="T239" s="11"/>
      <c r="U239" s="11"/>
      <c r="V239" s="84"/>
      <c r="W239" s="84"/>
      <c r="X239" s="84"/>
      <c r="Y239" s="85"/>
      <c r="Z239" s="85"/>
      <c r="AA239" s="85"/>
      <c r="AB239" s="100"/>
    </row>
    <row r="240" spans="1:28" ht="21" customHeight="1" x14ac:dyDescent="0.2">
      <c r="A240" s="84"/>
      <c r="B240" s="11"/>
      <c r="C240" s="11"/>
      <c r="D240" s="11"/>
      <c r="E240" s="85"/>
      <c r="F240" s="85"/>
      <c r="G240" s="85"/>
      <c r="H240" s="85"/>
      <c r="I240" s="85"/>
      <c r="J240" s="85"/>
      <c r="K240" s="85"/>
      <c r="L240" s="85"/>
      <c r="M240" s="85"/>
      <c r="N240" s="11"/>
      <c r="O240" s="11"/>
      <c r="P240" s="11"/>
      <c r="Q240" s="11"/>
      <c r="R240" s="84"/>
      <c r="S240" s="11"/>
      <c r="T240" s="11"/>
      <c r="U240" s="11"/>
      <c r="V240" s="84"/>
      <c r="W240" s="84"/>
      <c r="X240" s="84"/>
      <c r="Y240" s="85"/>
      <c r="Z240" s="85"/>
      <c r="AA240" s="85"/>
      <c r="AB240" s="100"/>
    </row>
    <row r="241" spans="1:28" ht="21" customHeight="1" x14ac:dyDescent="0.2">
      <c r="A241" s="84"/>
      <c r="B241" s="11"/>
      <c r="C241" s="11"/>
      <c r="D241" s="11"/>
      <c r="E241" s="85"/>
      <c r="F241" s="85"/>
      <c r="G241" s="85"/>
      <c r="H241" s="85"/>
      <c r="I241" s="85"/>
      <c r="J241" s="85"/>
      <c r="K241" s="85"/>
      <c r="L241" s="85"/>
      <c r="M241" s="85"/>
      <c r="N241" s="11"/>
      <c r="O241" s="11"/>
      <c r="P241" s="11"/>
      <c r="Q241" s="11"/>
      <c r="R241" s="84"/>
      <c r="S241" s="11"/>
      <c r="T241" s="11"/>
      <c r="U241" s="11"/>
      <c r="V241" s="84"/>
      <c r="W241" s="84"/>
      <c r="X241" s="84"/>
      <c r="Y241" s="85"/>
      <c r="Z241" s="85"/>
      <c r="AA241" s="85"/>
      <c r="AB241" s="100"/>
    </row>
    <row r="242" spans="1:28" ht="21" customHeight="1" x14ac:dyDescent="0.2">
      <c r="A242" s="84"/>
      <c r="B242" s="11"/>
      <c r="C242" s="11"/>
      <c r="D242" s="11"/>
      <c r="E242" s="85"/>
      <c r="F242" s="85"/>
      <c r="G242" s="85"/>
      <c r="H242" s="85"/>
      <c r="I242" s="85"/>
      <c r="J242" s="85"/>
      <c r="K242" s="85"/>
      <c r="L242" s="85"/>
      <c r="M242" s="85"/>
      <c r="N242" s="11"/>
      <c r="O242" s="11"/>
      <c r="P242" s="11"/>
      <c r="Q242" s="11"/>
      <c r="R242" s="84"/>
      <c r="S242" s="11"/>
      <c r="T242" s="11"/>
      <c r="U242" s="11"/>
      <c r="V242" s="84"/>
      <c r="W242" s="84"/>
      <c r="X242" s="84"/>
      <c r="Y242" s="85"/>
      <c r="Z242" s="85"/>
      <c r="AA242" s="85"/>
      <c r="AB242" s="100"/>
    </row>
    <row r="243" spans="1:28" ht="21" customHeight="1" x14ac:dyDescent="0.2">
      <c r="A243" s="84"/>
      <c r="B243" s="11"/>
      <c r="C243" s="11"/>
      <c r="D243" s="11"/>
      <c r="E243" s="85"/>
      <c r="F243" s="85"/>
      <c r="G243" s="85"/>
      <c r="H243" s="85"/>
      <c r="I243" s="85"/>
      <c r="J243" s="85"/>
      <c r="K243" s="85"/>
      <c r="L243" s="85"/>
      <c r="M243" s="85"/>
      <c r="N243" s="11"/>
      <c r="O243" s="11"/>
      <c r="P243" s="11"/>
      <c r="Q243" s="11"/>
      <c r="R243" s="84"/>
      <c r="S243" s="11"/>
      <c r="T243" s="11"/>
      <c r="U243" s="11"/>
      <c r="V243" s="84"/>
      <c r="W243" s="84"/>
      <c r="X243" s="84"/>
      <c r="Y243" s="85"/>
      <c r="Z243" s="85"/>
      <c r="AA243" s="85"/>
      <c r="AB243" s="100"/>
    </row>
    <row r="244" spans="1:28" ht="21" customHeight="1" x14ac:dyDescent="0.2">
      <c r="A244" s="84"/>
      <c r="B244" s="11"/>
      <c r="C244" s="11"/>
      <c r="D244" s="11"/>
      <c r="E244" s="85"/>
      <c r="F244" s="85"/>
      <c r="G244" s="85"/>
      <c r="H244" s="85"/>
      <c r="I244" s="85"/>
      <c r="J244" s="85"/>
      <c r="K244" s="85"/>
      <c r="L244" s="85"/>
      <c r="M244" s="85"/>
      <c r="N244" s="11"/>
      <c r="O244" s="11"/>
      <c r="P244" s="11"/>
      <c r="Q244" s="11"/>
      <c r="R244" s="84"/>
      <c r="S244" s="11"/>
      <c r="T244" s="11"/>
      <c r="U244" s="11"/>
      <c r="V244" s="84"/>
      <c r="W244" s="84"/>
      <c r="X244" s="84"/>
      <c r="Y244" s="85"/>
      <c r="Z244" s="85"/>
      <c r="AA244" s="85"/>
      <c r="AB244" s="100"/>
    </row>
    <row r="245" spans="1:28" ht="21" customHeight="1" x14ac:dyDescent="0.2">
      <c r="A245" s="84"/>
      <c r="B245" s="11"/>
      <c r="C245" s="11"/>
      <c r="D245" s="11"/>
      <c r="E245" s="85"/>
      <c r="F245" s="85"/>
      <c r="G245" s="85"/>
      <c r="H245" s="85"/>
      <c r="I245" s="85"/>
      <c r="J245" s="85"/>
      <c r="K245" s="85"/>
      <c r="L245" s="85"/>
      <c r="M245" s="85"/>
      <c r="N245" s="11"/>
      <c r="O245" s="11"/>
      <c r="P245" s="11"/>
      <c r="Q245" s="11"/>
      <c r="R245" s="84"/>
      <c r="S245" s="11"/>
      <c r="T245" s="11"/>
      <c r="U245" s="11"/>
      <c r="V245" s="84"/>
      <c r="W245" s="84"/>
      <c r="X245" s="84"/>
      <c r="Y245" s="85"/>
      <c r="Z245" s="85"/>
      <c r="AA245" s="85"/>
      <c r="AB245" s="100"/>
    </row>
    <row r="246" spans="1:28" ht="21" customHeight="1" x14ac:dyDescent="0.2">
      <c r="A246" s="84"/>
      <c r="B246" s="11"/>
      <c r="C246" s="11"/>
      <c r="D246" s="11"/>
      <c r="E246" s="85"/>
      <c r="F246" s="85"/>
      <c r="G246" s="85"/>
      <c r="H246" s="85"/>
      <c r="I246" s="85"/>
      <c r="J246" s="85"/>
      <c r="K246" s="85"/>
      <c r="L246" s="85"/>
      <c r="M246" s="85"/>
      <c r="N246" s="11"/>
      <c r="O246" s="11"/>
      <c r="P246" s="11"/>
      <c r="Q246" s="11"/>
      <c r="R246" s="84"/>
      <c r="S246" s="11"/>
      <c r="T246" s="11"/>
      <c r="U246" s="11"/>
      <c r="V246" s="84"/>
      <c r="W246" s="84"/>
      <c r="X246" s="84"/>
      <c r="Y246" s="85"/>
      <c r="Z246" s="85"/>
      <c r="AA246" s="85"/>
      <c r="AB246" s="100"/>
    </row>
    <row r="247" spans="1:28" ht="21" customHeight="1" x14ac:dyDescent="0.2">
      <c r="A247" s="84"/>
      <c r="B247" s="11"/>
      <c r="C247" s="11"/>
      <c r="D247" s="11"/>
      <c r="E247" s="85"/>
      <c r="F247" s="85"/>
      <c r="G247" s="85"/>
      <c r="H247" s="85"/>
      <c r="I247" s="85"/>
      <c r="J247" s="85"/>
      <c r="K247" s="85"/>
      <c r="L247" s="85"/>
      <c r="M247" s="85"/>
      <c r="N247" s="11"/>
      <c r="O247" s="11"/>
      <c r="P247" s="11"/>
      <c r="Q247" s="11"/>
      <c r="R247" s="84"/>
      <c r="S247" s="11"/>
      <c r="T247" s="11"/>
      <c r="U247" s="11"/>
      <c r="V247" s="84"/>
      <c r="W247" s="84"/>
      <c r="X247" s="84"/>
      <c r="Y247" s="85"/>
      <c r="Z247" s="85"/>
      <c r="AA247" s="85"/>
      <c r="AB247" s="100"/>
    </row>
    <row r="248" spans="1:28" ht="21" customHeight="1" x14ac:dyDescent="0.2">
      <c r="A248" s="84"/>
      <c r="B248" s="11"/>
      <c r="C248" s="11"/>
      <c r="D248" s="11"/>
      <c r="E248" s="85"/>
      <c r="F248" s="85"/>
      <c r="G248" s="85"/>
      <c r="H248" s="85"/>
      <c r="I248" s="85"/>
      <c r="J248" s="85"/>
      <c r="K248" s="85"/>
      <c r="L248" s="85"/>
      <c r="M248" s="85"/>
      <c r="N248" s="11"/>
      <c r="O248" s="11"/>
      <c r="P248" s="11"/>
      <c r="Q248" s="11"/>
      <c r="R248" s="84"/>
      <c r="S248" s="11"/>
      <c r="T248" s="11"/>
      <c r="U248" s="11"/>
      <c r="V248" s="84"/>
      <c r="W248" s="84"/>
      <c r="X248" s="84"/>
      <c r="Y248" s="85"/>
      <c r="Z248" s="85"/>
      <c r="AA248" s="85"/>
      <c r="AB248" s="100"/>
    </row>
    <row r="249" spans="1:28" ht="21" customHeight="1" x14ac:dyDescent="0.2">
      <c r="A249" s="84"/>
      <c r="B249" s="11"/>
      <c r="C249" s="11"/>
      <c r="D249" s="11"/>
      <c r="E249" s="85"/>
      <c r="F249" s="85"/>
      <c r="G249" s="85"/>
      <c r="H249" s="85"/>
      <c r="I249" s="85"/>
      <c r="J249" s="85"/>
      <c r="K249" s="85"/>
      <c r="L249" s="85"/>
      <c r="M249" s="85"/>
      <c r="N249" s="11"/>
      <c r="O249" s="11"/>
      <c r="P249" s="11"/>
      <c r="Q249" s="11"/>
      <c r="R249" s="84"/>
      <c r="S249" s="11"/>
      <c r="T249" s="11"/>
      <c r="U249" s="11"/>
      <c r="V249" s="84"/>
      <c r="W249" s="84"/>
      <c r="X249" s="84"/>
      <c r="Y249" s="85"/>
      <c r="Z249" s="85"/>
      <c r="AA249" s="85"/>
      <c r="AB249" s="46"/>
    </row>
    <row r="250" spans="1:28" ht="21" customHeight="1" x14ac:dyDescent="0.2">
      <c r="A250" s="84"/>
      <c r="B250" s="11"/>
      <c r="C250" s="11"/>
      <c r="D250" s="11"/>
      <c r="E250" s="85"/>
      <c r="F250" s="85"/>
      <c r="G250" s="85"/>
      <c r="H250" s="85"/>
      <c r="I250" s="85"/>
      <c r="J250" s="85"/>
      <c r="K250" s="85"/>
      <c r="L250" s="85"/>
      <c r="M250" s="85"/>
      <c r="N250" s="11"/>
      <c r="O250" s="11"/>
      <c r="P250" s="11"/>
      <c r="Q250" s="11"/>
      <c r="R250" s="84"/>
      <c r="S250" s="11"/>
      <c r="T250" s="11"/>
      <c r="U250" s="11"/>
      <c r="V250" s="84"/>
      <c r="W250" s="84"/>
      <c r="X250" s="84"/>
      <c r="Y250" s="85"/>
      <c r="Z250" s="85"/>
      <c r="AA250" s="85"/>
      <c r="AB250" s="46"/>
    </row>
    <row r="251" spans="1:28" ht="21" customHeight="1" x14ac:dyDescent="0.2">
      <c r="A251" s="84"/>
      <c r="B251" s="11"/>
      <c r="C251" s="11"/>
      <c r="D251" s="11"/>
      <c r="E251" s="85"/>
      <c r="F251" s="85"/>
      <c r="G251" s="85"/>
      <c r="H251" s="85"/>
      <c r="I251" s="85"/>
      <c r="J251" s="85"/>
      <c r="K251" s="85"/>
      <c r="L251" s="85"/>
      <c r="M251" s="85"/>
      <c r="N251" s="11"/>
      <c r="O251" s="11"/>
      <c r="P251" s="11"/>
      <c r="Q251" s="11"/>
      <c r="R251" s="84"/>
      <c r="S251" s="11"/>
      <c r="T251" s="11"/>
      <c r="U251" s="11"/>
      <c r="V251" s="84"/>
      <c r="W251" s="84"/>
      <c r="X251" s="84"/>
      <c r="Y251" s="85"/>
      <c r="Z251" s="85"/>
      <c r="AA251" s="85"/>
      <c r="AB251" s="46"/>
    </row>
    <row r="252" spans="1:28" ht="21" customHeight="1" x14ac:dyDescent="0.2">
      <c r="A252" s="84"/>
      <c r="B252" s="11"/>
      <c r="C252" s="11"/>
      <c r="D252" s="11"/>
      <c r="E252" s="85"/>
      <c r="F252" s="85"/>
      <c r="G252" s="85"/>
      <c r="H252" s="85"/>
      <c r="I252" s="85"/>
      <c r="J252" s="85"/>
      <c r="K252" s="85"/>
      <c r="L252" s="85"/>
      <c r="M252" s="85"/>
      <c r="N252" s="11"/>
      <c r="O252" s="11"/>
      <c r="P252" s="11"/>
      <c r="Q252" s="11"/>
      <c r="R252" s="84"/>
      <c r="S252" s="11"/>
      <c r="T252" s="11"/>
      <c r="U252" s="11"/>
      <c r="V252" s="84"/>
      <c r="W252" s="84"/>
      <c r="X252" s="84"/>
      <c r="Y252" s="85"/>
      <c r="Z252" s="85"/>
      <c r="AA252" s="85"/>
      <c r="AB252" s="46"/>
    </row>
    <row r="253" spans="1:28" ht="21" customHeight="1" x14ac:dyDescent="0.2">
      <c r="A253" s="84"/>
      <c r="B253" s="11"/>
      <c r="C253" s="11"/>
      <c r="D253" s="11"/>
      <c r="E253" s="85"/>
      <c r="F253" s="85"/>
      <c r="G253" s="85"/>
      <c r="H253" s="85"/>
      <c r="I253" s="85"/>
      <c r="J253" s="85"/>
      <c r="K253" s="85"/>
      <c r="L253" s="85"/>
      <c r="M253" s="85"/>
      <c r="N253" s="11"/>
      <c r="O253" s="11"/>
      <c r="P253" s="11"/>
      <c r="Q253" s="11"/>
      <c r="R253" s="84"/>
      <c r="S253" s="11"/>
      <c r="T253" s="11"/>
      <c r="U253" s="11"/>
      <c r="V253" s="84"/>
      <c r="W253" s="84"/>
      <c r="X253" s="84"/>
      <c r="Y253" s="85"/>
      <c r="Z253" s="85"/>
      <c r="AA253" s="85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  <row r="587" spans="1:28" ht="21" customHeight="1" x14ac:dyDescent="0.2">
      <c r="A587" s="6"/>
      <c r="B587" s="11"/>
      <c r="C587" s="11"/>
      <c r="D587" s="11"/>
      <c r="E587" s="101"/>
      <c r="F587" s="101"/>
      <c r="G587" s="101"/>
      <c r="H587" s="101"/>
      <c r="I587" s="101"/>
      <c r="J587" s="101"/>
      <c r="K587" s="101"/>
      <c r="L587" s="101"/>
      <c r="M587" s="10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02"/>
      <c r="Z587" s="102"/>
      <c r="AA587" s="102"/>
      <c r="AB587" s="46"/>
    </row>
    <row r="588" spans="1:28" ht="21" customHeight="1" x14ac:dyDescent="0.2">
      <c r="A588" s="6"/>
      <c r="B588" s="11"/>
      <c r="C588" s="11"/>
      <c r="D588" s="11"/>
      <c r="E588" s="101"/>
      <c r="F588" s="101"/>
      <c r="G588" s="101"/>
      <c r="H588" s="101"/>
      <c r="I588" s="101"/>
      <c r="J588" s="101"/>
      <c r="K588" s="101"/>
      <c r="L588" s="101"/>
      <c r="M588" s="10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02"/>
      <c r="Z588" s="102"/>
      <c r="AA588" s="102"/>
      <c r="AB588" s="46"/>
    </row>
    <row r="589" spans="1:28" ht="21" customHeight="1" x14ac:dyDescent="0.2">
      <c r="A589" s="6"/>
      <c r="B589" s="11"/>
      <c r="C589" s="11"/>
      <c r="D589" s="11"/>
      <c r="E589" s="101"/>
      <c r="F589" s="101"/>
      <c r="G589" s="101"/>
      <c r="H589" s="101"/>
      <c r="I589" s="101"/>
      <c r="J589" s="101"/>
      <c r="K589" s="101"/>
      <c r="L589" s="101"/>
      <c r="M589" s="10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02"/>
      <c r="Z589" s="102"/>
      <c r="AA589" s="102"/>
      <c r="AB589" s="46"/>
    </row>
    <row r="590" spans="1:28" ht="21" customHeight="1" x14ac:dyDescent="0.2">
      <c r="A590" s="6"/>
      <c r="B590" s="11"/>
      <c r="C590" s="11"/>
      <c r="D590" s="11"/>
      <c r="E590" s="101"/>
      <c r="F590" s="101"/>
      <c r="G590" s="101"/>
      <c r="H590" s="101"/>
      <c r="I590" s="101"/>
      <c r="J590" s="101"/>
      <c r="K590" s="101"/>
      <c r="L590" s="101"/>
      <c r="M590" s="10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02"/>
      <c r="Z590" s="102"/>
      <c r="AA590" s="102"/>
      <c r="AB590" s="46"/>
    </row>
    <row r="591" spans="1:28" ht="21" customHeight="1" x14ac:dyDescent="0.2">
      <c r="A591" s="6"/>
      <c r="B591" s="11"/>
      <c r="C591" s="11"/>
      <c r="D591" s="11"/>
      <c r="E591" s="101"/>
      <c r="F591" s="101"/>
      <c r="G591" s="101"/>
      <c r="H591" s="101"/>
      <c r="I591" s="101"/>
      <c r="J591" s="101"/>
      <c r="K591" s="101"/>
      <c r="L591" s="101"/>
      <c r="M591" s="10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02"/>
      <c r="Z591" s="102"/>
      <c r="AA591" s="102"/>
      <c r="AB591" s="46"/>
    </row>
    <row r="592" spans="1:28" ht="21" customHeight="1" x14ac:dyDescent="0.2">
      <c r="A592" s="6"/>
      <c r="B592" s="11"/>
      <c r="C592" s="11"/>
      <c r="D592" s="11"/>
      <c r="E592" s="101"/>
      <c r="F592" s="101"/>
      <c r="G592" s="101"/>
      <c r="H592" s="101"/>
      <c r="I592" s="101"/>
      <c r="J592" s="101"/>
      <c r="K592" s="101"/>
      <c r="L592" s="101"/>
      <c r="M592" s="10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02"/>
      <c r="Z592" s="102"/>
      <c r="AA592" s="102"/>
      <c r="AB592" s="46"/>
    </row>
    <row r="593" spans="1:28" ht="21" customHeight="1" x14ac:dyDescent="0.2">
      <c r="A593" s="6"/>
      <c r="B593" s="11"/>
      <c r="C593" s="11"/>
      <c r="D593" s="11"/>
      <c r="E593" s="101"/>
      <c r="F593" s="101"/>
      <c r="G593" s="101"/>
      <c r="H593" s="101"/>
      <c r="I593" s="101"/>
      <c r="J593" s="101"/>
      <c r="K593" s="101"/>
      <c r="L593" s="101"/>
      <c r="M593" s="10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02"/>
      <c r="Z593" s="102"/>
      <c r="AA593" s="102"/>
      <c r="AB593" s="46"/>
    </row>
    <row r="594" spans="1:28" ht="21" customHeight="1" x14ac:dyDescent="0.2">
      <c r="A594" s="6"/>
      <c r="B594" s="11"/>
      <c r="C594" s="11"/>
      <c r="D594" s="11"/>
      <c r="E594" s="101"/>
      <c r="F594" s="101"/>
      <c r="G594" s="101"/>
      <c r="H594" s="101"/>
      <c r="I594" s="101"/>
      <c r="J594" s="101"/>
      <c r="K594" s="101"/>
      <c r="L594" s="101"/>
      <c r="M594" s="10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02"/>
      <c r="Z594" s="102"/>
      <c r="AA594" s="102"/>
      <c r="AB594" s="46"/>
    </row>
    <row r="595" spans="1:28" ht="21" customHeight="1" x14ac:dyDescent="0.2">
      <c r="A595" s="6"/>
      <c r="B595" s="11"/>
      <c r="C595" s="11"/>
      <c r="D595" s="11"/>
      <c r="E595" s="101"/>
      <c r="F595" s="101"/>
      <c r="G595" s="101"/>
      <c r="H595" s="101"/>
      <c r="I595" s="101"/>
      <c r="J595" s="101"/>
      <c r="K595" s="101"/>
      <c r="L595" s="101"/>
      <c r="M595" s="10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02"/>
      <c r="Z595" s="102"/>
      <c r="AA595" s="102"/>
      <c r="AB595" s="46"/>
    </row>
    <row r="596" spans="1:28" ht="21" customHeight="1" x14ac:dyDescent="0.2">
      <c r="A596" s="6"/>
      <c r="B596" s="11"/>
      <c r="C596" s="11"/>
      <c r="D596" s="11"/>
      <c r="E596" s="101"/>
      <c r="F596" s="101"/>
      <c r="G596" s="101"/>
      <c r="H596" s="101"/>
      <c r="I596" s="101"/>
      <c r="J596" s="101"/>
      <c r="K596" s="101"/>
      <c r="L596" s="101"/>
      <c r="M596" s="10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02"/>
      <c r="Z596" s="102"/>
      <c r="AA596" s="102"/>
      <c r="AB596" s="46"/>
    </row>
    <row r="597" spans="1:28" ht="21" customHeight="1" x14ac:dyDescent="0.2">
      <c r="A597" s="6"/>
      <c r="B597" s="11"/>
      <c r="C597" s="11"/>
      <c r="D597" s="11"/>
      <c r="E597" s="101"/>
      <c r="F597" s="101"/>
      <c r="G597" s="101"/>
      <c r="H597" s="101"/>
      <c r="I597" s="101"/>
      <c r="J597" s="101"/>
      <c r="K597" s="101"/>
      <c r="L597" s="101"/>
      <c r="M597" s="10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02"/>
      <c r="Z597" s="102"/>
      <c r="AA597" s="102"/>
      <c r="AB597" s="46"/>
    </row>
    <row r="598" spans="1:28" ht="21" customHeight="1" x14ac:dyDescent="0.2">
      <c r="A598" s="6"/>
      <c r="B598" s="11"/>
      <c r="C598" s="11"/>
      <c r="D598" s="11"/>
      <c r="E598" s="101"/>
      <c r="F598" s="101"/>
      <c r="G598" s="101"/>
      <c r="H598" s="101"/>
      <c r="I598" s="101"/>
      <c r="J598" s="101"/>
      <c r="K598" s="101"/>
      <c r="L598" s="101"/>
      <c r="M598" s="10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02"/>
      <c r="Z598" s="102"/>
      <c r="AA598" s="102"/>
      <c r="AB598" s="46"/>
    </row>
    <row r="599" spans="1:28" ht="21" customHeight="1" x14ac:dyDescent="0.2">
      <c r="A599" s="6"/>
      <c r="B599" s="11"/>
      <c r="C599" s="11"/>
      <c r="D599" s="11"/>
      <c r="E599" s="101"/>
      <c r="F599" s="101"/>
      <c r="G599" s="101"/>
      <c r="H599" s="101"/>
      <c r="I599" s="101"/>
      <c r="J599" s="101"/>
      <c r="K599" s="101"/>
      <c r="L599" s="101"/>
      <c r="M599" s="10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02"/>
      <c r="Z599" s="102"/>
      <c r="AA599" s="102"/>
      <c r="AB599" s="46"/>
    </row>
    <row r="600" spans="1:28" ht="21" customHeight="1" x14ac:dyDescent="0.2">
      <c r="A600" s="6"/>
      <c r="B600" s="11"/>
      <c r="C600" s="11"/>
      <c r="D600" s="11"/>
      <c r="E600" s="101"/>
      <c r="F600" s="101"/>
      <c r="G600" s="101"/>
      <c r="H600" s="101"/>
      <c r="I600" s="101"/>
      <c r="J600" s="101"/>
      <c r="K600" s="101"/>
      <c r="L600" s="101"/>
      <c r="M600" s="10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02"/>
      <c r="Z600" s="102"/>
      <c r="AA600" s="102"/>
      <c r="AB600" s="46"/>
    </row>
    <row r="601" spans="1:28" ht="21" customHeight="1" x14ac:dyDescent="0.2">
      <c r="A601" s="6"/>
      <c r="B601" s="11"/>
      <c r="C601" s="11"/>
      <c r="D601" s="11"/>
      <c r="E601" s="101"/>
      <c r="F601" s="101"/>
      <c r="G601" s="101"/>
      <c r="H601" s="101"/>
      <c r="I601" s="101"/>
      <c r="J601" s="101"/>
      <c r="K601" s="101"/>
      <c r="L601" s="101"/>
      <c r="M601" s="10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02"/>
      <c r="Z601" s="102"/>
      <c r="AA601" s="102"/>
      <c r="AB601" s="46"/>
    </row>
    <row r="602" spans="1:28" ht="21" customHeight="1" x14ac:dyDescent="0.2">
      <c r="A602" s="6"/>
      <c r="B602" s="11"/>
      <c r="C602" s="11"/>
      <c r="D602" s="11"/>
      <c r="E602" s="101"/>
      <c r="F602" s="101"/>
      <c r="G602" s="101"/>
      <c r="H602" s="101"/>
      <c r="I602" s="101"/>
      <c r="J602" s="101"/>
      <c r="K602" s="101"/>
      <c r="L602" s="101"/>
      <c r="M602" s="10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02"/>
      <c r="Z602" s="102"/>
      <c r="AA602" s="102"/>
      <c r="AB602" s="46"/>
    </row>
    <row r="603" spans="1:28" ht="21" customHeight="1" x14ac:dyDescent="0.2">
      <c r="A603" s="6"/>
      <c r="B603" s="11"/>
      <c r="C603" s="11"/>
      <c r="D603" s="11"/>
      <c r="E603" s="101"/>
      <c r="F603" s="101"/>
      <c r="G603" s="101"/>
      <c r="H603" s="101"/>
      <c r="I603" s="101"/>
      <c r="J603" s="101"/>
      <c r="K603" s="101"/>
      <c r="L603" s="101"/>
      <c r="M603" s="10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02"/>
      <c r="Z603" s="102"/>
      <c r="AA603" s="102"/>
      <c r="AB603" s="46"/>
    </row>
    <row r="604" spans="1:28" ht="21" customHeight="1" x14ac:dyDescent="0.2">
      <c r="A604" s="6"/>
      <c r="B604" s="11"/>
      <c r="C604" s="11"/>
      <c r="D604" s="11"/>
      <c r="E604" s="101"/>
      <c r="F604" s="101"/>
      <c r="G604" s="101"/>
      <c r="H604" s="101"/>
      <c r="I604" s="101"/>
      <c r="J604" s="101"/>
      <c r="K604" s="101"/>
      <c r="L604" s="101"/>
      <c r="M604" s="10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02"/>
      <c r="Z604" s="102"/>
      <c r="AA604" s="102"/>
      <c r="AB604" s="46"/>
    </row>
    <row r="605" spans="1:28" ht="21" customHeight="1" x14ac:dyDescent="0.2">
      <c r="A605" s="6"/>
      <c r="B605" s="11"/>
      <c r="C605" s="11"/>
      <c r="D605" s="11"/>
      <c r="E605" s="101"/>
      <c r="F605" s="101"/>
      <c r="G605" s="101"/>
      <c r="H605" s="101"/>
      <c r="I605" s="101"/>
      <c r="J605" s="101"/>
      <c r="K605" s="101"/>
      <c r="L605" s="101"/>
      <c r="M605" s="10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02"/>
      <c r="Z605" s="102"/>
      <c r="AA605" s="102"/>
      <c r="AB605" s="46"/>
    </row>
    <row r="606" spans="1:28" ht="21" customHeight="1" x14ac:dyDescent="0.2">
      <c r="A606" s="6"/>
      <c r="B606" s="11"/>
      <c r="C606" s="11"/>
      <c r="D606" s="11"/>
      <c r="E606" s="101"/>
      <c r="F606" s="101"/>
      <c r="G606" s="101"/>
      <c r="H606" s="101"/>
      <c r="I606" s="101"/>
      <c r="J606" s="101"/>
      <c r="K606" s="101"/>
      <c r="L606" s="101"/>
      <c r="M606" s="10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02"/>
      <c r="Z606" s="102"/>
      <c r="AA606" s="102"/>
      <c r="AB606" s="46"/>
    </row>
  </sheetData>
  <conditionalFormatting sqref="AB16:AB248">
    <cfRule type="cellIs" dxfId="11" priority="21" operator="lessThan">
      <formula>0.03</formula>
    </cfRule>
    <cfRule type="cellIs" dxfId="10" priority="22" operator="greaterThan">
      <formula>0.1</formula>
    </cfRule>
    <cfRule type="cellIs" dxfId="9" priority="23" operator="greaterThan">
      <formula>0.05</formula>
    </cfRule>
    <cfRule type="cellIs" dxfId="8" priority="24" operator="greaterThan">
      <formula>0.03</formula>
    </cfRule>
  </conditionalFormatting>
  <conditionalFormatting sqref="AB3:AB15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3"/>
      <c r="C118" s="123"/>
      <c r="D118" s="123"/>
      <c r="E118" s="46"/>
      <c r="F118" s="9"/>
      <c r="G118" s="123"/>
      <c r="H118" s="123"/>
      <c r="I118" s="123"/>
      <c r="J118" s="46"/>
      <c r="K118" s="9"/>
      <c r="L118" s="123"/>
      <c r="M118" s="123"/>
      <c r="N118" s="123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3"/>
      <c r="C119" s="123"/>
      <c r="D119" s="123"/>
      <c r="E119" s="46"/>
      <c r="F119" s="9"/>
      <c r="G119" s="123"/>
      <c r="H119" s="123"/>
      <c r="I119" s="123"/>
      <c r="J119" s="46"/>
      <c r="K119" s="9"/>
      <c r="L119" s="123"/>
      <c r="M119" s="123"/>
      <c r="N119" s="123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3"/>
      <c r="C120" s="123"/>
      <c r="D120" s="123"/>
      <c r="E120" s="46"/>
      <c r="F120" s="9"/>
      <c r="G120" s="123"/>
      <c r="H120" s="123"/>
      <c r="I120" s="123"/>
      <c r="J120" s="46"/>
      <c r="K120" s="9"/>
      <c r="L120" s="123"/>
      <c r="M120" s="123"/>
      <c r="N120" s="123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3"/>
      <c r="C121" s="123"/>
      <c r="D121" s="123"/>
      <c r="E121" s="46"/>
      <c r="F121" s="9"/>
      <c r="G121" s="123"/>
      <c r="H121" s="123"/>
      <c r="I121" s="123"/>
      <c r="J121" s="46"/>
      <c r="K121" s="9"/>
      <c r="L121" s="123"/>
      <c r="M121" s="123"/>
      <c r="N121" s="123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3"/>
      <c r="C122" s="123"/>
      <c r="D122" s="123"/>
      <c r="E122" s="46"/>
      <c r="F122" s="9"/>
      <c r="G122" s="123"/>
      <c r="H122" s="123"/>
      <c r="I122" s="123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  <mergeCell ref="D8:E8"/>
    <mergeCell ref="F8:G8"/>
    <mergeCell ref="B118:D118"/>
    <mergeCell ref="G118:I118"/>
    <mergeCell ref="L118:N118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2017-06-02T16:13:07Z</dcterms:modified>
</cp:coreProperties>
</file>