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9" i="1" l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S68" i="2"/>
  <c r="T68" i="2" s="1"/>
  <c r="S69" i="2"/>
  <c r="T69" i="2" s="1"/>
  <c r="S77" i="2"/>
  <c r="T77" i="2" s="1"/>
  <c r="S80" i="2"/>
  <c r="T80" i="2" s="1"/>
  <c r="S84" i="2"/>
  <c r="T84" i="2" s="1"/>
  <c r="S85" i="2"/>
  <c r="T85" i="2" s="1"/>
  <c r="S88" i="2"/>
  <c r="T88" i="2" s="1"/>
  <c r="S92" i="2"/>
  <c r="T92" i="2" s="1"/>
  <c r="S93" i="2"/>
  <c r="T93" i="2" s="1"/>
  <c r="S96" i="2"/>
  <c r="T96" i="2" s="1"/>
  <c r="S97" i="2"/>
  <c r="T97" i="2" s="1"/>
  <c r="S99" i="2"/>
  <c r="T99" i="2" s="1"/>
  <c r="S100" i="2"/>
  <c r="T100" i="2" s="1"/>
  <c r="S103" i="2"/>
  <c r="T103" i="2" s="1"/>
  <c r="S104" i="2"/>
  <c r="T104" i="2" s="1"/>
  <c r="S106" i="2"/>
  <c r="T106" i="2" s="1"/>
  <c r="S107" i="2"/>
  <c r="T107" i="2" s="1"/>
  <c r="S108" i="2"/>
  <c r="T108" i="2" s="1"/>
  <c r="S110" i="2"/>
  <c r="T110" i="2" s="1"/>
  <c r="S111" i="2"/>
  <c r="T111" i="2" s="1"/>
  <c r="S112" i="2"/>
  <c r="T112" i="2" s="1"/>
  <c r="S36" i="2" l="1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68" i="2"/>
  <c r="V80" i="2"/>
  <c r="V84" i="2"/>
  <c r="V88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<sst xmlns="http://schemas.openxmlformats.org/spreadsheetml/2006/main" count="343" uniqueCount="219">
  <si>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</si>
  <si>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</si>
  <si>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</si>
  <si>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</si>
  <si>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</si>
  <si>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</si>
  <si>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</si>
  <si>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</si>
  <si>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</si>
  <si>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</si>
  <si>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</si>
  <si>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</si>
  <si>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</si>
  <si>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</si>
  <si>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</si>
  <si>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</si>
  <si>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</si>
  <si>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</si>
  <si>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</si>
  <si>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</si>
  <si>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</si>
  <si>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</si>
  <si>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</si>
  <si>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</si>
  <si>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</si>
  <si>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</si>
  <si>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</si>
  <si>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</si>
  <si>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</si>
  <si>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</si>
  <si>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</si>
  <si>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</si>
  <si>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</si>
  <si>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</si>
  <si>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</si>
  <si>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</si>
  <si>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</si>
  <si>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</si>
  <si>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</si>
  <si>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</si>
  <si>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</si>
  <si>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</si>
  <si>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</si>
  <si>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</si>
  <si>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</si>
  <si>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</si>
  <si>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</si>
  <si>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</si>
  <si>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</si>
  <si>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</si>
  <si>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</si>
  <si>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</si>
  <si>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</si>
  <si>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</si>
  <si>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</si>
  <si>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</si>
  <si>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</si>
  <si>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</si>
  <si>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</si>
  <si>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</si>
  <si>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</si>
  <si>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</si>
  <si>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</si>
  <si>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</si>
  <si>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</si>
  <si>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</si>
  <si>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</si>
  <si>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</si>
  <si>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</si>
  <si>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</si>
  <si>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</si>
  <si>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</si>
  <si>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</si>
  <si>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</si>
  <si>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</si>
  <si>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</si>
  <si>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</si>
  <si>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</si>
  <si>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</si>
  <si>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</si>
  <si>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</si>
  <si>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</si>
  <si>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</si>
  <si>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</si>
  <si>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</si>
  <si>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</si>
  <si>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</si>
  <si>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</si>
  <si>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</si>
  <si>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</si>
  <si>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</si>
  <si>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</si>
  <si>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</si>
  <si>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</si>
  <si>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</si>
  <si>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</si>
  <si>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</si>
  <si>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</si>
  <si>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</si>
  <si>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</si>
  <si>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</si>
  <si>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</si>
  <si>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</si>
  <si>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</si>
  <si>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</si>
  <si>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</si>
  <si>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</si>
  <si>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</si>
  <si>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</si>
  <si>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</si>
  <si>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</si>
  <si>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</si>
  <si>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</si>
  <si>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</si>
  <si>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</si>
  <si>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</si>
  <si>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</si>
  <si>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</si>
  <si>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</si>
  <si>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</si>
  <si>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</si>
  <si>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</si>
  <si>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</si>
  <si>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</si>
  <si>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</si>
  <si>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</si>
  <si>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</si>
  <si>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</si>
  <si>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</si>
  <si>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</si>
  <si>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</si>
  <si>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</si>
  <si>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</si>
  <si>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</si>
  <si>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</si>
  <si>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</si>
  <si>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</si>
  <si>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</si>
  <si>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</si>
  <si>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</si>
  <si>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</si>
  <si>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</si>
  <si>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</si>
  <si>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</si>
  <si>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</si>
  <si>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</si>
  <si>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</si>
  <si>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</si>
  <si>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</si>
  <si>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</si>
  <si>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</si>
  <si>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</si>
  <si>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</si>
  <si>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</si>
  <si>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</si>
  <si>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</si>
  <si>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</si>
  <si>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</si>
  <si>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</si>
  <si>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</si>
  <si>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</si>
  <si>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</si>
  <si>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</si>
  <si>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</si>
  <si>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</si>
  <si>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</si>
  <si>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</si>
  <si>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</si>
  <si>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</si>
  <si>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</si>
  <si>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</si>
  <si>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</si>
  <si>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CIUDAD DE MEXICO</t>
  </si>
  <si>
    <t>CDMX</t>
  </si>
  <si>
    <t>NL</t>
  </si>
  <si>
    <t>MUD</t>
  </si>
  <si>
    <t>HERMOSILLO</t>
  </si>
  <si>
    <t>SON</t>
  </si>
  <si>
    <t>BC</t>
  </si>
  <si>
    <t>TLAQUEPAQUE</t>
  </si>
  <si>
    <t>JAL</t>
  </si>
  <si>
    <t>NUEVA ELEKTRA DEL MILENIO SA DE CV</t>
  </si>
  <si>
    <t>TIJUANA</t>
  </si>
  <si>
    <t>GRUPO FAMSA. S.A.B. DE C.V.</t>
  </si>
  <si>
    <t>TAB</t>
  </si>
  <si>
    <t>TLAJOMULCO DE ZUNIGA</t>
  </si>
  <si>
    <t>CMT</t>
  </si>
  <si>
    <t>PUE</t>
  </si>
  <si>
    <t>AMERICA MOVIL MERIDA (REGION 8)</t>
  </si>
  <si>
    <t>MERIDA</t>
  </si>
  <si>
    <t>YUC</t>
  </si>
  <si>
    <t>MS-MS_97280</t>
  </si>
  <si>
    <t>AMERICA MOVIL MONTERREY (REGION 4)</t>
  </si>
  <si>
    <t>MONTERREY</t>
  </si>
  <si>
    <t>MS-MS_64650</t>
  </si>
  <si>
    <t>GUADALAJARA</t>
  </si>
  <si>
    <t>MS-MS_45670</t>
  </si>
  <si>
    <t>SAN LORENZO ALMECATLA</t>
  </si>
  <si>
    <t>MS-MS_72710</t>
  </si>
  <si>
    <t>CT INTERNACIONAL DEL NOROESTE. S.A. DE C.V.</t>
  </si>
  <si>
    <t>MS-MS_83000</t>
  </si>
  <si>
    <t>PCH MAYOREO SA DE CV</t>
  </si>
  <si>
    <t>MS-MS_15540</t>
  </si>
  <si>
    <t>RAC MEXICO OPERACIONES S DE RL</t>
  </si>
  <si>
    <t>MS-MS_83210</t>
  </si>
  <si>
    <t>COMERCIALIZADORA DE VALOR AGREGADO. S.A. DE C</t>
  </si>
  <si>
    <t>MS-MS_44900</t>
  </si>
  <si>
    <t>GRUPO TORNADO SA DE CV</t>
  </si>
  <si>
    <t>MS-MS_06470</t>
  </si>
  <si>
    <t>TECH DATA MEXICO S. DE R.L. DE C.V.</t>
  </si>
  <si>
    <t>NAUCALPAN DE JUAREZ</t>
  </si>
  <si>
    <t>MS-MS_53370</t>
  </si>
  <si>
    <t>MS-MS_45560</t>
  </si>
  <si>
    <t>RESURTIDORA DE AIRE Y CALEFACCION</t>
  </si>
  <si>
    <t>MS-MS_06720</t>
  </si>
  <si>
    <t>MS-MS_22683</t>
  </si>
  <si>
    <t>GRUPO FAMSA. S.A.B DE CV.</t>
  </si>
  <si>
    <t>VILLAHERMOSA</t>
  </si>
  <si>
    <t>MS-MS_86010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</si>
</sst>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M4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1.7109375" style="19" bestFit="1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25.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8388341</v>
      </c>
      <c r="B3" s="114">
        <v>8388341</v>
      </c>
      <c r="C3" s="114">
        <v>83883412</v>
      </c>
      <c r="D3" s="114" t="s">
        <v>129</v>
      </c>
      <c r="E3" s="115">
        <v>5515.4</v>
      </c>
      <c r="F3" s="115">
        <v>4950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565.4</v>
      </c>
      <c r="N3" s="114" t="s">
        <v>175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181</v>
      </c>
      <c r="T3" s="114" t="s">
        <v>197</v>
      </c>
      <c r="U3" s="114" t="s">
        <v>187</v>
      </c>
      <c r="V3" s="116">
        <v>72710</v>
      </c>
      <c r="W3" s="116" t="s">
        <v>198</v>
      </c>
      <c r="X3" s="117">
        <v>2</v>
      </c>
      <c r="Y3" s="118">
        <v>285142.68</v>
      </c>
      <c r="Z3" s="118">
        <v>4950</v>
      </c>
      <c r="AA3" s="115">
        <v>565.4</v>
      </c>
      <c r="AB3" s="119">
        <f t="shared" ref="AB3:AB19" si="0">+E3/Y3</f>
        <v>1.9342597186783824E-2</v>
      </c>
    </row>
    <row r="4" spans="1:28" s="120" customFormat="1" ht="12.75" x14ac:dyDescent="0.2">
      <c r="A4" s="113">
        <v>8392536</v>
      </c>
      <c r="B4" s="114">
        <v>8392536</v>
      </c>
      <c r="C4" s="114">
        <v>83925362</v>
      </c>
      <c r="D4" s="114" t="s">
        <v>129</v>
      </c>
      <c r="E4" s="115">
        <v>32634</v>
      </c>
      <c r="F4" s="115">
        <v>28820</v>
      </c>
      <c r="G4" s="115">
        <v>0</v>
      </c>
      <c r="H4" s="115">
        <v>0</v>
      </c>
      <c r="I4" s="115">
        <v>0</v>
      </c>
      <c r="J4" s="115">
        <v>0</v>
      </c>
      <c r="K4" s="115">
        <v>400</v>
      </c>
      <c r="L4" s="115">
        <v>100</v>
      </c>
      <c r="M4" s="115">
        <v>3314</v>
      </c>
      <c r="N4" s="114" t="s">
        <v>186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199</v>
      </c>
      <c r="T4" s="114" t="s">
        <v>176</v>
      </c>
      <c r="U4" s="114" t="s">
        <v>177</v>
      </c>
      <c r="V4" s="116">
        <v>83000</v>
      </c>
      <c r="W4" s="116" t="s">
        <v>200</v>
      </c>
      <c r="X4" s="117">
        <v>1</v>
      </c>
      <c r="Y4" s="118">
        <v>769790</v>
      </c>
      <c r="Z4" s="118">
        <v>28820</v>
      </c>
      <c r="AA4" s="115">
        <v>3814</v>
      </c>
      <c r="AB4" s="119">
        <f t="shared" si="0"/>
        <v>4.2393380012730741E-2</v>
      </c>
    </row>
    <row r="5" spans="1:28" s="120" customFormat="1" ht="12.75" x14ac:dyDescent="0.2">
      <c r="A5" s="113">
        <v>8388941</v>
      </c>
      <c r="B5" s="114">
        <v>8388941</v>
      </c>
      <c r="C5" s="114">
        <v>83889412</v>
      </c>
      <c r="D5" s="114" t="s">
        <v>129</v>
      </c>
      <c r="E5" s="115">
        <v>2954</v>
      </c>
      <c r="F5" s="115">
        <v>2754</v>
      </c>
      <c r="G5" s="115">
        <v>0</v>
      </c>
      <c r="H5" s="115">
        <v>0</v>
      </c>
      <c r="I5" s="115">
        <v>0</v>
      </c>
      <c r="J5" s="115">
        <v>0</v>
      </c>
      <c r="K5" s="115">
        <v>200</v>
      </c>
      <c r="L5" s="115">
        <v>0</v>
      </c>
      <c r="M5" s="115">
        <v>0</v>
      </c>
      <c r="N5" s="114" t="s">
        <v>175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201</v>
      </c>
      <c r="T5" s="114" t="s">
        <v>172</v>
      </c>
      <c r="U5" s="114" t="s">
        <v>173</v>
      </c>
      <c r="V5" s="116">
        <v>15540</v>
      </c>
      <c r="W5" s="116" t="s">
        <v>202</v>
      </c>
      <c r="X5" s="117">
        <v>1</v>
      </c>
      <c r="Y5" s="118">
        <v>457970</v>
      </c>
      <c r="Z5" s="118">
        <v>2754</v>
      </c>
      <c r="AA5" s="115">
        <v>200</v>
      </c>
      <c r="AB5" s="119">
        <f t="shared" si="0"/>
        <v>6.450204161844662E-3</v>
      </c>
    </row>
    <row r="6" spans="1:28" s="120" customFormat="1" ht="12.75" x14ac:dyDescent="0.2">
      <c r="A6" s="113">
        <v>8390208</v>
      </c>
      <c r="B6" s="114">
        <v>8390208</v>
      </c>
      <c r="C6" s="114">
        <v>83902082</v>
      </c>
      <c r="D6" s="114" t="s">
        <v>129</v>
      </c>
      <c r="E6" s="115">
        <v>32634</v>
      </c>
      <c r="F6" s="115">
        <v>28820</v>
      </c>
      <c r="G6" s="115">
        <v>0</v>
      </c>
      <c r="H6" s="115">
        <v>0</v>
      </c>
      <c r="I6" s="115">
        <v>0</v>
      </c>
      <c r="J6" s="115">
        <v>0</v>
      </c>
      <c r="K6" s="115">
        <v>400</v>
      </c>
      <c r="L6" s="115">
        <v>100</v>
      </c>
      <c r="M6" s="115">
        <v>3314</v>
      </c>
      <c r="N6" s="114" t="s">
        <v>186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199</v>
      </c>
      <c r="T6" s="114" t="s">
        <v>176</v>
      </c>
      <c r="U6" s="114" t="s">
        <v>177</v>
      </c>
      <c r="V6" s="116">
        <v>83000</v>
      </c>
      <c r="W6" s="116" t="s">
        <v>200</v>
      </c>
      <c r="X6" s="117">
        <v>1</v>
      </c>
      <c r="Y6" s="118">
        <v>769400</v>
      </c>
      <c r="Z6" s="118">
        <v>28820</v>
      </c>
      <c r="AA6" s="115">
        <v>3814</v>
      </c>
      <c r="AB6" s="119">
        <f t="shared" si="0"/>
        <v>4.2414868728879646E-2</v>
      </c>
    </row>
    <row r="7" spans="1:28" s="120" customFormat="1" ht="12.75" x14ac:dyDescent="0.2">
      <c r="A7" s="113">
        <v>8397199</v>
      </c>
      <c r="B7" s="114">
        <v>8397199</v>
      </c>
      <c r="C7" s="114">
        <v>83971992</v>
      </c>
      <c r="D7" s="114" t="s">
        <v>129</v>
      </c>
      <c r="E7" s="115">
        <v>11892</v>
      </c>
      <c r="F7" s="115">
        <v>10780</v>
      </c>
      <c r="G7" s="115">
        <v>0</v>
      </c>
      <c r="H7" s="115">
        <v>0</v>
      </c>
      <c r="I7" s="115">
        <v>0</v>
      </c>
      <c r="J7" s="115">
        <v>0</v>
      </c>
      <c r="K7" s="115">
        <v>400</v>
      </c>
      <c r="L7" s="115">
        <v>0</v>
      </c>
      <c r="M7" s="115">
        <v>712</v>
      </c>
      <c r="N7" s="114" t="s">
        <v>186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203</v>
      </c>
      <c r="T7" s="114" t="s">
        <v>185</v>
      </c>
      <c r="U7" s="114" t="s">
        <v>180</v>
      </c>
      <c r="V7" s="116">
        <v>45670</v>
      </c>
      <c r="W7" s="116" t="s">
        <v>196</v>
      </c>
      <c r="X7" s="117">
        <v>4</v>
      </c>
      <c r="Y7" s="118">
        <v>413640</v>
      </c>
      <c r="Z7" s="118">
        <v>10780</v>
      </c>
      <c r="AA7" s="115">
        <v>1112</v>
      </c>
      <c r="AB7" s="119">
        <f t="shared" si="0"/>
        <v>2.8749637365825354E-2</v>
      </c>
    </row>
    <row r="8" spans="1:28" s="120" customFormat="1" ht="12.75" x14ac:dyDescent="0.2">
      <c r="A8" s="113">
        <v>8396008</v>
      </c>
      <c r="B8" s="114">
        <v>8396008</v>
      </c>
      <c r="C8" s="114">
        <v>83960082</v>
      </c>
      <c r="D8" s="114" t="s">
        <v>129</v>
      </c>
      <c r="E8" s="115">
        <v>31936</v>
      </c>
      <c r="F8" s="115">
        <v>28820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3116</v>
      </c>
      <c r="N8" s="114" t="s">
        <v>186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183</v>
      </c>
      <c r="T8" s="114" t="s">
        <v>176</v>
      </c>
      <c r="U8" s="114" t="s">
        <v>177</v>
      </c>
      <c r="V8" s="116">
        <v>83210</v>
      </c>
      <c r="W8" s="116" t="s">
        <v>204</v>
      </c>
      <c r="X8" s="117">
        <v>2</v>
      </c>
      <c r="Y8" s="118">
        <v>536040</v>
      </c>
      <c r="Z8" s="118">
        <v>28820</v>
      </c>
      <c r="AA8" s="115">
        <v>3116</v>
      </c>
      <c r="AB8" s="119">
        <f t="shared" si="0"/>
        <v>5.9577643459443323E-2</v>
      </c>
    </row>
    <row r="9" spans="1:28" s="120" customFormat="1" ht="12.75" x14ac:dyDescent="0.2">
      <c r="A9" s="113">
        <v>8409979</v>
      </c>
      <c r="B9" s="114">
        <v>8409979</v>
      </c>
      <c r="C9" s="114">
        <v>84099792</v>
      </c>
      <c r="D9" s="114" t="s">
        <v>129</v>
      </c>
      <c r="E9" s="115">
        <v>11942</v>
      </c>
      <c r="F9" s="115">
        <v>10780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100</v>
      </c>
      <c r="M9" s="115">
        <v>1062</v>
      </c>
      <c r="N9" s="114" t="s">
        <v>186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205</v>
      </c>
      <c r="T9" s="114" t="s">
        <v>195</v>
      </c>
      <c r="U9" s="114" t="s">
        <v>180</v>
      </c>
      <c r="V9" s="116">
        <v>44900</v>
      </c>
      <c r="W9" s="116" t="s">
        <v>206</v>
      </c>
      <c r="X9" s="117">
        <v>3</v>
      </c>
      <c r="Y9" s="118">
        <v>500833.78</v>
      </c>
      <c r="Z9" s="118">
        <v>10780</v>
      </c>
      <c r="AA9" s="115">
        <v>1162</v>
      </c>
      <c r="AB9" s="119">
        <f t="shared" si="0"/>
        <v>2.3844238301977155E-2</v>
      </c>
    </row>
    <row r="10" spans="1:28" s="120" customFormat="1" ht="12.75" x14ac:dyDescent="0.2">
      <c r="A10" s="113">
        <v>8411382</v>
      </c>
      <c r="B10" s="114">
        <v>8411382</v>
      </c>
      <c r="C10" s="114">
        <v>84113822</v>
      </c>
      <c r="D10" s="114" t="s">
        <v>129</v>
      </c>
      <c r="E10" s="115">
        <v>2142</v>
      </c>
      <c r="F10" s="115">
        <v>2142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4" t="s">
        <v>186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207</v>
      </c>
      <c r="T10" s="114" t="s">
        <v>172</v>
      </c>
      <c r="U10" s="114" t="s">
        <v>173</v>
      </c>
      <c r="V10" s="116">
        <v>6470</v>
      </c>
      <c r="W10" s="116" t="s">
        <v>208</v>
      </c>
      <c r="X10" s="117">
        <v>1</v>
      </c>
      <c r="Y10" s="118">
        <v>1490549.23</v>
      </c>
      <c r="Z10" s="118">
        <v>2142</v>
      </c>
      <c r="AA10" s="115">
        <v>0</v>
      </c>
      <c r="AB10" s="119">
        <f t="shared" si="0"/>
        <v>1.4370541790156102E-3</v>
      </c>
    </row>
    <row r="11" spans="1:28" s="120" customFormat="1" ht="12.75" x14ac:dyDescent="0.2">
      <c r="A11" s="113">
        <v>8412574</v>
      </c>
      <c r="B11" s="114">
        <v>8412574</v>
      </c>
      <c r="C11" s="114">
        <v>84125742</v>
      </c>
      <c r="D11" s="114" t="s">
        <v>129</v>
      </c>
      <c r="E11" s="115">
        <v>14537</v>
      </c>
      <c r="F11" s="115">
        <v>13640</v>
      </c>
      <c r="G11" s="115">
        <v>0</v>
      </c>
      <c r="H11" s="115">
        <v>0</v>
      </c>
      <c r="I11" s="115">
        <v>0</v>
      </c>
      <c r="J11" s="115">
        <v>0</v>
      </c>
      <c r="K11" s="115">
        <v>280</v>
      </c>
      <c r="L11" s="115">
        <v>0</v>
      </c>
      <c r="M11" s="115">
        <v>617</v>
      </c>
      <c r="N11" s="114" t="s">
        <v>186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192</v>
      </c>
      <c r="T11" s="114" t="s">
        <v>193</v>
      </c>
      <c r="U11" s="114" t="s">
        <v>174</v>
      </c>
      <c r="V11" s="116">
        <v>64650</v>
      </c>
      <c r="W11" s="116" t="s">
        <v>194</v>
      </c>
      <c r="X11" s="117">
        <v>1</v>
      </c>
      <c r="Y11" s="118">
        <v>18587840</v>
      </c>
      <c r="Z11" s="118">
        <v>13640</v>
      </c>
      <c r="AA11" s="115">
        <v>897</v>
      </c>
      <c r="AB11" s="119">
        <f t="shared" si="0"/>
        <v>7.8207042883949934E-4</v>
      </c>
    </row>
    <row r="12" spans="1:28" s="120" customFormat="1" ht="12.75" x14ac:dyDescent="0.2">
      <c r="A12" s="113">
        <v>8412560</v>
      </c>
      <c r="B12" s="114">
        <v>8412560</v>
      </c>
      <c r="C12" s="114">
        <v>84125602</v>
      </c>
      <c r="D12" s="114" t="s">
        <v>129</v>
      </c>
      <c r="E12" s="115">
        <v>14537</v>
      </c>
      <c r="F12" s="115">
        <v>13640</v>
      </c>
      <c r="G12" s="115">
        <v>0</v>
      </c>
      <c r="H12" s="115">
        <v>0</v>
      </c>
      <c r="I12" s="115">
        <v>0</v>
      </c>
      <c r="J12" s="115">
        <v>0</v>
      </c>
      <c r="K12" s="115">
        <v>280</v>
      </c>
      <c r="L12" s="115">
        <v>0</v>
      </c>
      <c r="M12" s="115">
        <v>617</v>
      </c>
      <c r="N12" s="114" t="s">
        <v>186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192</v>
      </c>
      <c r="T12" s="114" t="s">
        <v>193</v>
      </c>
      <c r="U12" s="114" t="s">
        <v>174</v>
      </c>
      <c r="V12" s="116">
        <v>64650</v>
      </c>
      <c r="W12" s="116" t="s">
        <v>194</v>
      </c>
      <c r="X12" s="117">
        <v>1</v>
      </c>
      <c r="Y12" s="118">
        <v>17886900</v>
      </c>
      <c r="Z12" s="118">
        <v>13640</v>
      </c>
      <c r="AA12" s="115">
        <v>897</v>
      </c>
      <c r="AB12" s="119">
        <f t="shared" si="0"/>
        <v>8.1271768724597326E-4</v>
      </c>
    </row>
    <row r="13" spans="1:28" s="120" customFormat="1" ht="12.75" x14ac:dyDescent="0.2">
      <c r="A13" s="113">
        <v>8391675</v>
      </c>
      <c r="B13" s="114">
        <v>8391675</v>
      </c>
      <c r="C13" s="114">
        <v>83916752</v>
      </c>
      <c r="D13" s="114" t="s">
        <v>129</v>
      </c>
      <c r="E13" s="115">
        <v>2342</v>
      </c>
      <c r="F13" s="115">
        <v>2142</v>
      </c>
      <c r="G13" s="115">
        <v>0</v>
      </c>
      <c r="H13" s="115">
        <v>0</v>
      </c>
      <c r="I13" s="115">
        <v>0</v>
      </c>
      <c r="J13" s="115">
        <v>0</v>
      </c>
      <c r="K13" s="115">
        <v>200</v>
      </c>
      <c r="L13" s="115">
        <v>0</v>
      </c>
      <c r="M13" s="115">
        <v>0</v>
      </c>
      <c r="N13" s="114" t="s">
        <v>186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209</v>
      </c>
      <c r="T13" s="114" t="s">
        <v>210</v>
      </c>
      <c r="U13" s="114" t="s">
        <v>171</v>
      </c>
      <c r="V13" s="116">
        <v>53370</v>
      </c>
      <c r="W13" s="116" t="s">
        <v>211</v>
      </c>
      <c r="X13" s="117">
        <v>3</v>
      </c>
      <c r="Y13" s="118">
        <v>94839.4</v>
      </c>
      <c r="Z13" s="118">
        <v>2142</v>
      </c>
      <c r="AA13" s="115">
        <v>200</v>
      </c>
      <c r="AB13" s="119">
        <f t="shared" si="0"/>
        <v>2.4694378074935103E-2</v>
      </c>
    </row>
    <row r="14" spans="1:28" s="120" customFormat="1" ht="12.75" x14ac:dyDescent="0.2">
      <c r="A14" s="113">
        <v>8396043</v>
      </c>
      <c r="B14" s="114">
        <v>8396043</v>
      </c>
      <c r="C14" s="114">
        <v>83960432</v>
      </c>
      <c r="D14" s="114" t="s">
        <v>129</v>
      </c>
      <c r="E14" s="115">
        <v>11769.6</v>
      </c>
      <c r="F14" s="115">
        <v>10780</v>
      </c>
      <c r="G14" s="115">
        <v>0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989.6</v>
      </c>
      <c r="N14" s="114" t="s">
        <v>186</v>
      </c>
      <c r="O14" s="114" t="s">
        <v>168</v>
      </c>
      <c r="P14" s="114" t="s">
        <v>169</v>
      </c>
      <c r="Q14" s="114" t="s">
        <v>170</v>
      </c>
      <c r="R14" s="116">
        <v>54602</v>
      </c>
      <c r="S14" s="114" t="s">
        <v>183</v>
      </c>
      <c r="T14" s="114" t="s">
        <v>179</v>
      </c>
      <c r="U14" s="114" t="s">
        <v>180</v>
      </c>
      <c r="V14" s="116">
        <v>45560</v>
      </c>
      <c r="W14" s="116" t="s">
        <v>212</v>
      </c>
      <c r="X14" s="117">
        <v>1</v>
      </c>
      <c r="Y14" s="118">
        <v>486827.48</v>
      </c>
      <c r="Z14" s="118">
        <v>10780</v>
      </c>
      <c r="AA14" s="115">
        <v>989.6</v>
      </c>
      <c r="AB14" s="119">
        <f t="shared" si="0"/>
        <v>2.4176120871401922E-2</v>
      </c>
    </row>
    <row r="15" spans="1:28" s="120" customFormat="1" ht="12.75" x14ac:dyDescent="0.2">
      <c r="A15" s="113">
        <v>8410024</v>
      </c>
      <c r="B15" s="114">
        <v>8410024</v>
      </c>
      <c r="C15" s="114">
        <v>84100242</v>
      </c>
      <c r="D15" s="114" t="s">
        <v>129</v>
      </c>
      <c r="E15" s="115">
        <v>2142</v>
      </c>
      <c r="F15" s="115">
        <v>2142</v>
      </c>
      <c r="G15" s="115">
        <v>0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4" t="s">
        <v>186</v>
      </c>
      <c r="O15" s="114" t="s">
        <v>168</v>
      </c>
      <c r="P15" s="114" t="s">
        <v>169</v>
      </c>
      <c r="Q15" s="114" t="s">
        <v>170</v>
      </c>
      <c r="R15" s="116">
        <v>54602</v>
      </c>
      <c r="S15" s="114" t="s">
        <v>213</v>
      </c>
      <c r="T15" s="114" t="s">
        <v>172</v>
      </c>
      <c r="U15" s="114" t="s">
        <v>173</v>
      </c>
      <c r="V15" s="116">
        <v>6720</v>
      </c>
      <c r="W15" s="116" t="s">
        <v>214</v>
      </c>
      <c r="X15" s="117">
        <v>2</v>
      </c>
      <c r="Y15" s="118">
        <v>1125299.96</v>
      </c>
      <c r="Z15" s="118">
        <v>2142</v>
      </c>
      <c r="AA15" s="115">
        <v>0</v>
      </c>
      <c r="AB15" s="119">
        <f t="shared" si="0"/>
        <v>1.9034924696878157E-3</v>
      </c>
    </row>
    <row r="16" spans="1:28" s="120" customFormat="1" ht="12.75" x14ac:dyDescent="0.2">
      <c r="A16" s="113">
        <v>8412533</v>
      </c>
      <c r="B16" s="114">
        <v>8412533</v>
      </c>
      <c r="C16" s="114">
        <v>84125332</v>
      </c>
      <c r="D16" s="114" t="s">
        <v>129</v>
      </c>
      <c r="E16" s="115">
        <v>27207</v>
      </c>
      <c r="F16" s="115">
        <v>24750</v>
      </c>
      <c r="G16" s="115">
        <v>0</v>
      </c>
      <c r="H16" s="115">
        <v>0</v>
      </c>
      <c r="I16" s="115">
        <v>0</v>
      </c>
      <c r="J16" s="115">
        <v>0</v>
      </c>
      <c r="K16" s="115">
        <v>280</v>
      </c>
      <c r="L16" s="115">
        <v>0</v>
      </c>
      <c r="M16" s="115">
        <v>2177</v>
      </c>
      <c r="N16" s="114" t="s">
        <v>186</v>
      </c>
      <c r="O16" s="114" t="s">
        <v>168</v>
      </c>
      <c r="P16" s="114" t="s">
        <v>169</v>
      </c>
      <c r="Q16" s="114" t="s">
        <v>170</v>
      </c>
      <c r="R16" s="116">
        <v>54602</v>
      </c>
      <c r="S16" s="114" t="s">
        <v>188</v>
      </c>
      <c r="T16" s="114" t="s">
        <v>189</v>
      </c>
      <c r="U16" s="114" t="s">
        <v>190</v>
      </c>
      <c r="V16" s="116">
        <v>97280</v>
      </c>
      <c r="W16" s="116" t="s">
        <v>191</v>
      </c>
      <c r="X16" s="117">
        <v>1</v>
      </c>
      <c r="Y16" s="118">
        <v>8232000</v>
      </c>
      <c r="Z16" s="118">
        <v>24750</v>
      </c>
      <c r="AA16" s="115">
        <v>2457</v>
      </c>
      <c r="AB16" s="119">
        <f t="shared" si="0"/>
        <v>3.3050291545189503E-3</v>
      </c>
    </row>
    <row r="17" spans="1:28" s="120" customFormat="1" ht="12.75" x14ac:dyDescent="0.2">
      <c r="A17" s="113">
        <v>8396009</v>
      </c>
      <c r="B17" s="114">
        <v>8396009</v>
      </c>
      <c r="C17" s="114">
        <v>83960092</v>
      </c>
      <c r="D17" s="114" t="s">
        <v>129</v>
      </c>
      <c r="E17" s="115">
        <v>44332</v>
      </c>
      <c r="F17" s="115">
        <v>40920</v>
      </c>
      <c r="G17" s="115">
        <v>0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3412</v>
      </c>
      <c r="N17" s="114" t="s">
        <v>186</v>
      </c>
      <c r="O17" s="114" t="s">
        <v>168</v>
      </c>
      <c r="P17" s="114" t="s">
        <v>169</v>
      </c>
      <c r="Q17" s="114" t="s">
        <v>170</v>
      </c>
      <c r="R17" s="116">
        <v>54602</v>
      </c>
      <c r="S17" s="114" t="s">
        <v>183</v>
      </c>
      <c r="T17" s="114" t="s">
        <v>182</v>
      </c>
      <c r="U17" s="114" t="s">
        <v>178</v>
      </c>
      <c r="V17" s="116">
        <v>22683</v>
      </c>
      <c r="W17" s="116" t="s">
        <v>215</v>
      </c>
      <c r="X17" s="117">
        <v>2</v>
      </c>
      <c r="Y17" s="118">
        <v>578347.63</v>
      </c>
      <c r="Z17" s="118">
        <v>40920</v>
      </c>
      <c r="AA17" s="115">
        <v>3412</v>
      </c>
      <c r="AB17" s="119">
        <f t="shared" si="0"/>
        <v>7.6652860149180518E-2</v>
      </c>
    </row>
    <row r="18" spans="1:28" s="120" customFormat="1" ht="12.75" x14ac:dyDescent="0.2">
      <c r="A18" s="113">
        <v>8396010</v>
      </c>
      <c r="B18" s="114">
        <v>8396010</v>
      </c>
      <c r="C18" s="114">
        <v>83960102</v>
      </c>
      <c r="D18" s="114" t="s">
        <v>129</v>
      </c>
      <c r="E18" s="115">
        <v>17853.189999999999</v>
      </c>
      <c r="F18" s="115">
        <v>16060</v>
      </c>
      <c r="G18" s="115">
        <v>0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1793.19</v>
      </c>
      <c r="N18" s="114" t="s">
        <v>186</v>
      </c>
      <c r="O18" s="114" t="s">
        <v>168</v>
      </c>
      <c r="P18" s="114" t="s">
        <v>169</v>
      </c>
      <c r="Q18" s="114" t="s">
        <v>170</v>
      </c>
      <c r="R18" s="116">
        <v>54602</v>
      </c>
      <c r="S18" s="114" t="s">
        <v>216</v>
      </c>
      <c r="T18" s="114" t="s">
        <v>217</v>
      </c>
      <c r="U18" s="114" t="s">
        <v>184</v>
      </c>
      <c r="V18" s="116">
        <v>86010</v>
      </c>
      <c r="W18" s="116" t="s">
        <v>218</v>
      </c>
      <c r="X18" s="117">
        <v>1</v>
      </c>
      <c r="Y18" s="118">
        <v>646557.01</v>
      </c>
      <c r="Z18" s="118">
        <v>16060</v>
      </c>
      <c r="AA18" s="115">
        <v>1793.19</v>
      </c>
      <c r="AB18" s="119">
        <f t="shared" si="0"/>
        <v>2.7612708119891853E-2</v>
      </c>
    </row>
    <row r="19" spans="1:28" s="120" customFormat="1" ht="12.75" x14ac:dyDescent="0.2">
      <c r="A19" s="113">
        <v>8412573</v>
      </c>
      <c r="B19" s="114">
        <v>8412573</v>
      </c>
      <c r="C19" s="114">
        <v>84125732</v>
      </c>
      <c r="D19" s="114" t="s">
        <v>129</v>
      </c>
      <c r="E19" s="115">
        <v>14402</v>
      </c>
      <c r="F19" s="115">
        <v>13640</v>
      </c>
      <c r="G19" s="115">
        <v>0</v>
      </c>
      <c r="H19" s="115">
        <v>0</v>
      </c>
      <c r="I19" s="115">
        <v>0</v>
      </c>
      <c r="J19" s="115">
        <v>0</v>
      </c>
      <c r="K19" s="115">
        <v>280</v>
      </c>
      <c r="L19" s="115">
        <v>0</v>
      </c>
      <c r="M19" s="115">
        <v>482</v>
      </c>
      <c r="N19" s="114" t="s">
        <v>186</v>
      </c>
      <c r="O19" s="114" t="s">
        <v>168</v>
      </c>
      <c r="P19" s="114" t="s">
        <v>169</v>
      </c>
      <c r="Q19" s="114" t="s">
        <v>170</v>
      </c>
      <c r="R19" s="116">
        <v>54602</v>
      </c>
      <c r="S19" s="114" t="s">
        <v>192</v>
      </c>
      <c r="T19" s="114" t="s">
        <v>193</v>
      </c>
      <c r="U19" s="114" t="s">
        <v>174</v>
      </c>
      <c r="V19" s="116">
        <v>64650</v>
      </c>
      <c r="W19" s="116" t="s">
        <v>194</v>
      </c>
      <c r="X19" s="117">
        <v>2</v>
      </c>
      <c r="Y19" s="118">
        <v>10500008.6</v>
      </c>
      <c r="Z19" s="118">
        <v>13640</v>
      </c>
      <c r="AA19" s="115">
        <v>762</v>
      </c>
      <c r="AB19" s="119">
        <f t="shared" si="0"/>
        <v>1.3716179241986526E-3</v>
      </c>
    </row>
    <row r="20" spans="1:28" s="120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</row>
    <row r="21" spans="1:28" s="120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</row>
    <row r="22" spans="1:28" s="120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</row>
    <row r="23" spans="1:28" s="120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</row>
    <row r="24" spans="1:28" s="120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</row>
    <row r="25" spans="1:28" s="120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</row>
    <row r="26" spans="1:28" s="120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</row>
    <row r="27" spans="1:28" s="120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</row>
    <row r="28" spans="1:28" s="120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</row>
    <row r="29" spans="1:28" s="120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</row>
    <row r="30" spans="1:28" s="120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</row>
    <row r="31" spans="1:28" s="120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</row>
    <row r="32" spans="1:28" s="120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</row>
    <row r="33" spans="1:28" s="120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</row>
    <row r="34" spans="1:28" s="120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</row>
    <row r="35" spans="1:28" s="120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</row>
    <row r="36" spans="1:28" s="120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</row>
    <row r="37" spans="1:28" s="120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</row>
    <row r="38" spans="1:28" s="120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</row>
    <row r="39" spans="1:28" s="120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</row>
    <row r="40" spans="1:28" s="120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</row>
    <row r="41" spans="1:28" s="120" customFormat="1" ht="12.75" hidden="1" x14ac:dyDescent="0.2">
      <c r="A41" s="113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4"/>
      <c r="O41" s="114"/>
      <c r="P41" s="114"/>
      <c r="Q41" s="114"/>
      <c r="R41" s="116"/>
      <c r="S41" s="114"/>
      <c r="T41" s="114"/>
      <c r="U41" s="114"/>
      <c r="V41" s="116"/>
      <c r="W41" s="116"/>
      <c r="X41" s="117"/>
      <c r="Y41" s="118"/>
      <c r="Z41" s="118"/>
      <c r="AA41" s="115"/>
      <c r="AB41" s="119"/>
    </row>
    <row r="42" spans="1:28" s="120" customFormat="1" ht="12.75" hidden="1" x14ac:dyDescent="0.2">
      <c r="A42" s="113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4"/>
      <c r="O42" s="114"/>
      <c r="P42" s="114"/>
      <c r="Q42" s="114"/>
      <c r="R42" s="116"/>
      <c r="S42" s="114"/>
      <c r="T42" s="114"/>
      <c r="U42" s="114"/>
      <c r="V42" s="116"/>
      <c r="W42" s="116"/>
      <c r="X42" s="117"/>
      <c r="Y42" s="118"/>
      <c r="Z42" s="118"/>
      <c r="AA42" s="115"/>
      <c r="AB42" s="119"/>
    </row>
    <row r="43" spans="1:28" s="120" customFormat="1" ht="12.75" hidden="1" x14ac:dyDescent="0.2">
      <c r="A43" s="113"/>
      <c r="B43" s="114"/>
      <c r="C43" s="114"/>
      <c r="D43" s="114"/>
      <c r="E43" s="115"/>
      <c r="F43" s="115"/>
      <c r="G43" s="115"/>
      <c r="H43" s="115"/>
      <c r="I43" s="115"/>
      <c r="J43" s="115"/>
      <c r="K43" s="115"/>
      <c r="L43" s="115"/>
      <c r="M43" s="115"/>
      <c r="N43" s="114"/>
      <c r="O43" s="114"/>
      <c r="P43" s="114"/>
      <c r="Q43" s="114"/>
      <c r="R43" s="116"/>
      <c r="S43" s="114"/>
      <c r="T43" s="114"/>
      <c r="U43" s="114"/>
      <c r="V43" s="116"/>
      <c r="W43" s="116"/>
      <c r="X43" s="117"/>
      <c r="Y43" s="118"/>
      <c r="Z43" s="118"/>
      <c r="AA43" s="115"/>
      <c r="AB43" s="119"/>
    </row>
    <row r="44" spans="1:28" s="120" customFormat="1" ht="12.75" hidden="1" x14ac:dyDescent="0.2">
      <c r="A44" s="113"/>
      <c r="B44" s="114"/>
      <c r="C44" s="114"/>
      <c r="D44" s="114"/>
      <c r="E44" s="115"/>
      <c r="F44" s="115"/>
      <c r="G44" s="115"/>
      <c r="H44" s="115"/>
      <c r="I44" s="115"/>
      <c r="J44" s="115"/>
      <c r="K44" s="115"/>
      <c r="L44" s="115"/>
      <c r="M44" s="115"/>
      <c r="N44" s="114"/>
      <c r="O44" s="114"/>
      <c r="P44" s="114"/>
      <c r="Q44" s="114"/>
      <c r="R44" s="116"/>
      <c r="S44" s="114"/>
      <c r="T44" s="114"/>
      <c r="U44" s="114"/>
      <c r="V44" s="116"/>
      <c r="W44" s="116"/>
      <c r="X44" s="117"/>
      <c r="Y44" s="118"/>
      <c r="Z44" s="118"/>
      <c r="AA44" s="115"/>
      <c r="AB44" s="119"/>
    </row>
    <row r="45" spans="1:28" s="120" customFormat="1" ht="12.75" hidden="1" x14ac:dyDescent="0.2">
      <c r="A45" s="113"/>
      <c r="B45" s="114"/>
      <c r="C45" s="114"/>
      <c r="D45" s="114"/>
      <c r="E45" s="115"/>
      <c r="F45" s="115"/>
      <c r="G45" s="115"/>
      <c r="H45" s="115"/>
      <c r="I45" s="115"/>
      <c r="J45" s="115"/>
      <c r="K45" s="115"/>
      <c r="L45" s="115"/>
      <c r="M45" s="115"/>
      <c r="N45" s="114"/>
      <c r="O45" s="114"/>
      <c r="P45" s="114"/>
      <c r="Q45" s="114"/>
      <c r="R45" s="116"/>
      <c r="S45" s="114"/>
      <c r="T45" s="114"/>
      <c r="U45" s="114"/>
      <c r="V45" s="116"/>
      <c r="W45" s="116"/>
      <c r="X45" s="117"/>
      <c r="Y45" s="118"/>
      <c r="Z45" s="118"/>
      <c r="AA45" s="115"/>
      <c r="AB45" s="119"/>
    </row>
    <row r="46" spans="1:28" s="120" customFormat="1" ht="12.75" hidden="1" x14ac:dyDescent="0.2">
      <c r="A46" s="113"/>
      <c r="B46" s="114"/>
      <c r="C46" s="114"/>
      <c r="D46" s="114"/>
      <c r="E46" s="115"/>
      <c r="F46" s="115"/>
      <c r="G46" s="115"/>
      <c r="H46" s="115"/>
      <c r="I46" s="115"/>
      <c r="J46" s="115"/>
      <c r="K46" s="115"/>
      <c r="L46" s="115"/>
      <c r="M46" s="115"/>
      <c r="N46" s="114"/>
      <c r="O46" s="114"/>
      <c r="P46" s="114"/>
      <c r="Q46" s="114"/>
      <c r="R46" s="116"/>
      <c r="S46" s="114"/>
      <c r="T46" s="114"/>
      <c r="U46" s="114"/>
      <c r="V46" s="116"/>
      <c r="W46" s="116"/>
      <c r="X46" s="117"/>
      <c r="Y46" s="118"/>
      <c r="Z46" s="118"/>
      <c r="AA46" s="115"/>
      <c r="AB46" s="119"/>
    </row>
    <row r="47" spans="1:28" s="120" customFormat="1" ht="12.75" hidden="1" x14ac:dyDescent="0.2">
      <c r="A47" s="113"/>
      <c r="B47" s="114"/>
      <c r="C47" s="114"/>
      <c r="D47" s="114"/>
      <c r="E47" s="115"/>
      <c r="F47" s="115"/>
      <c r="G47" s="115"/>
      <c r="H47" s="115"/>
      <c r="I47" s="115"/>
      <c r="J47" s="115"/>
      <c r="K47" s="115"/>
      <c r="L47" s="115"/>
      <c r="M47" s="115"/>
      <c r="N47" s="114"/>
      <c r="O47" s="114"/>
      <c r="P47" s="114"/>
      <c r="Q47" s="114"/>
      <c r="R47" s="116"/>
      <c r="S47" s="114"/>
      <c r="T47" s="114"/>
      <c r="U47" s="114"/>
      <c r="V47" s="116"/>
      <c r="W47" s="116"/>
      <c r="X47" s="117"/>
      <c r="Y47" s="118"/>
      <c r="Z47" s="118"/>
      <c r="AA47" s="115"/>
      <c r="AB47" s="119"/>
    </row>
    <row r="48" spans="1:28" s="120" customFormat="1" ht="12.75" hidden="1" x14ac:dyDescent="0.2">
      <c r="A48" s="113"/>
      <c r="B48" s="114"/>
      <c r="C48" s="114"/>
      <c r="D48" s="114"/>
      <c r="E48" s="115"/>
      <c r="F48" s="115"/>
      <c r="G48" s="115"/>
      <c r="H48" s="115"/>
      <c r="I48" s="115"/>
      <c r="J48" s="115"/>
      <c r="K48" s="115"/>
      <c r="L48" s="115"/>
      <c r="M48" s="115"/>
      <c r="N48" s="114"/>
      <c r="O48" s="114"/>
      <c r="P48" s="114"/>
      <c r="Q48" s="114"/>
      <c r="R48" s="116"/>
      <c r="S48" s="114"/>
      <c r="T48" s="114"/>
      <c r="U48" s="114"/>
      <c r="V48" s="116"/>
      <c r="W48" s="116"/>
      <c r="X48" s="117"/>
      <c r="Y48" s="118"/>
      <c r="Z48" s="118"/>
      <c r="AA48" s="115"/>
      <c r="AB48" s="119"/>
    </row>
    <row r="49" spans="1:28" s="120" customFormat="1" ht="12.75" hidden="1" x14ac:dyDescent="0.2">
      <c r="A49" s="113"/>
      <c r="B49" s="114"/>
      <c r="C49" s="114"/>
      <c r="D49" s="114"/>
      <c r="E49" s="115"/>
      <c r="F49" s="115"/>
      <c r="G49" s="115"/>
      <c r="H49" s="115"/>
      <c r="I49" s="115"/>
      <c r="J49" s="115"/>
      <c r="K49" s="115"/>
      <c r="L49" s="115"/>
      <c r="M49" s="115"/>
      <c r="N49" s="114"/>
      <c r="O49" s="114"/>
      <c r="P49" s="114"/>
      <c r="Q49" s="114"/>
      <c r="R49" s="116"/>
      <c r="S49" s="114"/>
      <c r="T49" s="114"/>
      <c r="U49" s="114"/>
      <c r="V49" s="116"/>
      <c r="W49" s="116"/>
      <c r="X49" s="117"/>
      <c r="Y49" s="118"/>
      <c r="Z49" s="118"/>
      <c r="AA49" s="115"/>
      <c r="AB49" s="119"/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ref="AB50:AB66" si="1">+Z50/Y50</f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63361985.769999996</v>
      </c>
      <c r="Z183" s="75">
        <f>SUM(Z3:Z182)</f>
        <v>255580</v>
      </c>
      <c r="AA183" s="75">
        <f>SUM(AA3:AA182)</f>
        <v>25191.19</v>
      </c>
      <c r="AB183" s="5">
        <f t="shared" si="3"/>
        <v>4.0336488336672281E-3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255580</v>
      </c>
      <c r="V186" s="92">
        <f>+AA183</f>
        <v>25191.19</v>
      </c>
      <c r="W186" s="92"/>
      <c r="X186" s="92"/>
      <c r="Y186" s="93"/>
      <c r="Z186" s="94">
        <f>V186+U186</f>
        <v>280771.19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40892.800000000003</v>
      </c>
      <c r="V187" s="92">
        <f>V186*16%</f>
        <v>4030.5904</v>
      </c>
      <c r="W187" s="92"/>
      <c r="X187" s="92"/>
      <c r="Y187" s="93"/>
      <c r="Z187" s="94">
        <f>V187+U187</f>
        <v>44923.390400000004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296472.8</v>
      </c>
      <c r="V188" s="92">
        <f>V186+V187</f>
        <v>29221.7804</v>
      </c>
      <c r="W188" s="92"/>
      <c r="X188" s="92"/>
      <c r="Y188" s="93"/>
      <c r="Z188" s="94">
        <f>V188+U188</f>
        <v>325694.58039999998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10223.200000000001</v>
      </c>
      <c r="V189" s="93"/>
      <c r="W189" s="93"/>
      <c r="X189" s="93"/>
      <c r="Y189" s="93"/>
      <c r="Z189" s="94">
        <f>U189</f>
        <v>10223.200000000001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286249.59999999998</v>
      </c>
      <c r="V190" s="97"/>
      <c r="W190" s="97"/>
      <c r="X190" s="97"/>
      <c r="Y190" s="97"/>
      <c r="Z190" s="98">
        <f>Z188-Z189</f>
        <v>315471.38039999997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50:AB248">
    <cfRule type="cellIs" dxfId="15" priority="53" operator="lessThan">
      <formula>0.03</formula>
    </cfRule>
    <cfRule type="cellIs" dxfId="14" priority="54" operator="greaterThan">
      <formula>0.1</formula>
    </cfRule>
    <cfRule type="cellIs" dxfId="13" priority="55" operator="greaterThan">
      <formula>0.05</formula>
    </cfRule>
    <cfRule type="cellIs" dxfId="12" priority="56" operator="greaterThan">
      <formula>0.03</formula>
    </cfRule>
  </conditionalFormatting>
  <conditionalFormatting sqref="AB20:AB49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19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1"/>
      <c r="C118" s="121"/>
      <c r="D118" s="121"/>
      <c r="E118" s="46"/>
      <c r="F118" s="9"/>
      <c r="G118" s="121"/>
      <c r="H118" s="121"/>
      <c r="I118" s="121"/>
      <c r="J118" s="46"/>
      <c r="K118" s="9"/>
      <c r="L118" s="121"/>
      <c r="M118" s="121"/>
      <c r="N118" s="121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1"/>
      <c r="C119" s="121"/>
      <c r="D119" s="121"/>
      <c r="E119" s="46"/>
      <c r="F119" s="9"/>
      <c r="G119" s="121"/>
      <c r="H119" s="121"/>
      <c r="I119" s="121"/>
      <c r="J119" s="46"/>
      <c r="K119" s="9"/>
      <c r="L119" s="121"/>
      <c r="M119" s="121"/>
      <c r="N119" s="121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1"/>
      <c r="C120" s="121"/>
      <c r="D120" s="121"/>
      <c r="E120" s="46"/>
      <c r="F120" s="9"/>
      <c r="G120" s="121"/>
      <c r="H120" s="121"/>
      <c r="I120" s="121"/>
      <c r="J120" s="46"/>
      <c r="K120" s="9"/>
      <c r="L120" s="121"/>
      <c r="M120" s="121"/>
      <c r="N120" s="121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1"/>
      <c r="C121" s="121"/>
      <c r="D121" s="121"/>
      <c r="E121" s="46"/>
      <c r="F121" s="9"/>
      <c r="G121" s="121"/>
      <c r="H121" s="121"/>
      <c r="I121" s="121"/>
      <c r="J121" s="46"/>
      <c r="K121" s="9"/>
      <c r="L121" s="121"/>
      <c r="M121" s="121"/>
      <c r="N121" s="121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1"/>
      <c r="C122" s="121"/>
      <c r="D122" s="121"/>
      <c r="E122" s="46"/>
      <c r="F122" s="9"/>
      <c r="G122" s="121"/>
      <c r="H122" s="121"/>
      <c r="I122" s="121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2017-04-07T15:51:09Z</dcterms:modified>
</cp:coreProperties>
</file>