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5" i="1" l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66" i="1"/>
  <c r="V69" i="1" s="1"/>
  <c r="Z66" i="1"/>
  <c r="U69" i="1" s="1"/>
  <c r="Y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S69" i="2"/>
  <c r="T69" i="2" s="1"/>
  <c r="S103" i="2"/>
  <c r="T103" i="2" s="1"/>
  <c r="S92" i="2" l="1"/>
  <c r="S36" i="2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70" i="1"/>
  <c r="V71" i="1" s="1"/>
  <c r="AB66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72" i="1"/>
  <c r="Z72" i="1" s="1"/>
  <c r="P113" i="2"/>
  <c r="I113" i="2"/>
  <c r="Z69" i="1"/>
  <c r="R21" i="2"/>
  <c r="R24" i="2"/>
  <c r="S26" i="2"/>
  <c r="T26" i="2" s="1"/>
  <c r="V26" i="2" s="1"/>
  <c r="R43" i="2"/>
  <c r="U70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70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71" i="1"/>
  <c r="S113" i="2"/>
  <c r="T113" i="2" s="1"/>
  <c r="V205" i="2" s="1"/>
  <c r="T120" i="2" l="1"/>
  <c r="P114" i="2"/>
  <c r="C12" i="2"/>
  <c r="F12" i="2" s="1"/>
  <c r="C10" i="2"/>
  <c r="F10" i="2" s="1"/>
  <c r="S120" i="2"/>
  <c r="U73" i="1"/>
  <c r="Z71" i="1"/>
  <c r="Z73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<sst xmlns="http://schemas.openxmlformats.org/spreadsheetml/2006/main" count="217" uniqueCount="186">
  <si>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</si>
  <si>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</si>
  <si>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</si>
  <si>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</si>
  <si>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</si>
  <si>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</si>
  <si>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</si>
  <si>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</si>
  <si>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</si>
  <si>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</si>
  <si>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</si>
  <si>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</si>
  <si>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</si>
  <si>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</si>
  <si>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</si>
  <si>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</si>
  <si>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</si>
  <si>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</si>
  <si>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</si>
  <si>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</si>
  <si>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</si>
  <si>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</si>
  <si>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</si>
  <si>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</si>
  <si>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</si>
  <si>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</si>
  <si>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</si>
  <si>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</si>
  <si>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</si>
  <si>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</si>
  <si>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</si>
  <si>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</si>
  <si>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</si>
  <si>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</si>
  <si>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</si>
  <si>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</si>
  <si>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</si>
  <si>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</si>
  <si>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</si>
  <si>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</si>
  <si>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</si>
  <si>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</si>
  <si>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</si>
  <si>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</si>
  <si>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</si>
  <si>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</si>
  <si>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</si>
  <si>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</si>
  <si>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</si>
  <si>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</si>
  <si>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</si>
  <si>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</si>
  <si>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</si>
  <si>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</si>
  <si>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</si>
  <si>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</si>
  <si>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</si>
  <si>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</si>
  <si>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</si>
  <si>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</si>
  <si>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</si>
  <si>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</si>
  <si>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</si>
  <si>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</si>
  <si>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</si>
  <si>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</si>
  <si>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</si>
  <si>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</si>
  <si>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</si>
  <si>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</si>
  <si>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</si>
  <si>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</si>
  <si>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</si>
  <si>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</si>
  <si>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</si>
  <si>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</si>
  <si>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</si>
  <si>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</si>
  <si>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</si>
  <si>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</si>
  <si>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</si>
  <si>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</si>
  <si>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</si>
  <si>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</si>
  <si>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</si>
  <si>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</si>
  <si>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</si>
  <si>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</si>
  <si>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</si>
  <si>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</si>
  <si>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</si>
  <si>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</si>
  <si>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</si>
  <si>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</si>
  <si>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</si>
  <si>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</si>
  <si>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</si>
  <si>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</si>
  <si>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</si>
  <si>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</si>
  <si>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</si>
  <si>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</si>
  <si>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</si>
  <si>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</si>
  <si>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</si>
  <si>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</si>
  <si>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</si>
  <si>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</si>
  <si>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</si>
  <si>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</si>
  <si>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</si>
  <si>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</si>
  <si>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</si>
  <si>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</si>
  <si>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</si>
  <si>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</si>
  <si>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</si>
  <si>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</si>
  <si>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</si>
  <si>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</si>
  <si>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</si>
  <si>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</si>
  <si>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</si>
  <si>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</si>
  <si>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</si>
  <si>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</si>
  <si>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</si>
  <si>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</si>
  <si>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</si>
  <si>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</si>
  <si>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</si>
  <si>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</si>
  <si>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</si>
  <si>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</si>
  <si>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</si>
  <si>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</si>
  <si>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</si>
  <si>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</si>
  <si>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</si>
  <si>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</si>
  <si>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</si>
  <si>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</si>
  <si>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</si>
  <si>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</si>
  <si>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</si>
  <si>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</si>
  <si>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</si>
  <si>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</si>
  <si>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</si>
  <si>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</si>
  <si>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</si>
  <si>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</si>
  <si>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</si>
  <si>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</si>
  <si>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</si>
  <si>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</si>
  <si>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</si>
  <si>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</si>
  <si>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</si>
  <si>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</si>
  <si>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</si>
  <si>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</si>
  <si>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</si>
  <si>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</si>
  <si>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</si>
  <si>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</si>
  <si>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</si>
  <si>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</si>
  <si>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</si>
  <si>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</si>
  <si>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</si>
  <si>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SEARS OPERADORA</t>
  </si>
  <si>
    <t>CIUDAD DE MEXICO</t>
  </si>
  <si>
    <t>CDMX</t>
  </si>
  <si>
    <t>MS-MS_02300</t>
  </si>
  <si>
    <t>MUD</t>
  </si>
  <si>
    <t>CMT</t>
  </si>
  <si>
    <t>TAM</t>
  </si>
  <si>
    <t>TIJUANA</t>
  </si>
  <si>
    <t>BC</t>
  </si>
  <si>
    <t>VAN</t>
  </si>
  <si>
    <t>LG ELECTRONICS REYNOSA SA DE C</t>
  </si>
  <si>
    <t>REYNOSA</t>
  </si>
  <si>
    <t>MS-MS_88780</t>
  </si>
  <si>
    <t>AMERICA MOVIL (TIJUANA REGION 1)</t>
  </si>
  <si>
    <t>MS-MS_22226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</si>
</sst>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9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P75" sqref="P75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8612785</v>
      </c>
      <c r="B3" s="114">
        <v>8612785</v>
      </c>
      <c r="C3" s="114">
        <v>86127852</v>
      </c>
      <c r="D3" s="114" t="s">
        <v>129</v>
      </c>
      <c r="E3" s="115">
        <v>3754</v>
      </c>
      <c r="F3" s="115">
        <v>2754</v>
      </c>
      <c r="G3" s="115">
        <v>0</v>
      </c>
      <c r="H3" s="115">
        <v>0</v>
      </c>
      <c r="I3" s="115">
        <v>0</v>
      </c>
      <c r="J3" s="115">
        <v>0</v>
      </c>
      <c r="K3" s="115">
        <v>1000</v>
      </c>
      <c r="L3" s="115">
        <v>0</v>
      </c>
      <c r="M3" s="115">
        <v>0</v>
      </c>
      <c r="N3" s="114" t="s">
        <v>175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171</v>
      </c>
      <c r="T3" s="114" t="s">
        <v>172</v>
      </c>
      <c r="U3" s="114" t="s">
        <v>173</v>
      </c>
      <c r="V3" s="116">
        <v>2300</v>
      </c>
      <c r="W3" s="116" t="s">
        <v>174</v>
      </c>
      <c r="X3" s="117">
        <v>1</v>
      </c>
      <c r="Y3" s="118">
        <v>353652.13</v>
      </c>
      <c r="Z3" s="118">
        <v>2754</v>
      </c>
      <c r="AA3" s="115">
        <v>1000</v>
      </c>
      <c r="AB3" s="119">
        <f t="shared" ref="AB3:AB5" si="0">+E3/Y3</f>
        <v>1.0614950912355597E-2</v>
      </c>
      <c r="AC3" s="120"/>
    </row>
    <row r="4" spans="1:29" s="121" customFormat="1" ht="12.75" x14ac:dyDescent="0.2">
      <c r="A4" s="113">
        <v>8543210</v>
      </c>
      <c r="B4" s="114">
        <v>8543210</v>
      </c>
      <c r="C4" s="114">
        <v>85432102</v>
      </c>
      <c r="D4" s="114" t="s">
        <v>129</v>
      </c>
      <c r="E4" s="115">
        <v>12429.31</v>
      </c>
      <c r="F4" s="115">
        <v>11600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829.31</v>
      </c>
      <c r="N4" s="114" t="s">
        <v>180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181</v>
      </c>
      <c r="T4" s="114" t="s">
        <v>182</v>
      </c>
      <c r="U4" s="114" t="s">
        <v>177</v>
      </c>
      <c r="V4" s="116">
        <v>88780</v>
      </c>
      <c r="W4" s="116" t="s">
        <v>183</v>
      </c>
      <c r="X4" s="117">
        <v>1</v>
      </c>
      <c r="Y4" s="118">
        <v>1052282.1599999999</v>
      </c>
      <c r="Z4" s="118">
        <v>11600</v>
      </c>
      <c r="AA4" s="115">
        <v>829.31</v>
      </c>
      <c r="AB4" s="119">
        <f t="shared" si="0"/>
        <v>1.1811765391898311E-2</v>
      </c>
      <c r="AC4" s="120"/>
    </row>
    <row r="5" spans="1:29" s="121" customFormat="1" ht="12.75" x14ac:dyDescent="0.2">
      <c r="A5" s="113">
        <v>8604970</v>
      </c>
      <c r="B5" s="114">
        <v>8604970</v>
      </c>
      <c r="C5" s="114">
        <v>86049702</v>
      </c>
      <c r="D5" s="114" t="s">
        <v>129</v>
      </c>
      <c r="E5" s="115">
        <v>45119.81</v>
      </c>
      <c r="F5" s="115">
        <v>40920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3919.81</v>
      </c>
      <c r="N5" s="114" t="s">
        <v>176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184</v>
      </c>
      <c r="T5" s="114" t="s">
        <v>178</v>
      </c>
      <c r="U5" s="114" t="s">
        <v>179</v>
      </c>
      <c r="V5" s="116">
        <v>22226</v>
      </c>
      <c r="W5" s="116" t="s">
        <v>185</v>
      </c>
      <c r="X5" s="117">
        <v>2</v>
      </c>
      <c r="Y5" s="118">
        <v>1930760</v>
      </c>
      <c r="Z5" s="118">
        <v>40920</v>
      </c>
      <c r="AA5" s="115">
        <v>4199.8100000000004</v>
      </c>
      <c r="AB5" s="119">
        <f t="shared" si="0"/>
        <v>2.33689376204189E-2</v>
      </c>
      <c r="AC5" s="120"/>
    </row>
    <row r="6" spans="1:29" s="121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  <c r="AC6" s="120"/>
    </row>
    <row r="7" spans="1:29" s="121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  <c r="AC7" s="120"/>
    </row>
    <row r="8" spans="1:29" s="121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  <c r="AC8" s="120"/>
    </row>
    <row r="9" spans="1:29" s="121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  <c r="AC9" s="120"/>
    </row>
    <row r="10" spans="1:29" s="121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  <c r="AC10" s="120"/>
    </row>
    <row r="11" spans="1:29" s="121" customFormat="1" ht="12.75" hidden="1" x14ac:dyDescent="0.2">
      <c r="A11" s="113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4"/>
      <c r="O11" s="114"/>
      <c r="P11" s="114"/>
      <c r="Q11" s="114"/>
      <c r="R11" s="116"/>
      <c r="S11" s="114"/>
      <c r="T11" s="114"/>
      <c r="U11" s="114"/>
      <c r="V11" s="116"/>
      <c r="W11" s="116"/>
      <c r="X11" s="117"/>
      <c r="Y11" s="118"/>
      <c r="Z11" s="118"/>
      <c r="AA11" s="115"/>
      <c r="AB11" s="119"/>
      <c r="AC11" s="120"/>
    </row>
    <row r="12" spans="1:29" s="121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  <c r="AC12" s="120"/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  <c r="AC27" s="120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  <c r="AC28" s="120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  <c r="AC29" s="120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  <c r="AC30" s="120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  <c r="AC31" s="120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  <c r="AC32" s="120"/>
    </row>
    <row r="33" spans="1:29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  <c r="AC33" s="120"/>
    </row>
    <row r="34" spans="1:29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  <c r="AC34" s="120"/>
    </row>
    <row r="35" spans="1:29" s="121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  <c r="AC35" s="120"/>
    </row>
    <row r="36" spans="1:29" s="121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  <c r="AC36" s="120"/>
    </row>
    <row r="37" spans="1:29" s="121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  <c r="AC37" s="120"/>
    </row>
    <row r="38" spans="1:29" s="121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  <c r="AC38" s="120"/>
    </row>
    <row r="39" spans="1:29" s="121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  <c r="AC39" s="120"/>
    </row>
    <row r="40" spans="1:29" s="121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  <c r="AC40" s="120"/>
    </row>
    <row r="41" spans="1:29" s="121" customFormat="1" ht="12.75" hidden="1" x14ac:dyDescent="0.2">
      <c r="A41" s="113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4"/>
      <c r="O41" s="114"/>
      <c r="P41" s="114"/>
      <c r="Q41" s="114"/>
      <c r="R41" s="116"/>
      <c r="S41" s="114"/>
      <c r="T41" s="114"/>
      <c r="U41" s="114"/>
      <c r="V41" s="116"/>
      <c r="W41" s="116"/>
      <c r="X41" s="117"/>
      <c r="Y41" s="118"/>
      <c r="Z41" s="118"/>
      <c r="AA41" s="115"/>
      <c r="AB41" s="119"/>
      <c r="AC41" s="120"/>
    </row>
    <row r="42" spans="1:29" s="121" customFormat="1" ht="12.75" hidden="1" x14ac:dyDescent="0.2">
      <c r="A42" s="113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4"/>
      <c r="O42" s="114"/>
      <c r="P42" s="114"/>
      <c r="Q42" s="114"/>
      <c r="R42" s="116"/>
      <c r="S42" s="114"/>
      <c r="T42" s="114"/>
      <c r="U42" s="114"/>
      <c r="V42" s="116"/>
      <c r="W42" s="116"/>
      <c r="X42" s="117"/>
      <c r="Y42" s="118"/>
      <c r="Z42" s="118"/>
      <c r="AA42" s="115"/>
      <c r="AB42" s="119"/>
      <c r="AC42" s="120"/>
    </row>
    <row r="43" spans="1:29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ref="AB43:AB59" si="1">+Z43/Y43</f>
        <v>#DIV/0!</v>
      </c>
    </row>
    <row r="44" spans="1:29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1"/>
        <v>#DIV/0!</v>
      </c>
    </row>
    <row r="45" spans="1:29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si="1"/>
        <v>#DIV/0!</v>
      </c>
    </row>
    <row r="46" spans="1:29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1"/>
        <v>#DIV/0!</v>
      </c>
    </row>
    <row r="47" spans="1:29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1"/>
        <v>#DIV/0!</v>
      </c>
    </row>
    <row r="48" spans="1:29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1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ref="AB60:AB66" si="2">+Z60/Y60</f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ht="13.5" thickBot="1" x14ac:dyDescent="0.25">
      <c r="A66" s="71"/>
      <c r="B66" s="72"/>
      <c r="C66" s="72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2"/>
      <c r="O66" s="72"/>
      <c r="P66" s="72"/>
      <c r="Q66" s="72"/>
      <c r="R66" s="74"/>
      <c r="S66" s="72"/>
      <c r="T66" s="72"/>
      <c r="U66" s="72"/>
      <c r="V66" s="74"/>
      <c r="W66" s="74"/>
      <c r="X66" s="74"/>
      <c r="Y66" s="75">
        <f>SUM(Y3:Y65)</f>
        <v>3336694.29</v>
      </c>
      <c r="Z66" s="75">
        <f>SUM(Z3:Z65)</f>
        <v>55274</v>
      </c>
      <c r="AA66" s="75">
        <f>SUM(AA3:AA65)</f>
        <v>6029.1200000000008</v>
      </c>
      <c r="AB66" s="5">
        <f t="shared" si="2"/>
        <v>1.65654972245E-2</v>
      </c>
    </row>
    <row r="67" spans="1:28" ht="21" customHeight="1" thickBot="1" x14ac:dyDescent="0.25">
      <c r="A67" s="76"/>
      <c r="B67" s="7"/>
      <c r="C67" s="7"/>
      <c r="D67" s="7"/>
      <c r="E67" s="77"/>
      <c r="F67" s="77"/>
      <c r="G67" s="77"/>
      <c r="H67" s="77"/>
      <c r="I67" s="77"/>
      <c r="J67" s="77"/>
      <c r="K67" s="77"/>
      <c r="L67" s="77"/>
      <c r="M67" s="77"/>
      <c r="N67" s="7"/>
      <c r="O67" s="7"/>
      <c r="P67" s="7"/>
      <c r="Q67" s="7"/>
      <c r="R67" s="76"/>
      <c r="S67" s="78"/>
      <c r="T67" s="79"/>
      <c r="U67" s="79"/>
      <c r="V67" s="80"/>
      <c r="W67" s="81"/>
      <c r="X67" s="81"/>
      <c r="Y67" s="82"/>
      <c r="Z67" s="77"/>
      <c r="AA67" s="77"/>
      <c r="AB67" s="83"/>
    </row>
    <row r="68" spans="1:28" ht="15.75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86"/>
      <c r="U68" s="87" t="s">
        <v>28</v>
      </c>
      <c r="V68" s="87" t="s">
        <v>29</v>
      </c>
      <c r="W68" s="87"/>
      <c r="X68" s="87"/>
      <c r="Y68" s="87"/>
      <c r="Z68" s="88" t="s">
        <v>30</v>
      </c>
      <c r="AA68" s="89"/>
      <c r="AB68" s="9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91" t="s">
        <v>31</v>
      </c>
      <c r="U69" s="92">
        <f>+Z66</f>
        <v>55274</v>
      </c>
      <c r="V69" s="92">
        <f>+AA66</f>
        <v>6029.1200000000008</v>
      </c>
      <c r="W69" s="92"/>
      <c r="X69" s="92"/>
      <c r="Y69" s="93"/>
      <c r="Z69" s="94">
        <f>V69+U69</f>
        <v>61303.12</v>
      </c>
      <c r="AA69" s="89"/>
      <c r="AB69" s="9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91" t="s">
        <v>32</v>
      </c>
      <c r="U70" s="92">
        <f>U69*16%</f>
        <v>8843.84</v>
      </c>
      <c r="V70" s="92">
        <f>V69*16%</f>
        <v>964.65920000000017</v>
      </c>
      <c r="W70" s="92"/>
      <c r="X70" s="92"/>
      <c r="Y70" s="93"/>
      <c r="Z70" s="94">
        <f>V70+U70</f>
        <v>9808.4992000000002</v>
      </c>
      <c r="AA70" s="89"/>
      <c r="AB70" s="9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91" t="s">
        <v>33</v>
      </c>
      <c r="U71" s="92">
        <f>U69+U70</f>
        <v>64117.84</v>
      </c>
      <c r="V71" s="92">
        <f>V69+V70</f>
        <v>6993.7792000000009</v>
      </c>
      <c r="W71" s="92"/>
      <c r="X71" s="92"/>
      <c r="Y71" s="93"/>
      <c r="Z71" s="94">
        <f>V71+U71</f>
        <v>71111.619200000001</v>
      </c>
      <c r="AA71" s="89"/>
      <c r="AB71" s="9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91" t="s">
        <v>34</v>
      </c>
      <c r="U72" s="92">
        <f>U69*4%</f>
        <v>2210.96</v>
      </c>
      <c r="V72" s="93"/>
      <c r="W72" s="93"/>
      <c r="X72" s="93"/>
      <c r="Y72" s="93"/>
      <c r="Z72" s="94">
        <f>U72</f>
        <v>2210.96</v>
      </c>
      <c r="AA72" s="89"/>
      <c r="AB72" s="90"/>
    </row>
    <row r="73" spans="1:28" ht="21" customHeight="1" thickBot="1" x14ac:dyDescent="0.25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95" t="s">
        <v>35</v>
      </c>
      <c r="U73" s="96">
        <f>U71-U72</f>
        <v>61906.879999999997</v>
      </c>
      <c r="V73" s="97"/>
      <c r="W73" s="97"/>
      <c r="X73" s="97"/>
      <c r="Y73" s="97"/>
      <c r="Z73" s="98">
        <f>Z71-Z72</f>
        <v>68900.659199999995</v>
      </c>
      <c r="AA73" s="89"/>
      <c r="AB73" s="9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99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46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46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46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46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</sheetData>
  <conditionalFormatting sqref="AB43:AB131">
    <cfRule type="cellIs" dxfId="19" priority="65" operator="lessThan">
      <formula>0.03</formula>
    </cfRule>
    <cfRule type="cellIs" dxfId="18" priority="66" operator="greaterThan">
      <formula>0.1</formula>
    </cfRule>
    <cfRule type="cellIs" dxfId="17" priority="67" operator="greaterThan">
      <formula>0.05</formula>
    </cfRule>
    <cfRule type="cellIs" dxfId="16" priority="68" operator="greaterThan">
      <formula>0.03</formula>
    </cfRule>
  </conditionalFormatting>
  <conditionalFormatting sqref="AB29:AB42">
    <cfRule type="cellIs" dxfId="15" priority="29" operator="lessThan">
      <formula>0.03</formula>
    </cfRule>
    <cfRule type="cellIs" dxfId="14" priority="30" operator="greaterThan">
      <formula>0.1</formula>
    </cfRule>
    <cfRule type="cellIs" dxfId="13" priority="31" operator="greaterThan">
      <formula>0.05</formula>
    </cfRule>
    <cfRule type="cellIs" dxfId="12" priority="32" operator="greaterThan">
      <formula>0.03</formula>
    </cfRule>
  </conditionalFormatting>
  <conditionalFormatting sqref="AB6:AB28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3"/>
      <c r="C118" s="123"/>
      <c r="D118" s="123"/>
      <c r="E118" s="46"/>
      <c r="F118" s="9"/>
      <c r="G118" s="123"/>
      <c r="H118" s="123"/>
      <c r="I118" s="123"/>
      <c r="J118" s="46"/>
      <c r="K118" s="9"/>
      <c r="L118" s="123"/>
      <c r="M118" s="123"/>
      <c r="N118" s="123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3"/>
      <c r="C119" s="123"/>
      <c r="D119" s="123"/>
      <c r="E119" s="46"/>
      <c r="F119" s="9"/>
      <c r="G119" s="123"/>
      <c r="H119" s="123"/>
      <c r="I119" s="123"/>
      <c r="J119" s="46"/>
      <c r="K119" s="9"/>
      <c r="L119" s="123"/>
      <c r="M119" s="123"/>
      <c r="N119" s="123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3"/>
      <c r="C120" s="123"/>
      <c r="D120" s="123"/>
      <c r="E120" s="46"/>
      <c r="F120" s="9"/>
      <c r="G120" s="123"/>
      <c r="H120" s="123"/>
      <c r="I120" s="123"/>
      <c r="J120" s="46"/>
      <c r="K120" s="9"/>
      <c r="L120" s="123"/>
      <c r="M120" s="123"/>
      <c r="N120" s="123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3"/>
      <c r="C121" s="123"/>
      <c r="D121" s="123"/>
      <c r="E121" s="46"/>
      <c r="F121" s="9"/>
      <c r="G121" s="123"/>
      <c r="H121" s="123"/>
      <c r="I121" s="123"/>
      <c r="J121" s="46"/>
      <c r="K121" s="9"/>
      <c r="L121" s="123"/>
      <c r="M121" s="123"/>
      <c r="N121" s="123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3"/>
      <c r="C122" s="123"/>
      <c r="D122" s="123"/>
      <c r="E122" s="46"/>
      <c r="F122" s="9"/>
      <c r="G122" s="123"/>
      <c r="H122" s="123"/>
      <c r="I122" s="123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2017-08-11T17:00:57Z</dcterms:modified>
</cp:coreProperties>
</file>