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 concurrentCalc="0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/>
  <c r="A6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35" i="1"/>
  <c r="V38" i="1"/>
  <c r="Z35" i="1"/>
  <c r="U38" i="1"/>
  <c r="Y35" i="1"/>
  <c r="S69" i="2"/>
  <c r="T69" i="2"/>
  <c r="S103" i="2"/>
  <c r="T103" i="2"/>
  <c r="V103" i="2"/>
  <c r="S36" i="2"/>
  <c r="T36" i="2"/>
  <c r="S68" i="2"/>
  <c r="S72" i="2"/>
  <c r="T72" i="2"/>
  <c r="V72" i="2"/>
  <c r="S76" i="2"/>
  <c r="T76" i="2"/>
  <c r="V76" i="2"/>
  <c r="S80" i="2"/>
  <c r="T80" i="2"/>
  <c r="V80" i="2"/>
  <c r="S84" i="2"/>
  <c r="T84" i="2"/>
  <c r="V84" i="2"/>
  <c r="S88" i="2"/>
  <c r="T88" i="2"/>
  <c r="V88" i="2"/>
  <c r="S92" i="2"/>
  <c r="T92" i="2"/>
  <c r="S96" i="2"/>
  <c r="T96" i="2"/>
  <c r="V96" i="2"/>
  <c r="S100" i="2"/>
  <c r="T100" i="2"/>
  <c r="V100" i="2"/>
  <c r="S104" i="2"/>
  <c r="T104" i="2"/>
  <c r="V104" i="2"/>
  <c r="S106" i="2"/>
  <c r="T106" i="2"/>
  <c r="V106" i="2"/>
  <c r="S108" i="2"/>
  <c r="T108" i="2"/>
  <c r="S110" i="2"/>
  <c r="T110" i="2"/>
  <c r="S77" i="2"/>
  <c r="T77" i="2"/>
  <c r="V77" i="2"/>
  <c r="S85" i="2"/>
  <c r="T85" i="2"/>
  <c r="V85" i="2"/>
  <c r="S93" i="2"/>
  <c r="T93" i="2"/>
  <c r="V93" i="2"/>
  <c r="S97" i="2"/>
  <c r="T97" i="2"/>
  <c r="S99" i="2"/>
  <c r="T99" i="2"/>
  <c r="S107" i="2"/>
  <c r="T107" i="2"/>
  <c r="S111" i="2"/>
  <c r="T111" i="2"/>
  <c r="T68" i="2"/>
  <c r="V68" i="2"/>
  <c r="S112" i="2"/>
  <c r="T112" i="2"/>
  <c r="S56" i="2"/>
  <c r="T56" i="2"/>
  <c r="V56" i="2"/>
  <c r="S60" i="2"/>
  <c r="T60" i="2"/>
  <c r="S64" i="2"/>
  <c r="T64" i="2"/>
  <c r="V64" i="2"/>
  <c r="S18" i="2"/>
  <c r="T18" i="2"/>
  <c r="V18" i="2"/>
  <c r="S57" i="2"/>
  <c r="T57" i="2"/>
  <c r="S61" i="2"/>
  <c r="T61" i="2"/>
  <c r="V61" i="2"/>
  <c r="S65" i="2"/>
  <c r="T65" i="2"/>
  <c r="V65" i="2"/>
  <c r="S73" i="2"/>
  <c r="T73" i="2"/>
  <c r="S81" i="2"/>
  <c r="T81" i="2"/>
  <c r="S89" i="2"/>
  <c r="T89" i="2"/>
  <c r="V89" i="2"/>
  <c r="S95" i="2"/>
  <c r="T95" i="2"/>
  <c r="S101" i="2"/>
  <c r="T101" i="2"/>
  <c r="V101" i="2"/>
  <c r="S105" i="2"/>
  <c r="T105" i="2"/>
  <c r="V105" i="2"/>
  <c r="S109" i="2"/>
  <c r="T109" i="2"/>
  <c r="V109" i="2"/>
  <c r="S24" i="2"/>
  <c r="T24" i="2"/>
  <c r="S28" i="2"/>
  <c r="T28" i="2"/>
  <c r="V28" i="2"/>
  <c r="S32" i="2"/>
  <c r="T32" i="2"/>
  <c r="S34" i="2"/>
  <c r="T34" i="2"/>
  <c r="V34" i="2"/>
  <c r="S35" i="2"/>
  <c r="T35" i="2"/>
  <c r="V35" i="2"/>
  <c r="R37" i="2"/>
  <c r="S38" i="2"/>
  <c r="T38" i="2"/>
  <c r="V38" i="2"/>
  <c r="S42" i="2"/>
  <c r="T42" i="2"/>
  <c r="S46" i="2"/>
  <c r="T46" i="2"/>
  <c r="V46" i="2"/>
  <c r="S54" i="2"/>
  <c r="T54" i="2"/>
  <c r="V54" i="2"/>
  <c r="R55" i="2"/>
  <c r="S55" i="2"/>
  <c r="T55" i="2"/>
  <c r="R59" i="2"/>
  <c r="S59" i="2"/>
  <c r="T59" i="2"/>
  <c r="S63" i="2"/>
  <c r="T63" i="2"/>
  <c r="R67" i="2"/>
  <c r="S67" i="2"/>
  <c r="T67" i="2"/>
  <c r="V67" i="2"/>
  <c r="R71" i="2"/>
  <c r="S71" i="2"/>
  <c r="T71" i="2"/>
  <c r="S75" i="2"/>
  <c r="T75" i="2"/>
  <c r="S79" i="2"/>
  <c r="T79" i="2"/>
  <c r="R83" i="2"/>
  <c r="S83" i="2"/>
  <c r="T83" i="2"/>
  <c r="V83" i="2"/>
  <c r="R87" i="2"/>
  <c r="S87" i="2"/>
  <c r="T87" i="2"/>
  <c r="S91" i="2"/>
  <c r="T91" i="2"/>
  <c r="V91" i="2"/>
  <c r="R95" i="2"/>
  <c r="R99" i="2"/>
  <c r="R103" i="2"/>
  <c r="R107" i="2"/>
  <c r="R91" i="2"/>
  <c r="S19" i="2"/>
  <c r="T19" i="2"/>
  <c r="R75" i="2"/>
  <c r="R79" i="2"/>
  <c r="R29" i="2"/>
  <c r="R33" i="2"/>
  <c r="S102" i="2"/>
  <c r="T102" i="2"/>
  <c r="V102" i="2"/>
  <c r="S98" i="2"/>
  <c r="T98" i="2"/>
  <c r="S94" i="2"/>
  <c r="T94" i="2"/>
  <c r="S90" i="2"/>
  <c r="T90" i="2"/>
  <c r="S86" i="2"/>
  <c r="T86" i="2"/>
  <c r="S82" i="2"/>
  <c r="T82" i="2"/>
  <c r="R18" i="2"/>
  <c r="M113" i="2"/>
  <c r="H113" i="2"/>
  <c r="R22" i="2"/>
  <c r="S21" i="2"/>
  <c r="T21" i="2"/>
  <c r="V21" i="2"/>
  <c r="R112" i="2"/>
  <c r="R19" i="2"/>
  <c r="L113" i="2"/>
  <c r="R36" i="2"/>
  <c r="R42" i="2"/>
  <c r="R44" i="2"/>
  <c r="R46" i="2"/>
  <c r="R50" i="2"/>
  <c r="R52" i="2"/>
  <c r="R54" i="2"/>
  <c r="Q113" i="2"/>
  <c r="D9" i="2"/>
  <c r="R63" i="2"/>
  <c r="S78" i="2"/>
  <c r="T78" i="2"/>
  <c r="S74" i="2"/>
  <c r="T74" i="2"/>
  <c r="S70" i="2"/>
  <c r="T70" i="2"/>
  <c r="V70" i="2"/>
  <c r="S66" i="2"/>
  <c r="T66" i="2"/>
  <c r="S62" i="2"/>
  <c r="T62" i="2"/>
  <c r="S58" i="2"/>
  <c r="T58" i="2"/>
  <c r="O113" i="2"/>
  <c r="R25" i="2"/>
  <c r="S39" i="2"/>
  <c r="T39" i="2"/>
  <c r="V39" i="2"/>
  <c r="S43" i="2"/>
  <c r="T43" i="2"/>
  <c r="V43" i="2"/>
  <c r="S47" i="2"/>
  <c r="T47" i="2"/>
  <c r="S51" i="2"/>
  <c r="T51" i="2"/>
  <c r="V39" i="1"/>
  <c r="V40" i="1"/>
  <c r="AB35" i="1"/>
  <c r="J113" i="2"/>
  <c r="R20" i="2"/>
  <c r="N113" i="2"/>
  <c r="S20" i="2"/>
  <c r="T20" i="2"/>
  <c r="R26" i="2"/>
  <c r="R27" i="2"/>
  <c r="S27" i="2"/>
  <c r="T27" i="2"/>
  <c r="V27" i="2"/>
  <c r="R30" i="2"/>
  <c r="R31" i="2"/>
  <c r="S31" i="2"/>
  <c r="T31" i="2"/>
  <c r="V31" i="2"/>
  <c r="R34" i="2"/>
  <c r="S37" i="2"/>
  <c r="T37" i="2"/>
  <c r="V37" i="2"/>
  <c r="S44" i="2"/>
  <c r="T44" i="2"/>
  <c r="S45" i="2"/>
  <c r="T45" i="2"/>
  <c r="V45" i="2"/>
  <c r="S52" i="2"/>
  <c r="T52" i="2"/>
  <c r="R53" i="2"/>
  <c r="S53" i="2"/>
  <c r="T53" i="2"/>
  <c r="V53" i="2"/>
  <c r="R58" i="2"/>
  <c r="R62" i="2"/>
  <c r="R66" i="2"/>
  <c r="V69" i="2"/>
  <c r="R70" i="2"/>
  <c r="R74" i="2"/>
  <c r="R78" i="2"/>
  <c r="V81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/>
  <c r="R41" i="2"/>
  <c r="S41" i="2"/>
  <c r="T41" i="2"/>
  <c r="V41" i="2"/>
  <c r="S48" i="2"/>
  <c r="T48" i="2"/>
  <c r="V48" i="2"/>
  <c r="R49" i="2"/>
  <c r="S49" i="2"/>
  <c r="T49" i="2"/>
  <c r="V49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/>
  <c r="R32" i="2"/>
  <c r="R39" i="2"/>
  <c r="R47" i="2"/>
  <c r="R38" i="2"/>
  <c r="R45" i="2"/>
  <c r="U41" i="1"/>
  <c r="Z41" i="1"/>
  <c r="P113" i="2"/>
  <c r="I113" i="2"/>
  <c r="Z38" i="1"/>
  <c r="R21" i="2"/>
  <c r="R24" i="2"/>
  <c r="S26" i="2"/>
  <c r="T26" i="2"/>
  <c r="V26" i="2"/>
  <c r="R43" i="2"/>
  <c r="U39" i="1"/>
  <c r="S22" i="2"/>
  <c r="T22" i="2"/>
  <c r="V22" i="2"/>
  <c r="R28" i="2"/>
  <c r="S30" i="2"/>
  <c r="T30" i="2"/>
  <c r="V30" i="2"/>
  <c r="S25" i="2"/>
  <c r="T25" i="2"/>
  <c r="S29" i="2"/>
  <c r="T29" i="2"/>
  <c r="S33" i="2"/>
  <c r="T33" i="2"/>
  <c r="Z39" i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/>
  <c r="C9" i="2"/>
  <c r="F9" i="2"/>
  <c r="S118" i="2"/>
  <c r="S119" i="2"/>
  <c r="T119" i="2"/>
  <c r="R113" i="2"/>
  <c r="U40" i="1"/>
  <c r="S113" i="2"/>
  <c r="T113" i="2"/>
  <c r="V205" i="2"/>
  <c r="T120" i="2"/>
  <c r="P114" i="2"/>
  <c r="C12" i="2"/>
  <c r="F12" i="2"/>
  <c r="C10" i="2"/>
  <c r="F10" i="2"/>
  <c r="S120" i="2"/>
  <c r="U42" i="1"/>
  <c r="Z40" i="1"/>
  <c r="Z42" i="1"/>
  <c r="S114" i="2"/>
  <c r="C11" i="2"/>
  <c r="C13" i="2"/>
  <c r="F11" i="2"/>
  <c r="F13" i="2"/>
</calcChain>
</file>

<file path=xl/sharedStrings.xml><?xml version="1.0" encoding="utf-8"?>
<sst xmlns="http://schemas.openxmlformats.org/spreadsheetml/2006/main" count="334" uniqueCount="207">
  <si>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</si>
  <si>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</si>
  <si>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</si>
  <si>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</si>
  <si>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</si>
  <si>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</si>
  <si>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</si>
  <si>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</si>
  <si>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</si>
  <si>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</si>
  <si>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</si>
  <si>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</si>
  <si>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</si>
  <si>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</si>
  <si>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</si>
  <si>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</si>
  <si>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</si>
  <si>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</si>
  <si>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</si>
  <si>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</si>
  <si>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</si>
  <si>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</si>
  <si>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</si>
  <si>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</si>
  <si>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</si>
  <si>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</si>
  <si>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</si>
  <si>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</si>
  <si>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</si>
  <si>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</si>
  <si>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</si>
  <si>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</si>
  <si>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</si>
  <si>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</si>
  <si>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</si>
  <si>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</si>
  <si>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</si>
  <si>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</si>
  <si>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</si>
  <si>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</si>
  <si>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</si>
  <si>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</si>
  <si>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</si>
  <si>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</si>
  <si>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</si>
  <si>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</si>
  <si>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</si>
  <si>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</si>
  <si>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</si>
  <si>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</si>
  <si>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</si>
  <si>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</si>
  <si>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</si>
  <si>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</si>
  <si>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</si>
  <si>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</si>
  <si>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</si>
  <si>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</si>
  <si>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</si>
  <si>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</si>
  <si>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</si>
  <si>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</si>
  <si>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</si>
  <si>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</si>
  <si>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</si>
  <si>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</si>
  <si>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</si>
  <si>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</si>
  <si>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</si>
  <si>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</si>
  <si>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</si>
  <si>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</si>
  <si>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</si>
  <si>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</si>
  <si>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</si>
  <si>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</si>
  <si>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</si>
  <si>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</si>
  <si>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</si>
  <si>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</si>
  <si>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</si>
  <si>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</si>
  <si>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</si>
  <si>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</si>
  <si>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</si>
  <si>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</si>
  <si>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</si>
  <si>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</si>
  <si>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</si>
  <si>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</si>
  <si>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</si>
  <si>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</si>
  <si>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</si>
  <si>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</si>
  <si>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</si>
  <si>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</si>
  <si>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</si>
  <si>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</si>
  <si>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</si>
  <si>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</si>
  <si>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</si>
  <si>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</si>
  <si>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</si>
  <si>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</si>
  <si>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</si>
  <si>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</si>
  <si>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</si>
  <si>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</si>
  <si>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</si>
  <si>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</si>
  <si>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</si>
  <si>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</si>
  <si>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</si>
  <si>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</si>
  <si>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</si>
  <si>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</si>
  <si>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</si>
  <si>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</si>
  <si>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</si>
  <si>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</si>
  <si>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</si>
  <si>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</si>
  <si>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</si>
  <si>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</si>
  <si>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</si>
  <si>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</si>
  <si>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</si>
  <si>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</si>
  <si>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</si>
  <si>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</si>
  <si>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</si>
  <si>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</si>
  <si>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</si>
  <si>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</si>
  <si>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</si>
  <si>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</si>
  <si>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</si>
  <si>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</si>
  <si>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</si>
  <si>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</si>
  <si>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</si>
  <si>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</si>
  <si>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</si>
  <si>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</si>
  <si>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</si>
  <si>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</si>
  <si>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</si>
  <si>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</si>
  <si>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</si>
  <si>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</si>
  <si>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</si>
  <si>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</si>
  <si>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</si>
  <si>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</si>
  <si>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</si>
  <si>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</si>
  <si>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</si>
  <si>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</si>
  <si>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</si>
  <si>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</si>
  <si>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</si>
  <si>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</si>
  <si>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</si>
  <si>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</si>
  <si>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</si>
  <si>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</si>
  <si>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</si>
  <si>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</si>
  <si>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</si>
  <si>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</si>
  <si>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</si>
  <si>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TULTITLAN DE MARIANO ESCOBEDO</t>
  </si>
  <si>
    <t>MEX</t>
  </si>
  <si>
    <t>MS-MS_54900</t>
  </si>
  <si>
    <t>SAMS CLUB</t>
  </si>
  <si>
    <t>CUAUTITLAN IZCALLI</t>
  </si>
  <si>
    <t>CHALCO DE DIAZ COVARRUBIAS</t>
  </si>
  <si>
    <t>MS-MS_56640</t>
  </si>
  <si>
    <t>MUD</t>
  </si>
  <si>
    <t>JAL</t>
  </si>
  <si>
    <t>PUE</t>
  </si>
  <si>
    <t>CMT</t>
  </si>
  <si>
    <t>NL</t>
  </si>
  <si>
    <t>MONTERREY</t>
  </si>
  <si>
    <t>AMERICA MOVIL PUEBLA (REGION 7)</t>
  </si>
  <si>
    <t>ATEXCAL</t>
  </si>
  <si>
    <t>MS-MS_74160</t>
  </si>
  <si>
    <t>AMERICA MOVIL MONTERREY (REGION 4)</t>
  </si>
  <si>
    <t>MS-MS_64650</t>
  </si>
  <si>
    <t>BODESA S.A.P.I. DE C.V.</t>
  </si>
  <si>
    <t>LOS POZOS</t>
  </si>
  <si>
    <t>MS-MS_45713</t>
  </si>
  <si>
    <t>BODEGA ELECTRONICA XAZE. S.A. DE C.V.</t>
  </si>
  <si>
    <t>TEJERIA</t>
  </si>
  <si>
    <t>VER</t>
  </si>
  <si>
    <t>MS-MS_91697</t>
  </si>
  <si>
    <t>GRUPO CHEDRAUI</t>
  </si>
  <si>
    <t>LAS PINTAS</t>
  </si>
  <si>
    <t>MS-MS_45690</t>
  </si>
  <si>
    <t>CITY CLUB</t>
  </si>
  <si>
    <t>MANTENIMIENTOS Y REMODELACIONES DEL PACIFICO</t>
  </si>
  <si>
    <t>BAHIA DE BANDERAS</t>
  </si>
  <si>
    <t>NAY</t>
  </si>
  <si>
    <t>MS-MS_63732</t>
  </si>
  <si>
    <t>MS-MS_54945</t>
  </si>
  <si>
    <t>BEST BUY STORES</t>
  </si>
  <si>
    <t>MS-MS_54716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</si>
</sst>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8"/>
  <sheetViews>
    <sheetView tabSelected="1" zoomScale="85" zoomScaleNormal="85" workbookViewId="0">
      <pane xSplit="1" ySplit="2" topLeftCell="I3" activePane="bottomRight" state="frozen"/>
      <selection activeCell="H46" sqref="H46"/>
      <selection pane="topRight" activeCell="H46" sqref="H46"/>
      <selection pane="bottomLeft" activeCell="H46" sqref="H46"/>
      <selection pane="bottomRight" activeCell="K38" sqref="K38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8457698</v>
      </c>
      <c r="B3" s="114">
        <v>8457698</v>
      </c>
      <c r="C3" s="114">
        <v>84576982</v>
      </c>
      <c r="D3" s="114" t="s">
        <v>129</v>
      </c>
      <c r="E3" s="115">
        <v>14585.5</v>
      </c>
      <c r="F3" s="115">
        <v>13640</v>
      </c>
      <c r="G3" s="115">
        <v>0</v>
      </c>
      <c r="H3" s="115">
        <v>0</v>
      </c>
      <c r="I3" s="115">
        <v>0</v>
      </c>
      <c r="J3" s="115">
        <v>0</v>
      </c>
      <c r="K3" s="115">
        <v>280</v>
      </c>
      <c r="L3" s="115">
        <v>0</v>
      </c>
      <c r="M3" s="115">
        <v>665.5</v>
      </c>
      <c r="N3" s="114" t="s">
        <v>181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187</v>
      </c>
      <c r="T3" s="114" t="s">
        <v>183</v>
      </c>
      <c r="U3" s="114" t="s">
        <v>182</v>
      </c>
      <c r="V3" s="116">
        <v>64650</v>
      </c>
      <c r="W3" s="116" t="s">
        <v>188</v>
      </c>
      <c r="X3" s="117">
        <v>1</v>
      </c>
      <c r="Y3" s="118">
        <v>12300000</v>
      </c>
      <c r="Z3" s="118">
        <v>13640</v>
      </c>
      <c r="AA3" s="115">
        <v>945.5</v>
      </c>
      <c r="AB3" s="119">
        <v>1.1858130081300812E-3</v>
      </c>
      <c r="AC3" s="120"/>
    </row>
    <row r="4" spans="1:29" s="121" customFormat="1" ht="12.75" x14ac:dyDescent="0.2">
      <c r="A4" s="113">
        <v>8457695</v>
      </c>
      <c r="B4" s="114">
        <v>8457695</v>
      </c>
      <c r="C4" s="114">
        <v>84576952</v>
      </c>
      <c r="D4" s="114" t="s">
        <v>129</v>
      </c>
      <c r="E4" s="115">
        <v>14568.2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648.20000000000005</v>
      </c>
      <c r="N4" s="114" t="s">
        <v>181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187</v>
      </c>
      <c r="T4" s="114" t="s">
        <v>183</v>
      </c>
      <c r="U4" s="114" t="s">
        <v>182</v>
      </c>
      <c r="V4" s="116">
        <v>64650</v>
      </c>
      <c r="W4" s="116" t="s">
        <v>188</v>
      </c>
      <c r="X4" s="117">
        <v>1</v>
      </c>
      <c r="Y4" s="118">
        <v>17635880</v>
      </c>
      <c r="Z4" s="118">
        <v>13640</v>
      </c>
      <c r="AA4" s="115">
        <v>928.2</v>
      </c>
      <c r="AB4" s="119">
        <v>8.2605461139449807E-4</v>
      </c>
      <c r="AC4" s="120"/>
    </row>
    <row r="5" spans="1:29" s="121" customFormat="1" ht="12.75" x14ac:dyDescent="0.2">
      <c r="A5" s="113">
        <v>8457704</v>
      </c>
      <c r="B5" s="114">
        <v>8457704</v>
      </c>
      <c r="C5" s="114">
        <v>84577042</v>
      </c>
      <c r="D5" s="114" t="s">
        <v>129</v>
      </c>
      <c r="E5" s="115">
        <v>14599.3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679.3</v>
      </c>
      <c r="N5" s="114" t="s">
        <v>181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187</v>
      </c>
      <c r="T5" s="114" t="s">
        <v>183</v>
      </c>
      <c r="U5" s="114" t="s">
        <v>182</v>
      </c>
      <c r="V5" s="116">
        <v>64650</v>
      </c>
      <c r="W5" s="116" t="s">
        <v>188</v>
      </c>
      <c r="X5" s="117">
        <v>1</v>
      </c>
      <c r="Y5" s="118">
        <v>14143500</v>
      </c>
      <c r="Z5" s="118">
        <v>13640</v>
      </c>
      <c r="AA5" s="115">
        <v>959.3</v>
      </c>
      <c r="AB5" s="119">
        <v>1.0322268179729203E-3</v>
      </c>
      <c r="AC5" s="120"/>
    </row>
    <row r="6" spans="1:29" s="19" customFormat="1" ht="12" customHeight="1" x14ac:dyDescent="0.2">
      <c r="A6" s="1">
        <v>8456788</v>
      </c>
      <c r="B6" s="2">
        <v>8456788</v>
      </c>
      <c r="C6" s="2">
        <v>84567882</v>
      </c>
      <c r="D6" s="2" t="s">
        <v>129</v>
      </c>
      <c r="E6" s="3">
        <v>6847.58</v>
      </c>
      <c r="F6" s="3">
        <v>5940</v>
      </c>
      <c r="G6" s="3">
        <v>0</v>
      </c>
      <c r="H6" s="3">
        <v>0</v>
      </c>
      <c r="I6" s="3">
        <v>0</v>
      </c>
      <c r="J6" s="3">
        <v>0</v>
      </c>
      <c r="K6" s="3">
        <v>280</v>
      </c>
      <c r="L6" s="3">
        <v>0</v>
      </c>
      <c r="M6" s="3">
        <v>627.58000000000004</v>
      </c>
      <c r="N6" s="2" t="s">
        <v>181</v>
      </c>
      <c r="O6" s="2" t="s">
        <v>168</v>
      </c>
      <c r="P6" s="2" t="s">
        <v>169</v>
      </c>
      <c r="Q6" s="2" t="s">
        <v>170</v>
      </c>
      <c r="R6" s="4">
        <v>54602</v>
      </c>
      <c r="S6" s="2" t="s">
        <v>184</v>
      </c>
      <c r="T6" s="2" t="s">
        <v>185</v>
      </c>
      <c r="U6" s="2" t="s">
        <v>180</v>
      </c>
      <c r="V6" s="4">
        <v>74160</v>
      </c>
      <c r="W6" s="4" t="s">
        <v>186</v>
      </c>
      <c r="X6" s="4">
        <v>1</v>
      </c>
      <c r="Y6" s="3">
        <v>4200000</v>
      </c>
      <c r="Z6" s="3">
        <v>5940</v>
      </c>
      <c r="AA6" s="3">
        <v>907.58</v>
      </c>
      <c r="AB6" s="5">
        <v>1.6303761904761904E-3</v>
      </c>
    </row>
    <row r="7" spans="1:29" s="19" customFormat="1" ht="12" customHeight="1" x14ac:dyDescent="0.2">
      <c r="A7" s="1">
        <v>8457705</v>
      </c>
      <c r="B7" s="2">
        <v>8457705</v>
      </c>
      <c r="C7" s="2">
        <v>84577052</v>
      </c>
      <c r="D7" s="2" t="s">
        <v>129</v>
      </c>
      <c r="E7" s="3">
        <v>14568.2</v>
      </c>
      <c r="F7" s="3">
        <v>13640</v>
      </c>
      <c r="G7" s="3">
        <v>0</v>
      </c>
      <c r="H7" s="3">
        <v>0</v>
      </c>
      <c r="I7" s="3">
        <v>0</v>
      </c>
      <c r="J7" s="3">
        <v>0</v>
      </c>
      <c r="K7" s="3">
        <v>280</v>
      </c>
      <c r="L7" s="3">
        <v>0</v>
      </c>
      <c r="M7" s="3">
        <v>648.20000000000005</v>
      </c>
      <c r="N7" s="2" t="s">
        <v>181</v>
      </c>
      <c r="O7" s="2" t="s">
        <v>168</v>
      </c>
      <c r="P7" s="2" t="s">
        <v>169</v>
      </c>
      <c r="Q7" s="2" t="s">
        <v>170</v>
      </c>
      <c r="R7" s="4">
        <v>54602</v>
      </c>
      <c r="S7" s="2" t="s">
        <v>187</v>
      </c>
      <c r="T7" s="2" t="s">
        <v>183</v>
      </c>
      <c r="U7" s="2" t="s">
        <v>182</v>
      </c>
      <c r="V7" s="4">
        <v>64650</v>
      </c>
      <c r="W7" s="4" t="s">
        <v>188</v>
      </c>
      <c r="X7" s="4">
        <v>1</v>
      </c>
      <c r="Y7" s="3">
        <v>18082000</v>
      </c>
      <c r="Z7" s="3">
        <v>13640</v>
      </c>
      <c r="AA7" s="3">
        <v>928.2</v>
      </c>
      <c r="AB7" s="5">
        <v>8.0567415108948124E-4</v>
      </c>
    </row>
    <row r="8" spans="1:29" s="19" customFormat="1" ht="12" customHeight="1" x14ac:dyDescent="0.2">
      <c r="A8" s="1">
        <v>8457696</v>
      </c>
      <c r="B8" s="2">
        <v>8457696</v>
      </c>
      <c r="C8" s="2">
        <v>84576962</v>
      </c>
      <c r="D8" s="2" t="s">
        <v>129</v>
      </c>
      <c r="E8" s="3">
        <v>14568.2</v>
      </c>
      <c r="F8" s="3">
        <v>13640</v>
      </c>
      <c r="G8" s="3">
        <v>0</v>
      </c>
      <c r="H8" s="3">
        <v>0</v>
      </c>
      <c r="I8" s="3">
        <v>0</v>
      </c>
      <c r="J8" s="3">
        <v>0</v>
      </c>
      <c r="K8" s="3">
        <v>280</v>
      </c>
      <c r="L8" s="3">
        <v>0</v>
      </c>
      <c r="M8" s="3">
        <v>648.20000000000005</v>
      </c>
      <c r="N8" s="2" t="s">
        <v>181</v>
      </c>
      <c r="O8" s="2" t="s">
        <v>168</v>
      </c>
      <c r="P8" s="2" t="s">
        <v>169</v>
      </c>
      <c r="Q8" s="2" t="s">
        <v>170</v>
      </c>
      <c r="R8" s="4">
        <v>54602</v>
      </c>
      <c r="S8" s="2" t="s">
        <v>187</v>
      </c>
      <c r="T8" s="2" t="s">
        <v>183</v>
      </c>
      <c r="U8" s="2" t="s">
        <v>182</v>
      </c>
      <c r="V8" s="4">
        <v>64650</v>
      </c>
      <c r="W8" s="4" t="s">
        <v>188</v>
      </c>
      <c r="X8" s="4">
        <v>1</v>
      </c>
      <c r="Y8" s="3">
        <v>12785230</v>
      </c>
      <c r="Z8" s="3">
        <v>13640</v>
      </c>
      <c r="AA8" s="3">
        <v>928.2</v>
      </c>
      <c r="AB8" s="5">
        <v>1.1394554497650806E-3</v>
      </c>
    </row>
    <row r="9" spans="1:29" s="19" customFormat="1" ht="12" customHeight="1" x14ac:dyDescent="0.2">
      <c r="A9" s="1">
        <v>8447953</v>
      </c>
      <c r="B9" s="2">
        <v>8447953</v>
      </c>
      <c r="C9" s="2">
        <v>84479532</v>
      </c>
      <c r="D9" s="2" t="s">
        <v>129</v>
      </c>
      <c r="E9" s="3">
        <v>10836.89</v>
      </c>
      <c r="F9" s="3">
        <v>9680</v>
      </c>
      <c r="G9" s="3">
        <v>0</v>
      </c>
      <c r="H9" s="3">
        <v>0</v>
      </c>
      <c r="I9" s="3">
        <v>0</v>
      </c>
      <c r="J9" s="3">
        <v>0</v>
      </c>
      <c r="K9" s="3">
        <v>500</v>
      </c>
      <c r="L9" s="3">
        <v>0</v>
      </c>
      <c r="M9" s="3">
        <v>656.89</v>
      </c>
      <c r="N9" s="2" t="s">
        <v>178</v>
      </c>
      <c r="O9" s="2" t="s">
        <v>168</v>
      </c>
      <c r="P9" s="2" t="s">
        <v>169</v>
      </c>
      <c r="Q9" s="2" t="s">
        <v>170</v>
      </c>
      <c r="R9" s="4">
        <v>54602</v>
      </c>
      <c r="S9" s="2" t="s">
        <v>189</v>
      </c>
      <c r="T9" s="2" t="s">
        <v>190</v>
      </c>
      <c r="U9" s="2" t="s">
        <v>179</v>
      </c>
      <c r="V9" s="4">
        <v>45713</v>
      </c>
      <c r="W9" s="4" t="s">
        <v>191</v>
      </c>
      <c r="X9" s="4">
        <v>1</v>
      </c>
      <c r="Y9" s="3">
        <v>104350.91</v>
      </c>
      <c r="Z9" s="3">
        <v>9680</v>
      </c>
      <c r="AA9" s="3">
        <v>1156.8900000000001</v>
      </c>
      <c r="AB9" s="5">
        <v>0.10385045995286481</v>
      </c>
    </row>
    <row r="10" spans="1:29" s="19" customFormat="1" ht="12" customHeight="1" x14ac:dyDescent="0.2">
      <c r="A10" s="1">
        <v>8455252</v>
      </c>
      <c r="B10" s="2">
        <v>8455252</v>
      </c>
      <c r="C10" s="2">
        <v>84552522</v>
      </c>
      <c r="D10" s="2" t="s">
        <v>129</v>
      </c>
      <c r="E10" s="3">
        <v>11405.8</v>
      </c>
      <c r="F10" s="3">
        <v>9130</v>
      </c>
      <c r="G10" s="3">
        <v>0</v>
      </c>
      <c r="H10" s="3">
        <v>0</v>
      </c>
      <c r="I10" s="3">
        <v>0</v>
      </c>
      <c r="J10" s="3">
        <v>0</v>
      </c>
      <c r="K10" s="3">
        <v>1400</v>
      </c>
      <c r="L10" s="3">
        <v>0</v>
      </c>
      <c r="M10" s="3">
        <v>875.8</v>
      </c>
      <c r="N10" s="2" t="s">
        <v>178</v>
      </c>
      <c r="O10" s="2" t="s">
        <v>168</v>
      </c>
      <c r="P10" s="2" t="s">
        <v>169</v>
      </c>
      <c r="Q10" s="2" t="s">
        <v>170</v>
      </c>
      <c r="R10" s="4">
        <v>54602</v>
      </c>
      <c r="S10" s="2" t="s">
        <v>192</v>
      </c>
      <c r="T10" s="2" t="s">
        <v>193</v>
      </c>
      <c r="U10" s="2" t="s">
        <v>194</v>
      </c>
      <c r="V10" s="4">
        <v>91697</v>
      </c>
      <c r="W10" s="4" t="s">
        <v>195</v>
      </c>
      <c r="X10" s="4">
        <v>4</v>
      </c>
      <c r="Y10" s="3">
        <v>955565.28</v>
      </c>
      <c r="Z10" s="3">
        <v>9130</v>
      </c>
      <c r="AA10" s="3">
        <v>2275.8000000000002</v>
      </c>
      <c r="AB10" s="5">
        <v>1.1936180854122283E-2</v>
      </c>
    </row>
    <row r="11" spans="1:29" s="19" customFormat="1" ht="12" customHeight="1" x14ac:dyDescent="0.2">
      <c r="A11" s="1">
        <v>8456948</v>
      </c>
      <c r="B11" s="2">
        <v>8456948</v>
      </c>
      <c r="C11" s="2">
        <v>84569482</v>
      </c>
      <c r="D11" s="2" t="s">
        <v>129</v>
      </c>
      <c r="E11" s="3">
        <v>11842.9</v>
      </c>
      <c r="F11" s="3">
        <v>10780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1062.9000000000001</v>
      </c>
      <c r="N11" s="2" t="s">
        <v>181</v>
      </c>
      <c r="O11" s="2" t="s">
        <v>168</v>
      </c>
      <c r="P11" s="2" t="s">
        <v>169</v>
      </c>
      <c r="Q11" s="2" t="s">
        <v>170</v>
      </c>
      <c r="R11" s="4">
        <v>54602</v>
      </c>
      <c r="S11" s="2" t="s">
        <v>196</v>
      </c>
      <c r="T11" s="2" t="s">
        <v>197</v>
      </c>
      <c r="U11" s="2" t="s">
        <v>179</v>
      </c>
      <c r="V11" s="4">
        <v>45690</v>
      </c>
      <c r="W11" s="4" t="s">
        <v>198</v>
      </c>
      <c r="X11" s="4">
        <v>1</v>
      </c>
      <c r="Y11" s="3">
        <v>359000.6</v>
      </c>
      <c r="Z11" s="3">
        <v>10780</v>
      </c>
      <c r="AA11" s="3">
        <v>1062.9000000000001</v>
      </c>
      <c r="AB11" s="5">
        <v>3.2988524253162808E-2</v>
      </c>
    </row>
    <row r="12" spans="1:29" s="19" customFormat="1" ht="12" customHeight="1" x14ac:dyDescent="0.2">
      <c r="A12" s="1">
        <v>8410122</v>
      </c>
      <c r="B12" s="2">
        <v>8410122</v>
      </c>
      <c r="C12" s="2">
        <v>84101222</v>
      </c>
      <c r="D12" s="2" t="s">
        <v>129</v>
      </c>
      <c r="E12" s="3">
        <v>2754</v>
      </c>
      <c r="F12" s="3">
        <v>2754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178</v>
      </c>
      <c r="O12" s="2" t="s">
        <v>168</v>
      </c>
      <c r="P12" s="2" t="s">
        <v>169</v>
      </c>
      <c r="Q12" s="2" t="s">
        <v>170</v>
      </c>
      <c r="R12" s="4">
        <v>54602</v>
      </c>
      <c r="S12" s="2" t="s">
        <v>199</v>
      </c>
      <c r="T12" s="2" t="s">
        <v>171</v>
      </c>
      <c r="U12" s="2" t="s">
        <v>172</v>
      </c>
      <c r="V12" s="4">
        <v>54900</v>
      </c>
      <c r="W12" s="4" t="s">
        <v>173</v>
      </c>
      <c r="X12" s="4">
        <v>1</v>
      </c>
      <c r="Y12" s="3">
        <v>248249.77</v>
      </c>
      <c r="Z12" s="3">
        <v>2754</v>
      </c>
      <c r="AA12" s="3">
        <v>0</v>
      </c>
      <c r="AB12" s="5">
        <v>1.1093665867243302E-2</v>
      </c>
    </row>
    <row r="13" spans="1:29" s="19" customFormat="1" ht="12" customHeight="1" x14ac:dyDescent="0.2">
      <c r="A13" s="1">
        <v>8458744</v>
      </c>
      <c r="B13" s="2">
        <v>8458744</v>
      </c>
      <c r="C13" s="2">
        <v>84587442</v>
      </c>
      <c r="D13" s="2" t="s">
        <v>129</v>
      </c>
      <c r="E13" s="3">
        <v>13362</v>
      </c>
      <c r="F13" s="3">
        <v>12100</v>
      </c>
      <c r="G13" s="3">
        <v>0</v>
      </c>
      <c r="H13" s="3">
        <v>0</v>
      </c>
      <c r="I13" s="3">
        <v>0</v>
      </c>
      <c r="J13" s="3">
        <v>0</v>
      </c>
      <c r="K13" s="3">
        <v>200</v>
      </c>
      <c r="L13" s="3">
        <v>100</v>
      </c>
      <c r="M13" s="3">
        <v>962</v>
      </c>
      <c r="N13" s="2" t="s">
        <v>178</v>
      </c>
      <c r="O13" s="2" t="s">
        <v>168</v>
      </c>
      <c r="P13" s="2" t="s">
        <v>169</v>
      </c>
      <c r="Q13" s="2" t="s">
        <v>170</v>
      </c>
      <c r="R13" s="4">
        <v>54602</v>
      </c>
      <c r="S13" s="2" t="s">
        <v>200</v>
      </c>
      <c r="T13" s="2" t="s">
        <v>201</v>
      </c>
      <c r="U13" s="2" t="s">
        <v>202</v>
      </c>
      <c r="V13" s="4">
        <v>63732</v>
      </c>
      <c r="W13" s="4" t="s">
        <v>203</v>
      </c>
      <c r="X13" s="4">
        <v>1</v>
      </c>
      <c r="Y13" s="3">
        <v>858762.18</v>
      </c>
      <c r="Z13" s="3">
        <v>12100</v>
      </c>
      <c r="AA13" s="3">
        <v>1262</v>
      </c>
      <c r="AB13" s="5">
        <v>1.555960463931935E-2</v>
      </c>
    </row>
    <row r="14" spans="1:29" s="19" customFormat="1" ht="12" customHeight="1" x14ac:dyDescent="0.2">
      <c r="A14" s="1">
        <v>8454023</v>
      </c>
      <c r="B14" s="2">
        <v>8454023</v>
      </c>
      <c r="C14" s="2">
        <v>84540232</v>
      </c>
      <c r="D14" s="2" t="s">
        <v>129</v>
      </c>
      <c r="E14" s="3">
        <v>2842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700</v>
      </c>
      <c r="L14" s="3">
        <v>0</v>
      </c>
      <c r="M14" s="3">
        <v>0</v>
      </c>
      <c r="N14" s="2" t="s">
        <v>181</v>
      </c>
      <c r="O14" s="2" t="s">
        <v>168</v>
      </c>
      <c r="P14" s="2" t="s">
        <v>169</v>
      </c>
      <c r="Q14" s="2" t="s">
        <v>170</v>
      </c>
      <c r="R14" s="4">
        <v>54602</v>
      </c>
      <c r="S14" s="2" t="s">
        <v>192</v>
      </c>
      <c r="T14" s="2" t="s">
        <v>171</v>
      </c>
      <c r="U14" s="2" t="s">
        <v>172</v>
      </c>
      <c r="V14" s="4">
        <v>54945</v>
      </c>
      <c r="W14" s="4" t="s">
        <v>204</v>
      </c>
      <c r="X14" s="4">
        <v>1</v>
      </c>
      <c r="Y14" s="3">
        <v>210000</v>
      </c>
      <c r="Z14" s="3">
        <v>2142</v>
      </c>
      <c r="AA14" s="3">
        <v>700</v>
      </c>
      <c r="AB14" s="5">
        <v>1.3533333333333333E-2</v>
      </c>
    </row>
    <row r="15" spans="1:29" s="19" customFormat="1" ht="12" customHeight="1" x14ac:dyDescent="0.2">
      <c r="A15" s="1">
        <v>8457697</v>
      </c>
      <c r="B15" s="2">
        <v>8457697</v>
      </c>
      <c r="C15" s="2">
        <v>84576972</v>
      </c>
      <c r="D15" s="2" t="s">
        <v>129</v>
      </c>
      <c r="E15" s="3">
        <v>14568.2</v>
      </c>
      <c r="F15" s="3">
        <v>13640</v>
      </c>
      <c r="G15" s="3">
        <v>0</v>
      </c>
      <c r="H15" s="3">
        <v>0</v>
      </c>
      <c r="I15" s="3">
        <v>0</v>
      </c>
      <c r="J15" s="3">
        <v>0</v>
      </c>
      <c r="K15" s="3">
        <v>280</v>
      </c>
      <c r="L15" s="3">
        <v>0</v>
      </c>
      <c r="M15" s="3">
        <v>648.20000000000005</v>
      </c>
      <c r="N15" s="2" t="s">
        <v>181</v>
      </c>
      <c r="O15" s="2" t="s">
        <v>168</v>
      </c>
      <c r="P15" s="2" t="s">
        <v>169</v>
      </c>
      <c r="Q15" s="2" t="s">
        <v>170</v>
      </c>
      <c r="R15" s="4">
        <v>54602</v>
      </c>
      <c r="S15" s="2" t="s">
        <v>187</v>
      </c>
      <c r="T15" s="2" t="s">
        <v>183</v>
      </c>
      <c r="U15" s="2" t="s">
        <v>182</v>
      </c>
      <c r="V15" s="4">
        <v>64650</v>
      </c>
      <c r="W15" s="4" t="s">
        <v>188</v>
      </c>
      <c r="X15" s="4">
        <v>2</v>
      </c>
      <c r="Y15" s="3">
        <v>12407261.550000001</v>
      </c>
      <c r="Z15" s="3">
        <v>13640</v>
      </c>
      <c r="AA15" s="3">
        <v>928.2</v>
      </c>
      <c r="AB15" s="5">
        <v>1.1741672359602993E-3</v>
      </c>
    </row>
    <row r="16" spans="1:29" s="19" customFormat="1" ht="12" customHeight="1" x14ac:dyDescent="0.2">
      <c r="A16" s="1">
        <v>8444781</v>
      </c>
      <c r="B16" s="2">
        <v>8444781</v>
      </c>
      <c r="C16" s="2">
        <v>84447812</v>
      </c>
      <c r="D16" s="2" t="s">
        <v>129</v>
      </c>
      <c r="E16" s="3">
        <v>2763.7</v>
      </c>
      <c r="F16" s="3">
        <v>2750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13.7</v>
      </c>
      <c r="N16" s="2" t="s">
        <v>181</v>
      </c>
      <c r="O16" s="2" t="s">
        <v>168</v>
      </c>
      <c r="P16" s="2" t="s">
        <v>169</v>
      </c>
      <c r="Q16" s="2" t="s">
        <v>170</v>
      </c>
      <c r="R16" s="4">
        <v>54602</v>
      </c>
      <c r="S16" s="2" t="s">
        <v>174</v>
      </c>
      <c r="T16" s="2" t="s">
        <v>176</v>
      </c>
      <c r="U16" s="2" t="s">
        <v>172</v>
      </c>
      <c r="V16" s="4">
        <v>56640</v>
      </c>
      <c r="W16" s="4" t="s">
        <v>177</v>
      </c>
      <c r="X16" s="4">
        <v>1</v>
      </c>
      <c r="Y16" s="3">
        <v>535562.72</v>
      </c>
      <c r="Z16" s="3">
        <v>2750</v>
      </c>
      <c r="AA16" s="3">
        <v>13.7</v>
      </c>
      <c r="AB16" s="5">
        <v>5.1603666513606473E-3</v>
      </c>
    </row>
    <row r="17" spans="1:28" s="19" customFormat="1" ht="12" customHeight="1" x14ac:dyDescent="0.2">
      <c r="A17" s="1">
        <v>8446558</v>
      </c>
      <c r="B17" s="2">
        <v>8446558</v>
      </c>
      <c r="C17" s="2">
        <v>84465582</v>
      </c>
      <c r="D17" s="2" t="s">
        <v>129</v>
      </c>
      <c r="E17" s="3">
        <v>2742</v>
      </c>
      <c r="F17" s="3">
        <v>2142</v>
      </c>
      <c r="G17" s="3">
        <v>0</v>
      </c>
      <c r="H17" s="3">
        <v>0</v>
      </c>
      <c r="I17" s="3">
        <v>0</v>
      </c>
      <c r="J17" s="3">
        <v>0</v>
      </c>
      <c r="K17" s="3">
        <v>600</v>
      </c>
      <c r="L17" s="3">
        <v>0</v>
      </c>
      <c r="M17" s="3">
        <v>0</v>
      </c>
      <c r="N17" s="2" t="s">
        <v>181</v>
      </c>
      <c r="O17" s="2" t="s">
        <v>168</v>
      </c>
      <c r="P17" s="2" t="s">
        <v>169</v>
      </c>
      <c r="Q17" s="2" t="s">
        <v>170</v>
      </c>
      <c r="R17" s="4">
        <v>54602</v>
      </c>
      <c r="S17" s="2" t="s">
        <v>205</v>
      </c>
      <c r="T17" s="2" t="s">
        <v>175</v>
      </c>
      <c r="U17" s="2" t="s">
        <v>172</v>
      </c>
      <c r="V17" s="4">
        <v>54716</v>
      </c>
      <c r="W17" s="4" t="s">
        <v>206</v>
      </c>
      <c r="X17" s="4">
        <v>1</v>
      </c>
      <c r="Y17" s="3">
        <v>395735.73</v>
      </c>
      <c r="Z17" s="3">
        <v>2142</v>
      </c>
      <c r="AA17" s="3">
        <v>600</v>
      </c>
      <c r="AB17" s="5">
        <v>6.9288663927313315E-3</v>
      </c>
    </row>
    <row r="18" spans="1:28" s="19" customFormat="1" ht="12" customHeight="1" x14ac:dyDescent="0.2">
      <c r="A18" s="1">
        <v>8457706</v>
      </c>
      <c r="B18" s="2">
        <v>8457706</v>
      </c>
      <c r="C18" s="2">
        <v>84577062</v>
      </c>
      <c r="D18" s="2" t="s">
        <v>129</v>
      </c>
      <c r="E18" s="3">
        <v>14568.2</v>
      </c>
      <c r="F18" s="3">
        <v>13640</v>
      </c>
      <c r="G18" s="3">
        <v>0</v>
      </c>
      <c r="H18" s="3">
        <v>0</v>
      </c>
      <c r="I18" s="3">
        <v>0</v>
      </c>
      <c r="J18" s="3">
        <v>0</v>
      </c>
      <c r="K18" s="3">
        <v>280</v>
      </c>
      <c r="L18" s="3">
        <v>0</v>
      </c>
      <c r="M18" s="3">
        <v>648.20000000000005</v>
      </c>
      <c r="N18" s="2" t="s">
        <v>181</v>
      </c>
      <c r="O18" s="2" t="s">
        <v>168</v>
      </c>
      <c r="P18" s="2" t="s">
        <v>169</v>
      </c>
      <c r="Q18" s="2" t="s">
        <v>170</v>
      </c>
      <c r="R18" s="4">
        <v>54602</v>
      </c>
      <c r="S18" s="2" t="s">
        <v>187</v>
      </c>
      <c r="T18" s="2" t="s">
        <v>183</v>
      </c>
      <c r="U18" s="2" t="s">
        <v>182</v>
      </c>
      <c r="V18" s="4">
        <v>64650</v>
      </c>
      <c r="W18" s="4" t="s">
        <v>188</v>
      </c>
      <c r="X18" s="4">
        <v>1</v>
      </c>
      <c r="Y18" s="3">
        <v>19121600</v>
      </c>
      <c r="Z18" s="3">
        <v>13640</v>
      </c>
      <c r="AA18" s="3">
        <v>928.2</v>
      </c>
      <c r="AB18" s="5">
        <v>7.6187139151535444E-4</v>
      </c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ht="13.5" thickBot="1" x14ac:dyDescent="0.25">
      <c r="A35" s="71"/>
      <c r="B35" s="72"/>
      <c r="C35" s="72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2"/>
      <c r="O35" s="72"/>
      <c r="P35" s="72"/>
      <c r="Q35" s="72"/>
      <c r="R35" s="74"/>
      <c r="S35" s="72"/>
      <c r="T35" s="72"/>
      <c r="U35" s="72"/>
      <c r="V35" s="74"/>
      <c r="W35" s="74"/>
      <c r="X35" s="74"/>
      <c r="Y35" s="75">
        <f>SUM(Y3:Y34)</f>
        <v>114342698.73999999</v>
      </c>
      <c r="Z35" s="75">
        <f>SUM(Z3:Z34)</f>
        <v>152898</v>
      </c>
      <c r="AA35" s="75">
        <f>SUM(AA3:AA34)</f>
        <v>14524.670000000002</v>
      </c>
      <c r="AB35" s="5">
        <f t="shared" ref="AB35" si="0">+Z35/Y35</f>
        <v>1.3371907580008199E-3</v>
      </c>
    </row>
    <row r="36" spans="1:28" ht="21" customHeight="1" thickBot="1" x14ac:dyDescent="0.25">
      <c r="A36" s="76"/>
      <c r="B36" s="7"/>
      <c r="C36" s="7"/>
      <c r="D36" s="7"/>
      <c r="E36" s="77"/>
      <c r="F36" s="77"/>
      <c r="G36" s="77"/>
      <c r="H36" s="77"/>
      <c r="I36" s="77"/>
      <c r="J36" s="77"/>
      <c r="K36" s="77"/>
      <c r="L36" s="77"/>
      <c r="M36" s="77"/>
      <c r="N36" s="7"/>
      <c r="O36" s="7"/>
      <c r="P36" s="7"/>
      <c r="Q36" s="7"/>
      <c r="R36" s="76"/>
      <c r="S36" s="78"/>
      <c r="T36" s="79"/>
      <c r="U36" s="79"/>
      <c r="V36" s="80"/>
      <c r="W36" s="81"/>
      <c r="X36" s="81"/>
      <c r="Y36" s="82"/>
      <c r="Z36" s="77"/>
      <c r="AA36" s="77"/>
      <c r="AB36" s="83"/>
    </row>
    <row r="37" spans="1:28" ht="15.75" customHeight="1" x14ac:dyDescent="0.2">
      <c r="A37" s="84"/>
      <c r="B37" s="11"/>
      <c r="C37" s="11"/>
      <c r="D37" s="11"/>
      <c r="E37" s="85"/>
      <c r="F37" s="85"/>
      <c r="G37" s="85"/>
      <c r="H37" s="85"/>
      <c r="I37" s="85"/>
      <c r="J37" s="85"/>
      <c r="K37" s="85"/>
      <c r="L37" s="85"/>
      <c r="M37" s="85"/>
      <c r="N37" s="11"/>
      <c r="O37" s="11"/>
      <c r="P37" s="11"/>
      <c r="Q37" s="11"/>
      <c r="R37" s="84"/>
      <c r="S37" s="11"/>
      <c r="T37" s="86"/>
      <c r="U37" s="87" t="s">
        <v>28</v>
      </c>
      <c r="V37" s="87" t="s">
        <v>29</v>
      </c>
      <c r="W37" s="87"/>
      <c r="X37" s="87"/>
      <c r="Y37" s="87"/>
      <c r="Z37" s="88" t="s">
        <v>30</v>
      </c>
      <c r="AA37" s="89"/>
      <c r="AB37" s="90"/>
    </row>
    <row r="38" spans="1:28" ht="21" customHeight="1" x14ac:dyDescent="0.2">
      <c r="A38" s="84"/>
      <c r="B38" s="11"/>
      <c r="C38" s="11"/>
      <c r="D38" s="11"/>
      <c r="E38" s="85"/>
      <c r="F38" s="85"/>
      <c r="G38" s="85"/>
      <c r="H38" s="85"/>
      <c r="I38" s="85"/>
      <c r="J38" s="85"/>
      <c r="K38" s="85"/>
      <c r="L38" s="85"/>
      <c r="M38" s="85"/>
      <c r="N38" s="11"/>
      <c r="O38" s="11"/>
      <c r="P38" s="11"/>
      <c r="Q38" s="11"/>
      <c r="R38" s="84"/>
      <c r="S38" s="11"/>
      <c r="T38" s="91" t="s">
        <v>31</v>
      </c>
      <c r="U38" s="92">
        <f>+Z35</f>
        <v>152898</v>
      </c>
      <c r="V38" s="92">
        <f>+AA35</f>
        <v>14524.670000000002</v>
      </c>
      <c r="W38" s="92"/>
      <c r="X38" s="92"/>
      <c r="Y38" s="93"/>
      <c r="Z38" s="94">
        <f>V38+U38</f>
        <v>167422.67000000001</v>
      </c>
      <c r="AA38" s="89"/>
      <c r="AB38" s="90"/>
    </row>
    <row r="39" spans="1:28" ht="21" customHeight="1" x14ac:dyDescent="0.2">
      <c r="A39" s="84"/>
      <c r="B39" s="11"/>
      <c r="C39" s="11"/>
      <c r="D39" s="11"/>
      <c r="E39" s="85"/>
      <c r="F39" s="85"/>
      <c r="G39" s="85"/>
      <c r="H39" s="85"/>
      <c r="I39" s="85"/>
      <c r="J39" s="85"/>
      <c r="K39" s="85"/>
      <c r="L39" s="85"/>
      <c r="M39" s="85"/>
      <c r="N39" s="11"/>
      <c r="O39" s="11"/>
      <c r="P39" s="11"/>
      <c r="Q39" s="11"/>
      <c r="R39" s="84"/>
      <c r="S39" s="11"/>
      <c r="T39" s="91" t="s">
        <v>32</v>
      </c>
      <c r="U39" s="92">
        <f>U38*16%</f>
        <v>24463.68</v>
      </c>
      <c r="V39" s="92">
        <f>V38*16%</f>
        <v>2323.9472000000005</v>
      </c>
      <c r="W39" s="92"/>
      <c r="X39" s="92"/>
      <c r="Y39" s="93"/>
      <c r="Z39" s="94">
        <f>V39+U39</f>
        <v>26787.627200000003</v>
      </c>
      <c r="AA39" s="89"/>
      <c r="AB39" s="90"/>
    </row>
    <row r="40" spans="1:28" ht="21" customHeight="1" x14ac:dyDescent="0.2">
      <c r="A40" s="84"/>
      <c r="B40" s="11"/>
      <c r="C40" s="11"/>
      <c r="D40" s="11"/>
      <c r="E40" s="85"/>
      <c r="F40" s="85"/>
      <c r="G40" s="85"/>
      <c r="H40" s="85"/>
      <c r="I40" s="85"/>
      <c r="J40" s="85"/>
      <c r="K40" s="85"/>
      <c r="L40" s="85"/>
      <c r="M40" s="85"/>
      <c r="N40" s="11"/>
      <c r="O40" s="11"/>
      <c r="P40" s="11"/>
      <c r="Q40" s="11"/>
      <c r="R40" s="84"/>
      <c r="S40" s="11"/>
      <c r="T40" s="91" t="s">
        <v>33</v>
      </c>
      <c r="U40" s="92">
        <f>U38+U39</f>
        <v>177361.68</v>
      </c>
      <c r="V40" s="92">
        <f>V38+V39</f>
        <v>16848.617200000001</v>
      </c>
      <c r="W40" s="92"/>
      <c r="X40" s="92"/>
      <c r="Y40" s="93"/>
      <c r="Z40" s="94">
        <f>V40+U40</f>
        <v>194210.2972</v>
      </c>
      <c r="AA40" s="89"/>
      <c r="AB40" s="90"/>
    </row>
    <row r="41" spans="1:28" ht="21" customHeight="1" x14ac:dyDescent="0.2">
      <c r="A41" s="84"/>
      <c r="B41" s="11"/>
      <c r="C41" s="11"/>
      <c r="D41" s="11"/>
      <c r="E41" s="85"/>
      <c r="F41" s="85"/>
      <c r="G41" s="85"/>
      <c r="H41" s="85"/>
      <c r="I41" s="85"/>
      <c r="J41" s="85"/>
      <c r="K41" s="85"/>
      <c r="L41" s="85"/>
      <c r="M41" s="85"/>
      <c r="N41" s="11"/>
      <c r="O41" s="11"/>
      <c r="P41" s="11"/>
      <c r="Q41" s="11"/>
      <c r="R41" s="84"/>
      <c r="S41" s="11"/>
      <c r="T41" s="91" t="s">
        <v>34</v>
      </c>
      <c r="U41" s="92">
        <f>U38*4%</f>
        <v>6115.92</v>
      </c>
      <c r="V41" s="93"/>
      <c r="W41" s="93"/>
      <c r="X41" s="93"/>
      <c r="Y41" s="93"/>
      <c r="Z41" s="94">
        <f>U41</f>
        <v>6115.92</v>
      </c>
      <c r="AA41" s="89"/>
      <c r="AB41" s="90"/>
    </row>
    <row r="42" spans="1:28" ht="21" customHeight="1" thickBot="1" x14ac:dyDescent="0.25">
      <c r="A42" s="84"/>
      <c r="B42" s="11"/>
      <c r="C42" s="11"/>
      <c r="D42" s="11"/>
      <c r="E42" s="85"/>
      <c r="F42" s="85"/>
      <c r="G42" s="85"/>
      <c r="H42" s="85"/>
      <c r="I42" s="85"/>
      <c r="J42" s="85"/>
      <c r="K42" s="85"/>
      <c r="L42" s="85"/>
      <c r="M42" s="85"/>
      <c r="N42" s="11"/>
      <c r="O42" s="11"/>
      <c r="P42" s="11"/>
      <c r="Q42" s="11"/>
      <c r="R42" s="84"/>
      <c r="S42" s="11"/>
      <c r="T42" s="95" t="s">
        <v>35</v>
      </c>
      <c r="U42" s="96">
        <f>U40-U41</f>
        <v>171245.75999999998</v>
      </c>
      <c r="V42" s="97"/>
      <c r="W42" s="97"/>
      <c r="X42" s="97"/>
      <c r="Y42" s="97"/>
      <c r="Z42" s="98">
        <f>Z40-Z41</f>
        <v>188094.37719999999</v>
      </c>
      <c r="AA42" s="89"/>
      <c r="AB42" s="90"/>
    </row>
    <row r="43" spans="1:28" ht="21" customHeight="1" x14ac:dyDescent="0.2">
      <c r="A43" s="84"/>
      <c r="B43" s="11"/>
      <c r="C43" s="11"/>
      <c r="D43" s="11"/>
      <c r="E43" s="85"/>
      <c r="F43" s="85"/>
      <c r="G43" s="85"/>
      <c r="H43" s="85"/>
      <c r="I43" s="85"/>
      <c r="J43" s="85"/>
      <c r="K43" s="85"/>
      <c r="L43" s="85"/>
      <c r="M43" s="85"/>
      <c r="N43" s="11"/>
      <c r="O43" s="11"/>
      <c r="P43" s="11"/>
      <c r="Q43" s="11"/>
      <c r="R43" s="84"/>
      <c r="S43" s="11"/>
      <c r="T43" s="11"/>
      <c r="U43" s="11"/>
      <c r="V43" s="84"/>
      <c r="W43" s="84"/>
      <c r="X43" s="84"/>
      <c r="Y43" s="85"/>
      <c r="Z43" s="85"/>
      <c r="AA43" s="85"/>
      <c r="AB43" s="99"/>
    </row>
    <row r="44" spans="1:28" ht="21" customHeight="1" x14ac:dyDescent="0.2">
      <c r="A44" s="84"/>
      <c r="B44" s="11"/>
      <c r="C44" s="11"/>
      <c r="D44" s="11"/>
      <c r="E44" s="85"/>
      <c r="F44" s="85"/>
      <c r="G44" s="85"/>
      <c r="H44" s="85"/>
      <c r="I44" s="85"/>
      <c r="J44" s="85"/>
      <c r="K44" s="85"/>
      <c r="L44" s="85"/>
      <c r="M44" s="85"/>
      <c r="N44" s="11"/>
      <c r="O44" s="11"/>
      <c r="P44" s="11"/>
      <c r="Q44" s="11"/>
      <c r="R44" s="84"/>
      <c r="S44" s="11"/>
      <c r="T44" s="11"/>
      <c r="U44" s="11"/>
      <c r="V44" s="84"/>
      <c r="W44" s="84"/>
      <c r="X44" s="84"/>
      <c r="Y44" s="85"/>
      <c r="Z44" s="85"/>
      <c r="AA44" s="85"/>
      <c r="AB44" s="100"/>
    </row>
    <row r="45" spans="1:28" ht="21" customHeight="1" x14ac:dyDescent="0.2">
      <c r="A45" s="84"/>
      <c r="B45" s="11"/>
      <c r="C45" s="11"/>
      <c r="D45" s="11"/>
      <c r="E45" s="85"/>
      <c r="F45" s="85"/>
      <c r="G45" s="85"/>
      <c r="H45" s="85"/>
      <c r="I45" s="85"/>
      <c r="J45" s="85"/>
      <c r="K45" s="85"/>
      <c r="L45" s="85"/>
      <c r="M45" s="85"/>
      <c r="N45" s="11"/>
      <c r="O45" s="11"/>
      <c r="P45" s="11"/>
      <c r="Q45" s="11"/>
      <c r="R45" s="84"/>
      <c r="S45" s="11"/>
      <c r="T45" s="11"/>
      <c r="U45" s="11"/>
      <c r="V45" s="84"/>
      <c r="W45" s="84"/>
      <c r="X45" s="84"/>
      <c r="Y45" s="85"/>
      <c r="Z45" s="85"/>
      <c r="AA45" s="85"/>
      <c r="AB45" s="100"/>
    </row>
    <row r="46" spans="1:28" ht="21" customHeight="1" x14ac:dyDescent="0.2">
      <c r="A46" s="84"/>
      <c r="B46" s="11"/>
      <c r="C46" s="11"/>
      <c r="D46" s="11"/>
      <c r="E46" s="85"/>
      <c r="F46" s="85"/>
      <c r="G46" s="85"/>
      <c r="H46" s="85"/>
      <c r="I46" s="85"/>
      <c r="J46" s="85"/>
      <c r="K46" s="85"/>
      <c r="L46" s="85"/>
      <c r="M46" s="85"/>
      <c r="N46" s="11"/>
      <c r="O46" s="11"/>
      <c r="P46" s="11"/>
      <c r="Q46" s="11"/>
      <c r="R46" s="84"/>
      <c r="S46" s="11"/>
      <c r="T46" s="11"/>
      <c r="U46" s="11"/>
      <c r="V46" s="84"/>
      <c r="W46" s="84"/>
      <c r="X46" s="84"/>
      <c r="Y46" s="85"/>
      <c r="Z46" s="85"/>
      <c r="AA46" s="85"/>
      <c r="AB46" s="100"/>
    </row>
    <row r="47" spans="1:28" ht="21" customHeight="1" x14ac:dyDescent="0.2">
      <c r="A47" s="84"/>
      <c r="B47" s="11"/>
      <c r="C47" s="11"/>
      <c r="D47" s="11"/>
      <c r="E47" s="85"/>
      <c r="F47" s="85"/>
      <c r="G47" s="85"/>
      <c r="H47" s="85"/>
      <c r="I47" s="85"/>
      <c r="J47" s="85"/>
      <c r="K47" s="85"/>
      <c r="L47" s="85"/>
      <c r="M47" s="85"/>
      <c r="N47" s="11"/>
      <c r="O47" s="11"/>
      <c r="P47" s="11"/>
      <c r="Q47" s="11"/>
      <c r="R47" s="84"/>
      <c r="S47" s="11"/>
      <c r="T47" s="11"/>
      <c r="U47" s="11"/>
      <c r="V47" s="84"/>
      <c r="W47" s="84"/>
      <c r="X47" s="84"/>
      <c r="Y47" s="85"/>
      <c r="Z47" s="85"/>
      <c r="AA47" s="85"/>
      <c r="AB47" s="100"/>
    </row>
    <row r="48" spans="1:28" ht="21" customHeight="1" x14ac:dyDescent="0.2">
      <c r="A48" s="84"/>
      <c r="B48" s="11"/>
      <c r="C48" s="11"/>
      <c r="D48" s="11"/>
      <c r="E48" s="85"/>
      <c r="F48" s="85"/>
      <c r="G48" s="85"/>
      <c r="H48" s="85"/>
      <c r="I48" s="85"/>
      <c r="J48" s="85"/>
      <c r="K48" s="85"/>
      <c r="L48" s="85"/>
      <c r="M48" s="85"/>
      <c r="N48" s="11"/>
      <c r="O48" s="11"/>
      <c r="P48" s="11"/>
      <c r="Q48" s="11"/>
      <c r="R48" s="84"/>
      <c r="S48" s="11"/>
      <c r="T48" s="11"/>
      <c r="U48" s="11"/>
      <c r="V48" s="84"/>
      <c r="W48" s="84"/>
      <c r="X48" s="84"/>
      <c r="Y48" s="85"/>
      <c r="Z48" s="85"/>
      <c r="AA48" s="85"/>
      <c r="AB48" s="100"/>
    </row>
    <row r="49" spans="1:28" ht="21" customHeight="1" x14ac:dyDescent="0.2">
      <c r="A49" s="84"/>
      <c r="B49" s="11"/>
      <c r="C49" s="11"/>
      <c r="D49" s="11"/>
      <c r="E49" s="85"/>
      <c r="F49" s="85"/>
      <c r="G49" s="85"/>
      <c r="H49" s="85"/>
      <c r="I49" s="85"/>
      <c r="J49" s="85"/>
      <c r="K49" s="85"/>
      <c r="L49" s="85"/>
      <c r="M49" s="85"/>
      <c r="N49" s="11"/>
      <c r="O49" s="11"/>
      <c r="P49" s="11"/>
      <c r="Q49" s="11"/>
      <c r="R49" s="84"/>
      <c r="S49" s="11"/>
      <c r="T49" s="11"/>
      <c r="U49" s="11"/>
      <c r="V49" s="84"/>
      <c r="W49" s="84"/>
      <c r="X49" s="84"/>
      <c r="Y49" s="85"/>
      <c r="Z49" s="85"/>
      <c r="AA49" s="85"/>
      <c r="AB49" s="100"/>
    </row>
    <row r="50" spans="1:28" ht="21" customHeight="1" x14ac:dyDescent="0.2">
      <c r="A50" s="84"/>
      <c r="B50" s="11"/>
      <c r="C50" s="11"/>
      <c r="D50" s="11"/>
      <c r="E50" s="85"/>
      <c r="F50" s="85"/>
      <c r="G50" s="85"/>
      <c r="H50" s="85"/>
      <c r="I50" s="85"/>
      <c r="J50" s="85"/>
      <c r="K50" s="85"/>
      <c r="L50" s="85"/>
      <c r="M50" s="85"/>
      <c r="N50" s="11"/>
      <c r="O50" s="11"/>
      <c r="P50" s="11"/>
      <c r="Q50" s="11"/>
      <c r="R50" s="84"/>
      <c r="S50" s="11"/>
      <c r="T50" s="11"/>
      <c r="U50" s="11"/>
      <c r="V50" s="84"/>
      <c r="W50" s="84"/>
      <c r="X50" s="84"/>
      <c r="Y50" s="85"/>
      <c r="Z50" s="85"/>
      <c r="AA50" s="85"/>
      <c r="AB50" s="100"/>
    </row>
    <row r="51" spans="1:28" ht="21" customHeight="1" x14ac:dyDescent="0.2">
      <c r="A51" s="84"/>
      <c r="B51" s="11"/>
      <c r="C51" s="11"/>
      <c r="D51" s="11"/>
      <c r="E51" s="85"/>
      <c r="F51" s="85"/>
      <c r="G51" s="85"/>
      <c r="H51" s="85"/>
      <c r="I51" s="85"/>
      <c r="J51" s="85"/>
      <c r="K51" s="85"/>
      <c r="L51" s="85"/>
      <c r="M51" s="85"/>
      <c r="N51" s="11"/>
      <c r="O51" s="11"/>
      <c r="P51" s="11"/>
      <c r="Q51" s="11"/>
      <c r="R51" s="84"/>
      <c r="S51" s="11"/>
      <c r="T51" s="11"/>
      <c r="U51" s="11"/>
      <c r="V51" s="84"/>
      <c r="W51" s="84"/>
      <c r="X51" s="84"/>
      <c r="Y51" s="85"/>
      <c r="Z51" s="85"/>
      <c r="AA51" s="85"/>
      <c r="AB51" s="100"/>
    </row>
    <row r="52" spans="1:28" ht="21" customHeight="1" x14ac:dyDescent="0.2">
      <c r="A52" s="84"/>
      <c r="B52" s="11"/>
      <c r="C52" s="11"/>
      <c r="D52" s="11"/>
      <c r="E52" s="85"/>
      <c r="F52" s="85"/>
      <c r="G52" s="85"/>
      <c r="H52" s="85"/>
      <c r="I52" s="85"/>
      <c r="J52" s="85"/>
      <c r="K52" s="85"/>
      <c r="L52" s="85"/>
      <c r="M52" s="85"/>
      <c r="N52" s="11"/>
      <c r="O52" s="11"/>
      <c r="P52" s="11"/>
      <c r="Q52" s="11"/>
      <c r="R52" s="84"/>
      <c r="S52" s="11"/>
      <c r="T52" s="11"/>
      <c r="U52" s="11"/>
      <c r="V52" s="84"/>
      <c r="W52" s="84"/>
      <c r="X52" s="84"/>
      <c r="Y52" s="85"/>
      <c r="Z52" s="85"/>
      <c r="AA52" s="85"/>
      <c r="AB52" s="100"/>
    </row>
    <row r="53" spans="1:28" ht="21" customHeight="1" x14ac:dyDescent="0.2">
      <c r="A53" s="84"/>
      <c r="B53" s="11"/>
      <c r="C53" s="11"/>
      <c r="D53" s="11"/>
      <c r="E53" s="85"/>
      <c r="F53" s="85"/>
      <c r="G53" s="85"/>
      <c r="H53" s="85"/>
      <c r="I53" s="85"/>
      <c r="J53" s="85"/>
      <c r="K53" s="85"/>
      <c r="L53" s="85"/>
      <c r="M53" s="85"/>
      <c r="N53" s="11"/>
      <c r="O53" s="11"/>
      <c r="P53" s="11"/>
      <c r="Q53" s="11"/>
      <c r="R53" s="84"/>
      <c r="S53" s="11"/>
      <c r="T53" s="11"/>
      <c r="U53" s="11"/>
      <c r="V53" s="84"/>
      <c r="W53" s="84"/>
      <c r="X53" s="84"/>
      <c r="Y53" s="85"/>
      <c r="Z53" s="85"/>
      <c r="AA53" s="85"/>
      <c r="AB53" s="100"/>
    </row>
    <row r="54" spans="1:28" ht="21" customHeight="1" x14ac:dyDescent="0.2">
      <c r="A54" s="84"/>
      <c r="B54" s="11"/>
      <c r="C54" s="11"/>
      <c r="D54" s="11"/>
      <c r="E54" s="85"/>
      <c r="F54" s="85"/>
      <c r="G54" s="85"/>
      <c r="H54" s="85"/>
      <c r="I54" s="85"/>
      <c r="J54" s="85"/>
      <c r="K54" s="85"/>
      <c r="L54" s="85"/>
      <c r="M54" s="85"/>
      <c r="N54" s="11"/>
      <c r="O54" s="11"/>
      <c r="P54" s="11"/>
      <c r="Q54" s="11"/>
      <c r="R54" s="84"/>
      <c r="S54" s="11"/>
      <c r="T54" s="11"/>
      <c r="U54" s="11"/>
      <c r="V54" s="84"/>
      <c r="W54" s="84"/>
      <c r="X54" s="84"/>
      <c r="Y54" s="85"/>
      <c r="Z54" s="85"/>
      <c r="AA54" s="85"/>
      <c r="AB54" s="100"/>
    </row>
    <row r="55" spans="1:28" ht="21" customHeight="1" x14ac:dyDescent="0.2">
      <c r="A55" s="84"/>
      <c r="B55" s="11"/>
      <c r="C55" s="11"/>
      <c r="D55" s="11"/>
      <c r="E55" s="85"/>
      <c r="F55" s="85"/>
      <c r="G55" s="85"/>
      <c r="H55" s="85"/>
      <c r="I55" s="85"/>
      <c r="J55" s="85"/>
      <c r="K55" s="85"/>
      <c r="L55" s="85"/>
      <c r="M55" s="85"/>
      <c r="N55" s="11"/>
      <c r="O55" s="11"/>
      <c r="P55" s="11"/>
      <c r="Q55" s="11"/>
      <c r="R55" s="84"/>
      <c r="S55" s="11"/>
      <c r="T55" s="11"/>
      <c r="U55" s="11"/>
      <c r="V55" s="84"/>
      <c r="W55" s="84"/>
      <c r="X55" s="84"/>
      <c r="Y55" s="85"/>
      <c r="Z55" s="85"/>
      <c r="AA55" s="85"/>
      <c r="AB55" s="100"/>
    </row>
    <row r="56" spans="1:28" ht="21" customHeight="1" x14ac:dyDescent="0.2">
      <c r="A56" s="84"/>
      <c r="B56" s="11"/>
      <c r="C56" s="11"/>
      <c r="D56" s="11"/>
      <c r="E56" s="85"/>
      <c r="F56" s="85"/>
      <c r="G56" s="85"/>
      <c r="H56" s="85"/>
      <c r="I56" s="85"/>
      <c r="J56" s="85"/>
      <c r="K56" s="85"/>
      <c r="L56" s="85"/>
      <c r="M56" s="85"/>
      <c r="N56" s="11"/>
      <c r="O56" s="11"/>
      <c r="P56" s="11"/>
      <c r="Q56" s="11"/>
      <c r="R56" s="84"/>
      <c r="S56" s="11"/>
      <c r="T56" s="11"/>
      <c r="U56" s="11"/>
      <c r="V56" s="84"/>
      <c r="W56" s="84"/>
      <c r="X56" s="84"/>
      <c r="Y56" s="85"/>
      <c r="Z56" s="85"/>
      <c r="AA56" s="85"/>
      <c r="AB56" s="100"/>
    </row>
    <row r="57" spans="1:28" ht="21" customHeight="1" x14ac:dyDescent="0.2">
      <c r="A57" s="84"/>
      <c r="B57" s="11"/>
      <c r="C57" s="11"/>
      <c r="D57" s="11"/>
      <c r="E57" s="85"/>
      <c r="F57" s="85"/>
      <c r="G57" s="85"/>
      <c r="H57" s="85"/>
      <c r="I57" s="85"/>
      <c r="J57" s="85"/>
      <c r="K57" s="85"/>
      <c r="L57" s="85"/>
      <c r="M57" s="85"/>
      <c r="N57" s="11"/>
      <c r="O57" s="11"/>
      <c r="P57" s="11"/>
      <c r="Q57" s="11"/>
      <c r="R57" s="84"/>
      <c r="S57" s="11"/>
      <c r="T57" s="11"/>
      <c r="U57" s="11"/>
      <c r="V57" s="84"/>
      <c r="W57" s="84"/>
      <c r="X57" s="84"/>
      <c r="Y57" s="85"/>
      <c r="Z57" s="85"/>
      <c r="AA57" s="85"/>
      <c r="AB57" s="100"/>
    </row>
    <row r="58" spans="1:28" ht="21" customHeight="1" x14ac:dyDescent="0.2">
      <c r="A58" s="84"/>
      <c r="B58" s="11"/>
      <c r="C58" s="11"/>
      <c r="D58" s="11"/>
      <c r="E58" s="85"/>
      <c r="F58" s="85"/>
      <c r="G58" s="85"/>
      <c r="H58" s="85"/>
      <c r="I58" s="85"/>
      <c r="J58" s="85"/>
      <c r="K58" s="85"/>
      <c r="L58" s="85"/>
      <c r="M58" s="85"/>
      <c r="N58" s="11"/>
      <c r="O58" s="11"/>
      <c r="P58" s="11"/>
      <c r="Q58" s="11"/>
      <c r="R58" s="84"/>
      <c r="S58" s="11"/>
      <c r="T58" s="11"/>
      <c r="U58" s="11"/>
      <c r="V58" s="84"/>
      <c r="W58" s="84"/>
      <c r="X58" s="84"/>
      <c r="Y58" s="85"/>
      <c r="Z58" s="85"/>
      <c r="AA58" s="85"/>
      <c r="AB58" s="100"/>
    </row>
    <row r="59" spans="1:28" ht="21" customHeight="1" x14ac:dyDescent="0.2">
      <c r="A59" s="84"/>
      <c r="B59" s="11"/>
      <c r="C59" s="11"/>
      <c r="D59" s="11"/>
      <c r="E59" s="85"/>
      <c r="F59" s="85"/>
      <c r="G59" s="85"/>
      <c r="H59" s="85"/>
      <c r="I59" s="85"/>
      <c r="J59" s="85"/>
      <c r="K59" s="85"/>
      <c r="L59" s="85"/>
      <c r="M59" s="85"/>
      <c r="N59" s="11"/>
      <c r="O59" s="11"/>
      <c r="P59" s="11"/>
      <c r="Q59" s="11"/>
      <c r="R59" s="84"/>
      <c r="S59" s="11"/>
      <c r="T59" s="11"/>
      <c r="U59" s="11"/>
      <c r="V59" s="84"/>
      <c r="W59" s="84"/>
      <c r="X59" s="84"/>
      <c r="Y59" s="85"/>
      <c r="Z59" s="85"/>
      <c r="AA59" s="85"/>
      <c r="AB59" s="100"/>
    </row>
    <row r="60" spans="1:28" ht="21" customHeight="1" x14ac:dyDescent="0.2">
      <c r="A60" s="84"/>
      <c r="B60" s="11"/>
      <c r="C60" s="11"/>
      <c r="D60" s="11"/>
      <c r="E60" s="85"/>
      <c r="F60" s="85"/>
      <c r="G60" s="85"/>
      <c r="H60" s="85"/>
      <c r="I60" s="85"/>
      <c r="J60" s="85"/>
      <c r="K60" s="85"/>
      <c r="L60" s="85"/>
      <c r="M60" s="85"/>
      <c r="N60" s="11"/>
      <c r="O60" s="11"/>
      <c r="P60" s="11"/>
      <c r="Q60" s="11"/>
      <c r="R60" s="84"/>
      <c r="S60" s="11"/>
      <c r="T60" s="11"/>
      <c r="U60" s="11"/>
      <c r="V60" s="84"/>
      <c r="W60" s="84"/>
      <c r="X60" s="84"/>
      <c r="Y60" s="85"/>
      <c r="Z60" s="85"/>
      <c r="AA60" s="85"/>
      <c r="AB60" s="100"/>
    </row>
    <row r="61" spans="1:28" ht="21" customHeight="1" x14ac:dyDescent="0.2">
      <c r="A61" s="84"/>
      <c r="B61" s="11"/>
      <c r="C61" s="11"/>
      <c r="D61" s="11"/>
      <c r="E61" s="85"/>
      <c r="F61" s="85"/>
      <c r="G61" s="85"/>
      <c r="H61" s="85"/>
      <c r="I61" s="85"/>
      <c r="J61" s="85"/>
      <c r="K61" s="85"/>
      <c r="L61" s="85"/>
      <c r="M61" s="85"/>
      <c r="N61" s="11"/>
      <c r="O61" s="11"/>
      <c r="P61" s="11"/>
      <c r="Q61" s="11"/>
      <c r="R61" s="84"/>
      <c r="S61" s="11"/>
      <c r="T61" s="11"/>
      <c r="U61" s="11"/>
      <c r="V61" s="84"/>
      <c r="W61" s="84"/>
      <c r="X61" s="84"/>
      <c r="Y61" s="85"/>
      <c r="Z61" s="85"/>
      <c r="AA61" s="85"/>
      <c r="AB61" s="100"/>
    </row>
    <row r="62" spans="1:28" ht="21" customHeight="1" x14ac:dyDescent="0.2">
      <c r="A62" s="84"/>
      <c r="B62" s="11"/>
      <c r="C62" s="11"/>
      <c r="D62" s="11"/>
      <c r="E62" s="85"/>
      <c r="F62" s="85"/>
      <c r="G62" s="85"/>
      <c r="H62" s="85"/>
      <c r="I62" s="85"/>
      <c r="J62" s="85"/>
      <c r="K62" s="85"/>
      <c r="L62" s="85"/>
      <c r="M62" s="85"/>
      <c r="N62" s="11"/>
      <c r="O62" s="11"/>
      <c r="P62" s="11"/>
      <c r="Q62" s="11"/>
      <c r="R62" s="84"/>
      <c r="S62" s="11"/>
      <c r="T62" s="11"/>
      <c r="U62" s="11"/>
      <c r="V62" s="84"/>
      <c r="W62" s="84"/>
      <c r="X62" s="84"/>
      <c r="Y62" s="85"/>
      <c r="Z62" s="85"/>
      <c r="AA62" s="85"/>
      <c r="AB62" s="100"/>
    </row>
    <row r="63" spans="1:28" ht="21" customHeight="1" x14ac:dyDescent="0.2">
      <c r="A63" s="84"/>
      <c r="B63" s="11"/>
      <c r="C63" s="11"/>
      <c r="D63" s="11"/>
      <c r="E63" s="85"/>
      <c r="F63" s="85"/>
      <c r="G63" s="85"/>
      <c r="H63" s="85"/>
      <c r="I63" s="85"/>
      <c r="J63" s="85"/>
      <c r="K63" s="85"/>
      <c r="L63" s="85"/>
      <c r="M63" s="85"/>
      <c r="N63" s="11"/>
      <c r="O63" s="11"/>
      <c r="P63" s="11"/>
      <c r="Q63" s="11"/>
      <c r="R63" s="84"/>
      <c r="S63" s="11"/>
      <c r="T63" s="11"/>
      <c r="U63" s="11"/>
      <c r="V63" s="84"/>
      <c r="W63" s="84"/>
      <c r="X63" s="84"/>
      <c r="Y63" s="85"/>
      <c r="Z63" s="85"/>
      <c r="AA63" s="85"/>
      <c r="AB63" s="100"/>
    </row>
    <row r="64" spans="1:28" ht="21" customHeight="1" x14ac:dyDescent="0.2">
      <c r="A64" s="84"/>
      <c r="B64" s="11"/>
      <c r="C64" s="11"/>
      <c r="D64" s="11"/>
      <c r="E64" s="85"/>
      <c r="F64" s="85"/>
      <c r="G64" s="85"/>
      <c r="H64" s="85"/>
      <c r="I64" s="85"/>
      <c r="J64" s="85"/>
      <c r="K64" s="85"/>
      <c r="L64" s="85"/>
      <c r="M64" s="85"/>
      <c r="N64" s="11"/>
      <c r="O64" s="11"/>
      <c r="P64" s="11"/>
      <c r="Q64" s="11"/>
      <c r="R64" s="84"/>
      <c r="S64" s="11"/>
      <c r="T64" s="11"/>
      <c r="U64" s="11"/>
      <c r="V64" s="84"/>
      <c r="W64" s="84"/>
      <c r="X64" s="84"/>
      <c r="Y64" s="85"/>
      <c r="Z64" s="85"/>
      <c r="AA64" s="85"/>
      <c r="AB64" s="100"/>
    </row>
    <row r="65" spans="1:28" ht="21" customHeight="1" x14ac:dyDescent="0.2">
      <c r="A65" s="84"/>
      <c r="B65" s="11"/>
      <c r="C65" s="11"/>
      <c r="D65" s="11"/>
      <c r="E65" s="85"/>
      <c r="F65" s="85"/>
      <c r="G65" s="85"/>
      <c r="H65" s="85"/>
      <c r="I65" s="85"/>
      <c r="J65" s="85"/>
      <c r="K65" s="85"/>
      <c r="L65" s="85"/>
      <c r="M65" s="85"/>
      <c r="N65" s="11"/>
      <c r="O65" s="11"/>
      <c r="P65" s="11"/>
      <c r="Q65" s="11"/>
      <c r="R65" s="84"/>
      <c r="S65" s="11"/>
      <c r="T65" s="11"/>
      <c r="U65" s="11"/>
      <c r="V65" s="84"/>
      <c r="W65" s="84"/>
      <c r="X65" s="84"/>
      <c r="Y65" s="85"/>
      <c r="Z65" s="85"/>
      <c r="AA65" s="85"/>
      <c r="AB65" s="100"/>
    </row>
    <row r="66" spans="1:28" ht="21" customHeight="1" x14ac:dyDescent="0.2">
      <c r="A66" s="84"/>
      <c r="B66" s="11"/>
      <c r="C66" s="11"/>
      <c r="D66" s="11"/>
      <c r="E66" s="85"/>
      <c r="F66" s="85"/>
      <c r="G66" s="85"/>
      <c r="H66" s="85"/>
      <c r="I66" s="85"/>
      <c r="J66" s="85"/>
      <c r="K66" s="85"/>
      <c r="L66" s="85"/>
      <c r="M66" s="85"/>
      <c r="N66" s="11"/>
      <c r="O66" s="11"/>
      <c r="P66" s="11"/>
      <c r="Q66" s="11"/>
      <c r="R66" s="84"/>
      <c r="S66" s="11"/>
      <c r="T66" s="11"/>
      <c r="U66" s="11"/>
      <c r="V66" s="84"/>
      <c r="W66" s="84"/>
      <c r="X66" s="84"/>
      <c r="Y66" s="85"/>
      <c r="Z66" s="85"/>
      <c r="AA66" s="85"/>
      <c r="AB66" s="100"/>
    </row>
    <row r="67" spans="1:28" ht="21" customHeight="1" x14ac:dyDescent="0.2">
      <c r="A67" s="84"/>
      <c r="B67" s="11"/>
      <c r="C67" s="11"/>
      <c r="D67" s="11"/>
      <c r="E67" s="85"/>
      <c r="F67" s="85"/>
      <c r="G67" s="85"/>
      <c r="H67" s="85"/>
      <c r="I67" s="85"/>
      <c r="J67" s="85"/>
      <c r="K67" s="85"/>
      <c r="L67" s="85"/>
      <c r="M67" s="85"/>
      <c r="N67" s="11"/>
      <c r="O67" s="11"/>
      <c r="P67" s="11"/>
      <c r="Q67" s="11"/>
      <c r="R67" s="84"/>
      <c r="S67" s="11"/>
      <c r="T67" s="11"/>
      <c r="U67" s="11"/>
      <c r="V67" s="84"/>
      <c r="W67" s="84"/>
      <c r="X67" s="84"/>
      <c r="Y67" s="85"/>
      <c r="Z67" s="85"/>
      <c r="AA67" s="85"/>
      <c r="AB67" s="100"/>
    </row>
    <row r="68" spans="1:28" ht="21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11"/>
      <c r="U68" s="11"/>
      <c r="V68" s="84"/>
      <c r="W68" s="84"/>
      <c r="X68" s="84"/>
      <c r="Y68" s="85"/>
      <c r="Z68" s="85"/>
      <c r="AA68" s="85"/>
      <c r="AB68" s="10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11"/>
      <c r="U69" s="11"/>
      <c r="V69" s="84"/>
      <c r="W69" s="84"/>
      <c r="X69" s="84"/>
      <c r="Y69" s="85"/>
      <c r="Z69" s="85"/>
      <c r="AA69" s="85"/>
      <c r="AB69" s="10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11"/>
      <c r="U70" s="11"/>
      <c r="V70" s="84"/>
      <c r="W70" s="84"/>
      <c r="X70" s="84"/>
      <c r="Y70" s="85"/>
      <c r="Z70" s="85"/>
      <c r="AA70" s="85"/>
      <c r="AB70" s="10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11"/>
      <c r="U71" s="11"/>
      <c r="V71" s="84"/>
      <c r="W71" s="84"/>
      <c r="X71" s="84"/>
      <c r="Y71" s="85"/>
      <c r="Z71" s="85"/>
      <c r="AA71" s="85"/>
      <c r="AB71" s="10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11"/>
      <c r="U72" s="11"/>
      <c r="V72" s="84"/>
      <c r="W72" s="84"/>
      <c r="X72" s="84"/>
      <c r="Y72" s="85"/>
      <c r="Z72" s="85"/>
      <c r="AA72" s="85"/>
      <c r="AB72" s="100"/>
    </row>
    <row r="73" spans="1:28" ht="21" customHeight="1" x14ac:dyDescent="0.2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11"/>
      <c r="U73" s="11"/>
      <c r="V73" s="84"/>
      <c r="W73" s="84"/>
      <c r="X73" s="84"/>
      <c r="Y73" s="85"/>
      <c r="Z73" s="85"/>
      <c r="AA73" s="85"/>
      <c r="AB73" s="10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100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46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46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46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46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46"/>
    </row>
    <row r="106" spans="1:28" ht="21" customHeight="1" x14ac:dyDescent="0.2">
      <c r="A106" s="6"/>
      <c r="B106" s="11"/>
      <c r="C106" s="11"/>
      <c r="D106" s="11"/>
      <c r="E106" s="101"/>
      <c r="F106" s="101"/>
      <c r="G106" s="101"/>
      <c r="H106" s="101"/>
      <c r="I106" s="101"/>
      <c r="J106" s="101"/>
      <c r="K106" s="101"/>
      <c r="L106" s="101"/>
      <c r="M106" s="10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02"/>
      <c r="Z106" s="102"/>
      <c r="AA106" s="102"/>
      <c r="AB106" s="46"/>
    </row>
    <row r="107" spans="1:28" ht="21" customHeight="1" x14ac:dyDescent="0.2">
      <c r="A107" s="6"/>
      <c r="B107" s="11"/>
      <c r="C107" s="11"/>
      <c r="D107" s="11"/>
      <c r="E107" s="101"/>
      <c r="F107" s="101"/>
      <c r="G107" s="101"/>
      <c r="H107" s="101"/>
      <c r="I107" s="101"/>
      <c r="J107" s="101"/>
      <c r="K107" s="101"/>
      <c r="L107" s="101"/>
      <c r="M107" s="10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02"/>
      <c r="Z107" s="102"/>
      <c r="AA107" s="102"/>
      <c r="AB107" s="46"/>
    </row>
    <row r="108" spans="1:28" ht="21" customHeight="1" x14ac:dyDescent="0.2">
      <c r="A108" s="6"/>
      <c r="B108" s="11"/>
      <c r="C108" s="11"/>
      <c r="D108" s="11"/>
      <c r="E108" s="101"/>
      <c r="F108" s="101"/>
      <c r="G108" s="101"/>
      <c r="H108" s="101"/>
      <c r="I108" s="101"/>
      <c r="J108" s="101"/>
      <c r="K108" s="101"/>
      <c r="L108" s="101"/>
      <c r="M108" s="10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02"/>
      <c r="Z108" s="102"/>
      <c r="AA108" s="102"/>
      <c r="AB108" s="46"/>
    </row>
    <row r="109" spans="1:28" ht="21" customHeight="1" x14ac:dyDescent="0.2">
      <c r="A109" s="6"/>
      <c r="B109" s="11"/>
      <c r="C109" s="11"/>
      <c r="D109" s="11"/>
      <c r="E109" s="101"/>
      <c r="F109" s="101"/>
      <c r="G109" s="101"/>
      <c r="H109" s="101"/>
      <c r="I109" s="101"/>
      <c r="J109" s="101"/>
      <c r="K109" s="101"/>
      <c r="L109" s="101"/>
      <c r="M109" s="10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02"/>
      <c r="Z109" s="102"/>
      <c r="AA109" s="102"/>
      <c r="AB109" s="46"/>
    </row>
    <row r="110" spans="1:28" ht="21" customHeight="1" x14ac:dyDescent="0.2">
      <c r="A110" s="6"/>
      <c r="B110" s="11"/>
      <c r="C110" s="11"/>
      <c r="D110" s="11"/>
      <c r="E110" s="101"/>
      <c r="F110" s="101"/>
      <c r="G110" s="101"/>
      <c r="H110" s="101"/>
      <c r="I110" s="101"/>
      <c r="J110" s="101"/>
      <c r="K110" s="101"/>
      <c r="L110" s="101"/>
      <c r="M110" s="10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02"/>
      <c r="Z110" s="102"/>
      <c r="AA110" s="102"/>
      <c r="AB110" s="46"/>
    </row>
    <row r="111" spans="1:28" ht="21" customHeight="1" x14ac:dyDescent="0.2">
      <c r="A111" s="6"/>
      <c r="B111" s="11"/>
      <c r="C111" s="11"/>
      <c r="D111" s="11"/>
      <c r="E111" s="101"/>
      <c r="F111" s="101"/>
      <c r="G111" s="101"/>
      <c r="H111" s="101"/>
      <c r="I111" s="101"/>
      <c r="J111" s="101"/>
      <c r="K111" s="101"/>
      <c r="L111" s="101"/>
      <c r="M111" s="10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02"/>
      <c r="Z111" s="102"/>
      <c r="AA111" s="102"/>
      <c r="AB111" s="46"/>
    </row>
    <row r="112" spans="1:28" ht="21" customHeight="1" x14ac:dyDescent="0.2">
      <c r="A112" s="6"/>
      <c r="B112" s="11"/>
      <c r="C112" s="11"/>
      <c r="D112" s="11"/>
      <c r="E112" s="101"/>
      <c r="F112" s="101"/>
      <c r="G112" s="101"/>
      <c r="H112" s="101"/>
      <c r="I112" s="101"/>
      <c r="J112" s="101"/>
      <c r="K112" s="101"/>
      <c r="L112" s="101"/>
      <c r="M112" s="10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02"/>
      <c r="Z112" s="102"/>
      <c r="AA112" s="102"/>
      <c r="AB112" s="46"/>
    </row>
    <row r="113" spans="1:28" ht="21" customHeight="1" x14ac:dyDescent="0.2">
      <c r="A113" s="6"/>
      <c r="B113" s="11"/>
      <c r="C113" s="11"/>
      <c r="D113" s="11"/>
      <c r="E113" s="101"/>
      <c r="F113" s="101"/>
      <c r="G113" s="101"/>
      <c r="H113" s="101"/>
      <c r="I113" s="101"/>
      <c r="J113" s="101"/>
      <c r="K113" s="101"/>
      <c r="L113" s="101"/>
      <c r="M113" s="10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02"/>
      <c r="Z113" s="102"/>
      <c r="AA113" s="102"/>
      <c r="AB113" s="46"/>
    </row>
    <row r="114" spans="1:28" ht="21" customHeight="1" x14ac:dyDescent="0.2">
      <c r="A114" s="6"/>
      <c r="B114" s="11"/>
      <c r="C114" s="11"/>
      <c r="D114" s="11"/>
      <c r="E114" s="101"/>
      <c r="F114" s="101"/>
      <c r="G114" s="101"/>
      <c r="H114" s="101"/>
      <c r="I114" s="101"/>
      <c r="J114" s="101"/>
      <c r="K114" s="101"/>
      <c r="L114" s="101"/>
      <c r="M114" s="10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02"/>
      <c r="Z114" s="102"/>
      <c r="AA114" s="102"/>
      <c r="AB114" s="46"/>
    </row>
    <row r="115" spans="1:28" ht="21" customHeight="1" x14ac:dyDescent="0.2">
      <c r="A115" s="6"/>
      <c r="B115" s="11"/>
      <c r="C115" s="11"/>
      <c r="D115" s="11"/>
      <c r="E115" s="101"/>
      <c r="F115" s="101"/>
      <c r="G115" s="101"/>
      <c r="H115" s="101"/>
      <c r="I115" s="101"/>
      <c r="J115" s="101"/>
      <c r="K115" s="101"/>
      <c r="L115" s="101"/>
      <c r="M115" s="10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02"/>
      <c r="Z115" s="102"/>
      <c r="AA115" s="102"/>
      <c r="AB115" s="46"/>
    </row>
    <row r="116" spans="1:28" ht="21" customHeight="1" x14ac:dyDescent="0.2">
      <c r="A116" s="6"/>
      <c r="B116" s="11"/>
      <c r="C116" s="11"/>
      <c r="D116" s="11"/>
      <c r="E116" s="101"/>
      <c r="F116" s="101"/>
      <c r="G116" s="101"/>
      <c r="H116" s="101"/>
      <c r="I116" s="101"/>
      <c r="J116" s="101"/>
      <c r="K116" s="101"/>
      <c r="L116" s="101"/>
      <c r="M116" s="10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02"/>
      <c r="Z116" s="102"/>
      <c r="AA116" s="102"/>
      <c r="AB116" s="46"/>
    </row>
    <row r="117" spans="1:28" ht="21" customHeight="1" x14ac:dyDescent="0.2">
      <c r="A117" s="6"/>
      <c r="B117" s="11"/>
      <c r="C117" s="11"/>
      <c r="D117" s="11"/>
      <c r="E117" s="101"/>
      <c r="F117" s="101"/>
      <c r="G117" s="101"/>
      <c r="H117" s="101"/>
      <c r="I117" s="101"/>
      <c r="J117" s="101"/>
      <c r="K117" s="101"/>
      <c r="L117" s="101"/>
      <c r="M117" s="10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02"/>
      <c r="Z117" s="102"/>
      <c r="AA117" s="102"/>
      <c r="AB117" s="46"/>
    </row>
    <row r="118" spans="1:28" ht="21" customHeight="1" x14ac:dyDescent="0.2">
      <c r="A118" s="6"/>
      <c r="B118" s="11"/>
      <c r="C118" s="11"/>
      <c r="D118" s="11"/>
      <c r="E118" s="101"/>
      <c r="F118" s="101"/>
      <c r="G118" s="101"/>
      <c r="H118" s="101"/>
      <c r="I118" s="101"/>
      <c r="J118" s="101"/>
      <c r="K118" s="101"/>
      <c r="L118" s="101"/>
      <c r="M118" s="10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02"/>
      <c r="Z118" s="102"/>
      <c r="AA118" s="102"/>
      <c r="AB118" s="46"/>
    </row>
    <row r="119" spans="1:28" ht="21" customHeight="1" x14ac:dyDescent="0.2">
      <c r="A119" s="6"/>
      <c r="B119" s="11"/>
      <c r="C119" s="11"/>
      <c r="D119" s="11"/>
      <c r="E119" s="101"/>
      <c r="F119" s="101"/>
      <c r="G119" s="101"/>
      <c r="H119" s="101"/>
      <c r="I119" s="101"/>
      <c r="J119" s="101"/>
      <c r="K119" s="101"/>
      <c r="L119" s="101"/>
      <c r="M119" s="10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02"/>
      <c r="Z119" s="102"/>
      <c r="AA119" s="102"/>
      <c r="AB119" s="46"/>
    </row>
    <row r="120" spans="1:28" ht="21" customHeight="1" x14ac:dyDescent="0.2">
      <c r="A120" s="6"/>
      <c r="B120" s="11"/>
      <c r="C120" s="11"/>
      <c r="D120" s="11"/>
      <c r="E120" s="101"/>
      <c r="F120" s="101"/>
      <c r="G120" s="101"/>
      <c r="H120" s="101"/>
      <c r="I120" s="101"/>
      <c r="J120" s="101"/>
      <c r="K120" s="101"/>
      <c r="L120" s="101"/>
      <c r="M120" s="10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02"/>
      <c r="Z120" s="102"/>
      <c r="AA120" s="102"/>
      <c r="AB120" s="46"/>
    </row>
    <row r="121" spans="1:28" ht="21" customHeight="1" x14ac:dyDescent="0.2">
      <c r="A121" s="6"/>
      <c r="B121" s="11"/>
      <c r="C121" s="11"/>
      <c r="D121" s="11"/>
      <c r="E121" s="101"/>
      <c r="F121" s="101"/>
      <c r="G121" s="101"/>
      <c r="H121" s="101"/>
      <c r="I121" s="101"/>
      <c r="J121" s="101"/>
      <c r="K121" s="101"/>
      <c r="L121" s="101"/>
      <c r="M121" s="10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02"/>
      <c r="Z121" s="102"/>
      <c r="AA121" s="102"/>
      <c r="AB121" s="46"/>
    </row>
    <row r="122" spans="1:28" ht="21" customHeight="1" x14ac:dyDescent="0.2">
      <c r="A122" s="6"/>
      <c r="B122" s="11"/>
      <c r="C122" s="11"/>
      <c r="D122" s="11"/>
      <c r="E122" s="101"/>
      <c r="F122" s="101"/>
      <c r="G122" s="101"/>
      <c r="H122" s="101"/>
      <c r="I122" s="101"/>
      <c r="J122" s="101"/>
      <c r="K122" s="101"/>
      <c r="L122" s="101"/>
      <c r="M122" s="10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02"/>
      <c r="Z122" s="102"/>
      <c r="AA122" s="102"/>
      <c r="AB122" s="46"/>
    </row>
    <row r="123" spans="1:28" ht="21" customHeight="1" x14ac:dyDescent="0.2">
      <c r="A123" s="6"/>
      <c r="B123" s="11"/>
      <c r="C123" s="11"/>
      <c r="D123" s="11"/>
      <c r="E123" s="101"/>
      <c r="F123" s="101"/>
      <c r="G123" s="101"/>
      <c r="H123" s="101"/>
      <c r="I123" s="101"/>
      <c r="J123" s="101"/>
      <c r="K123" s="101"/>
      <c r="L123" s="101"/>
      <c r="M123" s="10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02"/>
      <c r="Z123" s="102"/>
      <c r="AA123" s="102"/>
      <c r="AB123" s="46"/>
    </row>
    <row r="124" spans="1:28" ht="21" customHeight="1" x14ac:dyDescent="0.2">
      <c r="A124" s="6"/>
      <c r="B124" s="11"/>
      <c r="C124" s="11"/>
      <c r="D124" s="11"/>
      <c r="E124" s="101"/>
      <c r="F124" s="101"/>
      <c r="G124" s="101"/>
      <c r="H124" s="101"/>
      <c r="I124" s="101"/>
      <c r="J124" s="101"/>
      <c r="K124" s="101"/>
      <c r="L124" s="101"/>
      <c r="M124" s="10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02"/>
      <c r="Z124" s="102"/>
      <c r="AA124" s="102"/>
      <c r="AB124" s="46"/>
    </row>
    <row r="125" spans="1:28" ht="21" customHeight="1" x14ac:dyDescent="0.2">
      <c r="A125" s="6"/>
      <c r="B125" s="11"/>
      <c r="C125" s="11"/>
      <c r="D125" s="11"/>
      <c r="E125" s="101"/>
      <c r="F125" s="101"/>
      <c r="G125" s="101"/>
      <c r="H125" s="101"/>
      <c r="I125" s="101"/>
      <c r="J125" s="101"/>
      <c r="K125" s="101"/>
      <c r="L125" s="101"/>
      <c r="M125" s="10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02"/>
      <c r="Z125" s="102"/>
      <c r="AA125" s="102"/>
      <c r="AB125" s="46"/>
    </row>
    <row r="126" spans="1:28" ht="21" customHeight="1" x14ac:dyDescent="0.2">
      <c r="A126" s="6"/>
      <c r="B126" s="11"/>
      <c r="C126" s="11"/>
      <c r="D126" s="11"/>
      <c r="E126" s="101"/>
      <c r="F126" s="101"/>
      <c r="G126" s="101"/>
      <c r="H126" s="101"/>
      <c r="I126" s="101"/>
      <c r="J126" s="101"/>
      <c r="K126" s="101"/>
      <c r="L126" s="101"/>
      <c r="M126" s="10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02"/>
      <c r="Z126" s="102"/>
      <c r="AA126" s="102"/>
      <c r="AB126" s="46"/>
    </row>
    <row r="127" spans="1:28" ht="21" customHeight="1" x14ac:dyDescent="0.2">
      <c r="A127" s="6"/>
      <c r="B127" s="11"/>
      <c r="C127" s="11"/>
      <c r="D127" s="11"/>
      <c r="E127" s="101"/>
      <c r="F127" s="101"/>
      <c r="G127" s="101"/>
      <c r="H127" s="101"/>
      <c r="I127" s="101"/>
      <c r="J127" s="101"/>
      <c r="K127" s="101"/>
      <c r="L127" s="101"/>
      <c r="M127" s="10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02"/>
      <c r="Z127" s="102"/>
      <c r="AA127" s="102"/>
      <c r="AB127" s="46"/>
    </row>
    <row r="128" spans="1:28" ht="21" customHeight="1" x14ac:dyDescent="0.2">
      <c r="A128" s="6"/>
      <c r="B128" s="11"/>
      <c r="C128" s="11"/>
      <c r="D128" s="11"/>
      <c r="E128" s="101"/>
      <c r="F128" s="101"/>
      <c r="G128" s="101"/>
      <c r="H128" s="101"/>
      <c r="I128" s="101"/>
      <c r="J128" s="101"/>
      <c r="K128" s="101"/>
      <c r="L128" s="101"/>
      <c r="M128" s="10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02"/>
      <c r="Z128" s="102"/>
      <c r="AA128" s="102"/>
      <c r="AB128" s="46"/>
    </row>
    <row r="129" spans="1:28" ht="21" customHeight="1" x14ac:dyDescent="0.2">
      <c r="A129" s="6"/>
      <c r="B129" s="11"/>
      <c r="C129" s="11"/>
      <c r="D129" s="11"/>
      <c r="E129" s="101"/>
      <c r="F129" s="101"/>
      <c r="G129" s="101"/>
      <c r="H129" s="101"/>
      <c r="I129" s="101"/>
      <c r="J129" s="101"/>
      <c r="K129" s="101"/>
      <c r="L129" s="101"/>
      <c r="M129" s="10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02"/>
      <c r="Z129" s="102"/>
      <c r="AA129" s="102"/>
      <c r="AB129" s="46"/>
    </row>
    <row r="130" spans="1:28" ht="21" customHeight="1" x14ac:dyDescent="0.2">
      <c r="A130" s="6"/>
      <c r="B130" s="11"/>
      <c r="C130" s="11"/>
      <c r="D130" s="11"/>
      <c r="E130" s="101"/>
      <c r="F130" s="101"/>
      <c r="G130" s="101"/>
      <c r="H130" s="101"/>
      <c r="I130" s="101"/>
      <c r="J130" s="101"/>
      <c r="K130" s="101"/>
      <c r="L130" s="101"/>
      <c r="M130" s="10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02"/>
      <c r="Z130" s="102"/>
      <c r="AA130" s="102"/>
      <c r="AB130" s="46"/>
    </row>
    <row r="131" spans="1:28" ht="21" customHeight="1" x14ac:dyDescent="0.2">
      <c r="A131" s="6"/>
      <c r="B131" s="11"/>
      <c r="C131" s="11"/>
      <c r="D131" s="11"/>
      <c r="E131" s="101"/>
      <c r="F131" s="101"/>
      <c r="G131" s="101"/>
      <c r="H131" s="101"/>
      <c r="I131" s="101"/>
      <c r="J131" s="101"/>
      <c r="K131" s="101"/>
      <c r="L131" s="101"/>
      <c r="M131" s="10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02"/>
      <c r="Z131" s="102"/>
      <c r="AA131" s="102"/>
      <c r="AB131" s="46"/>
    </row>
    <row r="132" spans="1:28" ht="21" customHeight="1" x14ac:dyDescent="0.2">
      <c r="A132" s="6"/>
      <c r="B132" s="11"/>
      <c r="C132" s="11"/>
      <c r="D132" s="11"/>
      <c r="E132" s="101"/>
      <c r="F132" s="101"/>
      <c r="G132" s="101"/>
      <c r="H132" s="101"/>
      <c r="I132" s="101"/>
      <c r="J132" s="101"/>
      <c r="K132" s="101"/>
      <c r="L132" s="101"/>
      <c r="M132" s="10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02"/>
      <c r="Z132" s="102"/>
      <c r="AA132" s="102"/>
      <c r="AB132" s="46"/>
    </row>
    <row r="133" spans="1:28" ht="21" customHeight="1" x14ac:dyDescent="0.2">
      <c r="A133" s="6"/>
      <c r="B133" s="11"/>
      <c r="C133" s="11"/>
      <c r="D133" s="11"/>
      <c r="E133" s="101"/>
      <c r="F133" s="101"/>
      <c r="G133" s="101"/>
      <c r="H133" s="101"/>
      <c r="I133" s="101"/>
      <c r="J133" s="101"/>
      <c r="K133" s="101"/>
      <c r="L133" s="101"/>
      <c r="M133" s="10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02"/>
      <c r="Z133" s="102"/>
      <c r="AA133" s="102"/>
      <c r="AB133" s="46"/>
    </row>
    <row r="134" spans="1:28" ht="21" customHeight="1" x14ac:dyDescent="0.2">
      <c r="A134" s="6"/>
      <c r="B134" s="11"/>
      <c r="C134" s="11"/>
      <c r="D134" s="11"/>
      <c r="E134" s="101"/>
      <c r="F134" s="101"/>
      <c r="G134" s="101"/>
      <c r="H134" s="101"/>
      <c r="I134" s="101"/>
      <c r="J134" s="101"/>
      <c r="K134" s="101"/>
      <c r="L134" s="101"/>
      <c r="M134" s="10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02"/>
      <c r="Z134" s="102"/>
      <c r="AA134" s="102"/>
      <c r="AB134" s="46"/>
    </row>
    <row r="135" spans="1:28" ht="21" customHeight="1" x14ac:dyDescent="0.2">
      <c r="A135" s="6"/>
      <c r="B135" s="11"/>
      <c r="C135" s="11"/>
      <c r="D135" s="11"/>
      <c r="E135" s="101"/>
      <c r="F135" s="101"/>
      <c r="G135" s="101"/>
      <c r="H135" s="101"/>
      <c r="I135" s="101"/>
      <c r="J135" s="101"/>
      <c r="K135" s="101"/>
      <c r="L135" s="101"/>
      <c r="M135" s="10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02"/>
      <c r="Z135" s="102"/>
      <c r="AA135" s="102"/>
      <c r="AB135" s="46"/>
    </row>
    <row r="136" spans="1:28" ht="21" customHeight="1" x14ac:dyDescent="0.2">
      <c r="A136" s="6"/>
      <c r="B136" s="11"/>
      <c r="C136" s="11"/>
      <c r="D136" s="11"/>
      <c r="E136" s="101"/>
      <c r="F136" s="101"/>
      <c r="G136" s="101"/>
      <c r="H136" s="101"/>
      <c r="I136" s="101"/>
      <c r="J136" s="101"/>
      <c r="K136" s="101"/>
      <c r="L136" s="101"/>
      <c r="M136" s="10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02"/>
      <c r="Z136" s="102"/>
      <c r="AA136" s="102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</sheetData>
  <conditionalFormatting sqref="AB12:AB100">
    <cfRule type="cellIs" dxfId="15" priority="21" operator="lessThan">
      <formula>0.03</formula>
    </cfRule>
    <cfRule type="cellIs" dxfId="14" priority="22" operator="greaterThan">
      <formula>0.1</formula>
    </cfRule>
    <cfRule type="cellIs" dxfId="13" priority="23" operator="greaterThan">
      <formula>0.05</formula>
    </cfRule>
    <cfRule type="cellIs" dxfId="12" priority="24" operator="greaterThan">
      <formula>0.03</formula>
    </cfRule>
  </conditionalFormatting>
  <conditionalFormatting sqref="AB6:AB11">
    <cfRule type="cellIs" dxfId="11" priority="9" operator="lessThan">
      <formula>0.03</formula>
    </cfRule>
    <cfRule type="cellIs" dxfId="10" priority="10" operator="greaterThan">
      <formula>0.1</formula>
    </cfRule>
    <cfRule type="cellIs" dxfId="9" priority="11" operator="greaterThan">
      <formula>0.05</formula>
    </cfRule>
    <cfRule type="cellIs" dxfId="8" priority="12" operator="greaterThan">
      <formula>0.03</formula>
    </cfRule>
  </conditionalFormatting>
  <conditionalFormatting sqref="AB3:AB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2017-05-12T16:48:06Z</dcterms:modified>
</cp:coreProperties>
</file>