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8" i="1" l="1"/>
  <c r="AB7" i="1"/>
  <c r="AB6" i="1"/>
  <c r="AB5" i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104" i="2" l="1"/>
  <c r="T104" i="2" s="1"/>
  <c r="V104" i="2" s="1"/>
  <c r="S36" i="2"/>
  <c r="T36" i="2" s="1"/>
  <c r="S68" i="2"/>
  <c r="T68" i="2" s="1"/>
  <c r="V68" i="2" s="1"/>
  <c r="S88" i="2"/>
  <c r="T88" i="2" s="1"/>
  <c r="V88" i="2" s="1"/>
  <c r="S92" i="2"/>
  <c r="T92" i="2" s="1"/>
  <c r="S106" i="2"/>
  <c r="T106" i="2" s="1"/>
  <c r="V106" i="2" s="1"/>
  <c r="S112" i="2"/>
  <c r="S69" i="2"/>
  <c r="T69" i="2" s="1"/>
  <c r="V69" i="2" s="1"/>
  <c r="S77" i="2"/>
  <c r="T77" i="2" s="1"/>
  <c r="V77" i="2" s="1"/>
  <c r="S85" i="2"/>
  <c r="T85" i="2" s="1"/>
  <c r="V85" i="2" s="1"/>
  <c r="S93" i="2"/>
  <c r="T93" i="2" s="1"/>
  <c r="V93" i="2" s="1"/>
  <c r="S97" i="2"/>
  <c r="T97" i="2" s="1"/>
  <c r="S99" i="2"/>
  <c r="T99" i="2" s="1"/>
  <c r="S103" i="2"/>
  <c r="T103" i="2" s="1"/>
  <c r="V103" i="2" s="1"/>
  <c r="S107" i="2"/>
  <c r="T107" i="2" s="1"/>
  <c r="S80" i="2"/>
  <c r="T80" i="2" s="1"/>
  <c r="V80" i="2" s="1"/>
  <c r="S84" i="2"/>
  <c r="T84" i="2" s="1"/>
  <c r="V84" i="2" s="1"/>
  <c r="S96" i="2"/>
  <c r="T96" i="2" s="1"/>
  <c r="V96" i="2" s="1"/>
  <c r="S100" i="2"/>
  <c r="T100" i="2" s="1"/>
  <c r="V100" i="2" s="1"/>
  <c r="S108" i="2"/>
  <c r="T108" i="2" s="1"/>
  <c r="S110" i="2"/>
  <c r="T110" i="2" s="1"/>
  <c r="S111" i="2"/>
  <c r="T111" i="2" s="1"/>
  <c r="T112" i="2"/>
  <c r="S72" i="2"/>
  <c r="T72" i="2" s="1"/>
  <c r="V72" i="2" s="1"/>
  <c r="S76" i="2"/>
  <c r="T76" i="2" s="1"/>
  <c r="V76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<sst xmlns="http://schemas.openxmlformats.org/spreadsheetml/2006/main" count="244" uniqueCount="195">
  <si>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</si>
  <si>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</si>
  <si>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</si>
  <si>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</si>
  <si>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</si>
  <si>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</si>
  <si>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</si>
  <si>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</si>
  <si>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</si>
  <si>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</si>
  <si>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</si>
  <si>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</si>
  <si>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</si>
  <si>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</si>
  <si>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</si>
  <si>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</si>
  <si>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</si>
  <si>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</si>
  <si>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</si>
  <si>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</si>
  <si>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</si>
  <si>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</si>
  <si>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</si>
  <si>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</si>
  <si>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</si>
  <si>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</si>
  <si>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</si>
  <si>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</si>
  <si>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</si>
  <si>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</si>
  <si>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</si>
  <si>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</si>
  <si>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</si>
  <si>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</si>
  <si>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</si>
  <si>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</si>
  <si>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</si>
  <si>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</si>
  <si>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</si>
  <si>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</si>
  <si>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</si>
  <si>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</si>
  <si>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</si>
  <si>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</si>
  <si>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</si>
  <si>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</si>
  <si>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</si>
  <si>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</si>
  <si>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</si>
  <si>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</si>
  <si>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</si>
  <si>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</si>
  <si>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</si>
  <si>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</si>
  <si>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</si>
  <si>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</si>
  <si>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</si>
  <si>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</si>
  <si>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</si>
  <si>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</si>
  <si>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</si>
  <si>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</si>
  <si>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</si>
  <si>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</si>
  <si>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</si>
  <si>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</si>
  <si>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</si>
  <si>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</si>
  <si>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</si>
  <si>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</si>
  <si>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</si>
  <si>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</si>
  <si>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</si>
  <si>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</si>
  <si>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</si>
  <si>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</si>
  <si>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</si>
  <si>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</si>
  <si>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</si>
  <si>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</si>
  <si>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</si>
  <si>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</si>
  <si>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</si>
  <si>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</si>
  <si>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</si>
  <si>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</si>
  <si>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</si>
  <si>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</si>
  <si>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</si>
  <si>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</si>
  <si>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</si>
  <si>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</si>
  <si>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</si>
  <si>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</si>
  <si>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</si>
  <si>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</si>
  <si>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</si>
  <si>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</si>
  <si>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</si>
  <si>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</si>
  <si>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</si>
  <si>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</si>
  <si>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</si>
  <si>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</si>
  <si>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</si>
  <si>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</si>
  <si>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</si>
  <si>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</si>
  <si>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</si>
  <si>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</si>
  <si>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</si>
  <si>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</si>
  <si>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</si>
  <si>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</si>
  <si>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</si>
  <si>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</si>
  <si>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</si>
  <si>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</si>
  <si>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</si>
  <si>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</si>
  <si>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</si>
  <si>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</si>
  <si>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</si>
  <si>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</si>
  <si>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</si>
  <si>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</si>
  <si>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</si>
  <si>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</si>
  <si>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</si>
  <si>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</si>
  <si>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</si>
  <si>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</si>
  <si>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</si>
  <si>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</si>
  <si>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</si>
  <si>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</si>
  <si>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</si>
  <si>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</si>
  <si>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</si>
  <si>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</si>
  <si>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</si>
  <si>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</si>
  <si>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</si>
  <si>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</si>
  <si>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</si>
  <si>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</si>
  <si>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</si>
  <si>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</si>
  <si>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</si>
  <si>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</si>
  <si>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</si>
  <si>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</si>
  <si>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</si>
  <si>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</si>
  <si>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</si>
  <si>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</si>
  <si>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</si>
  <si>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</si>
  <si>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</si>
  <si>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</si>
  <si>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</si>
  <si>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</si>
  <si>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</si>
  <si>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</si>
  <si>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</si>
  <si>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</si>
  <si>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</si>
  <si>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</si>
  <si>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</si>
  <si>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</si>
  <si>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</si>
  <si>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</si>
  <si>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NL</t>
  </si>
  <si>
    <t>JAL</t>
  </si>
  <si>
    <t>BC</t>
  </si>
  <si>
    <t>TIJUANA</t>
  </si>
  <si>
    <t>HERMOSILLO</t>
  </si>
  <si>
    <t>SON</t>
  </si>
  <si>
    <t>MONTERREY</t>
  </si>
  <si>
    <t>WAL MART</t>
  </si>
  <si>
    <t>TLAJOMULCO DE ZUNIGA</t>
  </si>
  <si>
    <t>EL CARMEN</t>
  </si>
  <si>
    <t>CENTRO DE DISTRIBUCION</t>
  </si>
  <si>
    <t>CUAUTITLAN</t>
  </si>
  <si>
    <t>CMT</t>
  </si>
  <si>
    <t>AMERICA MOVIL (TIJUANA REGION 1)</t>
  </si>
  <si>
    <t>MS-MS_22610</t>
  </si>
  <si>
    <t>AMERICA MOVIL MONTERREY (REGION 4)</t>
  </si>
  <si>
    <t>MS-MS_64650</t>
  </si>
  <si>
    <t>SAMS CLUB MONTERREY</t>
  </si>
  <si>
    <t>MS-MS_66550</t>
  </si>
  <si>
    <t>MS-MS_54830</t>
  </si>
  <si>
    <t>CT INTERNACIONAL DEL NOROESTE. S.A. DE C.V.</t>
  </si>
  <si>
    <t>MS-MS_83000</t>
  </si>
  <si>
    <t>MS-MS_45670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</si>
</sst>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1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M3" activePane="bottomRight" state="frozen"/>
      <selection activeCell="H46" sqref="H46"/>
      <selection pane="topRight" activeCell="H46" sqref="H46"/>
      <selection pane="bottomLeft" activeCell="H46" sqref="H46"/>
      <selection pane="bottomRight" activeCell="O192" sqref="O192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8467552</v>
      </c>
      <c r="B3" s="114">
        <v>8467552</v>
      </c>
      <c r="C3" s="114">
        <v>84675522</v>
      </c>
      <c r="D3" s="114" t="s">
        <v>129</v>
      </c>
      <c r="E3" s="115">
        <v>2142</v>
      </c>
      <c r="F3" s="115">
        <v>2142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0</v>
      </c>
      <c r="N3" s="114" t="s">
        <v>184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182</v>
      </c>
      <c r="T3" s="114" t="s">
        <v>183</v>
      </c>
      <c r="U3" s="114" t="s">
        <v>171</v>
      </c>
      <c r="V3" s="116">
        <v>54830</v>
      </c>
      <c r="W3" s="116" t="s">
        <v>191</v>
      </c>
      <c r="X3" s="117">
        <v>1</v>
      </c>
      <c r="Y3" s="118">
        <v>118147.8</v>
      </c>
      <c r="Z3" s="118">
        <v>2142</v>
      </c>
      <c r="AA3" s="115">
        <v>0</v>
      </c>
      <c r="AB3" s="119">
        <f t="shared" ref="AB3:AB8" si="0">+E3/Y3</f>
        <v>1.8129833987598584E-2</v>
      </c>
      <c r="AC3" s="120"/>
    </row>
    <row r="4" spans="1:29" s="121" customFormat="1" ht="12.75" x14ac:dyDescent="0.2">
      <c r="A4" s="113">
        <v>8470730</v>
      </c>
      <c r="B4" s="114">
        <v>8470730</v>
      </c>
      <c r="C4" s="114">
        <v>84707302</v>
      </c>
      <c r="D4" s="114" t="s">
        <v>129</v>
      </c>
      <c r="E4" s="115">
        <v>15221</v>
      </c>
      <c r="F4" s="115">
        <v>13640</v>
      </c>
      <c r="G4" s="115">
        <v>0</v>
      </c>
      <c r="H4" s="115">
        <v>0</v>
      </c>
      <c r="I4" s="115">
        <v>0</v>
      </c>
      <c r="J4" s="115">
        <v>0</v>
      </c>
      <c r="K4" s="115">
        <v>800</v>
      </c>
      <c r="L4" s="115">
        <v>0</v>
      </c>
      <c r="M4" s="115">
        <v>781</v>
      </c>
      <c r="N4" s="114" t="s">
        <v>184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189</v>
      </c>
      <c r="T4" s="114" t="s">
        <v>181</v>
      </c>
      <c r="U4" s="114" t="s">
        <v>172</v>
      </c>
      <c r="V4" s="116">
        <v>66550</v>
      </c>
      <c r="W4" s="116" t="s">
        <v>190</v>
      </c>
      <c r="X4" s="117">
        <v>1</v>
      </c>
      <c r="Y4" s="118">
        <v>230156</v>
      </c>
      <c r="Z4" s="118">
        <v>13640</v>
      </c>
      <c r="AA4" s="115">
        <v>1581</v>
      </c>
      <c r="AB4" s="119">
        <f t="shared" si="0"/>
        <v>6.6133405168668211E-2</v>
      </c>
      <c r="AC4" s="120"/>
    </row>
    <row r="5" spans="1:29" s="121" customFormat="1" ht="12.75" x14ac:dyDescent="0.2">
      <c r="A5" s="113">
        <v>8467573</v>
      </c>
      <c r="B5" s="114">
        <v>8467573</v>
      </c>
      <c r="C5" s="114">
        <v>84675732</v>
      </c>
      <c r="D5" s="114" t="s">
        <v>129</v>
      </c>
      <c r="E5" s="115">
        <v>14568</v>
      </c>
      <c r="F5" s="115">
        <v>13640</v>
      </c>
      <c r="G5" s="115">
        <v>0</v>
      </c>
      <c r="H5" s="115">
        <v>0</v>
      </c>
      <c r="I5" s="115">
        <v>0</v>
      </c>
      <c r="J5" s="115">
        <v>0</v>
      </c>
      <c r="K5" s="115">
        <v>280</v>
      </c>
      <c r="L5" s="115">
        <v>0</v>
      </c>
      <c r="M5" s="115">
        <v>648</v>
      </c>
      <c r="N5" s="114" t="s">
        <v>184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187</v>
      </c>
      <c r="T5" s="114" t="s">
        <v>178</v>
      </c>
      <c r="U5" s="114" t="s">
        <v>172</v>
      </c>
      <c r="V5" s="116">
        <v>64650</v>
      </c>
      <c r="W5" s="116" t="s">
        <v>188</v>
      </c>
      <c r="X5" s="117">
        <v>2</v>
      </c>
      <c r="Y5" s="118">
        <v>4282225</v>
      </c>
      <c r="Z5" s="118">
        <v>13640</v>
      </c>
      <c r="AA5" s="115">
        <v>928</v>
      </c>
      <c r="AB5" s="119">
        <f t="shared" si="0"/>
        <v>3.4019697703880575E-3</v>
      </c>
      <c r="AC5" s="120"/>
    </row>
    <row r="6" spans="1:29" s="121" customFormat="1" ht="12.75" x14ac:dyDescent="0.2">
      <c r="A6" s="113">
        <v>8456909</v>
      </c>
      <c r="B6" s="114">
        <v>8456909</v>
      </c>
      <c r="C6" s="114">
        <v>84569092</v>
      </c>
      <c r="D6" s="114" t="s">
        <v>129</v>
      </c>
      <c r="E6" s="115">
        <v>32086</v>
      </c>
      <c r="F6" s="115">
        <v>28820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3266</v>
      </c>
      <c r="N6" s="114" t="s">
        <v>184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192</v>
      </c>
      <c r="T6" s="114" t="s">
        <v>176</v>
      </c>
      <c r="U6" s="114" t="s">
        <v>177</v>
      </c>
      <c r="V6" s="116">
        <v>83000</v>
      </c>
      <c r="W6" s="116" t="s">
        <v>193</v>
      </c>
      <c r="X6" s="117">
        <v>1</v>
      </c>
      <c r="Y6" s="118">
        <v>798450</v>
      </c>
      <c r="Z6" s="118">
        <v>28820</v>
      </c>
      <c r="AA6" s="115">
        <v>3266</v>
      </c>
      <c r="AB6" s="119">
        <f t="shared" si="0"/>
        <v>4.018535913332081E-2</v>
      </c>
      <c r="AC6" s="120"/>
    </row>
    <row r="7" spans="1:29" s="121" customFormat="1" ht="12.75" x14ac:dyDescent="0.2">
      <c r="A7" s="113">
        <v>8467564</v>
      </c>
      <c r="B7" s="114">
        <v>8467564</v>
      </c>
      <c r="C7" s="114">
        <v>84675642</v>
      </c>
      <c r="D7" s="114" t="s">
        <v>129</v>
      </c>
      <c r="E7" s="115">
        <v>45091</v>
      </c>
      <c r="F7" s="115">
        <v>40920</v>
      </c>
      <c r="G7" s="115">
        <v>0</v>
      </c>
      <c r="H7" s="115">
        <v>0</v>
      </c>
      <c r="I7" s="115">
        <v>0</v>
      </c>
      <c r="J7" s="115">
        <v>0</v>
      </c>
      <c r="K7" s="115">
        <v>280</v>
      </c>
      <c r="L7" s="115">
        <v>0</v>
      </c>
      <c r="M7" s="115">
        <v>3891</v>
      </c>
      <c r="N7" s="114" t="s">
        <v>184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185</v>
      </c>
      <c r="T7" s="114" t="s">
        <v>175</v>
      </c>
      <c r="U7" s="114" t="s">
        <v>174</v>
      </c>
      <c r="V7" s="116">
        <v>22610</v>
      </c>
      <c r="W7" s="116" t="s">
        <v>186</v>
      </c>
      <c r="X7" s="117">
        <v>4</v>
      </c>
      <c r="Y7" s="118">
        <v>2523070</v>
      </c>
      <c r="Z7" s="118">
        <v>40920</v>
      </c>
      <c r="AA7" s="115">
        <v>4171</v>
      </c>
      <c r="AB7" s="119">
        <f t="shared" si="0"/>
        <v>1.787148196443222E-2</v>
      </c>
      <c r="AC7" s="120"/>
    </row>
    <row r="8" spans="1:29" s="121" customFormat="1" ht="12.75" x14ac:dyDescent="0.2">
      <c r="A8" s="113">
        <v>8469293</v>
      </c>
      <c r="B8" s="114">
        <v>8469293</v>
      </c>
      <c r="C8" s="114">
        <v>84692932</v>
      </c>
      <c r="D8" s="114" t="s">
        <v>129</v>
      </c>
      <c r="E8" s="115">
        <v>12169</v>
      </c>
      <c r="F8" s="115">
        <v>10780</v>
      </c>
      <c r="G8" s="115">
        <v>0</v>
      </c>
      <c r="H8" s="115">
        <v>0</v>
      </c>
      <c r="I8" s="115">
        <v>0</v>
      </c>
      <c r="J8" s="115">
        <v>0</v>
      </c>
      <c r="K8" s="115">
        <v>400</v>
      </c>
      <c r="L8" s="115">
        <v>0</v>
      </c>
      <c r="M8" s="115">
        <v>989</v>
      </c>
      <c r="N8" s="114" t="s">
        <v>184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179</v>
      </c>
      <c r="T8" s="114" t="s">
        <v>180</v>
      </c>
      <c r="U8" s="114" t="s">
        <v>173</v>
      </c>
      <c r="V8" s="116">
        <v>45670</v>
      </c>
      <c r="W8" s="116" t="s">
        <v>194</v>
      </c>
      <c r="X8" s="117">
        <v>2</v>
      </c>
      <c r="Y8" s="118">
        <v>235701.04</v>
      </c>
      <c r="Z8" s="118">
        <v>10780</v>
      </c>
      <c r="AA8" s="115">
        <v>1389</v>
      </c>
      <c r="AB8" s="119">
        <f t="shared" si="0"/>
        <v>5.162896184081326E-2</v>
      </c>
      <c r="AC8" s="120"/>
    </row>
    <row r="9" spans="1:29" s="121" customFormat="1" ht="12.75" hidden="1" x14ac:dyDescent="0.2">
      <c r="A9" s="113"/>
      <c r="B9" s="114"/>
      <c r="C9" s="114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4"/>
      <c r="O9" s="114"/>
      <c r="P9" s="114"/>
      <c r="Q9" s="114"/>
      <c r="R9" s="116"/>
      <c r="S9" s="114"/>
      <c r="T9" s="114"/>
      <c r="U9" s="114"/>
      <c r="V9" s="116"/>
      <c r="W9" s="116"/>
      <c r="X9" s="117"/>
      <c r="Y9" s="118"/>
      <c r="Z9" s="118"/>
      <c r="AA9" s="115"/>
      <c r="AB9" s="119"/>
      <c r="AC9" s="120"/>
    </row>
    <row r="10" spans="1:29" s="121" customFormat="1" ht="12.75" hidden="1" x14ac:dyDescent="0.2">
      <c r="A10" s="113"/>
      <c r="B10" s="114"/>
      <c r="C10" s="114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4"/>
      <c r="O10" s="114"/>
      <c r="P10" s="114"/>
      <c r="Q10" s="114"/>
      <c r="R10" s="116"/>
      <c r="S10" s="114"/>
      <c r="T10" s="114"/>
      <c r="U10" s="114"/>
      <c r="V10" s="116"/>
      <c r="W10" s="116"/>
      <c r="X10" s="117"/>
      <c r="Y10" s="118"/>
      <c r="Z10" s="118"/>
      <c r="AA10" s="115"/>
      <c r="AB10" s="119"/>
      <c r="AC10" s="120"/>
    </row>
    <row r="11" spans="1:29" s="121" customFormat="1" ht="12.75" hidden="1" x14ac:dyDescent="0.2">
      <c r="A11" s="113"/>
      <c r="B11" s="114"/>
      <c r="C11" s="114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4"/>
      <c r="O11" s="114"/>
      <c r="P11" s="114"/>
      <c r="Q11" s="114"/>
      <c r="R11" s="116"/>
      <c r="S11" s="114"/>
      <c r="T11" s="114"/>
      <c r="U11" s="114"/>
      <c r="V11" s="116"/>
      <c r="W11" s="116"/>
      <c r="X11" s="117"/>
      <c r="Y11" s="118"/>
      <c r="Z11" s="118"/>
      <c r="AA11" s="115"/>
      <c r="AB11" s="119"/>
      <c r="AC11" s="120"/>
    </row>
    <row r="12" spans="1:29" s="121" customFormat="1" ht="12.75" hidden="1" x14ac:dyDescent="0.2">
      <c r="A12" s="113"/>
      <c r="B12" s="114"/>
      <c r="C12" s="114"/>
      <c r="D12" s="114"/>
      <c r="E12" s="115"/>
      <c r="F12" s="115"/>
      <c r="G12" s="115"/>
      <c r="H12" s="115"/>
      <c r="I12" s="115"/>
      <c r="J12" s="115"/>
      <c r="K12" s="115"/>
      <c r="L12" s="115"/>
      <c r="M12" s="115"/>
      <c r="N12" s="114"/>
      <c r="O12" s="114"/>
      <c r="P12" s="114"/>
      <c r="Q12" s="114"/>
      <c r="R12" s="116"/>
      <c r="S12" s="114"/>
      <c r="T12" s="114"/>
      <c r="U12" s="114"/>
      <c r="V12" s="116"/>
      <c r="W12" s="116"/>
      <c r="X12" s="117"/>
      <c r="Y12" s="118"/>
      <c r="Z12" s="118"/>
      <c r="AA12" s="115"/>
      <c r="AB12" s="119"/>
      <c r="AC12" s="120"/>
    </row>
    <row r="13" spans="1:29" s="121" customFormat="1" ht="12.75" hidden="1" x14ac:dyDescent="0.2">
      <c r="A13" s="113"/>
      <c r="B13" s="114"/>
      <c r="C13" s="114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4"/>
      <c r="O13" s="114"/>
      <c r="P13" s="114"/>
      <c r="Q13" s="114"/>
      <c r="R13" s="116"/>
      <c r="S13" s="114"/>
      <c r="T13" s="114"/>
      <c r="U13" s="114"/>
      <c r="V13" s="116"/>
      <c r="W13" s="116"/>
      <c r="X13" s="117"/>
      <c r="Y13" s="118"/>
      <c r="Z13" s="118"/>
      <c r="AA13" s="115"/>
      <c r="AB13" s="119"/>
      <c r="AC13" s="120"/>
    </row>
    <row r="14" spans="1:29" s="121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  <c r="AC14" s="120"/>
    </row>
    <row r="15" spans="1:29" s="121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  <c r="AC15" s="120"/>
    </row>
    <row r="16" spans="1:29" s="121" customFormat="1" ht="12.75" hidden="1" x14ac:dyDescent="0.2">
      <c r="A16" s="113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4"/>
      <c r="O16" s="114"/>
      <c r="P16" s="114"/>
      <c r="Q16" s="114"/>
      <c r="R16" s="116"/>
      <c r="S16" s="114"/>
      <c r="T16" s="114"/>
      <c r="U16" s="114"/>
      <c r="V16" s="116"/>
      <c r="W16" s="116"/>
      <c r="X16" s="117"/>
      <c r="Y16" s="118"/>
      <c r="Z16" s="118"/>
      <c r="AA16" s="115"/>
      <c r="AB16" s="119"/>
      <c r="AC16" s="120"/>
    </row>
    <row r="17" spans="1:29" s="121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  <c r="AC17" s="120"/>
    </row>
    <row r="18" spans="1:29" s="121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  <c r="AC18" s="120"/>
    </row>
    <row r="19" spans="1:29" s="121" customFormat="1" ht="12.75" hidden="1" x14ac:dyDescent="0.2">
      <c r="A19" s="113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4"/>
      <c r="O19" s="114"/>
      <c r="P19" s="114"/>
      <c r="Q19" s="114"/>
      <c r="R19" s="116"/>
      <c r="S19" s="114"/>
      <c r="T19" s="114"/>
      <c r="U19" s="114"/>
      <c r="V19" s="116"/>
      <c r="W19" s="116"/>
      <c r="X19" s="117"/>
      <c r="Y19" s="118"/>
      <c r="Z19" s="118"/>
      <c r="AA19" s="115"/>
      <c r="AB19" s="119"/>
      <c r="AC19" s="120"/>
    </row>
    <row r="20" spans="1:29" s="121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  <c r="AC20" s="120"/>
    </row>
    <row r="21" spans="1:29" s="121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  <c r="AC21" s="120"/>
    </row>
    <row r="22" spans="1:29" s="121" customFormat="1" ht="12.75" hidden="1" x14ac:dyDescent="0.2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4"/>
      <c r="O22" s="114"/>
      <c r="P22" s="114"/>
      <c r="Q22" s="114"/>
      <c r="R22" s="116"/>
      <c r="S22" s="114"/>
      <c r="T22" s="114"/>
      <c r="U22" s="114"/>
      <c r="V22" s="116"/>
      <c r="W22" s="116"/>
      <c r="X22" s="117"/>
      <c r="Y22" s="118"/>
      <c r="Z22" s="118"/>
      <c r="AA22" s="115"/>
      <c r="AB22" s="119"/>
      <c r="AC22" s="120"/>
    </row>
    <row r="23" spans="1:29" s="121" customFormat="1" ht="12.75" hidden="1" x14ac:dyDescent="0.2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4"/>
      <c r="O23" s="114"/>
      <c r="P23" s="114"/>
      <c r="Q23" s="114"/>
      <c r="R23" s="116"/>
      <c r="S23" s="114"/>
      <c r="T23" s="114"/>
      <c r="U23" s="114"/>
      <c r="V23" s="116"/>
      <c r="W23" s="116"/>
      <c r="X23" s="117"/>
      <c r="Y23" s="118"/>
      <c r="Z23" s="118"/>
      <c r="AA23" s="115"/>
      <c r="AB23" s="119"/>
      <c r="AC23" s="120"/>
    </row>
    <row r="24" spans="1:29" s="121" customFormat="1" ht="12.75" hidden="1" x14ac:dyDescent="0.2">
      <c r="A24" s="113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4"/>
      <c r="O24" s="114"/>
      <c r="P24" s="114"/>
      <c r="Q24" s="114"/>
      <c r="R24" s="116"/>
      <c r="S24" s="114"/>
      <c r="T24" s="114"/>
      <c r="U24" s="114"/>
      <c r="V24" s="116"/>
      <c r="W24" s="116"/>
      <c r="X24" s="117"/>
      <c r="Y24" s="118"/>
      <c r="Z24" s="118"/>
      <c r="AA24" s="115"/>
      <c r="AB24" s="119"/>
      <c r="AC24" s="120"/>
    </row>
    <row r="25" spans="1:29" s="121" customFormat="1" ht="12.75" hidden="1" x14ac:dyDescent="0.2">
      <c r="A25" s="113"/>
      <c r="B25" s="114"/>
      <c r="C25" s="114"/>
      <c r="D25" s="114"/>
      <c r="E25" s="115"/>
      <c r="F25" s="115"/>
      <c r="G25" s="115"/>
      <c r="H25" s="115"/>
      <c r="I25" s="115"/>
      <c r="J25" s="115"/>
      <c r="K25" s="115"/>
      <c r="L25" s="115"/>
      <c r="M25" s="115"/>
      <c r="N25" s="114"/>
      <c r="O25" s="114"/>
      <c r="P25" s="114"/>
      <c r="Q25" s="114"/>
      <c r="R25" s="116"/>
      <c r="S25" s="114"/>
      <c r="T25" s="114"/>
      <c r="U25" s="114"/>
      <c r="V25" s="116"/>
      <c r="W25" s="116"/>
      <c r="X25" s="117"/>
      <c r="Y25" s="118"/>
      <c r="Z25" s="118"/>
      <c r="AA25" s="115"/>
      <c r="AB25" s="119"/>
      <c r="AC25" s="120"/>
    </row>
    <row r="26" spans="1:29" s="121" customFormat="1" ht="12.75" hidden="1" x14ac:dyDescent="0.2">
      <c r="A26" s="113"/>
      <c r="B26" s="114"/>
      <c r="C26" s="114"/>
      <c r="D26" s="114"/>
      <c r="E26" s="115"/>
      <c r="F26" s="115"/>
      <c r="G26" s="115"/>
      <c r="H26" s="115"/>
      <c r="I26" s="115"/>
      <c r="J26" s="115"/>
      <c r="K26" s="115"/>
      <c r="L26" s="115"/>
      <c r="M26" s="115"/>
      <c r="N26" s="114"/>
      <c r="O26" s="114"/>
      <c r="P26" s="114"/>
      <c r="Q26" s="114"/>
      <c r="R26" s="116"/>
      <c r="S26" s="114"/>
      <c r="T26" s="114"/>
      <c r="U26" s="114"/>
      <c r="V26" s="116"/>
      <c r="W26" s="116"/>
      <c r="X26" s="117"/>
      <c r="Y26" s="118"/>
      <c r="Z26" s="118"/>
      <c r="AA26" s="115"/>
      <c r="AB26" s="119"/>
      <c r="AC26" s="120"/>
    </row>
    <row r="27" spans="1:29" s="121" customFormat="1" ht="12.75" hidden="1" x14ac:dyDescent="0.2">
      <c r="A27" s="113"/>
      <c r="B27" s="114"/>
      <c r="C27" s="114"/>
      <c r="D27" s="114"/>
      <c r="E27" s="115"/>
      <c r="F27" s="115"/>
      <c r="G27" s="115"/>
      <c r="H27" s="115"/>
      <c r="I27" s="115"/>
      <c r="J27" s="115"/>
      <c r="K27" s="115"/>
      <c r="L27" s="115"/>
      <c r="M27" s="115"/>
      <c r="N27" s="114"/>
      <c r="O27" s="114"/>
      <c r="P27" s="114"/>
      <c r="Q27" s="114"/>
      <c r="R27" s="116"/>
      <c r="S27" s="114"/>
      <c r="T27" s="114"/>
      <c r="U27" s="114"/>
      <c r="V27" s="116"/>
      <c r="W27" s="116"/>
      <c r="X27" s="117"/>
      <c r="Y27" s="118"/>
      <c r="Z27" s="118"/>
      <c r="AA27" s="115"/>
      <c r="AB27" s="119"/>
      <c r="AC27" s="120"/>
    </row>
    <row r="28" spans="1:29" s="121" customFormat="1" ht="12.75" hidden="1" x14ac:dyDescent="0.2">
      <c r="A28" s="113"/>
      <c r="B28" s="114"/>
      <c r="C28" s="114"/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4"/>
      <c r="O28" s="114"/>
      <c r="P28" s="114"/>
      <c r="Q28" s="114"/>
      <c r="R28" s="116"/>
      <c r="S28" s="114"/>
      <c r="T28" s="114"/>
      <c r="U28" s="114"/>
      <c r="V28" s="116"/>
      <c r="W28" s="116"/>
      <c r="X28" s="117"/>
      <c r="Y28" s="118"/>
      <c r="Z28" s="118"/>
      <c r="AA28" s="115"/>
      <c r="AB28" s="119"/>
      <c r="AC28" s="120"/>
    </row>
    <row r="29" spans="1:29" s="121" customFormat="1" ht="12.75" hidden="1" x14ac:dyDescent="0.2">
      <c r="A29" s="113"/>
      <c r="B29" s="114"/>
      <c r="C29" s="114"/>
      <c r="D29" s="114"/>
      <c r="E29" s="115"/>
      <c r="F29" s="115"/>
      <c r="G29" s="115"/>
      <c r="H29" s="115"/>
      <c r="I29" s="115"/>
      <c r="J29" s="115"/>
      <c r="K29" s="115"/>
      <c r="L29" s="115"/>
      <c r="M29" s="115"/>
      <c r="N29" s="114"/>
      <c r="O29" s="114"/>
      <c r="P29" s="114"/>
      <c r="Q29" s="114"/>
      <c r="R29" s="116"/>
      <c r="S29" s="114"/>
      <c r="T29" s="114"/>
      <c r="U29" s="114"/>
      <c r="V29" s="116"/>
      <c r="W29" s="116"/>
      <c r="X29" s="117"/>
      <c r="Y29" s="118"/>
      <c r="Z29" s="118"/>
      <c r="AA29" s="115"/>
      <c r="AB29" s="119"/>
      <c r="AC29" s="120"/>
    </row>
    <row r="30" spans="1:29" s="121" customFormat="1" ht="12.75" hidden="1" x14ac:dyDescent="0.2">
      <c r="A30" s="113"/>
      <c r="B30" s="114"/>
      <c r="C30" s="114"/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4"/>
      <c r="P30" s="114"/>
      <c r="Q30" s="114"/>
      <c r="R30" s="116"/>
      <c r="S30" s="114"/>
      <c r="T30" s="114"/>
      <c r="U30" s="114"/>
      <c r="V30" s="116"/>
      <c r="W30" s="116"/>
      <c r="X30" s="117"/>
      <c r="Y30" s="118"/>
      <c r="Z30" s="118"/>
      <c r="AA30" s="115"/>
      <c r="AB30" s="119"/>
      <c r="AC30" s="120"/>
    </row>
    <row r="31" spans="1:29" s="121" customFormat="1" ht="12.75" hidden="1" x14ac:dyDescent="0.2">
      <c r="A31" s="113"/>
      <c r="B31" s="114"/>
      <c r="C31" s="114"/>
      <c r="D31" s="114"/>
      <c r="E31" s="115"/>
      <c r="F31" s="115"/>
      <c r="G31" s="115"/>
      <c r="H31" s="115"/>
      <c r="I31" s="115"/>
      <c r="J31" s="115"/>
      <c r="K31" s="115"/>
      <c r="L31" s="115"/>
      <c r="M31" s="115"/>
      <c r="N31" s="114"/>
      <c r="O31" s="114"/>
      <c r="P31" s="114"/>
      <c r="Q31" s="114"/>
      <c r="R31" s="116"/>
      <c r="S31" s="114"/>
      <c r="T31" s="114"/>
      <c r="U31" s="114"/>
      <c r="V31" s="116"/>
      <c r="W31" s="116"/>
      <c r="X31" s="117"/>
      <c r="Y31" s="118"/>
      <c r="Z31" s="118"/>
      <c r="AA31" s="115"/>
      <c r="AB31" s="119"/>
      <c r="AC31" s="120"/>
    </row>
    <row r="32" spans="1:29" s="121" customFormat="1" ht="12.75" hidden="1" x14ac:dyDescent="0.2">
      <c r="A32" s="113"/>
      <c r="B32" s="114"/>
      <c r="C32" s="114"/>
      <c r="D32" s="114"/>
      <c r="E32" s="115"/>
      <c r="F32" s="115"/>
      <c r="G32" s="115"/>
      <c r="H32" s="115"/>
      <c r="I32" s="115"/>
      <c r="J32" s="115"/>
      <c r="K32" s="115"/>
      <c r="L32" s="115"/>
      <c r="M32" s="115"/>
      <c r="N32" s="114"/>
      <c r="O32" s="114"/>
      <c r="P32" s="114"/>
      <c r="Q32" s="114"/>
      <c r="R32" s="116"/>
      <c r="S32" s="114"/>
      <c r="T32" s="114"/>
      <c r="U32" s="114"/>
      <c r="V32" s="116"/>
      <c r="W32" s="116"/>
      <c r="X32" s="117"/>
      <c r="Y32" s="118"/>
      <c r="Z32" s="118"/>
      <c r="AA32" s="115"/>
      <c r="AB32" s="119"/>
      <c r="AC32" s="120"/>
    </row>
    <row r="33" spans="1:29" s="121" customFormat="1" ht="12.75" hidden="1" x14ac:dyDescent="0.2">
      <c r="A33" s="113"/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4"/>
      <c r="O33" s="114"/>
      <c r="P33" s="114"/>
      <c r="Q33" s="114"/>
      <c r="R33" s="116"/>
      <c r="S33" s="114"/>
      <c r="T33" s="114"/>
      <c r="U33" s="114"/>
      <c r="V33" s="116"/>
      <c r="W33" s="116"/>
      <c r="X33" s="117"/>
      <c r="Y33" s="118"/>
      <c r="Z33" s="118"/>
      <c r="AA33" s="115"/>
      <c r="AB33" s="119"/>
      <c r="AC33" s="120"/>
    </row>
    <row r="34" spans="1:29" s="121" customFormat="1" ht="12.75" hidden="1" x14ac:dyDescent="0.2">
      <c r="A34" s="113"/>
      <c r="B34" s="114"/>
      <c r="C34" s="114"/>
      <c r="D34" s="114"/>
      <c r="E34" s="115"/>
      <c r="F34" s="115"/>
      <c r="G34" s="115"/>
      <c r="H34" s="115"/>
      <c r="I34" s="115"/>
      <c r="J34" s="115"/>
      <c r="K34" s="115"/>
      <c r="L34" s="115"/>
      <c r="M34" s="115"/>
      <c r="N34" s="114"/>
      <c r="O34" s="114"/>
      <c r="P34" s="114"/>
      <c r="Q34" s="114"/>
      <c r="R34" s="116"/>
      <c r="S34" s="114"/>
      <c r="T34" s="114"/>
      <c r="U34" s="114"/>
      <c r="V34" s="116"/>
      <c r="W34" s="116"/>
      <c r="X34" s="117"/>
      <c r="Y34" s="118"/>
      <c r="Z34" s="118"/>
      <c r="AA34" s="115"/>
      <c r="AB34" s="119"/>
      <c r="AC34" s="120"/>
    </row>
    <row r="35" spans="1:29" s="121" customFormat="1" ht="12.75" hidden="1" x14ac:dyDescent="0.2">
      <c r="A35" s="113"/>
      <c r="B35" s="114"/>
      <c r="C35" s="114"/>
      <c r="D35" s="114"/>
      <c r="E35" s="115"/>
      <c r="F35" s="115"/>
      <c r="G35" s="115"/>
      <c r="H35" s="115"/>
      <c r="I35" s="115"/>
      <c r="J35" s="115"/>
      <c r="K35" s="115"/>
      <c r="L35" s="115"/>
      <c r="M35" s="115"/>
      <c r="N35" s="114"/>
      <c r="O35" s="114"/>
      <c r="P35" s="114"/>
      <c r="Q35" s="114"/>
      <c r="R35" s="116"/>
      <c r="S35" s="114"/>
      <c r="T35" s="114"/>
      <c r="U35" s="114"/>
      <c r="V35" s="116"/>
      <c r="W35" s="116"/>
      <c r="X35" s="117"/>
      <c r="Y35" s="118"/>
      <c r="Z35" s="118"/>
      <c r="AA35" s="115"/>
      <c r="AB35" s="119"/>
      <c r="AC35" s="120"/>
    </row>
    <row r="36" spans="1:29" s="121" customFormat="1" ht="12.75" hidden="1" x14ac:dyDescent="0.2">
      <c r="A36" s="113"/>
      <c r="B36" s="114"/>
      <c r="C36" s="114"/>
      <c r="D36" s="114"/>
      <c r="E36" s="115"/>
      <c r="F36" s="115"/>
      <c r="G36" s="115"/>
      <c r="H36" s="115"/>
      <c r="I36" s="115"/>
      <c r="J36" s="115"/>
      <c r="K36" s="115"/>
      <c r="L36" s="115"/>
      <c r="M36" s="115"/>
      <c r="N36" s="114"/>
      <c r="O36" s="114"/>
      <c r="P36" s="114"/>
      <c r="Q36" s="114"/>
      <c r="R36" s="116"/>
      <c r="S36" s="114"/>
      <c r="T36" s="114"/>
      <c r="U36" s="114"/>
      <c r="V36" s="116"/>
      <c r="W36" s="116"/>
      <c r="X36" s="117"/>
      <c r="Y36" s="118"/>
      <c r="Z36" s="118"/>
      <c r="AA36" s="115"/>
      <c r="AB36" s="119"/>
      <c r="AC36" s="120"/>
    </row>
    <row r="37" spans="1:29" s="121" customFormat="1" ht="12.75" hidden="1" x14ac:dyDescent="0.2">
      <c r="A37" s="113"/>
      <c r="B37" s="114"/>
      <c r="C37" s="114"/>
      <c r="D37" s="114"/>
      <c r="E37" s="115"/>
      <c r="F37" s="115"/>
      <c r="G37" s="115"/>
      <c r="H37" s="115"/>
      <c r="I37" s="115"/>
      <c r="J37" s="115"/>
      <c r="K37" s="115"/>
      <c r="L37" s="115"/>
      <c r="M37" s="115"/>
      <c r="N37" s="114"/>
      <c r="O37" s="114"/>
      <c r="P37" s="114"/>
      <c r="Q37" s="114"/>
      <c r="R37" s="116"/>
      <c r="S37" s="114"/>
      <c r="T37" s="114"/>
      <c r="U37" s="114"/>
      <c r="V37" s="116"/>
      <c r="W37" s="116"/>
      <c r="X37" s="117"/>
      <c r="Y37" s="118"/>
      <c r="Z37" s="118"/>
      <c r="AA37" s="115"/>
      <c r="AB37" s="119"/>
      <c r="AC37" s="120"/>
    </row>
    <row r="38" spans="1:29" s="121" customFormat="1" ht="12.75" hidden="1" x14ac:dyDescent="0.2">
      <c r="A38" s="113"/>
      <c r="B38" s="114"/>
      <c r="C38" s="114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4"/>
      <c r="O38" s="114"/>
      <c r="P38" s="114"/>
      <c r="Q38" s="114"/>
      <c r="R38" s="116"/>
      <c r="S38" s="114"/>
      <c r="T38" s="114"/>
      <c r="U38" s="114"/>
      <c r="V38" s="116"/>
      <c r="W38" s="116"/>
      <c r="X38" s="117"/>
      <c r="Y38" s="118"/>
      <c r="Z38" s="118"/>
      <c r="AA38" s="115"/>
      <c r="AB38" s="119"/>
      <c r="AC38" s="120"/>
    </row>
    <row r="39" spans="1:29" s="121" customFormat="1" ht="12.75" hidden="1" x14ac:dyDescent="0.2">
      <c r="A39" s="113"/>
      <c r="B39" s="114"/>
      <c r="C39" s="114"/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4"/>
      <c r="O39" s="114"/>
      <c r="P39" s="114"/>
      <c r="Q39" s="114"/>
      <c r="R39" s="116"/>
      <c r="S39" s="114"/>
      <c r="T39" s="114"/>
      <c r="U39" s="114"/>
      <c r="V39" s="116"/>
      <c r="W39" s="116"/>
      <c r="X39" s="117"/>
      <c r="Y39" s="118"/>
      <c r="Z39" s="118"/>
      <c r="AA39" s="115"/>
      <c r="AB39" s="119"/>
      <c r="AC39" s="120"/>
    </row>
    <row r="40" spans="1:29" s="121" customFormat="1" ht="12.75" hidden="1" x14ac:dyDescent="0.2">
      <c r="A40" s="113"/>
      <c r="B40" s="114"/>
      <c r="C40" s="114"/>
      <c r="D40" s="114"/>
      <c r="E40" s="115"/>
      <c r="F40" s="115"/>
      <c r="G40" s="115"/>
      <c r="H40" s="115"/>
      <c r="I40" s="115"/>
      <c r="J40" s="115"/>
      <c r="K40" s="115"/>
      <c r="L40" s="115"/>
      <c r="M40" s="115"/>
      <c r="N40" s="114"/>
      <c r="O40" s="114"/>
      <c r="P40" s="114"/>
      <c r="Q40" s="114"/>
      <c r="R40" s="116"/>
      <c r="S40" s="114"/>
      <c r="T40" s="114"/>
      <c r="U40" s="114"/>
      <c r="V40" s="116"/>
      <c r="W40" s="116"/>
      <c r="X40" s="117"/>
      <c r="Y40" s="118"/>
      <c r="Z40" s="118"/>
      <c r="AA40" s="115"/>
      <c r="AB40" s="119"/>
      <c r="AC40" s="120"/>
    </row>
    <row r="41" spans="1:29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9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9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9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9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9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9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9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ref="AB48:AB66" si="1">+Z48/Y48</f>
        <v>#DIV/0!</v>
      </c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2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3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3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3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3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3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3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3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3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3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3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3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3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3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3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3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3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3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3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3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3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3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8187749.8399999999</v>
      </c>
      <c r="Z183" s="75">
        <f>SUM(Z3:Z182)</f>
        <v>109942</v>
      </c>
      <c r="AA183" s="75">
        <f>SUM(AA3:AA182)</f>
        <v>11335</v>
      </c>
      <c r="AB183" s="5">
        <f t="shared" si="3"/>
        <v>1.3427620793065169E-2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109942</v>
      </c>
      <c r="V186" s="92">
        <f>+AA183</f>
        <v>11335</v>
      </c>
      <c r="W186" s="92"/>
      <c r="X186" s="92"/>
      <c r="Y186" s="93"/>
      <c r="Z186" s="94">
        <f>V186+U186</f>
        <v>121277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17590.72</v>
      </c>
      <c r="V187" s="92">
        <f>V186*16%</f>
        <v>1813.6000000000001</v>
      </c>
      <c r="W187" s="92"/>
      <c r="X187" s="92"/>
      <c r="Y187" s="93"/>
      <c r="Z187" s="94">
        <f>V187+U187</f>
        <v>19404.32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127532.72</v>
      </c>
      <c r="V188" s="92">
        <f>V186+V187</f>
        <v>13148.6</v>
      </c>
      <c r="W188" s="92"/>
      <c r="X188" s="92"/>
      <c r="Y188" s="93"/>
      <c r="Z188" s="94">
        <f>V188+U188</f>
        <v>140681.32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4397.68</v>
      </c>
      <c r="V189" s="93"/>
      <c r="W189" s="93"/>
      <c r="X189" s="93"/>
      <c r="Y189" s="93"/>
      <c r="Z189" s="94">
        <f>U189</f>
        <v>4397.68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123135.04000000001</v>
      </c>
      <c r="V190" s="97"/>
      <c r="W190" s="97"/>
      <c r="X190" s="97"/>
      <c r="Y190" s="97"/>
      <c r="Z190" s="98">
        <f>Z188-Z189</f>
        <v>136283.64000000001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41:AB248">
    <cfRule type="cellIs" dxfId="15" priority="65" operator="lessThan">
      <formula>0.03</formula>
    </cfRule>
    <cfRule type="cellIs" dxfId="14" priority="66" operator="greaterThan">
      <formula>0.1</formula>
    </cfRule>
    <cfRule type="cellIs" dxfId="13" priority="67" operator="greaterThan">
      <formula>0.05</formula>
    </cfRule>
    <cfRule type="cellIs" dxfId="12" priority="68" operator="greaterThan">
      <formula>0.03</formula>
    </cfRule>
  </conditionalFormatting>
  <conditionalFormatting sqref="AB9:AB40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:AB8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C10" sqref="C10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3" t="s">
        <v>29</v>
      </c>
      <c r="E8" s="123"/>
      <c r="F8" s="123" t="s">
        <v>30</v>
      </c>
      <c r="G8" s="123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2"/>
      <c r="C118" s="122"/>
      <c r="D118" s="122"/>
      <c r="E118" s="46"/>
      <c r="F118" s="9"/>
      <c r="G118" s="122"/>
      <c r="H118" s="122"/>
      <c r="I118" s="122"/>
      <c r="J118" s="46"/>
      <c r="K118" s="9"/>
      <c r="L118" s="122"/>
      <c r="M118" s="122"/>
      <c r="N118" s="122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2"/>
      <c r="C119" s="122"/>
      <c r="D119" s="122"/>
      <c r="E119" s="46"/>
      <c r="F119" s="9"/>
      <c r="G119" s="122"/>
      <c r="H119" s="122"/>
      <c r="I119" s="122"/>
      <c r="J119" s="46"/>
      <c r="K119" s="9"/>
      <c r="L119" s="122"/>
      <c r="M119" s="122"/>
      <c r="N119" s="122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2"/>
      <c r="C120" s="122"/>
      <c r="D120" s="122"/>
      <c r="E120" s="46"/>
      <c r="F120" s="9"/>
      <c r="G120" s="122"/>
      <c r="H120" s="122"/>
      <c r="I120" s="122"/>
      <c r="J120" s="46"/>
      <c r="K120" s="9"/>
      <c r="L120" s="122"/>
      <c r="M120" s="122"/>
      <c r="N120" s="122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2"/>
      <c r="C121" s="122"/>
      <c r="D121" s="122"/>
      <c r="E121" s="46"/>
      <c r="F121" s="9"/>
      <c r="G121" s="122"/>
      <c r="H121" s="122"/>
      <c r="I121" s="122"/>
      <c r="J121" s="46"/>
      <c r="K121" s="9"/>
      <c r="L121" s="122"/>
      <c r="M121" s="122"/>
      <c r="N121" s="122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2"/>
      <c r="C122" s="122"/>
      <c r="D122" s="122"/>
      <c r="E122" s="46"/>
      <c r="F122" s="9"/>
      <c r="G122" s="122"/>
      <c r="H122" s="122"/>
      <c r="I122" s="122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2017-05-19T16:25:36Z</dcterms:modified>
</cp:coreProperties>
</file>