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ESIN\Alejandro Vitesse\Facturacion E a M\"/>
    </mc:Choice>
  </mc:AlternateContent>
  <bookViews>
    <workbookView xWindow="0" yWindow="0" windowWidth="20490" windowHeight="7755"/>
  </bookViews>
  <sheets>
    <sheet name="fac_cm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P15" i="1"/>
  <c r="H15" i="1"/>
  <c r="J15" i="1"/>
  <c r="K15" i="1"/>
  <c r="L15" i="1"/>
  <c r="M15" i="1"/>
  <c r="N15" i="1"/>
  <c r="O15" i="1"/>
  <c r="G15" i="1"/>
  <c r="Q14" i="1"/>
  <c r="R14" i="1" s="1"/>
  <c r="S14" i="1"/>
  <c r="S15" i="1" l="1"/>
  <c r="R15" i="1"/>
  <c r="Q15" i="1"/>
  <c r="T14" i="1"/>
  <c r="T15" i="1" l="1"/>
  <c r="V15" i="1"/>
  <c r="F9" i="1" l="1"/>
</calcChain>
</file>

<file path=xl/sharedStrings.xml><?xml version="1.0" encoding="utf-8"?>
<sst xmlns="http://schemas.openxmlformats.org/spreadsheetml/2006/main" count="43" uniqueCount="39">
  <si>
    <t xml:space="preserve"> </t>
  </si>
  <si>
    <t xml:space="preserve">  FOLIO:</t>
  </si>
  <si>
    <t>DIA</t>
  </si>
  <si>
    <t>MES</t>
  </si>
  <si>
    <t xml:space="preserve"> AÑO</t>
  </si>
  <si>
    <t>FECHA:</t>
  </si>
  <si>
    <t>DICIEMBRE</t>
  </si>
  <si>
    <t>AREA SOLICITANTE:</t>
  </si>
  <si>
    <t>A FAVOR DE:</t>
  </si>
  <si>
    <t xml:space="preserve">                                                                                                                                               LAS SIGUIENTES FACTURAS ESTAN SUJETAS A REVISION, POR LO TANTO NO SERAN PAGADAS SI NO CUMPLEN  </t>
  </si>
  <si>
    <t xml:space="preserve">       CON REQUISITOS FISCALES</t>
  </si>
  <si>
    <t>FACTURA</t>
  </si>
  <si>
    <t>LOAD ID</t>
  </si>
  <si>
    <t>DESTINO</t>
  </si>
  <si>
    <t>FECHA DE VIAJE</t>
  </si>
  <si>
    <t>DEPTO</t>
  </si>
  <si>
    <t>QTY</t>
  </si>
  <si>
    <t>IMPORTE</t>
  </si>
  <si>
    <t>SUBTOTAL</t>
  </si>
  <si>
    <t>IVA</t>
  </si>
  <si>
    <t>RETENCION</t>
  </si>
  <si>
    <t>TOTAL</t>
  </si>
  <si>
    <t>VEHICULO</t>
  </si>
  <si>
    <t>FLETE</t>
  </si>
  <si>
    <t>MANIOBRA</t>
  </si>
  <si>
    <t>CASETAS</t>
  </si>
  <si>
    <t>DEVOLUCION Y REPARTOS</t>
  </si>
  <si>
    <t>CAMIONETA EXTRA</t>
  </si>
  <si>
    <t>HOTEL</t>
  </si>
  <si>
    <t>DETENCION</t>
  </si>
  <si>
    <t>PENSION</t>
  </si>
  <si>
    <t>SMALL TRUCK</t>
  </si>
  <si>
    <t>TIPO</t>
  </si>
  <si>
    <t>CANT</t>
  </si>
  <si>
    <t>S/F</t>
  </si>
  <si>
    <t>FIN</t>
  </si>
  <si>
    <t>OTRO Horas extras</t>
  </si>
  <si>
    <t>A0116</t>
  </si>
  <si>
    <t>LUXOTTICA 110417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</si>
</sst>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#\ ?/4"/>
    <numFmt numFmtId="166" formatCode="dd"/>
    <numFmt numFmtId="167" formatCode="&quot;$&quot;#,##0.00"/>
    <numFmt numFmtId="168" formatCode="_(&quot;$&quot;* #,##0.00_);_(&quot;$&quot;* \(#,##0.00\);_(&quot;$&quot;* &quot;-&quot;??_);_(@_)"/>
    <numFmt numFmtId="169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i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theme="0"/>
      <name val="Arial"/>
      <family val="2"/>
    </font>
    <font>
      <sz val="8"/>
      <color theme="1"/>
      <name val="Tahoma"/>
      <family val="2"/>
    </font>
    <font>
      <sz val="7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0" fillId="0" borderId="0"/>
  </cellStyleXfs>
  <cellXfs count="76">
    <xf numFmtId="0" fontId="0" fillId="0" borderId="0" xfId="0"/>
    <xf numFmtId="0" fontId="2" fillId="0" borderId="2" xfId="2" applyFont="1" applyBorder="1" applyAlignment="1">
      <alignment horizontal="center"/>
    </xf>
    <xf numFmtId="0" fontId="3" fillId="0" borderId="3" xfId="2" quotePrefix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165" fontId="4" fillId="0" borderId="4" xfId="2" applyNumberFormat="1" applyFont="1" applyBorder="1" applyAlignment="1">
      <alignment horizontal="center"/>
    </xf>
    <xf numFmtId="0" fontId="4" fillId="0" borderId="5" xfId="2" applyFont="1" applyBorder="1" applyAlignment="1">
      <alignment horizontal="center" vertical="center"/>
    </xf>
    <xf numFmtId="0" fontId="2" fillId="0" borderId="0" xfId="2" applyFont="1" applyBorder="1"/>
    <xf numFmtId="0" fontId="5" fillId="0" borderId="0" xfId="0" applyFont="1"/>
    <xf numFmtId="0" fontId="2" fillId="0" borderId="0" xfId="2" applyFont="1" applyBorder="1" applyAlignment="1">
      <alignment horizontal="center"/>
    </xf>
    <xf numFmtId="0" fontId="3" fillId="0" borderId="0" xfId="2" quotePrefix="1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0" fontId="3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9" xfId="2" quotePrefix="1" applyFont="1" applyBorder="1" applyAlignment="1">
      <alignment horizontal="center" vertical="center"/>
    </xf>
    <xf numFmtId="0" fontId="2" fillId="0" borderId="7" xfId="2" applyFont="1" applyBorder="1"/>
    <xf numFmtId="166" fontId="4" fillId="0" borderId="10" xfId="2" applyNumberFormat="1" applyFont="1" applyBorder="1" applyAlignment="1">
      <alignment horizontal="center"/>
    </xf>
    <xf numFmtId="49" fontId="4" fillId="0" borderId="3" xfId="2" applyNumberFormat="1" applyFont="1" applyBorder="1" applyAlignment="1">
      <alignment horizontal="center"/>
    </xf>
    <xf numFmtId="0" fontId="3" fillId="0" borderId="11" xfId="2" applyFont="1" applyBorder="1" applyAlignment="1">
      <alignment horizontal="center" vertical="center"/>
    </xf>
    <xf numFmtId="0" fontId="3" fillId="0" borderId="6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167" fontId="3" fillId="0" borderId="0" xfId="2" applyNumberFormat="1" applyFont="1" applyBorder="1" applyAlignment="1">
      <alignment horizontal="center"/>
    </xf>
    <xf numFmtId="167" fontId="4" fillId="0" borderId="0" xfId="3" applyNumberFormat="1" applyFont="1" applyFill="1" applyBorder="1" applyAlignment="1">
      <alignment horizontal="center" vertical="center" wrapText="1"/>
    </xf>
    <xf numFmtId="0" fontId="3" fillId="0" borderId="11" xfId="2" applyFont="1" applyBorder="1" applyAlignment="1">
      <alignment horizontal="center"/>
    </xf>
    <xf numFmtId="0" fontId="3" fillId="0" borderId="6" xfId="2" applyFont="1" applyBorder="1" applyAlignment="1">
      <alignment horizontal="left"/>
    </xf>
    <xf numFmtId="0" fontId="3" fillId="0" borderId="2" xfId="2" applyFont="1" applyFill="1" applyBorder="1" applyAlignment="1">
      <alignment horizontal="center" vertical="center" wrapText="1"/>
    </xf>
    <xf numFmtId="0" fontId="2" fillId="0" borderId="11" xfId="2" applyFont="1" applyFill="1" applyBorder="1" applyAlignment="1">
      <alignment horizontal="center"/>
    </xf>
    <xf numFmtId="0" fontId="2" fillId="0" borderId="0" xfId="2" applyFont="1" applyFill="1" applyBorder="1"/>
    <xf numFmtId="0" fontId="2" fillId="0" borderId="0" xfId="2" applyFont="1" applyFill="1"/>
    <xf numFmtId="44" fontId="3" fillId="0" borderId="5" xfId="2" applyNumberFormat="1" applyFont="1" applyFill="1" applyBorder="1" applyAlignment="1">
      <alignment horizontal="center" vertical="center" wrapText="1"/>
    </xf>
    <xf numFmtId="167" fontId="3" fillId="0" borderId="5" xfId="2" applyNumberFormat="1" applyFont="1" applyFill="1" applyBorder="1" applyAlignment="1">
      <alignment horizontal="center" vertical="center" wrapText="1"/>
    </xf>
    <xf numFmtId="167" fontId="3" fillId="0" borderId="17" xfId="2" applyNumberFormat="1" applyFont="1" applyFill="1" applyBorder="1" applyAlignment="1">
      <alignment horizontal="center" vertical="center" wrapText="1"/>
    </xf>
    <xf numFmtId="4" fontId="3" fillId="0" borderId="5" xfId="2" applyNumberFormat="1" applyFont="1" applyFill="1" applyBorder="1" applyAlignment="1">
      <alignment horizontal="center" vertical="center" wrapText="1"/>
    </xf>
    <xf numFmtId="0" fontId="2" fillId="0" borderId="5" xfId="2" applyFont="1" applyFill="1" applyBorder="1" applyAlignment="1">
      <alignment horizontal="center" vertical="center"/>
    </xf>
    <xf numFmtId="167" fontId="2" fillId="2" borderId="19" xfId="2" applyNumberFormat="1" applyFont="1" applyFill="1" applyBorder="1" applyAlignment="1">
      <alignment horizontal="center"/>
    </xf>
    <xf numFmtId="44" fontId="2" fillId="2" borderId="19" xfId="2" applyNumberFormat="1" applyFont="1" applyFill="1" applyBorder="1" applyAlignment="1">
      <alignment horizontal="center"/>
    </xf>
    <xf numFmtId="167" fontId="2" fillId="2" borderId="20" xfId="2" applyNumberFormat="1" applyFont="1" applyFill="1" applyBorder="1" applyAlignment="1">
      <alignment horizontal="center"/>
    </xf>
    <xf numFmtId="4" fontId="3" fillId="0" borderId="6" xfId="2" applyNumberFormat="1" applyFont="1" applyFill="1" applyBorder="1" applyAlignment="1">
      <alignment horizontal="center" vertical="center" wrapText="1"/>
    </xf>
    <xf numFmtId="0" fontId="2" fillId="0" borderId="11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/>
    </xf>
    <xf numFmtId="4" fontId="8" fillId="3" borderId="4" xfId="2" applyNumberFormat="1" applyFont="1" applyFill="1" applyBorder="1" applyAlignment="1"/>
    <xf numFmtId="3" fontId="9" fillId="4" borderId="4" xfId="2" applyNumberFormat="1" applyFont="1" applyFill="1" applyBorder="1"/>
    <xf numFmtId="167" fontId="8" fillId="3" borderId="4" xfId="2" applyNumberFormat="1" applyFont="1" applyFill="1" applyBorder="1" applyAlignment="1">
      <alignment horizontal="center"/>
    </xf>
    <xf numFmtId="1" fontId="9" fillId="3" borderId="14" xfId="2" applyNumberFormat="1" applyFont="1" applyFill="1" applyBorder="1" applyAlignment="1">
      <alignment horizontal="center"/>
    </xf>
    <xf numFmtId="0" fontId="4" fillId="3" borderId="21" xfId="2" applyFont="1" applyFill="1" applyBorder="1" applyAlignment="1">
      <alignment horizontal="center" vertical="center"/>
    </xf>
    <xf numFmtId="0" fontId="7" fillId="0" borderId="0" xfId="2" applyFont="1" applyFill="1" applyBorder="1"/>
    <xf numFmtId="0" fontId="3" fillId="0" borderId="6" xfId="2" applyFont="1" applyFill="1" applyBorder="1" applyAlignment="1">
      <alignment horizontal="center" vertical="center" wrapText="1"/>
    </xf>
    <xf numFmtId="0" fontId="3" fillId="0" borderId="22" xfId="2" applyFont="1" applyFill="1" applyBorder="1" applyAlignment="1">
      <alignment horizontal="center" vertical="center" wrapText="1"/>
    </xf>
    <xf numFmtId="4" fontId="3" fillId="0" borderId="22" xfId="2" applyNumberFormat="1" applyFont="1" applyFill="1" applyBorder="1" applyAlignment="1">
      <alignment horizontal="center" vertical="center" wrapText="1"/>
    </xf>
    <xf numFmtId="167" fontId="3" fillId="0" borderId="0" xfId="2" applyNumberFormat="1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4" fontId="3" fillId="0" borderId="15" xfId="2" applyNumberFormat="1" applyFont="1" applyFill="1" applyBorder="1" applyAlignment="1">
      <alignment horizontal="center" vertical="center" wrapText="1"/>
    </xf>
    <xf numFmtId="4" fontId="3" fillId="0" borderId="16" xfId="2" applyNumberFormat="1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center" vertical="center" wrapText="1"/>
    </xf>
    <xf numFmtId="4" fontId="3" fillId="0" borderId="13" xfId="2" applyNumberFormat="1" applyFont="1" applyFill="1" applyBorder="1" applyAlignment="1">
      <alignment horizontal="center" vertical="center" wrapText="1"/>
    </xf>
    <xf numFmtId="4" fontId="3" fillId="0" borderId="18" xfId="2" applyNumberFormat="1" applyFont="1" applyFill="1" applyBorder="1" applyAlignment="1">
      <alignment horizontal="center" vertical="center" wrapText="1"/>
    </xf>
    <xf numFmtId="0" fontId="2" fillId="0" borderId="1" xfId="2" applyFont="1" applyBorder="1" applyAlignment="1">
      <alignment horizontal="center"/>
    </xf>
    <xf numFmtId="0" fontId="2" fillId="0" borderId="2" xfId="2" applyFont="1" applyBorder="1" applyAlignment="1">
      <alignment horizontal="center"/>
    </xf>
    <xf numFmtId="0" fontId="2" fillId="0" borderId="6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12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6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167" fontId="4" fillId="0" borderId="0" xfId="3" applyNumberFormat="1" applyFont="1" applyFill="1" applyBorder="1" applyAlignment="1">
      <alignment horizontal="center" vertical="center" wrapText="1"/>
    </xf>
    <xf numFmtId="0" fontId="3" fillId="0" borderId="14" xfId="2" applyFont="1" applyFill="1" applyBorder="1" applyAlignment="1">
      <alignment horizontal="center" vertical="center" wrapText="1"/>
    </xf>
    <xf numFmtId="0" fontId="3" fillId="0" borderId="9" xfId="2" applyFont="1" applyFill="1" applyBorder="1" applyAlignment="1">
      <alignment horizontal="center" vertical="center" wrapText="1"/>
    </xf>
    <xf numFmtId="0" fontId="3" fillId="0" borderId="17" xfId="2" applyFont="1" applyFill="1" applyBorder="1" applyAlignment="1">
      <alignment horizontal="center" vertical="center" wrapText="1"/>
    </xf>
    <xf numFmtId="0" fontId="3" fillId="0" borderId="13" xfId="2" applyFont="1" applyFill="1" applyBorder="1" applyAlignment="1">
      <alignment horizontal="center" vertical="center" wrapText="1"/>
    </xf>
    <xf numFmtId="0" fontId="3" fillId="0" borderId="18" xfId="2" applyFont="1" applyFill="1" applyBorder="1" applyAlignment="1">
      <alignment horizontal="center" vertical="center" wrapText="1"/>
    </xf>
  </cellXfs>
  <cellStyles count="6">
    <cellStyle name="Millares" xfId="1" builtinId="3"/>
    <cellStyle name="Millares 2" xfId="4"/>
    <cellStyle name="Moneda 2" xfId="3"/>
    <cellStyle name="Normal" xfId="0" builtinId="0"/>
    <cellStyle name="Normal 2" xfId="2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473529</xdr:colOff>
      <xdr:row>0</xdr:row>
      <xdr:rowOff>76200</xdr:rowOff>
    </xdr:from>
    <xdr:to>
      <xdr:col>12</xdr:col>
      <xdr:colOff>1372127</xdr:colOff>
      <xdr:row>3</xdr:row>
      <xdr:rowOff>62125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xmlns="" id="{00000000-0008-0000-7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22004" y="76200"/>
          <a:ext cx="1532164" cy="44495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348341</xdr:colOff>
      <xdr:row>0</xdr:row>
      <xdr:rowOff>141512</xdr:rowOff>
    </xdr:from>
    <xdr:to>
      <xdr:col>1</xdr:col>
      <xdr:colOff>436872</xdr:colOff>
      <xdr:row>3</xdr:row>
      <xdr:rowOff>62124</xdr:rowOff>
    </xdr:to>
    <xdr:pic>
      <xdr:nvPicPr>
        <xdr:cNvPr id="3" name="Picture 2" descr="https://lh4.googleusercontent.com/-xDGve4A8sOw/AAAAAAAAAAI/AAAAAAAAAbY/H17JS-XoVa8/s46-c-k-no/photo.jpg">
          <a:extLst>
            <a:ext uri="{FF2B5EF4-FFF2-40B4-BE49-F238E27FC236}">
              <a16:creationId xmlns:a16="http://schemas.microsoft.com/office/drawing/2014/main" xmlns="" id="{00000000-0008-0000-7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8341" y="141512"/>
          <a:ext cx="718459" cy="379641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473529</xdr:colOff>
      <xdr:row>0</xdr:row>
      <xdr:rowOff>76200</xdr:rowOff>
    </xdr:from>
    <xdr:to>
      <xdr:col>12</xdr:col>
      <xdr:colOff>1369406</xdr:colOff>
      <xdr:row>3</xdr:row>
      <xdr:rowOff>63485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xmlns="" id="{00000000-0008-0000-7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22004" y="76200"/>
          <a:ext cx="1529443" cy="44631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348341</xdr:colOff>
      <xdr:row>0</xdr:row>
      <xdr:rowOff>141513</xdr:rowOff>
    </xdr:from>
    <xdr:to>
      <xdr:col>1</xdr:col>
      <xdr:colOff>436872</xdr:colOff>
      <xdr:row>3</xdr:row>
      <xdr:rowOff>63485</xdr:rowOff>
    </xdr:to>
    <xdr:pic>
      <xdr:nvPicPr>
        <xdr:cNvPr id="5" name="Picture 2" descr="https://lh4.googleusercontent.com/-xDGve4A8sOw/AAAAAAAAAAI/AAAAAAAAAbY/H17JS-XoVa8/s46-c-k-no/photo.jpg">
          <a:extLst>
            <a:ext uri="{FF2B5EF4-FFF2-40B4-BE49-F238E27FC236}">
              <a16:creationId xmlns:a16="http://schemas.microsoft.com/office/drawing/2014/main" xmlns="" id="{00000000-0008-0000-7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8341" y="141513"/>
          <a:ext cx="718459" cy="381001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ARECIBO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OLUCIONES"/>
      <sheetName val="040814 "/>
      <sheetName val="040814"/>
      <sheetName val="290714"/>
      <sheetName val="060814 "/>
      <sheetName val="130814"/>
      <sheetName val="270814"/>
      <sheetName val="030914"/>
      <sheetName val="100914"/>
      <sheetName val="170914"/>
      <sheetName val="011014"/>
      <sheetName val="081014"/>
      <sheetName val="151014"/>
      <sheetName val="221014"/>
      <sheetName val="291014"/>
      <sheetName val="05NOV14"/>
      <sheetName val="06NOV14"/>
      <sheetName val="13NOV14"/>
      <sheetName val="14NOV14"/>
      <sheetName val="191114"/>
      <sheetName val="26NOV14"/>
      <sheetName val="03DIC14"/>
      <sheetName val="10DIC14"/>
      <sheetName val="17DIC14"/>
      <sheetName val="23DIC14"/>
      <sheetName val="30dic14"/>
      <sheetName val="13ENERO15"/>
      <sheetName val="21ENERO15"/>
      <sheetName val="30ENERO15"/>
      <sheetName val="28 ENERO 15"/>
      <sheetName val="REC MTY 11FEB15"/>
      <sheetName val="040215"/>
      <sheetName val="18FEB15"/>
      <sheetName val="25FEB15"/>
      <sheetName val="04MARZO15"/>
      <sheetName val="11MARZO15"/>
      <sheetName val="18MARZO15"/>
      <sheetName val="24MARZO15"/>
      <sheetName val="31MARZO15"/>
      <sheetName val="08ABRIL15"/>
      <sheetName val="21ABRIL15"/>
      <sheetName val="28ABRIL15"/>
      <sheetName val="05MAYO15"/>
      <sheetName val="20MAYO15"/>
      <sheetName val="27MAYO15"/>
      <sheetName val="03JUNIO15"/>
      <sheetName val="10junio15"/>
      <sheetName val="17JUNIO15"/>
      <sheetName val="26JUN15"/>
      <sheetName val="30JUNIO15"/>
      <sheetName val="080715"/>
      <sheetName val="14JULIO15"/>
      <sheetName val="21JULIO15"/>
      <sheetName val="05AGOSTO15"/>
      <sheetName val="12 AGOSTO15"/>
      <sheetName val="19AGOSTO15"/>
      <sheetName val="25AGOSTO15"/>
      <sheetName val="01SEP15"/>
      <sheetName val="09SEP15"/>
      <sheetName val="15SEP15"/>
      <sheetName val="25SEP15"/>
      <sheetName val="30SEP15"/>
      <sheetName val="07OCT15"/>
      <sheetName val="14OCT15"/>
      <sheetName val="21OCT15"/>
      <sheetName val="28OCT15"/>
      <sheetName val="04NOV15"/>
      <sheetName val="18NOV15"/>
      <sheetName val="25NOV15"/>
      <sheetName val="02DIC15"/>
      <sheetName val="09DIC15"/>
      <sheetName val="16DIC15"/>
      <sheetName val="23DIC15"/>
      <sheetName val="22ENERO16"/>
      <sheetName val="27ENERO16"/>
      <sheetName val="03FEBRERO16"/>
      <sheetName val="10FEBRERO16"/>
      <sheetName val="24FEBRERO16"/>
      <sheetName val="01MARZO16"/>
      <sheetName val="02MARZO16"/>
      <sheetName val="09MARZO16"/>
      <sheetName val="16MARZO16"/>
      <sheetName val="23MARZO16"/>
      <sheetName val="06ABRIL16"/>
      <sheetName val="05ABRIL16"/>
      <sheetName val="11ABRIL16"/>
      <sheetName val="19ABRIL16"/>
      <sheetName val="26ABRIL16"/>
      <sheetName val="04MAYO16"/>
      <sheetName val="17MAYO16"/>
      <sheetName val="25MAYO16"/>
      <sheetName val="31MAYO16"/>
      <sheetName val="07JUNIO16"/>
      <sheetName val="22JUNIO16"/>
      <sheetName val="28JUNIO16"/>
      <sheetName val="12JULIO16"/>
      <sheetName val="22JULIO16"/>
      <sheetName val="18 Y 25 JULIO16"/>
      <sheetName val="03AGOSTO16"/>
      <sheetName val="10AGOSTO16"/>
      <sheetName val="17AGOSTO16"/>
      <sheetName val="26AGOSTO16"/>
      <sheetName val="02SEPTIEMBRE16"/>
      <sheetName val="09SEPTIEMBRE16"/>
      <sheetName val="15SEPTIEMBRE16"/>
      <sheetName val="23-SEPTIEMBRE16"/>
      <sheetName val="28SEPTIEMBRE16"/>
      <sheetName val="07OCTUBRE16"/>
      <sheetName val="05OCTUBRE16"/>
      <sheetName val="12OCTUBRE16"/>
      <sheetName val="25OCTUBRE16"/>
      <sheetName val="01NOV16"/>
      <sheetName val="08NOV16"/>
      <sheetName val="15NOV16"/>
      <sheetName val="22NOV16"/>
      <sheetName val="23NOV16"/>
      <sheetName val="05DIC16"/>
      <sheetName val="16DIC16"/>
      <sheetName val="23DIC16"/>
      <sheetName val="28DICI16"/>
      <sheetName val="28DIC16"/>
      <sheetName val="13ENERO17"/>
      <sheetName val="25 enero 2017"/>
      <sheetName val="26enero2017"/>
      <sheetName val="26enero2017 ae PENDIENTE"/>
      <sheetName val="27 enero 2017"/>
      <sheetName val="26enero2017 ae PENDIENT"/>
      <sheetName val="01 FEBRERO 2017"/>
      <sheetName val="19 ENERO17  FALTAN 2 (2)"/>
      <sheetName val="23 DE NOV 16 F-37"/>
      <sheetName val="A0042 LG"/>
      <sheetName val="TOPE DE CASETAS"/>
      <sheetName val="casetas pasadas"/>
      <sheetName val="25 enero 2017 BETTER"/>
      <sheetName val="08febrero 2017 LENOVO"/>
      <sheetName val="10 FEBRERO 2017 LG"/>
      <sheetName val="14 FEBRERO LG"/>
      <sheetName val="15 FEBRERO 2017 A EAGLE F65"/>
      <sheetName val="15 FEBRERO 2017 LENOVO"/>
      <sheetName val="15 FEBRERO 2017 BETTER"/>
      <sheetName val="16 FEBRERO 2017 better "/>
      <sheetName val="17 FEBRERO 2017 LG"/>
      <sheetName val="21 FEBRERO 2017 better "/>
      <sheetName val="22 FEBRERO 2017 LENOVO"/>
      <sheetName val="23 FEBRERO 2017 LG"/>
      <sheetName val="25 DE NOV 16 F-39"/>
      <sheetName val="26 Enero 16 F-50"/>
      <sheetName val="VARIOS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>
        <row r="23">
          <cell r="U23">
            <v>1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tabSelected="1" topLeftCell="A4" zoomScale="93" zoomScaleNormal="93" workbookViewId="0">
      <selection activeCell="K10" sqref="K10:K11"/>
    </sheetView>
  </sheetViews>
  <sheetFormatPr baseColWidth="10" defaultRowHeight="12.75" x14ac:dyDescent="0.2"/>
  <cols>
    <col min="1" max="1" width="9.28515625" style="7" customWidth="1"/>
    <col min="2" max="2" width="14.85546875" style="7" customWidth="1"/>
    <col min="3" max="3" width="20.85546875" style="7" bestFit="1" customWidth="1"/>
    <col min="4" max="4" width="13" style="7" customWidth="1"/>
    <col min="5" max="5" width="10.5703125" style="7" bestFit="1" customWidth="1"/>
    <col min="6" max="6" width="5.42578125" style="7" bestFit="1" customWidth="1"/>
    <col min="7" max="7" width="12.5703125" style="7" bestFit="1" customWidth="1"/>
    <col min="8" max="8" width="10.42578125" style="7" bestFit="1" customWidth="1"/>
    <col min="9" max="9" width="10.7109375" style="7" bestFit="1" customWidth="1"/>
    <col min="10" max="10" width="19" style="7" bestFit="1" customWidth="1"/>
    <col min="11" max="11" width="9.85546875" style="7" bestFit="1" customWidth="1"/>
    <col min="12" max="12" width="9.5703125" style="7" customWidth="1"/>
    <col min="13" max="13" width="22.42578125" style="7" bestFit="1" customWidth="1"/>
    <col min="14" max="14" width="6.5703125" style="7" bestFit="1" customWidth="1"/>
    <col min="15" max="15" width="8" style="7" bestFit="1" customWidth="1"/>
    <col min="16" max="16" width="10.7109375" style="7" bestFit="1" customWidth="1"/>
    <col min="17" max="17" width="11.85546875" style="7" bestFit="1" customWidth="1"/>
    <col min="18" max="19" width="10.85546875" style="7" bestFit="1" customWidth="1"/>
    <col min="20" max="20" width="11.85546875" style="7" bestFit="1" customWidth="1"/>
    <col min="21" max="21" width="8" style="7" bestFit="1" customWidth="1"/>
    <col min="22" max="22" width="5.42578125" style="7" bestFit="1" customWidth="1"/>
    <col min="23" max="16384" width="11.42578125" style="7"/>
  </cols>
  <sheetData>
    <row r="1" spans="1:35" ht="13.5" thickBot="1" x14ac:dyDescent="0.2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"/>
      <c r="T1" s="2" t="s">
        <v>1</v>
      </c>
      <c r="U1" s="3"/>
      <c r="V1" s="4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13.5" thickBot="1" x14ac:dyDescent="0.25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8"/>
      <c r="T2" s="9"/>
      <c r="U2" s="10"/>
      <c r="V2" s="11"/>
      <c r="W2" s="12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9.75" customHeight="1" thickBot="1" x14ac:dyDescent="0.25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9"/>
      <c r="T3" s="13" t="s">
        <v>2</v>
      </c>
      <c r="U3" s="14" t="s">
        <v>3</v>
      </c>
      <c r="V3" s="15" t="s">
        <v>4</v>
      </c>
      <c r="W3" s="1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12.75" customHeight="1" thickBot="1" x14ac:dyDescent="0.2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2" t="s">
        <v>5</v>
      </c>
      <c r="T4" s="17">
        <v>28</v>
      </c>
      <c r="U4" s="18" t="s">
        <v>6</v>
      </c>
      <c r="V4" s="5">
        <v>2016</v>
      </c>
      <c r="W4" s="1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2.25" customHeight="1" x14ac:dyDescent="0.2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10"/>
      <c r="T5" s="10"/>
      <c r="U5" s="10"/>
      <c r="V5" s="10"/>
      <c r="W5" s="19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2">
      <c r="A6" s="20" t="s">
        <v>7</v>
      </c>
      <c r="B6" s="10"/>
      <c r="C6" s="10"/>
      <c r="D6" s="10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21"/>
      <c r="Q6" s="65" t="s">
        <v>0</v>
      </c>
      <c r="R6" s="65"/>
      <c r="S6" s="65"/>
      <c r="T6" s="65"/>
      <c r="U6" s="65"/>
      <c r="V6" s="65"/>
      <c r="W6" s="19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x14ac:dyDescent="0.2">
      <c r="A7" s="20" t="s">
        <v>8</v>
      </c>
      <c r="B7" s="10"/>
      <c r="C7" s="10"/>
      <c r="D7" s="10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22"/>
      <c r="Q7" s="65"/>
      <c r="R7" s="65"/>
      <c r="S7" s="65"/>
      <c r="T7" s="65"/>
      <c r="U7" s="65"/>
      <c r="V7" s="65"/>
      <c r="W7" s="19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8.25" customHeight="1" x14ac:dyDescent="0.2">
      <c r="A8" s="20"/>
      <c r="B8" s="10"/>
      <c r="C8" s="10"/>
      <c r="D8" s="10"/>
      <c r="E8" s="10"/>
      <c r="F8" s="10"/>
      <c r="G8" s="10" t="s">
        <v>0</v>
      </c>
      <c r="H8" s="23"/>
      <c r="I8" s="10"/>
      <c r="J8" s="10"/>
      <c r="K8" s="10"/>
      <c r="L8" s="10"/>
      <c r="M8" s="10"/>
      <c r="N8" s="10"/>
      <c r="O8" s="23"/>
      <c r="P8" s="23"/>
      <c r="Q8" s="65"/>
      <c r="R8" s="65"/>
      <c r="S8" s="65"/>
      <c r="T8" s="65"/>
      <c r="U8" s="65"/>
      <c r="V8" s="65"/>
      <c r="W8" s="19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13.5" customHeight="1" x14ac:dyDescent="0.2">
      <c r="A9" s="68"/>
      <c r="B9" s="69"/>
      <c r="C9" s="9"/>
      <c r="D9" s="9"/>
      <c r="E9" s="9"/>
      <c r="F9" s="70">
        <f>T15</f>
        <v>1858.0800000000002</v>
      </c>
      <c r="G9" s="70"/>
      <c r="H9" s="70"/>
      <c r="I9" s="70"/>
      <c r="J9" s="70"/>
      <c r="K9" s="70"/>
      <c r="L9" s="70"/>
      <c r="M9" s="70"/>
      <c r="N9" s="70"/>
      <c r="O9" s="70"/>
      <c r="P9" s="24"/>
      <c r="Q9" s="65"/>
      <c r="R9" s="65"/>
      <c r="S9" s="65"/>
      <c r="T9" s="65"/>
      <c r="U9" s="65"/>
      <c r="V9" s="65"/>
      <c r="W9" s="19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x14ac:dyDescent="0.2">
      <c r="A10" s="20" t="s">
        <v>9</v>
      </c>
      <c r="B10" s="10"/>
      <c r="C10" s="10"/>
      <c r="D10" s="10"/>
      <c r="E10" s="10"/>
      <c r="F10" s="10"/>
      <c r="G10" s="10"/>
      <c r="H10" s="23"/>
      <c r="I10" s="10"/>
      <c r="J10" s="10"/>
      <c r="K10" s="10"/>
      <c r="L10" s="10"/>
      <c r="M10" s="10"/>
      <c r="N10" s="10"/>
      <c r="O10" s="23"/>
      <c r="P10" s="23"/>
      <c r="Q10" s="65"/>
      <c r="R10" s="65"/>
      <c r="S10" s="65"/>
      <c r="T10" s="65"/>
      <c r="U10" s="65"/>
      <c r="V10" s="65"/>
      <c r="W10" s="25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13.5" thickBot="1" x14ac:dyDescent="0.25">
      <c r="A11" s="26" t="s">
        <v>10</v>
      </c>
      <c r="B11" s="10"/>
      <c r="C11" s="10"/>
      <c r="D11" s="10"/>
      <c r="E11" s="10"/>
      <c r="F11" s="10"/>
      <c r="G11" s="10"/>
      <c r="H11" s="23"/>
      <c r="I11" s="10"/>
      <c r="J11" s="10"/>
      <c r="K11" s="10"/>
      <c r="L11" s="10"/>
      <c r="M11" s="10"/>
      <c r="N11" s="10"/>
      <c r="O11" s="23"/>
      <c r="P11" s="23"/>
      <c r="Q11" s="66"/>
      <c r="R11" s="66"/>
      <c r="S11" s="66"/>
      <c r="T11" s="66"/>
      <c r="U11" s="66"/>
      <c r="V11" s="66"/>
      <c r="W11" s="2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ht="13.5" thickBot="1" x14ac:dyDescent="0.25">
      <c r="A12" s="72" t="s">
        <v>11</v>
      </c>
      <c r="B12" s="74" t="s">
        <v>12</v>
      </c>
      <c r="C12" s="74" t="s">
        <v>13</v>
      </c>
      <c r="D12" s="74" t="s">
        <v>14</v>
      </c>
      <c r="E12" s="72" t="s">
        <v>15</v>
      </c>
      <c r="F12" s="58" t="s">
        <v>16</v>
      </c>
      <c r="G12" s="57" t="s">
        <v>17</v>
      </c>
      <c r="H12" s="57"/>
      <c r="I12" s="71"/>
      <c r="J12" s="56" t="s">
        <v>0</v>
      </c>
      <c r="K12" s="57"/>
      <c r="L12" s="57"/>
      <c r="M12" s="57"/>
      <c r="N12" s="57"/>
      <c r="O12" s="57"/>
      <c r="P12" s="27"/>
      <c r="Q12" s="58" t="s">
        <v>18</v>
      </c>
      <c r="R12" s="58" t="s">
        <v>19</v>
      </c>
      <c r="S12" s="58" t="s">
        <v>20</v>
      </c>
      <c r="T12" s="58" t="s">
        <v>21</v>
      </c>
      <c r="U12" s="54" t="s">
        <v>22</v>
      </c>
      <c r="V12" s="55"/>
      <c r="W12" s="28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30"/>
    </row>
    <row r="13" spans="1:35" ht="39" thickBot="1" x14ac:dyDescent="0.25">
      <c r="A13" s="73"/>
      <c r="B13" s="75"/>
      <c r="C13" s="75"/>
      <c r="D13" s="75"/>
      <c r="E13" s="73"/>
      <c r="F13" s="59"/>
      <c r="G13" s="31" t="s">
        <v>23</v>
      </c>
      <c r="H13" s="32" t="s">
        <v>24</v>
      </c>
      <c r="I13" s="31" t="s">
        <v>25</v>
      </c>
      <c r="J13" s="31" t="s">
        <v>26</v>
      </c>
      <c r="K13" s="31" t="s">
        <v>27</v>
      </c>
      <c r="L13" s="31" t="s">
        <v>28</v>
      </c>
      <c r="M13" s="31" t="s">
        <v>29</v>
      </c>
      <c r="N13" s="31" t="s">
        <v>30</v>
      </c>
      <c r="O13" s="32" t="s">
        <v>31</v>
      </c>
      <c r="P13" s="33" t="s">
        <v>36</v>
      </c>
      <c r="Q13" s="59"/>
      <c r="R13" s="59"/>
      <c r="S13" s="59"/>
      <c r="T13" s="59"/>
      <c r="U13" s="34" t="s">
        <v>32</v>
      </c>
      <c r="V13" s="35" t="s">
        <v>33</v>
      </c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30"/>
    </row>
    <row r="14" spans="1:35" ht="13.5" thickBot="1" x14ac:dyDescent="0.25">
      <c r="A14" s="7" t="s">
        <v>37</v>
      </c>
      <c r="B14" s="53" t="s">
        <v>38</v>
      </c>
      <c r="C14" s="50"/>
      <c r="D14" s="50"/>
      <c r="E14" s="49"/>
      <c r="F14" s="51"/>
      <c r="G14" s="52">
        <v>1659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36">
        <f t="shared" ref="Q14" si="0">SUM(G14:P14)</f>
        <v>1659</v>
      </c>
      <c r="R14" s="37">
        <f t="shared" ref="R14" si="1">Q14*16%</f>
        <v>265.44</v>
      </c>
      <c r="S14" s="37">
        <f t="shared" ref="S14" si="2">(G14+J14+K14)*4%</f>
        <v>66.36</v>
      </c>
      <c r="T14" s="38">
        <f t="shared" ref="T14" si="3">Q14+R14-S14</f>
        <v>1858.0800000000002</v>
      </c>
      <c r="U14" s="39"/>
      <c r="V14" s="40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30"/>
    </row>
    <row r="15" spans="1:35" ht="13.5" thickBot="1" x14ac:dyDescent="0.25">
      <c r="A15" s="41" t="s">
        <v>34</v>
      </c>
      <c r="B15" s="42" t="s">
        <v>35</v>
      </c>
      <c r="C15" s="42"/>
      <c r="D15" s="43" t="s">
        <v>21</v>
      </c>
      <c r="E15" s="43"/>
      <c r="F15" s="44"/>
      <c r="G15" s="45">
        <f t="shared" ref="G15:T15" si="4">SUM(G14:G14)</f>
        <v>1659</v>
      </c>
      <c r="H15" s="45">
        <f t="shared" si="4"/>
        <v>0</v>
      </c>
      <c r="I15" s="45">
        <f t="shared" si="4"/>
        <v>0</v>
      </c>
      <c r="J15" s="45">
        <f t="shared" si="4"/>
        <v>0</v>
      </c>
      <c r="K15" s="45">
        <f t="shared" si="4"/>
        <v>0</v>
      </c>
      <c r="L15" s="45">
        <f t="shared" si="4"/>
        <v>0</v>
      </c>
      <c r="M15" s="45">
        <f t="shared" si="4"/>
        <v>0</v>
      </c>
      <c r="N15" s="45">
        <f t="shared" si="4"/>
        <v>0</v>
      </c>
      <c r="O15" s="45">
        <f t="shared" si="4"/>
        <v>0</v>
      </c>
      <c r="P15" s="45">
        <f t="shared" si="4"/>
        <v>0</v>
      </c>
      <c r="Q15" s="45">
        <f t="shared" si="4"/>
        <v>1659</v>
      </c>
      <c r="R15" s="45">
        <f t="shared" si="4"/>
        <v>265.44</v>
      </c>
      <c r="S15" s="45">
        <f t="shared" si="4"/>
        <v>66.36</v>
      </c>
      <c r="T15" s="45">
        <f t="shared" si="4"/>
        <v>1858.0800000000002</v>
      </c>
      <c r="U15" s="45"/>
      <c r="V15" s="46">
        <f>SUM('[1]16DIC16'!U23:U23)</f>
        <v>1</v>
      </c>
      <c r="W15" s="47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</row>
  </sheetData>
  <mergeCells count="19">
    <mergeCell ref="G12:I12"/>
    <mergeCell ref="A12:A13"/>
    <mergeCell ref="B12:B13"/>
    <mergeCell ref="C12:C13"/>
    <mergeCell ref="D12:D13"/>
    <mergeCell ref="E12:E13"/>
    <mergeCell ref="F12:F13"/>
    <mergeCell ref="A1:R5"/>
    <mergeCell ref="E6:O6"/>
    <mergeCell ref="Q6:V11"/>
    <mergeCell ref="E7:O7"/>
    <mergeCell ref="A9:B9"/>
    <mergeCell ref="F9:O9"/>
    <mergeCell ref="U12:V12"/>
    <mergeCell ref="J12:O12"/>
    <mergeCell ref="Q12:Q13"/>
    <mergeCell ref="R12:R13"/>
    <mergeCell ref="S12:S13"/>
    <mergeCell ref="T12:T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fac_cm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2017-03-24T19:05:49Z</dcterms:created>
  <dcterms:modified xsi:type="dcterms:W3CDTF">2017-05-04T16:39:18Z</dcterms:modified>
</cp:coreProperties>
</file>