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14550" windowHeight="231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96" i="2"/>
  <c r="S56" i="2" l="1"/>
  <c r="S80" i="2"/>
  <c r="S84" i="2"/>
  <c r="S100" i="2"/>
  <c r="T100" i="2" s="1"/>
  <c r="V100" i="2" s="1"/>
  <c r="S108" i="2"/>
  <c r="S110" i="2"/>
  <c r="S97" i="2"/>
  <c r="S68" i="2"/>
  <c r="T68" i="2" s="1"/>
  <c r="V68" i="2" s="1"/>
  <c r="S72" i="2"/>
  <c r="T72" i="2" s="1"/>
  <c r="V72" i="2" s="1"/>
  <c r="S88" i="2"/>
  <c r="T88" i="2" s="1"/>
  <c r="V88" i="2" s="1"/>
  <c r="S92" i="2"/>
  <c r="T92" i="2" s="1"/>
  <c r="S104" i="2"/>
  <c r="T104" i="2" s="1"/>
  <c r="V104" i="2" s="1"/>
  <c r="S106" i="2"/>
  <c r="S112" i="2"/>
  <c r="T112" i="2" s="1"/>
  <c r="T97" i="2"/>
  <c r="S18" i="2"/>
  <c r="T18" i="2" s="1"/>
  <c r="V18" i="2" s="1"/>
  <c r="S36" i="2"/>
  <c r="T36" i="2" s="1"/>
  <c r="S60" i="2"/>
  <c r="T60" i="2" s="1"/>
  <c r="S64" i="2"/>
  <c r="T64" i="2" s="1"/>
  <c r="V64" i="2" s="1"/>
  <c r="S76" i="2"/>
  <c r="T76" i="2" s="1"/>
  <c r="V76" i="2" s="1"/>
  <c r="S69" i="2"/>
  <c r="T69" i="2" s="1"/>
  <c r="V69" i="2" s="1"/>
  <c r="S77" i="2"/>
  <c r="T77" i="2" s="1"/>
  <c r="V77" i="2" s="1"/>
  <c r="S85" i="2"/>
  <c r="T85" i="2" s="1"/>
  <c r="V85" i="2" s="1"/>
  <c r="S93" i="2"/>
  <c r="T93" i="2" s="1"/>
  <c r="V93" i="2" s="1"/>
  <c r="S99" i="2"/>
  <c r="T99" i="2" s="1"/>
  <c r="S103" i="2"/>
  <c r="T103" i="2" s="1"/>
  <c r="V103" i="2" s="1"/>
  <c r="S107" i="2"/>
  <c r="T107" i="2" s="1"/>
  <c r="S111" i="2"/>
  <c r="T111" i="2" s="1"/>
  <c r="T110" i="2"/>
  <c r="T84" i="2"/>
  <c r="V84" i="2" s="1"/>
  <c r="T108" i="2"/>
  <c r="T96" i="2"/>
  <c r="V96" i="2" s="1"/>
  <c r="T106" i="2"/>
  <c r="V106" i="2" s="1"/>
  <c r="T80" i="2"/>
  <c r="V80" i="2" s="1"/>
  <c r="T56" i="2"/>
  <c r="V56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<sst xmlns="http://schemas.openxmlformats.org/spreadsheetml/2006/main" count="426" uniqueCount="235">
  <si>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</si>
  <si>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</si>
  <si>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</si>
  <si>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</si>
  <si>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</si>
  <si>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</si>
  <si>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</si>
  <si>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</si>
  <si>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</si>
  <si>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</si>
  <si>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</si>
  <si>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</si>
  <si>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</si>
  <si>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</si>
  <si>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</si>
  <si>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</si>
  <si>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</si>
  <si>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</si>
  <si>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</si>
  <si>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</si>
  <si>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</si>
  <si>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</si>
  <si>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</si>
  <si>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</si>
  <si>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</si>
  <si>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</si>
  <si>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</si>
  <si>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</si>
  <si>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</si>
  <si>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</si>
  <si>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</si>
  <si>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</si>
  <si>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</si>
  <si>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</si>
  <si>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</si>
  <si>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</si>
  <si>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</si>
  <si>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</si>
  <si>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</si>
  <si>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</si>
  <si>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</si>
  <si>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</si>
  <si>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</si>
  <si>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</si>
  <si>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</si>
  <si>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</si>
  <si>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</si>
  <si>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</si>
  <si>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</si>
  <si>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</si>
  <si>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</si>
  <si>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</si>
  <si>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</si>
  <si>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</si>
  <si>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</si>
  <si>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</si>
  <si>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</si>
  <si>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</si>
  <si>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</si>
  <si>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</si>
  <si>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</si>
  <si>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</si>
  <si>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</si>
  <si>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</si>
  <si>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</si>
  <si>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</si>
  <si>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</si>
  <si>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</si>
  <si>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</si>
  <si>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</si>
  <si>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</si>
  <si>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</si>
  <si>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</si>
  <si>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</si>
  <si>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</si>
  <si>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</si>
  <si>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</si>
  <si>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</si>
  <si>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</si>
  <si>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</si>
  <si>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</si>
  <si>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</si>
  <si>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</si>
  <si>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</si>
  <si>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</si>
  <si>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</si>
  <si>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</si>
  <si>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</si>
  <si>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</si>
  <si>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</si>
  <si>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</si>
  <si>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</si>
  <si>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</si>
  <si>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</si>
  <si>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</si>
  <si>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</si>
  <si>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</si>
  <si>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</si>
  <si>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</si>
  <si>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</si>
  <si>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</si>
  <si>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</si>
  <si>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</si>
  <si>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</si>
  <si>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</si>
  <si>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</si>
  <si>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</si>
  <si>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</si>
  <si>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</si>
  <si>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</si>
  <si>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</si>
  <si>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</si>
  <si>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</si>
  <si>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</si>
  <si>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</si>
  <si>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</si>
  <si>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</si>
  <si>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</si>
  <si>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</si>
  <si>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</si>
  <si>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</si>
  <si>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</si>
  <si>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</si>
  <si>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</si>
  <si>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</si>
  <si>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</si>
  <si>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</si>
  <si>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</si>
  <si>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</si>
  <si>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</si>
  <si>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</si>
  <si>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</si>
  <si>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</si>
  <si>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</si>
  <si>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</si>
  <si>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</si>
  <si>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</si>
  <si>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</si>
  <si>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</si>
  <si>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</si>
  <si>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</si>
  <si>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</si>
  <si>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</si>
  <si>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</si>
  <si>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</si>
  <si>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</si>
  <si>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</si>
  <si>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</si>
  <si>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</si>
  <si>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</si>
  <si>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</si>
  <si>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</si>
  <si>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</si>
  <si>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</si>
  <si>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</si>
  <si>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</si>
  <si>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</si>
  <si>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</si>
  <si>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</si>
  <si>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</si>
  <si>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</si>
  <si>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</si>
  <si>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</si>
  <si>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</si>
  <si>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</si>
  <si>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</si>
  <si>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</si>
  <si>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</si>
  <si>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</si>
  <si>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</si>
  <si>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</si>
  <si>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</si>
  <si>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DYLK</t>
  </si>
  <si>
    <t>DYLKA DISTRIBUCIONES Y LOGISTI K S.A. DE C.V.</t>
  </si>
  <si>
    <t>TMDL</t>
  </si>
  <si>
    <t>MARIO DE LA ROSA GARCIA</t>
  </si>
  <si>
    <t>ZEPO</t>
  </si>
  <si>
    <t>TRANSPORTACIONES ZEPOL, S.A. DE C.V.</t>
  </si>
  <si>
    <t>NL</t>
  </si>
  <si>
    <t>NUEVA WAL MART DE MEXICO S DE RL DE CV</t>
  </si>
  <si>
    <t>CUAUTITLAN IZCALLI</t>
  </si>
  <si>
    <t>MEX</t>
  </si>
  <si>
    <t>TEPOTZOTLAN</t>
  </si>
  <si>
    <t>TEPOTZOTLAN .EM Distribution Center</t>
  </si>
  <si>
    <t>EM</t>
  </si>
  <si>
    <t>TLAQUEPAQUE</t>
  </si>
  <si>
    <t>JAL</t>
  </si>
  <si>
    <t>MONTERREY</t>
  </si>
  <si>
    <t>VILLAS DE ALCALA</t>
  </si>
  <si>
    <t>CMT</t>
  </si>
  <si>
    <t>CHIHUAHUA</t>
  </si>
  <si>
    <t>CHIH</t>
  </si>
  <si>
    <t>TIJUANA</t>
  </si>
  <si>
    <t>BC</t>
  </si>
  <si>
    <t>TLAJOMULCO DE ZUNIGA</t>
  </si>
  <si>
    <t>MS-MS_65580</t>
  </si>
  <si>
    <t>AMERICA MOVIL MEXICO (REGION 9 )</t>
  </si>
  <si>
    <t>MS-MS_54600</t>
  </si>
  <si>
    <t>GRUPO FAMSA. S.A.B. DE C.V.</t>
  </si>
  <si>
    <t>HERMOSILLO</t>
  </si>
  <si>
    <t>SON</t>
  </si>
  <si>
    <t>MS-MS_83210</t>
  </si>
  <si>
    <t>CD SANTA BARBARA</t>
  </si>
  <si>
    <t>MS-MS_54713</t>
  </si>
  <si>
    <t>MS-MS_45560</t>
  </si>
  <si>
    <t>BODEGA AURRERA</t>
  </si>
  <si>
    <t>VILLAHERMOSA</t>
  </si>
  <si>
    <t>TAB</t>
  </si>
  <si>
    <t>MS-MS_86000</t>
  </si>
  <si>
    <t>PCH MAYOREO SA DE CV</t>
  </si>
  <si>
    <t>CIUDAD DE MEXICO</t>
  </si>
  <si>
    <t>CDMX</t>
  </si>
  <si>
    <t>MS-MS_15540</t>
  </si>
  <si>
    <t>WAL MART E COMMERCE HE</t>
  </si>
  <si>
    <t>AMERICA MOVIL MONTERREY (REGION 4)</t>
  </si>
  <si>
    <t>MS-MS_64650</t>
  </si>
  <si>
    <t>PEGASO PCS</t>
  </si>
  <si>
    <t>TLALNEPANTLA DE BAZ</t>
  </si>
  <si>
    <t>MS-MS_54130</t>
  </si>
  <si>
    <t>CRAMBO MEXICO S DE RL DE CV</t>
  </si>
  <si>
    <t>MS-MS_03810</t>
  </si>
  <si>
    <t>AT&amp;T COMERCIALIZACION MOVIL SRL DE CV</t>
  </si>
  <si>
    <t>MS-MS_54075</t>
  </si>
  <si>
    <t>VAN</t>
  </si>
  <si>
    <t>MS-MS_45670</t>
  </si>
  <si>
    <t>MS-MS_22683</t>
  </si>
  <si>
    <t>ZASU SERVICIOS Y CONSULTORIA SA DE CV</t>
  </si>
  <si>
    <t>MS-MS_03100</t>
  </si>
  <si>
    <t>MS-MS_31100</t>
  </si>
  <si>
    <t>GRUPO FAMSA. S.AB. DE C.V.</t>
  </si>
  <si>
    <t>CULIACAN</t>
  </si>
  <si>
    <t>SIN</t>
  </si>
  <si>
    <t>MS-MS_80104</t>
  </si>
  <si>
    <t>HOTEL DEPOT SA DE CV</t>
  </si>
  <si>
    <t>MS-MS_09810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</si>
</sst>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18" activePane="bottomRight" state="frozen"/>
      <selection activeCell="H46" sqref="H46"/>
      <selection pane="topRight" activeCell="H46" sqref="H46"/>
      <selection pane="bottomLeft" activeCell="H46" sqref="H46"/>
      <selection pane="bottomRight" activeCell="S186" sqref="S186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8747202</v>
      </c>
      <c r="B3" s="2">
        <v>8747202</v>
      </c>
      <c r="C3" s="2">
        <v>87472022</v>
      </c>
      <c r="D3" s="2" t="s">
        <v>128</v>
      </c>
      <c r="E3" s="3">
        <v>31857.91</v>
      </c>
      <c r="F3" s="3">
        <v>28820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3037.91</v>
      </c>
      <c r="N3" s="2" t="s">
        <v>189</v>
      </c>
      <c r="O3" s="2" t="s">
        <v>183</v>
      </c>
      <c r="P3" s="2" t="s">
        <v>182</v>
      </c>
      <c r="Q3" s="2" t="s">
        <v>184</v>
      </c>
      <c r="R3" s="4">
        <v>54602</v>
      </c>
      <c r="S3" s="2" t="s">
        <v>198</v>
      </c>
      <c r="T3" s="2" t="s">
        <v>199</v>
      </c>
      <c r="U3" s="2" t="s">
        <v>200</v>
      </c>
      <c r="V3" s="4">
        <v>83210</v>
      </c>
      <c r="W3" s="4" t="s">
        <v>201</v>
      </c>
      <c r="X3" s="5">
        <v>1</v>
      </c>
      <c r="Y3" s="3">
        <v>438900.7</v>
      </c>
      <c r="Z3" s="3">
        <v>28820</v>
      </c>
      <c r="AA3" s="3">
        <v>3037.91</v>
      </c>
      <c r="AB3" s="6">
        <f t="shared" ref="AB3:AB66" si="0">+Z3/Y3</f>
        <v>6.5664055673640989E-2</v>
      </c>
      <c r="AC3" s="7"/>
    </row>
    <row r="4" spans="1:29" s="22" customFormat="1" ht="12" customHeight="1" x14ac:dyDescent="0.2">
      <c r="A4" s="1">
        <v>8729248</v>
      </c>
      <c r="B4" s="2">
        <v>8729248</v>
      </c>
      <c r="C4" s="2">
        <v>87292482</v>
      </c>
      <c r="D4" s="2" t="s">
        <v>128</v>
      </c>
      <c r="E4" s="3">
        <v>2542</v>
      </c>
      <c r="F4" s="3">
        <v>2142</v>
      </c>
      <c r="G4" s="3">
        <v>0</v>
      </c>
      <c r="H4" s="3">
        <v>0</v>
      </c>
      <c r="I4" s="3">
        <v>0</v>
      </c>
      <c r="J4" s="3">
        <v>0</v>
      </c>
      <c r="K4" s="3">
        <v>400</v>
      </c>
      <c r="L4" s="3">
        <v>0</v>
      </c>
      <c r="M4" s="3">
        <v>0</v>
      </c>
      <c r="N4" s="2" t="s">
        <v>189</v>
      </c>
      <c r="O4" s="2" t="s">
        <v>183</v>
      </c>
      <c r="P4" s="2" t="s">
        <v>182</v>
      </c>
      <c r="Q4" s="2" t="s">
        <v>184</v>
      </c>
      <c r="R4" s="4">
        <v>54602</v>
      </c>
      <c r="S4" s="2" t="s">
        <v>202</v>
      </c>
      <c r="T4" s="2" t="s">
        <v>180</v>
      </c>
      <c r="U4" s="2" t="s">
        <v>181</v>
      </c>
      <c r="V4" s="4">
        <v>54713</v>
      </c>
      <c r="W4" s="4" t="s">
        <v>203</v>
      </c>
      <c r="X4" s="4">
        <v>1</v>
      </c>
      <c r="Y4" s="3">
        <v>104040.79</v>
      </c>
      <c r="Z4" s="3">
        <v>2142</v>
      </c>
      <c r="AA4" s="3">
        <v>400</v>
      </c>
      <c r="AB4" s="6">
        <f t="shared" si="0"/>
        <v>2.0588078964029397E-2</v>
      </c>
      <c r="AC4" s="75"/>
    </row>
    <row r="5" spans="1:29" s="22" customFormat="1" ht="12" customHeight="1" x14ac:dyDescent="0.2">
      <c r="A5" s="1">
        <v>8747203</v>
      </c>
      <c r="B5" s="2">
        <v>8747203</v>
      </c>
      <c r="C5" s="2">
        <v>87472032</v>
      </c>
      <c r="D5" s="2" t="s">
        <v>128</v>
      </c>
      <c r="E5" s="3">
        <v>11868.79</v>
      </c>
      <c r="F5" s="3">
        <v>10780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1088.79</v>
      </c>
      <c r="N5" s="2" t="s">
        <v>189</v>
      </c>
      <c r="O5" s="2" t="s">
        <v>183</v>
      </c>
      <c r="P5" s="2" t="s">
        <v>182</v>
      </c>
      <c r="Q5" s="2" t="s">
        <v>184</v>
      </c>
      <c r="R5" s="4">
        <v>54602</v>
      </c>
      <c r="S5" s="2" t="s">
        <v>198</v>
      </c>
      <c r="T5" s="2" t="s">
        <v>185</v>
      </c>
      <c r="U5" s="2" t="s">
        <v>186</v>
      </c>
      <c r="V5" s="4">
        <v>45560</v>
      </c>
      <c r="W5" s="4" t="s">
        <v>204</v>
      </c>
      <c r="X5" s="4">
        <v>1</v>
      </c>
      <c r="Y5" s="3">
        <v>919657.3</v>
      </c>
      <c r="Z5" s="3">
        <v>10780</v>
      </c>
      <c r="AA5" s="3">
        <v>1088.79</v>
      </c>
      <c r="AB5" s="6">
        <f t="shared" si="0"/>
        <v>1.1721757659075831E-2</v>
      </c>
      <c r="AC5" s="75"/>
    </row>
    <row r="6" spans="1:29" s="22" customFormat="1" ht="12" customHeight="1" x14ac:dyDescent="0.2">
      <c r="A6" s="1">
        <v>8734700</v>
      </c>
      <c r="B6" s="2">
        <v>8734700</v>
      </c>
      <c r="C6" s="2">
        <v>87347002</v>
      </c>
      <c r="D6" s="2" t="s">
        <v>128</v>
      </c>
      <c r="E6" s="3">
        <v>18727.240000000002</v>
      </c>
      <c r="F6" s="3">
        <v>16060</v>
      </c>
      <c r="G6" s="3">
        <v>0</v>
      </c>
      <c r="H6" s="3">
        <v>0</v>
      </c>
      <c r="I6" s="3">
        <v>0</v>
      </c>
      <c r="J6" s="3">
        <v>0</v>
      </c>
      <c r="K6" s="3">
        <v>800</v>
      </c>
      <c r="L6" s="3">
        <v>0</v>
      </c>
      <c r="M6" s="3">
        <v>1867.24</v>
      </c>
      <c r="N6" s="2" t="s">
        <v>189</v>
      </c>
      <c r="O6" s="2" t="s">
        <v>183</v>
      </c>
      <c r="P6" s="2" t="s">
        <v>182</v>
      </c>
      <c r="Q6" s="2" t="s">
        <v>184</v>
      </c>
      <c r="R6" s="4">
        <v>54602</v>
      </c>
      <c r="S6" s="2" t="s">
        <v>205</v>
      </c>
      <c r="T6" s="2" t="s">
        <v>206</v>
      </c>
      <c r="U6" s="2" t="s">
        <v>207</v>
      </c>
      <c r="V6" s="4">
        <v>86000</v>
      </c>
      <c r="W6" s="4" t="s">
        <v>208</v>
      </c>
      <c r="X6" s="4">
        <v>2</v>
      </c>
      <c r="Y6" s="3">
        <v>234421.89</v>
      </c>
      <c r="Z6" s="3">
        <v>16060</v>
      </c>
      <c r="AA6" s="3">
        <v>2667.24</v>
      </c>
      <c r="AB6" s="6">
        <f t="shared" si="0"/>
        <v>6.8508960489995191E-2</v>
      </c>
    </row>
    <row r="7" spans="1:29" s="22" customFormat="1" ht="12" customHeight="1" x14ac:dyDescent="0.2">
      <c r="A7" s="1">
        <v>8729195</v>
      </c>
      <c r="B7" s="2">
        <v>8729195</v>
      </c>
      <c r="C7" s="2">
        <v>87291952</v>
      </c>
      <c r="D7" s="2" t="s">
        <v>128</v>
      </c>
      <c r="E7" s="3">
        <v>2142</v>
      </c>
      <c r="F7" s="3">
        <v>2142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189</v>
      </c>
      <c r="O7" s="2" t="s">
        <v>183</v>
      </c>
      <c r="P7" s="2" t="s">
        <v>182</v>
      </c>
      <c r="Q7" s="2" t="s">
        <v>184</v>
      </c>
      <c r="R7" s="4">
        <v>54602</v>
      </c>
      <c r="S7" s="2" t="s">
        <v>209</v>
      </c>
      <c r="T7" s="2" t="s">
        <v>210</v>
      </c>
      <c r="U7" s="2" t="s">
        <v>211</v>
      </c>
      <c r="V7" s="4">
        <v>15540</v>
      </c>
      <c r="W7" s="4" t="s">
        <v>212</v>
      </c>
      <c r="X7" s="4">
        <v>1</v>
      </c>
      <c r="Y7" s="3">
        <v>941549.25</v>
      </c>
      <c r="Z7" s="3">
        <v>2142</v>
      </c>
      <c r="AA7" s="3">
        <v>0</v>
      </c>
      <c r="AB7" s="6">
        <f t="shared" si="0"/>
        <v>2.2749739325903556E-3</v>
      </c>
    </row>
    <row r="8" spans="1:29" s="22" customFormat="1" ht="12" customHeight="1" x14ac:dyDescent="0.2">
      <c r="A8" s="1">
        <v>8704257</v>
      </c>
      <c r="B8" s="2">
        <v>8704257</v>
      </c>
      <c r="C8" s="2">
        <v>87042572</v>
      </c>
      <c r="D8" s="2" t="s">
        <v>128</v>
      </c>
      <c r="E8" s="3">
        <v>2142</v>
      </c>
      <c r="F8" s="3">
        <v>2142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189</v>
      </c>
      <c r="O8" s="2" t="s">
        <v>183</v>
      </c>
      <c r="P8" s="2" t="s">
        <v>182</v>
      </c>
      <c r="Q8" s="2" t="s">
        <v>184</v>
      </c>
      <c r="R8" s="4">
        <v>54602</v>
      </c>
      <c r="S8" s="2" t="s">
        <v>213</v>
      </c>
      <c r="T8" s="2" t="s">
        <v>180</v>
      </c>
      <c r="U8" s="2" t="s">
        <v>181</v>
      </c>
      <c r="V8" s="4">
        <v>54713</v>
      </c>
      <c r="W8" s="4" t="s">
        <v>203</v>
      </c>
      <c r="X8" s="4">
        <v>1</v>
      </c>
      <c r="Y8" s="3">
        <v>141502.69</v>
      </c>
      <c r="Z8" s="3">
        <v>2142</v>
      </c>
      <c r="AA8" s="3">
        <v>0</v>
      </c>
      <c r="AB8" s="6">
        <f t="shared" si="0"/>
        <v>1.5137521413903862E-2</v>
      </c>
    </row>
    <row r="9" spans="1:29" s="22" customFormat="1" ht="12" customHeight="1" x14ac:dyDescent="0.2">
      <c r="A9" s="1">
        <v>8744764</v>
      </c>
      <c r="B9" s="2">
        <v>8744764</v>
      </c>
      <c r="C9" s="2">
        <v>87447642</v>
      </c>
      <c r="D9" s="2" t="s">
        <v>128</v>
      </c>
      <c r="E9" s="3">
        <v>14587.24</v>
      </c>
      <c r="F9" s="3">
        <v>13640</v>
      </c>
      <c r="G9" s="3">
        <v>0</v>
      </c>
      <c r="H9" s="3">
        <v>0</v>
      </c>
      <c r="I9" s="3">
        <v>0</v>
      </c>
      <c r="J9" s="3">
        <v>0</v>
      </c>
      <c r="K9" s="3">
        <v>280</v>
      </c>
      <c r="L9" s="3">
        <v>0</v>
      </c>
      <c r="M9" s="3">
        <v>667.24</v>
      </c>
      <c r="N9" s="2" t="s">
        <v>189</v>
      </c>
      <c r="O9" s="2" t="s">
        <v>183</v>
      </c>
      <c r="P9" s="2" t="s">
        <v>182</v>
      </c>
      <c r="Q9" s="2" t="s">
        <v>184</v>
      </c>
      <c r="R9" s="4">
        <v>54602</v>
      </c>
      <c r="S9" s="2" t="s">
        <v>214</v>
      </c>
      <c r="T9" s="2" t="s">
        <v>187</v>
      </c>
      <c r="U9" s="2" t="s">
        <v>178</v>
      </c>
      <c r="V9" s="4">
        <v>64650</v>
      </c>
      <c r="W9" s="4" t="s">
        <v>215</v>
      </c>
      <c r="X9" s="4">
        <v>2</v>
      </c>
      <c r="Y9" s="3">
        <v>4625002.2</v>
      </c>
      <c r="Z9" s="3">
        <v>13640</v>
      </c>
      <c r="AA9" s="3">
        <v>947.24</v>
      </c>
      <c r="AB9" s="6">
        <f t="shared" si="0"/>
        <v>2.949187786332296E-3</v>
      </c>
    </row>
    <row r="10" spans="1:29" s="22" customFormat="1" ht="12" customHeight="1" x14ac:dyDescent="0.2">
      <c r="A10" s="1">
        <v>8735691</v>
      </c>
      <c r="B10" s="2">
        <v>8735691</v>
      </c>
      <c r="C10" s="2">
        <v>87356912</v>
      </c>
      <c r="D10" s="2" t="s">
        <v>128</v>
      </c>
      <c r="E10" s="3">
        <v>2142</v>
      </c>
      <c r="F10" s="3">
        <v>2142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189</v>
      </c>
      <c r="O10" s="2" t="s">
        <v>183</v>
      </c>
      <c r="P10" s="2" t="s">
        <v>182</v>
      </c>
      <c r="Q10" s="2" t="s">
        <v>184</v>
      </c>
      <c r="R10" s="4">
        <v>54602</v>
      </c>
      <c r="S10" s="2" t="s">
        <v>179</v>
      </c>
      <c r="T10" s="2" t="s">
        <v>180</v>
      </c>
      <c r="U10" s="2" t="s">
        <v>181</v>
      </c>
      <c r="V10" s="4">
        <v>54713</v>
      </c>
      <c r="W10" s="4" t="s">
        <v>203</v>
      </c>
      <c r="X10" s="4">
        <v>1</v>
      </c>
      <c r="Y10" s="3">
        <v>52108.959999999999</v>
      </c>
      <c r="Z10" s="3">
        <v>2142</v>
      </c>
      <c r="AA10" s="3">
        <v>0</v>
      </c>
      <c r="AB10" s="6">
        <f t="shared" si="0"/>
        <v>4.1106174446774606E-2</v>
      </c>
    </row>
    <row r="11" spans="1:29" s="22" customFormat="1" ht="12" customHeight="1" x14ac:dyDescent="0.2">
      <c r="A11" s="1">
        <v>8749388</v>
      </c>
      <c r="B11" s="2">
        <v>8749388</v>
      </c>
      <c r="C11" s="2">
        <v>87493882</v>
      </c>
      <c r="D11" s="2" t="s">
        <v>128</v>
      </c>
      <c r="E11" s="3">
        <v>2142</v>
      </c>
      <c r="F11" s="3">
        <v>2142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189</v>
      </c>
      <c r="O11" s="2" t="s">
        <v>183</v>
      </c>
      <c r="P11" s="2" t="s">
        <v>182</v>
      </c>
      <c r="Q11" s="2" t="s">
        <v>184</v>
      </c>
      <c r="R11" s="4">
        <v>54602</v>
      </c>
      <c r="S11" s="2" t="s">
        <v>216</v>
      </c>
      <c r="T11" s="2" t="s">
        <v>217</v>
      </c>
      <c r="U11" s="2" t="s">
        <v>181</v>
      </c>
      <c r="V11" s="4">
        <v>54130</v>
      </c>
      <c r="W11" s="4" t="s">
        <v>218</v>
      </c>
      <c r="X11" s="4">
        <v>1</v>
      </c>
      <c r="Y11" s="3">
        <v>5287375</v>
      </c>
      <c r="Z11" s="3">
        <v>2142</v>
      </c>
      <c r="AA11" s="3">
        <v>0</v>
      </c>
      <c r="AB11" s="6">
        <f t="shared" si="0"/>
        <v>4.0511596018818412E-4</v>
      </c>
    </row>
    <row r="12" spans="1:29" s="22" customFormat="1" ht="12" customHeight="1" x14ac:dyDescent="0.2">
      <c r="A12" s="1">
        <v>8730532</v>
      </c>
      <c r="B12" s="2">
        <v>8730532</v>
      </c>
      <c r="C12" s="2">
        <v>87305322</v>
      </c>
      <c r="D12" s="2" t="s">
        <v>128</v>
      </c>
      <c r="E12" s="3">
        <v>2142</v>
      </c>
      <c r="F12" s="3">
        <v>2142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189</v>
      </c>
      <c r="O12" s="2" t="s">
        <v>183</v>
      </c>
      <c r="P12" s="2" t="s">
        <v>182</v>
      </c>
      <c r="Q12" s="2" t="s">
        <v>184</v>
      </c>
      <c r="R12" s="4">
        <v>54602</v>
      </c>
      <c r="S12" s="2" t="s">
        <v>219</v>
      </c>
      <c r="T12" s="2" t="s">
        <v>210</v>
      </c>
      <c r="U12" s="2" t="s">
        <v>211</v>
      </c>
      <c r="V12" s="4">
        <v>3810</v>
      </c>
      <c r="W12" s="4" t="s">
        <v>220</v>
      </c>
      <c r="X12" s="4">
        <v>3</v>
      </c>
      <c r="Y12" s="3">
        <v>91802.5</v>
      </c>
      <c r="Z12" s="3">
        <v>2142</v>
      </c>
      <c r="AA12" s="3">
        <v>0</v>
      </c>
      <c r="AB12" s="6">
        <f t="shared" si="0"/>
        <v>2.3332697911276925E-2</v>
      </c>
    </row>
    <row r="13" spans="1:29" s="22" customFormat="1" ht="12" customHeight="1" x14ac:dyDescent="0.2">
      <c r="A13" s="1">
        <v>8744784</v>
      </c>
      <c r="B13" s="2">
        <v>8744784</v>
      </c>
      <c r="C13" s="2">
        <v>87447842</v>
      </c>
      <c r="D13" s="2" t="s">
        <v>128</v>
      </c>
      <c r="E13" s="3">
        <v>2142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189</v>
      </c>
      <c r="O13" s="2" t="s">
        <v>183</v>
      </c>
      <c r="P13" s="2" t="s">
        <v>182</v>
      </c>
      <c r="Q13" s="2" t="s">
        <v>184</v>
      </c>
      <c r="R13" s="4">
        <v>54602</v>
      </c>
      <c r="S13" s="2" t="s">
        <v>216</v>
      </c>
      <c r="T13" s="2" t="s">
        <v>217</v>
      </c>
      <c r="U13" s="2" t="s">
        <v>181</v>
      </c>
      <c r="V13" s="4">
        <v>54130</v>
      </c>
      <c r="W13" s="4" t="s">
        <v>218</v>
      </c>
      <c r="X13" s="4">
        <v>1</v>
      </c>
      <c r="Y13" s="3">
        <v>2416390</v>
      </c>
      <c r="Z13" s="3">
        <v>2142</v>
      </c>
      <c r="AA13" s="3">
        <v>0</v>
      </c>
      <c r="AB13" s="6">
        <f t="shared" si="0"/>
        <v>8.8644631040519118E-4</v>
      </c>
    </row>
    <row r="14" spans="1:29" s="22" customFormat="1" ht="12" customHeight="1" x14ac:dyDescent="0.2">
      <c r="A14" s="1">
        <v>8750248</v>
      </c>
      <c r="B14" s="2">
        <v>8750248</v>
      </c>
      <c r="C14" s="2">
        <v>87502482</v>
      </c>
      <c r="D14" s="2" t="s">
        <v>128</v>
      </c>
      <c r="E14" s="3">
        <v>2142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189</v>
      </c>
      <c r="O14" s="2" t="s">
        <v>183</v>
      </c>
      <c r="P14" s="2" t="s">
        <v>182</v>
      </c>
      <c r="Q14" s="2" t="s">
        <v>184</v>
      </c>
      <c r="R14" s="4">
        <v>54602</v>
      </c>
      <c r="S14" s="2" t="s">
        <v>221</v>
      </c>
      <c r="T14" s="2" t="s">
        <v>217</v>
      </c>
      <c r="U14" s="2" t="s">
        <v>181</v>
      </c>
      <c r="V14" s="4">
        <v>54075</v>
      </c>
      <c r="W14" s="4" t="s">
        <v>222</v>
      </c>
      <c r="X14" s="4">
        <v>1</v>
      </c>
      <c r="Y14" s="3">
        <v>5250000</v>
      </c>
      <c r="Z14" s="3">
        <v>2142</v>
      </c>
      <c r="AA14" s="3">
        <v>0</v>
      </c>
      <c r="AB14" s="6">
        <f t="shared" si="0"/>
        <v>4.08E-4</v>
      </c>
    </row>
    <row r="15" spans="1:29" s="22" customFormat="1" ht="12" customHeight="1" x14ac:dyDescent="0.2">
      <c r="A15" s="1">
        <v>8731519</v>
      </c>
      <c r="B15" s="2">
        <v>8731519</v>
      </c>
      <c r="C15" s="2">
        <v>87315192</v>
      </c>
      <c r="D15" s="2" t="s">
        <v>128</v>
      </c>
      <c r="E15" s="3">
        <v>1632</v>
      </c>
      <c r="F15" s="3">
        <v>1632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223</v>
      </c>
      <c r="O15" s="2" t="s">
        <v>183</v>
      </c>
      <c r="P15" s="2" t="s">
        <v>182</v>
      </c>
      <c r="Q15" s="2" t="s">
        <v>184</v>
      </c>
      <c r="R15" s="4">
        <v>54602</v>
      </c>
      <c r="S15" s="2" t="s">
        <v>196</v>
      </c>
      <c r="T15" s="2" t="s">
        <v>182</v>
      </c>
      <c r="U15" s="2" t="s">
        <v>181</v>
      </c>
      <c r="V15" s="4">
        <v>54600</v>
      </c>
      <c r="W15" s="4" t="s">
        <v>197</v>
      </c>
      <c r="X15" s="4">
        <v>1</v>
      </c>
      <c r="Y15" s="3">
        <v>7411250</v>
      </c>
      <c r="Z15" s="3">
        <v>1632</v>
      </c>
      <c r="AA15" s="3">
        <v>0</v>
      </c>
      <c r="AB15" s="6">
        <f t="shared" si="0"/>
        <v>2.202057682577163E-4</v>
      </c>
    </row>
    <row r="16" spans="1:29" s="22" customFormat="1" ht="12" customHeight="1" x14ac:dyDescent="0.2">
      <c r="A16" s="1">
        <v>8731499</v>
      </c>
      <c r="B16" s="2">
        <v>8731499</v>
      </c>
      <c r="C16" s="2">
        <v>87314992</v>
      </c>
      <c r="D16" s="2" t="s">
        <v>128</v>
      </c>
      <c r="E16" s="3">
        <v>12668.79</v>
      </c>
      <c r="F16" s="3">
        <v>10780</v>
      </c>
      <c r="G16" s="3">
        <v>0</v>
      </c>
      <c r="H16" s="3">
        <v>0</v>
      </c>
      <c r="I16" s="3">
        <v>0</v>
      </c>
      <c r="J16" s="3">
        <v>0</v>
      </c>
      <c r="K16" s="3">
        <v>800</v>
      </c>
      <c r="L16" s="3">
        <v>0</v>
      </c>
      <c r="M16" s="3">
        <v>1088.79</v>
      </c>
      <c r="N16" s="2" t="s">
        <v>189</v>
      </c>
      <c r="O16" s="2" t="s">
        <v>183</v>
      </c>
      <c r="P16" s="2" t="s">
        <v>182</v>
      </c>
      <c r="Q16" s="2" t="s">
        <v>184</v>
      </c>
      <c r="R16" s="4">
        <v>54602</v>
      </c>
      <c r="S16" s="2" t="s">
        <v>205</v>
      </c>
      <c r="T16" s="2" t="s">
        <v>194</v>
      </c>
      <c r="U16" s="2" t="s">
        <v>186</v>
      </c>
      <c r="V16" s="4">
        <v>45670</v>
      </c>
      <c r="W16" s="4" t="s">
        <v>224</v>
      </c>
      <c r="X16" s="4">
        <v>2</v>
      </c>
      <c r="Y16" s="3">
        <v>562867.05000000005</v>
      </c>
      <c r="Z16" s="3">
        <v>10780</v>
      </c>
      <c r="AA16" s="3">
        <v>1888.79</v>
      </c>
      <c r="AB16" s="6">
        <f t="shared" si="0"/>
        <v>1.9151947160523961E-2</v>
      </c>
    </row>
    <row r="17" spans="1:28" s="22" customFormat="1" ht="12" customHeight="1" x14ac:dyDescent="0.2">
      <c r="A17" s="1">
        <v>8716804</v>
      </c>
      <c r="B17" s="2">
        <v>8716804</v>
      </c>
      <c r="C17" s="2">
        <v>87168042</v>
      </c>
      <c r="D17" s="2" t="s">
        <v>128</v>
      </c>
      <c r="E17" s="3">
        <v>44725.15</v>
      </c>
      <c r="F17" s="3">
        <v>40920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3805.15</v>
      </c>
      <c r="N17" s="2" t="s">
        <v>189</v>
      </c>
      <c r="O17" s="2" t="s">
        <v>183</v>
      </c>
      <c r="P17" s="2" t="s">
        <v>182</v>
      </c>
      <c r="Q17" s="2" t="s">
        <v>184</v>
      </c>
      <c r="R17" s="4">
        <v>54602</v>
      </c>
      <c r="S17" s="2" t="s">
        <v>198</v>
      </c>
      <c r="T17" s="2" t="s">
        <v>192</v>
      </c>
      <c r="U17" s="2" t="s">
        <v>193</v>
      </c>
      <c r="V17" s="4">
        <v>22683</v>
      </c>
      <c r="W17" s="4" t="s">
        <v>225</v>
      </c>
      <c r="X17" s="4">
        <v>1</v>
      </c>
      <c r="Y17" s="3">
        <v>843263.2</v>
      </c>
      <c r="Z17" s="3">
        <v>40920</v>
      </c>
      <c r="AA17" s="3">
        <v>3805.15</v>
      </c>
      <c r="AB17" s="6">
        <f t="shared" si="0"/>
        <v>4.8525774633590084E-2</v>
      </c>
    </row>
    <row r="18" spans="1:28" s="22" customFormat="1" ht="12" customHeight="1" x14ac:dyDescent="0.2">
      <c r="A18" s="1">
        <v>8753255</v>
      </c>
      <c r="B18" s="2">
        <v>8753255</v>
      </c>
      <c r="C18" s="2">
        <v>87532552</v>
      </c>
      <c r="D18" s="2" t="s">
        <v>128</v>
      </c>
      <c r="E18" s="3">
        <v>14587.24</v>
      </c>
      <c r="F18" s="3">
        <v>13640</v>
      </c>
      <c r="G18" s="3">
        <v>0</v>
      </c>
      <c r="H18" s="3">
        <v>0</v>
      </c>
      <c r="I18" s="3">
        <v>0</v>
      </c>
      <c r="J18" s="3">
        <v>0</v>
      </c>
      <c r="K18" s="3">
        <v>280</v>
      </c>
      <c r="L18" s="3">
        <v>0</v>
      </c>
      <c r="M18" s="3">
        <v>667.24</v>
      </c>
      <c r="N18" s="2" t="s">
        <v>189</v>
      </c>
      <c r="O18" s="2" t="s">
        <v>183</v>
      </c>
      <c r="P18" s="2" t="s">
        <v>182</v>
      </c>
      <c r="Q18" s="2" t="s">
        <v>184</v>
      </c>
      <c r="R18" s="4">
        <v>54602</v>
      </c>
      <c r="S18" s="2" t="s">
        <v>214</v>
      </c>
      <c r="T18" s="2" t="s">
        <v>187</v>
      </c>
      <c r="U18" s="2" t="s">
        <v>178</v>
      </c>
      <c r="V18" s="4">
        <v>64650</v>
      </c>
      <c r="W18" s="4" t="s">
        <v>215</v>
      </c>
      <c r="X18" s="4">
        <v>1</v>
      </c>
      <c r="Y18" s="3">
        <v>2887500</v>
      </c>
      <c r="Z18" s="3">
        <v>13640</v>
      </c>
      <c r="AA18" s="3">
        <v>947.24</v>
      </c>
      <c r="AB18" s="6">
        <f t="shared" si="0"/>
        <v>4.7238095238095242E-3</v>
      </c>
    </row>
    <row r="19" spans="1:28" s="22" customFormat="1" ht="12" customHeight="1" x14ac:dyDescent="0.2">
      <c r="A19" s="1">
        <v>8730534</v>
      </c>
      <c r="B19" s="2">
        <v>8730534</v>
      </c>
      <c r="C19" s="2">
        <v>87305342</v>
      </c>
      <c r="D19" s="2" t="s">
        <v>128</v>
      </c>
      <c r="E19" s="3">
        <v>2142</v>
      </c>
      <c r="F19" s="3">
        <v>2142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189</v>
      </c>
      <c r="O19" s="2" t="s">
        <v>183</v>
      </c>
      <c r="P19" s="2" t="s">
        <v>182</v>
      </c>
      <c r="Q19" s="2" t="s">
        <v>184</v>
      </c>
      <c r="R19" s="4">
        <v>54602</v>
      </c>
      <c r="S19" s="2" t="s">
        <v>226</v>
      </c>
      <c r="T19" s="2" t="s">
        <v>210</v>
      </c>
      <c r="U19" s="2" t="s">
        <v>211</v>
      </c>
      <c r="V19" s="4">
        <v>3100</v>
      </c>
      <c r="W19" s="4" t="s">
        <v>227</v>
      </c>
      <c r="X19" s="4">
        <v>2</v>
      </c>
      <c r="Y19" s="3">
        <v>1094923.48</v>
      </c>
      <c r="Z19" s="3">
        <v>2142</v>
      </c>
      <c r="AA19" s="3">
        <v>0</v>
      </c>
      <c r="AB19" s="6">
        <f t="shared" si="0"/>
        <v>1.9563010923831863E-3</v>
      </c>
    </row>
    <row r="20" spans="1:28" s="22" customFormat="1" ht="12" customHeight="1" x14ac:dyDescent="0.2">
      <c r="A20" s="1">
        <v>8747201</v>
      </c>
      <c r="B20" s="2">
        <v>8747201</v>
      </c>
      <c r="C20" s="2">
        <v>87472012</v>
      </c>
      <c r="D20" s="2" t="s">
        <v>128</v>
      </c>
      <c r="E20" s="3">
        <v>23617.56</v>
      </c>
      <c r="F20" s="3">
        <v>21890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1727.56</v>
      </c>
      <c r="N20" s="2" t="s">
        <v>189</v>
      </c>
      <c r="O20" s="2" t="s">
        <v>183</v>
      </c>
      <c r="P20" s="2" t="s">
        <v>182</v>
      </c>
      <c r="Q20" s="2" t="s">
        <v>184</v>
      </c>
      <c r="R20" s="4">
        <v>54602</v>
      </c>
      <c r="S20" s="2" t="s">
        <v>198</v>
      </c>
      <c r="T20" s="2" t="s">
        <v>190</v>
      </c>
      <c r="U20" s="2" t="s">
        <v>191</v>
      </c>
      <c r="V20" s="4">
        <v>31100</v>
      </c>
      <c r="W20" s="4" t="s">
        <v>228</v>
      </c>
      <c r="X20" s="4">
        <v>1</v>
      </c>
      <c r="Y20" s="3">
        <v>474854.6</v>
      </c>
      <c r="Z20" s="3">
        <v>21890</v>
      </c>
      <c r="AA20" s="3">
        <v>1727.56</v>
      </c>
      <c r="AB20" s="6">
        <f t="shared" si="0"/>
        <v>4.6098321465139015E-2</v>
      </c>
    </row>
    <row r="21" spans="1:28" s="22" customFormat="1" ht="12" customHeight="1" x14ac:dyDescent="0.2">
      <c r="A21" s="1">
        <v>8745055</v>
      </c>
      <c r="B21" s="2">
        <v>8745055</v>
      </c>
      <c r="C21" s="2">
        <v>87450552</v>
      </c>
      <c r="D21" s="2" t="s">
        <v>128</v>
      </c>
      <c r="E21" s="3">
        <v>2142</v>
      </c>
      <c r="F21" s="3">
        <v>2142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" t="s">
        <v>189</v>
      </c>
      <c r="O21" s="2" t="s">
        <v>183</v>
      </c>
      <c r="P21" s="2" t="s">
        <v>182</v>
      </c>
      <c r="Q21" s="2" t="s">
        <v>184</v>
      </c>
      <c r="R21" s="4">
        <v>54602</v>
      </c>
      <c r="S21" s="2" t="s">
        <v>221</v>
      </c>
      <c r="T21" s="2" t="s">
        <v>217</v>
      </c>
      <c r="U21" s="2" t="s">
        <v>181</v>
      </c>
      <c r="V21" s="4">
        <v>54075</v>
      </c>
      <c r="W21" s="4" t="s">
        <v>222</v>
      </c>
      <c r="X21" s="4">
        <v>1</v>
      </c>
      <c r="Y21" s="3">
        <v>10500000</v>
      </c>
      <c r="Z21" s="3">
        <v>2142</v>
      </c>
      <c r="AA21" s="3">
        <v>0</v>
      </c>
      <c r="AB21" s="6">
        <f t="shared" si="0"/>
        <v>2.04E-4</v>
      </c>
    </row>
    <row r="22" spans="1:28" s="22" customFormat="1" ht="12" customHeight="1" x14ac:dyDescent="0.2">
      <c r="A22" s="1">
        <v>8731520</v>
      </c>
      <c r="B22" s="2">
        <v>8731520</v>
      </c>
      <c r="C22" s="2">
        <v>87315202</v>
      </c>
      <c r="D22" s="2" t="s">
        <v>128</v>
      </c>
      <c r="E22" s="3">
        <v>1632</v>
      </c>
      <c r="F22" s="3">
        <v>1632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223</v>
      </c>
      <c r="O22" s="2" t="s">
        <v>183</v>
      </c>
      <c r="P22" s="2" t="s">
        <v>182</v>
      </c>
      <c r="Q22" s="2" t="s">
        <v>184</v>
      </c>
      <c r="R22" s="4">
        <v>54602</v>
      </c>
      <c r="S22" s="2" t="s">
        <v>196</v>
      </c>
      <c r="T22" s="2" t="s">
        <v>182</v>
      </c>
      <c r="U22" s="2" t="s">
        <v>181</v>
      </c>
      <c r="V22" s="4">
        <v>54600</v>
      </c>
      <c r="W22" s="4" t="s">
        <v>197</v>
      </c>
      <c r="X22" s="4">
        <v>1</v>
      </c>
      <c r="Y22" s="3">
        <v>4494000</v>
      </c>
      <c r="Z22" s="3">
        <v>1632</v>
      </c>
      <c r="AA22" s="3">
        <v>0</v>
      </c>
      <c r="AB22" s="6">
        <f t="shared" si="0"/>
        <v>3.6315086782376502E-4</v>
      </c>
    </row>
    <row r="23" spans="1:28" s="22" customFormat="1" ht="12" customHeight="1" x14ac:dyDescent="0.2">
      <c r="A23" s="1">
        <v>8731500</v>
      </c>
      <c r="B23" s="2">
        <v>8731500</v>
      </c>
      <c r="C23" s="2">
        <v>87315002</v>
      </c>
      <c r="D23" s="2" t="s">
        <v>128</v>
      </c>
      <c r="E23" s="3">
        <v>15640</v>
      </c>
      <c r="F23" s="3">
        <v>13640</v>
      </c>
      <c r="G23" s="3">
        <v>0</v>
      </c>
      <c r="H23" s="3">
        <v>0</v>
      </c>
      <c r="I23" s="3">
        <v>0</v>
      </c>
      <c r="J23" s="3">
        <v>0</v>
      </c>
      <c r="K23" s="3">
        <v>1200</v>
      </c>
      <c r="L23" s="3">
        <v>0</v>
      </c>
      <c r="M23" s="3">
        <v>800</v>
      </c>
      <c r="N23" s="2" t="s">
        <v>189</v>
      </c>
      <c r="O23" s="2" t="s">
        <v>183</v>
      </c>
      <c r="P23" s="2" t="s">
        <v>182</v>
      </c>
      <c r="Q23" s="2" t="s">
        <v>184</v>
      </c>
      <c r="R23" s="4">
        <v>54602</v>
      </c>
      <c r="S23" s="2" t="s">
        <v>205</v>
      </c>
      <c r="T23" s="2" t="s">
        <v>188</v>
      </c>
      <c r="U23" s="2" t="s">
        <v>178</v>
      </c>
      <c r="V23" s="4">
        <v>65580</v>
      </c>
      <c r="W23" s="4" t="s">
        <v>195</v>
      </c>
      <c r="X23" s="4">
        <v>2</v>
      </c>
      <c r="Y23" s="3">
        <v>151613.99</v>
      </c>
      <c r="Z23" s="3">
        <v>13640</v>
      </c>
      <c r="AA23" s="3">
        <v>2000</v>
      </c>
      <c r="AB23" s="6">
        <f t="shared" si="0"/>
        <v>8.9965312567791403E-2</v>
      </c>
    </row>
    <row r="24" spans="1:28" s="22" customFormat="1" ht="12" customHeight="1" x14ac:dyDescent="0.2">
      <c r="A24" s="1">
        <v>8733071</v>
      </c>
      <c r="B24" s="2">
        <v>8733071</v>
      </c>
      <c r="C24" s="2">
        <v>87330712</v>
      </c>
      <c r="D24" s="2" t="s">
        <v>128</v>
      </c>
      <c r="E24" s="3">
        <v>2142</v>
      </c>
      <c r="F24" s="3">
        <v>2142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189</v>
      </c>
      <c r="O24" s="2" t="s">
        <v>183</v>
      </c>
      <c r="P24" s="2" t="s">
        <v>182</v>
      </c>
      <c r="Q24" s="2" t="s">
        <v>184</v>
      </c>
      <c r="R24" s="4">
        <v>54602</v>
      </c>
      <c r="S24" s="2" t="s">
        <v>216</v>
      </c>
      <c r="T24" s="2" t="s">
        <v>217</v>
      </c>
      <c r="U24" s="2" t="s">
        <v>181</v>
      </c>
      <c r="V24" s="4">
        <v>54130</v>
      </c>
      <c r="W24" s="4" t="s">
        <v>218</v>
      </c>
      <c r="X24" s="4">
        <v>1</v>
      </c>
      <c r="Y24" s="3">
        <v>7886550</v>
      </c>
      <c r="Z24" s="3">
        <v>2142</v>
      </c>
      <c r="AA24" s="3">
        <v>0</v>
      </c>
      <c r="AB24" s="6">
        <f t="shared" si="0"/>
        <v>2.7160165091199575E-4</v>
      </c>
    </row>
    <row r="25" spans="1:28" s="22" customFormat="1" ht="12" customHeight="1" x14ac:dyDescent="0.2">
      <c r="A25" s="1">
        <v>8747192</v>
      </c>
      <c r="B25" s="2">
        <v>8747192</v>
      </c>
      <c r="C25" s="2">
        <v>87471922</v>
      </c>
      <c r="D25" s="2" t="s">
        <v>128</v>
      </c>
      <c r="E25" s="3">
        <v>22894.13</v>
      </c>
      <c r="F25" s="3">
        <v>20020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2874.13</v>
      </c>
      <c r="N25" s="2" t="s">
        <v>189</v>
      </c>
      <c r="O25" s="2" t="s">
        <v>183</v>
      </c>
      <c r="P25" s="2" t="s">
        <v>182</v>
      </c>
      <c r="Q25" s="2" t="s">
        <v>184</v>
      </c>
      <c r="R25" s="4">
        <v>54602</v>
      </c>
      <c r="S25" s="2" t="s">
        <v>229</v>
      </c>
      <c r="T25" s="2" t="s">
        <v>230</v>
      </c>
      <c r="U25" s="2" t="s">
        <v>231</v>
      </c>
      <c r="V25" s="4">
        <v>80104</v>
      </c>
      <c r="W25" s="4" t="s">
        <v>232</v>
      </c>
      <c r="X25" s="4">
        <v>1</v>
      </c>
      <c r="Y25" s="3">
        <v>554677.80000000005</v>
      </c>
      <c r="Z25" s="3">
        <v>20020</v>
      </c>
      <c r="AA25" s="3">
        <v>2874.13</v>
      </c>
      <c r="AB25" s="6">
        <f t="shared" si="0"/>
        <v>3.6093025536626848E-2</v>
      </c>
    </row>
    <row r="26" spans="1:28" s="22" customFormat="1" ht="12" customHeight="1" x14ac:dyDescent="0.2">
      <c r="A26" s="1">
        <v>8744782</v>
      </c>
      <c r="B26" s="2">
        <v>8744782</v>
      </c>
      <c r="C26" s="2">
        <v>87447822</v>
      </c>
      <c r="D26" s="2" t="s">
        <v>128</v>
      </c>
      <c r="E26" s="3">
        <v>2142</v>
      </c>
      <c r="F26" s="3">
        <v>2142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189</v>
      </c>
      <c r="O26" s="2" t="s">
        <v>183</v>
      </c>
      <c r="P26" s="2" t="s">
        <v>182</v>
      </c>
      <c r="Q26" s="2" t="s">
        <v>184</v>
      </c>
      <c r="R26" s="4">
        <v>54602</v>
      </c>
      <c r="S26" s="2" t="s">
        <v>216</v>
      </c>
      <c r="T26" s="2" t="s">
        <v>217</v>
      </c>
      <c r="U26" s="2" t="s">
        <v>181</v>
      </c>
      <c r="V26" s="4">
        <v>54130</v>
      </c>
      <c r="W26" s="4" t="s">
        <v>218</v>
      </c>
      <c r="X26" s="4">
        <v>1</v>
      </c>
      <c r="Y26" s="3">
        <v>2416390</v>
      </c>
      <c r="Z26" s="3">
        <v>2142</v>
      </c>
      <c r="AA26" s="3">
        <v>0</v>
      </c>
      <c r="AB26" s="6">
        <f t="shared" si="0"/>
        <v>8.8644631040519118E-4</v>
      </c>
    </row>
    <row r="27" spans="1:28" s="22" customFormat="1" ht="12" customHeight="1" x14ac:dyDescent="0.2">
      <c r="A27" s="1">
        <v>8693583</v>
      </c>
      <c r="B27" s="2">
        <v>8693583</v>
      </c>
      <c r="C27" s="2">
        <v>86935832</v>
      </c>
      <c r="D27" s="2" t="s">
        <v>128</v>
      </c>
      <c r="E27" s="3">
        <v>1632</v>
      </c>
      <c r="F27" s="3">
        <v>1632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223</v>
      </c>
      <c r="O27" s="2" t="s">
        <v>183</v>
      </c>
      <c r="P27" s="2" t="s">
        <v>182</v>
      </c>
      <c r="Q27" s="2" t="s">
        <v>184</v>
      </c>
      <c r="R27" s="4">
        <v>54602</v>
      </c>
      <c r="S27" s="2" t="s">
        <v>233</v>
      </c>
      <c r="T27" s="2" t="s">
        <v>210</v>
      </c>
      <c r="U27" s="2" t="s">
        <v>211</v>
      </c>
      <c r="V27" s="4">
        <v>9810</v>
      </c>
      <c r="W27" s="4" t="s">
        <v>234</v>
      </c>
      <c r="X27" s="4">
        <v>1</v>
      </c>
      <c r="Y27" s="3">
        <v>39564.5</v>
      </c>
      <c r="Z27" s="3">
        <v>1632</v>
      </c>
      <c r="AA27" s="3">
        <v>0</v>
      </c>
      <c r="AB27" s="6">
        <f t="shared" si="0"/>
        <v>4.1249099571585637E-2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59820205.899999999</v>
      </c>
      <c r="Z183" s="80">
        <f>SUM(Z3:Z182)</f>
        <v>220790</v>
      </c>
      <c r="AA183" s="80">
        <f>SUM(AA3:AA182)</f>
        <v>21384.05</v>
      </c>
      <c r="AB183" s="6">
        <f t="shared" si="2"/>
        <v>3.6908933474600427E-3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220790</v>
      </c>
      <c r="V186" s="97">
        <f>+AA183</f>
        <v>21384.05</v>
      </c>
      <c r="W186" s="97"/>
      <c r="X186" s="97"/>
      <c r="Y186" s="98"/>
      <c r="Z186" s="99">
        <f>V186+U186</f>
        <v>242174.05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35326.400000000001</v>
      </c>
      <c r="V187" s="97">
        <f>V186*16%</f>
        <v>3421.4479999999999</v>
      </c>
      <c r="W187" s="97"/>
      <c r="X187" s="97"/>
      <c r="Y187" s="98"/>
      <c r="Z187" s="99">
        <f>V187+U187</f>
        <v>38747.847999999998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256116.4</v>
      </c>
      <c r="V188" s="97">
        <f>V186+V187</f>
        <v>24805.498</v>
      </c>
      <c r="W188" s="97"/>
      <c r="X188" s="97"/>
      <c r="Y188" s="98"/>
      <c r="Z188" s="99">
        <f>V188+U188</f>
        <v>280921.89799999999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8831.6</v>
      </c>
      <c r="V189" s="98"/>
      <c r="W189" s="98"/>
      <c r="X189" s="98"/>
      <c r="Y189" s="98"/>
      <c r="Z189" s="99">
        <f>U189</f>
        <v>8831.6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247284.8</v>
      </c>
      <c r="V190" s="102"/>
      <c r="W190" s="102"/>
      <c r="X190" s="102"/>
      <c r="Y190" s="102"/>
      <c r="Z190" s="103">
        <f>Z188-Z189</f>
        <v>272090.29800000001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9" t="s">
        <v>29</v>
      </c>
      <c r="E8" s="119"/>
      <c r="F8" s="119" t="s">
        <v>30</v>
      </c>
      <c r="G8" s="119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50"/>
  <sheetViews>
    <sheetView topLeftCell="A33" workbookViewId="0">
      <selection activeCell="E55" sqref="E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  <row r="48" spans="4:6" x14ac:dyDescent="0.2">
      <c r="D48" s="68" t="s">
        <v>172</v>
      </c>
      <c r="E48" s="68" t="s">
        <v>173</v>
      </c>
      <c r="F48" s="68" t="s">
        <v>173</v>
      </c>
    </row>
    <row r="49" spans="4:6" x14ac:dyDescent="0.2">
      <c r="D49" s="68" t="s">
        <v>174</v>
      </c>
      <c r="E49" s="68" t="s">
        <v>175</v>
      </c>
      <c r="F49" s="68" t="s">
        <v>175</v>
      </c>
    </row>
    <row r="50" spans="4:6" x14ac:dyDescent="0.2">
      <c r="D50" s="68" t="s">
        <v>176</v>
      </c>
      <c r="E50" s="68" t="s">
        <v>177</v>
      </c>
      <c r="F50" s="68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2017-10-20T20:02:15Z</dcterms:modified>
</cp:coreProperties>
</file>