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108" i="2" l="1"/>
  <c r="S64" i="2"/>
  <c r="T64" i="2" s="1"/>
  <c r="V64" i="2" s="1"/>
  <c r="S80" i="2"/>
  <c r="S96" i="2"/>
  <c r="T96" i="2" s="1"/>
  <c r="V96" i="2" s="1"/>
  <c r="S112" i="2"/>
  <c r="T112" i="2" s="1"/>
  <c r="S36" i="2"/>
  <c r="T36" i="2" s="1"/>
  <c r="S56" i="2"/>
  <c r="T56" i="2" s="1"/>
  <c r="V56" i="2" s="1"/>
  <c r="S60" i="2"/>
  <c r="T60" i="2" s="1"/>
  <c r="S68" i="2"/>
  <c r="T68" i="2" s="1"/>
  <c r="V68" i="2" s="1"/>
  <c r="S72" i="2"/>
  <c r="S76" i="2"/>
  <c r="T76" i="2" s="1"/>
  <c r="V76" i="2" s="1"/>
  <c r="S84" i="2"/>
  <c r="T84" i="2" s="1"/>
  <c r="V84" i="2" s="1"/>
  <c r="S88" i="2"/>
  <c r="T88" i="2" s="1"/>
  <c r="V88" i="2" s="1"/>
  <c r="S92" i="2"/>
  <c r="T92" i="2" s="1"/>
  <c r="S100" i="2"/>
  <c r="T100" i="2" s="1"/>
  <c r="V100" i="2" s="1"/>
  <c r="S104" i="2"/>
  <c r="T104" i="2" s="1"/>
  <c r="V104" i="2" s="1"/>
  <c r="S106" i="2"/>
  <c r="T106" i="2" s="1"/>
  <c r="V106" i="2" s="1"/>
  <c r="S110" i="2"/>
  <c r="T110" i="2" s="1"/>
  <c r="S69" i="2"/>
  <c r="T69" i="2" s="1"/>
  <c r="V69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11" i="2"/>
  <c r="T111" i="2" s="1"/>
  <c r="S18" i="2"/>
  <c r="T18" i="2" s="1"/>
  <c r="V18" i="2" s="1"/>
  <c r="T108" i="2"/>
  <c r="T72" i="2"/>
  <c r="V72" i="2" s="1"/>
  <c r="T80" i="2"/>
  <c r="V80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<sst xmlns="http://schemas.openxmlformats.org/spreadsheetml/2006/main" count="210" uniqueCount="186">
  <si>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</si>
  <si>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</si>
  <si>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</si>
  <si>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</si>
  <si>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</si>
  <si>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</si>
  <si>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</si>
  <si>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</si>
  <si>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</si>
  <si>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</si>
  <si>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</si>
  <si>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</si>
  <si>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</si>
  <si>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</si>
  <si>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</si>
  <si>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</si>
  <si>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</si>
  <si>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</si>
  <si>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</si>
  <si>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</si>
  <si>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</si>
  <si>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</si>
  <si>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</si>
  <si>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</si>
  <si>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</si>
  <si>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</si>
  <si>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</si>
  <si>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</si>
  <si>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</si>
  <si>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</si>
  <si>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</si>
  <si>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</si>
  <si>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</si>
  <si>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</si>
  <si>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</si>
  <si>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</si>
  <si>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</si>
  <si>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</si>
  <si>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</si>
  <si>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</si>
  <si>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</si>
  <si>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</si>
  <si>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</si>
  <si>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</si>
  <si>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</si>
  <si>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</si>
  <si>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</si>
  <si>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</si>
  <si>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</si>
  <si>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</si>
  <si>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</si>
  <si>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</si>
  <si>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</si>
  <si>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</si>
  <si>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</si>
  <si>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</si>
  <si>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</si>
  <si>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</si>
  <si>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</si>
  <si>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</si>
  <si>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</si>
  <si>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</si>
  <si>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</si>
  <si>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</si>
  <si>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</si>
  <si>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</si>
  <si>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</si>
  <si>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</si>
  <si>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</si>
  <si>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</si>
  <si>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</si>
  <si>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</si>
  <si>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</si>
  <si>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</si>
  <si>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</si>
  <si>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</si>
  <si>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</si>
  <si>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</si>
  <si>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</si>
  <si>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</si>
  <si>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</si>
  <si>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</si>
  <si>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</si>
  <si>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</si>
  <si>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</si>
  <si>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</si>
  <si>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</si>
  <si>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</si>
  <si>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</si>
  <si>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</si>
  <si>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</si>
  <si>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</si>
  <si>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</si>
  <si>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</si>
  <si>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</si>
  <si>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</si>
  <si>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</si>
  <si>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</si>
  <si>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</si>
  <si>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</si>
  <si>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</si>
  <si>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</si>
  <si>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</si>
  <si>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</si>
  <si>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</si>
  <si>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</si>
  <si>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</si>
  <si>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</si>
  <si>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</si>
  <si>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</si>
  <si>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</si>
  <si>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</si>
  <si>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</si>
  <si>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</si>
  <si>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</si>
  <si>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</si>
  <si>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</si>
  <si>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</si>
  <si>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</si>
  <si>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</si>
  <si>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</si>
  <si>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</si>
  <si>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</si>
  <si>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</si>
  <si>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</si>
  <si>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</si>
  <si>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</si>
  <si>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</si>
  <si>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</si>
  <si>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</si>
  <si>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</si>
  <si>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</si>
  <si>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</si>
  <si>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</si>
  <si>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</si>
  <si>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</si>
  <si>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</si>
  <si>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</si>
  <si>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</si>
  <si>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</si>
  <si>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</si>
  <si>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</si>
  <si>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</si>
  <si>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</si>
  <si>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</si>
  <si>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</si>
  <si>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</si>
  <si>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</si>
  <si>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</si>
  <si>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</si>
  <si>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</si>
  <si>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</si>
  <si>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</si>
  <si>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</si>
  <si>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</si>
  <si>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</si>
  <si>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</si>
  <si>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</si>
  <si>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</si>
  <si>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</si>
  <si>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</si>
  <si>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</si>
  <si>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</si>
  <si>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</si>
  <si>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</si>
  <si>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</si>
  <si>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</si>
  <si>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</si>
  <si>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</si>
  <si>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</si>
  <si>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</si>
  <si>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</si>
  <si>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DYLK</t>
  </si>
  <si>
    <t>DYLKA DISTRIBUCIONES Y LOGISTI K S.A. DE C.V.</t>
  </si>
  <si>
    <t>TMDL</t>
  </si>
  <si>
    <t>MARIO DE LA ROSA GARCIA</t>
  </si>
  <si>
    <t>ZEPO</t>
  </si>
  <si>
    <t>TRANSPORTACIONES ZEPOL, S.A. DE C.V.</t>
  </si>
  <si>
    <t>TEPOTZOTLAN .EM Distribution Center</t>
  </si>
  <si>
    <t>TEPOTZOTLAN</t>
  </si>
  <si>
    <t>EM</t>
  </si>
  <si>
    <t>TUXTLA GUTIERREZ</t>
  </si>
  <si>
    <t>CHIS</t>
  </si>
  <si>
    <t>CMT</t>
  </si>
  <si>
    <t>BODEGA AURRERA</t>
  </si>
  <si>
    <t>MS-MS_29080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</si>
</sst>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6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P3" activePane="bottomRight" state="frozen"/>
      <selection activeCell="H46" sqref="H46"/>
      <selection pane="topRight" activeCell="H46" sqref="H46"/>
      <selection pane="bottomLeft" activeCell="H46" sqref="H46"/>
      <selection pane="bottomRight" activeCell="Q191" sqref="Q191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8726683</v>
      </c>
      <c r="B3" s="2">
        <v>8726683</v>
      </c>
      <c r="C3" s="2">
        <v>87266832</v>
      </c>
      <c r="D3" s="2" t="s">
        <v>128</v>
      </c>
      <c r="E3" s="3">
        <v>21782.06</v>
      </c>
      <c r="F3" s="3">
        <v>18920</v>
      </c>
      <c r="G3" s="3">
        <v>0</v>
      </c>
      <c r="H3" s="3">
        <v>0</v>
      </c>
      <c r="I3" s="3">
        <v>0</v>
      </c>
      <c r="J3" s="3">
        <v>0</v>
      </c>
      <c r="K3" s="3">
        <v>800</v>
      </c>
      <c r="L3" s="3">
        <v>0</v>
      </c>
      <c r="M3" s="3">
        <v>2062.06</v>
      </c>
      <c r="N3" s="2" t="s">
        <v>183</v>
      </c>
      <c r="O3" s="2" t="s">
        <v>178</v>
      </c>
      <c r="P3" s="2" t="s">
        <v>179</v>
      </c>
      <c r="Q3" s="2" t="s">
        <v>180</v>
      </c>
      <c r="R3" s="4">
        <v>54602</v>
      </c>
      <c r="S3" s="2" t="s">
        <v>184</v>
      </c>
      <c r="T3" s="2" t="s">
        <v>181</v>
      </c>
      <c r="U3" s="2" t="s">
        <v>182</v>
      </c>
      <c r="V3" s="4">
        <v>29080</v>
      </c>
      <c r="W3" s="4" t="s">
        <v>185</v>
      </c>
      <c r="X3" s="5">
        <v>2</v>
      </c>
      <c r="Y3" s="3">
        <v>76382.070000000007</v>
      </c>
      <c r="Z3" s="3">
        <v>18920</v>
      </c>
      <c r="AA3" s="3">
        <v>2862.06</v>
      </c>
      <c r="AB3" s="6">
        <f t="shared" ref="AB3:AB66" si="0">+Z3/Y3</f>
        <v>0.24770211124155184</v>
      </c>
      <c r="AC3" s="7"/>
    </row>
    <row r="4" spans="1:29" s="22" customFormat="1" ht="12" hidden="1" customHeight="1" x14ac:dyDescent="0.2">
      <c r="A4" s="1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4"/>
      <c r="S4" s="2"/>
      <c r="T4" s="2"/>
      <c r="U4" s="2"/>
      <c r="V4" s="4"/>
      <c r="W4" s="4"/>
      <c r="X4" s="4"/>
      <c r="Y4" s="3"/>
      <c r="Z4" s="3"/>
      <c r="AA4" s="3"/>
      <c r="AB4" s="6" t="e">
        <f t="shared" si="0"/>
        <v>#DIV/0!</v>
      </c>
      <c r="AC4" s="75"/>
    </row>
    <row r="5" spans="1:29" s="22" customFormat="1" ht="12" hidden="1" customHeight="1" x14ac:dyDescent="0.2">
      <c r="A5" s="1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4"/>
      <c r="S5" s="2"/>
      <c r="T5" s="2"/>
      <c r="U5" s="2"/>
      <c r="V5" s="4"/>
      <c r="W5" s="4"/>
      <c r="X5" s="4"/>
      <c r="Y5" s="3"/>
      <c r="Z5" s="3"/>
      <c r="AA5" s="3"/>
      <c r="AB5" s="6" t="e">
        <f t="shared" si="0"/>
        <v>#DIV/0!</v>
      </c>
      <c r="AC5" s="75"/>
    </row>
    <row r="6" spans="1:29" s="22" customFormat="1" ht="12" hidden="1" customHeight="1" x14ac:dyDescent="0.2">
      <c r="A6" s="1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2"/>
      <c r="O6" s="2"/>
      <c r="P6" s="2"/>
      <c r="Q6" s="2"/>
      <c r="R6" s="4"/>
      <c r="S6" s="2"/>
      <c r="T6" s="2"/>
      <c r="U6" s="2"/>
      <c r="V6" s="4"/>
      <c r="W6" s="4"/>
      <c r="X6" s="4"/>
      <c r="Y6" s="3"/>
      <c r="Z6" s="3"/>
      <c r="AA6" s="3"/>
      <c r="AB6" s="6" t="e">
        <f t="shared" si="0"/>
        <v>#DIV/0!</v>
      </c>
    </row>
    <row r="7" spans="1:29" s="22" customFormat="1" ht="12" hidden="1" customHeight="1" x14ac:dyDescent="0.2">
      <c r="A7" s="1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4"/>
      <c r="S7" s="2"/>
      <c r="T7" s="2"/>
      <c r="U7" s="2"/>
      <c r="V7" s="4"/>
      <c r="W7" s="4"/>
      <c r="X7" s="4"/>
      <c r="Y7" s="3"/>
      <c r="Z7" s="3"/>
      <c r="AA7" s="3"/>
      <c r="AB7" s="6" t="e">
        <f t="shared" si="0"/>
        <v>#DIV/0!</v>
      </c>
    </row>
    <row r="8" spans="1:29" s="22" customFormat="1" ht="12" hidden="1" customHeight="1" x14ac:dyDescent="0.2">
      <c r="A8" s="1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4"/>
      <c r="S8" s="2"/>
      <c r="T8" s="2"/>
      <c r="U8" s="2"/>
      <c r="V8" s="4"/>
      <c r="W8" s="4"/>
      <c r="X8" s="4"/>
      <c r="Y8" s="3"/>
      <c r="Z8" s="3"/>
      <c r="AA8" s="3"/>
      <c r="AB8" s="6" t="e">
        <f t="shared" si="0"/>
        <v>#DIV/0!</v>
      </c>
    </row>
    <row r="9" spans="1:29" s="22" customFormat="1" ht="12" hidden="1" customHeight="1" x14ac:dyDescent="0.2">
      <c r="A9" s="118"/>
      <c r="B9" s="119"/>
      <c r="C9" s="119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19"/>
      <c r="O9" s="119"/>
      <c r="P9" s="119"/>
      <c r="Q9" s="119"/>
      <c r="R9" s="121"/>
      <c r="S9" s="119"/>
      <c r="T9" s="119"/>
      <c r="U9" s="119"/>
      <c r="V9" s="121"/>
      <c r="W9" s="121"/>
      <c r="X9" s="122"/>
      <c r="Y9" s="123"/>
      <c r="Z9" s="123"/>
      <c r="AA9" s="120"/>
      <c r="AB9" s="6" t="e">
        <f t="shared" si="0"/>
        <v>#DIV/0!</v>
      </c>
    </row>
    <row r="10" spans="1:29" s="22" customFormat="1" ht="12" hidden="1" customHeight="1" x14ac:dyDescent="0.2">
      <c r="A10" s="118"/>
      <c r="B10" s="119"/>
      <c r="C10" s="119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19"/>
      <c r="O10" s="119"/>
      <c r="P10" s="119"/>
      <c r="Q10" s="119"/>
      <c r="R10" s="121"/>
      <c r="S10" s="119"/>
      <c r="T10" s="119"/>
      <c r="U10" s="119"/>
      <c r="V10" s="121"/>
      <c r="W10" s="121"/>
      <c r="X10" s="122"/>
      <c r="Y10" s="123"/>
      <c r="Z10" s="123"/>
      <c r="AA10" s="120"/>
      <c r="AB10" s="6" t="e">
        <f t="shared" si="0"/>
        <v>#DIV/0!</v>
      </c>
    </row>
    <row r="11" spans="1:29" s="22" customFormat="1" ht="12" hidden="1" customHeight="1" x14ac:dyDescent="0.2">
      <c r="A11" s="118"/>
      <c r="B11" s="119"/>
      <c r="C11" s="119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19"/>
      <c r="O11" s="119"/>
      <c r="P11" s="119"/>
      <c r="Q11" s="119"/>
      <c r="R11" s="121"/>
      <c r="S11" s="119"/>
      <c r="T11" s="119"/>
      <c r="U11" s="119"/>
      <c r="V11" s="121"/>
      <c r="W11" s="121"/>
      <c r="X11" s="122"/>
      <c r="Y11" s="123"/>
      <c r="Z11" s="123"/>
      <c r="AA11" s="120"/>
      <c r="AB11" s="6" t="e">
        <f t="shared" si="0"/>
        <v>#DIV/0!</v>
      </c>
    </row>
    <row r="12" spans="1:29" s="22" customFormat="1" ht="12" hidden="1" customHeight="1" x14ac:dyDescent="0.2">
      <c r="A12" s="118"/>
      <c r="B12" s="119"/>
      <c r="C12" s="119"/>
      <c r="D12" s="119"/>
      <c r="E12" s="120"/>
      <c r="F12" s="120"/>
      <c r="G12" s="120"/>
      <c r="H12" s="120"/>
      <c r="I12" s="120"/>
      <c r="J12" s="120"/>
      <c r="K12" s="120"/>
      <c r="L12" s="120"/>
      <c r="M12" s="120"/>
      <c r="N12" s="119"/>
      <c r="O12" s="119"/>
      <c r="P12" s="119"/>
      <c r="Q12" s="119"/>
      <c r="R12" s="121"/>
      <c r="S12" s="119"/>
      <c r="T12" s="119"/>
      <c r="U12" s="119"/>
      <c r="V12" s="121"/>
      <c r="W12" s="121"/>
      <c r="X12" s="122"/>
      <c r="Y12" s="123"/>
      <c r="Z12" s="123"/>
      <c r="AA12" s="120"/>
      <c r="AB12" s="6" t="e">
        <f t="shared" si="0"/>
        <v>#DIV/0!</v>
      </c>
    </row>
    <row r="13" spans="1:29" s="22" customFormat="1" ht="12" hidden="1" customHeight="1" x14ac:dyDescent="0.2">
      <c r="A13" s="118"/>
      <c r="B13" s="119"/>
      <c r="C13" s="119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19"/>
      <c r="O13" s="119"/>
      <c r="P13" s="119"/>
      <c r="Q13" s="119"/>
      <c r="R13" s="121"/>
      <c r="S13" s="119"/>
      <c r="T13" s="119"/>
      <c r="U13" s="119"/>
      <c r="V13" s="121"/>
      <c r="W13" s="121"/>
      <c r="X13" s="122"/>
      <c r="Y13" s="123"/>
      <c r="Z13" s="123"/>
      <c r="AA13" s="120"/>
      <c r="AB13" s="6" t="e">
        <f t="shared" si="0"/>
        <v>#DIV/0!</v>
      </c>
    </row>
    <row r="14" spans="1:29" s="22" customFormat="1" ht="12" hidden="1" customHeight="1" x14ac:dyDescent="0.2">
      <c r="A14" s="118"/>
      <c r="B14" s="119"/>
      <c r="C14" s="119"/>
      <c r="D14" s="119"/>
      <c r="E14" s="120"/>
      <c r="F14" s="120"/>
      <c r="G14" s="120"/>
      <c r="H14" s="120"/>
      <c r="I14" s="120"/>
      <c r="J14" s="120"/>
      <c r="K14" s="120"/>
      <c r="L14" s="120"/>
      <c r="M14" s="120"/>
      <c r="N14" s="119"/>
      <c r="O14" s="119"/>
      <c r="P14" s="119"/>
      <c r="Q14" s="119"/>
      <c r="R14" s="121"/>
      <c r="S14" s="119"/>
      <c r="T14" s="119"/>
      <c r="U14" s="119"/>
      <c r="V14" s="121"/>
      <c r="W14" s="121"/>
      <c r="X14" s="122"/>
      <c r="Y14" s="123"/>
      <c r="Z14" s="123"/>
      <c r="AA14" s="120"/>
      <c r="AB14" s="6" t="e">
        <f t="shared" si="0"/>
        <v>#DIV/0!</v>
      </c>
    </row>
    <row r="15" spans="1:29" s="22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 t="e">
        <f t="shared" si="0"/>
        <v>#DIV/0!</v>
      </c>
    </row>
    <row r="16" spans="1:29" s="22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 t="e">
        <f t="shared" si="0"/>
        <v>#DIV/0!</v>
      </c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 t="e">
        <f t="shared" si="0"/>
        <v>#DIV/0!</v>
      </c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 t="e">
        <f t="shared" si="0"/>
        <v>#DIV/0!</v>
      </c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 t="e">
        <f t="shared" si="0"/>
        <v>#DIV/0!</v>
      </c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 t="e">
        <f t="shared" si="0"/>
        <v>#DIV/0!</v>
      </c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 t="e">
        <f t="shared" si="0"/>
        <v>#DIV/0!</v>
      </c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 t="e">
        <f t="shared" si="0"/>
        <v>#DIV/0!</v>
      </c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 t="e">
        <f t="shared" si="0"/>
        <v>#DIV/0!</v>
      </c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 t="e">
        <f t="shared" si="0"/>
        <v>#DIV/0!</v>
      </c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 t="e">
        <f t="shared" si="0"/>
        <v>#DIV/0!</v>
      </c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 t="e">
        <f t="shared" si="0"/>
        <v>#DIV/0!</v>
      </c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 t="e">
        <f t="shared" si="0"/>
        <v>#DIV/0!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76382.070000000007</v>
      </c>
      <c r="Z183" s="80">
        <f>SUM(Z3:Z182)</f>
        <v>18920</v>
      </c>
      <c r="AA183" s="80">
        <f>SUM(AA3:AA182)</f>
        <v>2862.06</v>
      </c>
      <c r="AB183" s="6">
        <f t="shared" si="2"/>
        <v>0.24770211124155184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18920</v>
      </c>
      <c r="V186" s="97">
        <f>+AA183</f>
        <v>2862.06</v>
      </c>
      <c r="W186" s="97"/>
      <c r="X186" s="97"/>
      <c r="Y186" s="98"/>
      <c r="Z186" s="99">
        <f>V186+U186</f>
        <v>21782.06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3027.2000000000003</v>
      </c>
      <c r="V187" s="97">
        <f>V186*16%</f>
        <v>457.92959999999999</v>
      </c>
      <c r="W187" s="97"/>
      <c r="X187" s="97"/>
      <c r="Y187" s="98"/>
      <c r="Z187" s="99">
        <f>V187+U187</f>
        <v>3485.1296000000002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21947.200000000001</v>
      </c>
      <c r="V188" s="97">
        <f>V186+V187</f>
        <v>3319.9895999999999</v>
      </c>
      <c r="W188" s="97"/>
      <c r="X188" s="97"/>
      <c r="Y188" s="98"/>
      <c r="Z188" s="99">
        <f>V188+U188</f>
        <v>25267.189600000002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756.80000000000007</v>
      </c>
      <c r="V189" s="98"/>
      <c r="W189" s="98"/>
      <c r="X189" s="98"/>
      <c r="Y189" s="98"/>
      <c r="Z189" s="99">
        <f>U189</f>
        <v>756.80000000000007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21190.400000000001</v>
      </c>
      <c r="V190" s="102"/>
      <c r="W190" s="102"/>
      <c r="X190" s="102"/>
      <c r="Y190" s="102"/>
      <c r="Z190" s="103">
        <f>Z188-Z189</f>
        <v>24510.389600000002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25" t="s">
        <v>29</v>
      </c>
      <c r="E8" s="125"/>
      <c r="F8" s="125" t="s">
        <v>30</v>
      </c>
      <c r="G8" s="125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24"/>
      <c r="C118" s="124"/>
      <c r="D118" s="124"/>
      <c r="E118" s="49"/>
      <c r="F118" s="12"/>
      <c r="G118" s="124"/>
      <c r="H118" s="124"/>
      <c r="I118" s="124"/>
      <c r="J118" s="49"/>
      <c r="K118" s="12"/>
      <c r="L118" s="124"/>
      <c r="M118" s="124"/>
      <c r="N118" s="124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24"/>
      <c r="C119" s="124"/>
      <c r="D119" s="124"/>
      <c r="E119" s="49"/>
      <c r="F119" s="12"/>
      <c r="G119" s="124"/>
      <c r="H119" s="124"/>
      <c r="I119" s="124"/>
      <c r="J119" s="49"/>
      <c r="K119" s="12"/>
      <c r="L119" s="124"/>
      <c r="M119" s="124"/>
      <c r="N119" s="124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24"/>
      <c r="C120" s="124"/>
      <c r="D120" s="124"/>
      <c r="E120" s="49"/>
      <c r="F120" s="12"/>
      <c r="G120" s="124"/>
      <c r="H120" s="124"/>
      <c r="I120" s="124"/>
      <c r="J120" s="49"/>
      <c r="K120" s="12"/>
      <c r="L120" s="124"/>
      <c r="M120" s="124"/>
      <c r="N120" s="124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24"/>
      <c r="C121" s="124"/>
      <c r="D121" s="124"/>
      <c r="E121" s="49"/>
      <c r="F121" s="12"/>
      <c r="G121" s="124"/>
      <c r="H121" s="124"/>
      <c r="I121" s="124"/>
      <c r="J121" s="49"/>
      <c r="K121" s="12"/>
      <c r="L121" s="124"/>
      <c r="M121" s="124"/>
      <c r="N121" s="124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24"/>
      <c r="C122" s="124"/>
      <c r="D122" s="124"/>
      <c r="E122" s="49"/>
      <c r="F122" s="12"/>
      <c r="G122" s="124"/>
      <c r="H122" s="124"/>
      <c r="I122" s="124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50"/>
  <sheetViews>
    <sheetView topLeftCell="A33" workbookViewId="0">
      <selection activeCell="E55" sqref="E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  <row r="48" spans="4:6" x14ac:dyDescent="0.2">
      <c r="D48" s="68" t="s">
        <v>172</v>
      </c>
      <c r="E48" s="68" t="s">
        <v>173</v>
      </c>
      <c r="F48" s="68" t="s">
        <v>173</v>
      </c>
    </row>
    <row r="49" spans="4:6" x14ac:dyDescent="0.2">
      <c r="D49" s="68" t="s">
        <v>174</v>
      </c>
      <c r="E49" s="68" t="s">
        <v>175</v>
      </c>
      <c r="F49" s="68" t="s">
        <v>175</v>
      </c>
    </row>
    <row r="50" spans="4:6" x14ac:dyDescent="0.2">
      <c r="D50" s="68" t="s">
        <v>176</v>
      </c>
      <c r="E50" s="68" t="s">
        <v>177</v>
      </c>
      <c r="F50" s="68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2017-10-27T18:39:29Z</dcterms:modified>
</cp:coreProperties>
</file>