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ly\Desktop\"/>
    </mc:Choice>
  </mc:AlternateContent>
  <xr:revisionPtr revIDLastSave="0" documentId="13_ncr:1_{506A0708-F426-4068-9720-35BF7FFDA758}" xr6:coauthVersionLast="47" xr6:coauthVersionMax="47" xr10:uidLastSave="{00000000-0000-0000-0000-000000000000}"/>
  <bookViews>
    <workbookView xWindow="5700" yWindow="3105" windowWidth="21600" windowHeight="11385" activeTab="4" xr2:uid="{C5F0D4DB-39B5-4552-9544-B73F4332A79D}"/>
  </bookViews>
  <sheets>
    <sheet name="שאלה 1" sheetId="1" r:id="rId1"/>
    <sheet name="שאלה 2" sheetId="2" r:id="rId2"/>
    <sheet name="שאלה 3" sheetId="3" r:id="rId3"/>
    <sheet name="שאלה 4" sheetId="4" r:id="rId4"/>
    <sheet name="שאלה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I43" i="2"/>
  <c r="E16" i="2"/>
  <c r="E14" i="2"/>
  <c r="H18" i="3"/>
  <c r="H17" i="3"/>
  <c r="H16" i="3"/>
  <c r="D38" i="3"/>
  <c r="D34" i="3"/>
  <c r="D18" i="3"/>
  <c r="D12" i="1"/>
  <c r="D11" i="1"/>
  <c r="D15" i="1"/>
  <c r="D7" i="1"/>
  <c r="C9" i="1"/>
  <c r="C4" i="1"/>
  <c r="C12" i="1"/>
  <c r="C14" i="1"/>
  <c r="E5" i="5"/>
  <c r="D5" i="5"/>
</calcChain>
</file>

<file path=xl/sharedStrings.xml><?xml version="1.0" encoding="utf-8"?>
<sst xmlns="http://schemas.openxmlformats.org/spreadsheetml/2006/main" count="161" uniqueCount="77">
  <si>
    <t>מכירות, ברוטו</t>
  </si>
  <si>
    <t>החזרות מלקוחות</t>
  </si>
  <si>
    <t>הניטצ נסירעטצ שינתנו ללקוחות</t>
  </si>
  <si>
    <t>מכירות נטו</t>
  </si>
  <si>
    <t>קניות ברוטו</t>
  </si>
  <si>
    <t>החזרות לספקים</t>
  </si>
  <si>
    <t>הנחות מסחריות שנתקבלו</t>
  </si>
  <si>
    <t>קניות נטו</t>
  </si>
  <si>
    <t>מלאי לתחילת השנה</t>
  </si>
  <si>
    <t>מלאי לסוף השנה</t>
  </si>
  <si>
    <t>רווח גולמי</t>
  </si>
  <si>
    <t>-</t>
  </si>
  <si>
    <t>שנה 1</t>
  </si>
  <si>
    <t>שנה 2</t>
  </si>
  <si>
    <t>שנה 3</t>
  </si>
  <si>
    <t>מלאי פתיחה</t>
  </si>
  <si>
    <t>+</t>
  </si>
  <si>
    <t>קניות</t>
  </si>
  <si>
    <t>עלות המכר</t>
  </si>
  <si>
    <t>=</t>
  </si>
  <si>
    <t>מלאי סגירה</t>
  </si>
  <si>
    <t>ד</t>
  </si>
  <si>
    <t>ד.</t>
  </si>
  <si>
    <t xml:space="preserve">מלאי פתיחה </t>
  </si>
  <si>
    <t>עלות המכירות</t>
  </si>
  <si>
    <t>4א</t>
  </si>
  <si>
    <t>4ב</t>
  </si>
  <si>
    <t>4ג</t>
  </si>
  <si>
    <t>מכירות</t>
  </si>
  <si>
    <t>מלאי סגירה ליום השריפה</t>
  </si>
  <si>
    <t>0.5x</t>
  </si>
  <si>
    <t>x</t>
  </si>
  <si>
    <t>1,900,000 .ד</t>
  </si>
  <si>
    <t>עלות המלאי לפני השריפה</t>
  </si>
  <si>
    <t>עלות המלאי שלא נשרף</t>
  </si>
  <si>
    <t>עלות המלאי שכן נשרף</t>
  </si>
  <si>
    <t>ב</t>
  </si>
  <si>
    <t>עלות המלאי שנשרף</t>
  </si>
  <si>
    <t>*</t>
  </si>
  <si>
    <t>אחוז הפיצוי</t>
  </si>
  <si>
    <t>סכום התביעה</t>
  </si>
  <si>
    <t>ג</t>
  </si>
  <si>
    <t>חברת גלשני רוח</t>
  </si>
  <si>
    <t>כמות היחידות</t>
  </si>
  <si>
    <t>עלות המלאי</t>
  </si>
  <si>
    <t>עלות</t>
  </si>
  <si>
    <t>הובלה וביטוח</t>
  </si>
  <si>
    <t>מכס ומיסי קנייה</t>
  </si>
  <si>
    <t>שווי מימוש נטו</t>
  </si>
  <si>
    <t>מחיר מכירה</t>
  </si>
  <si>
    <t>עלות אריזה</t>
  </si>
  <si>
    <t>עלות מכירה</t>
  </si>
  <si>
    <t>הנחה ללקוחות</t>
  </si>
  <si>
    <t>ערך מלאי 31.12</t>
  </si>
  <si>
    <t>א</t>
  </si>
  <si>
    <t>תאריך</t>
  </si>
  <si>
    <t>פרטים</t>
  </si>
  <si>
    <t>מחיר פתיחה + קניות - יחידות</t>
  </si>
  <si>
    <t xml:space="preserve">עלות קניה </t>
  </si>
  <si>
    <t>מכירות - יחידות</t>
  </si>
  <si>
    <t>מחיר מכירה - ₪</t>
  </si>
  <si>
    <t>קנייה</t>
  </si>
  <si>
    <t>מכירה</t>
  </si>
  <si>
    <t>עלות המכירה</t>
  </si>
  <si>
    <t>FIFO</t>
  </si>
  <si>
    <t>20*21+10*17</t>
  </si>
  <si>
    <t>ממוצע משוקלל תקופתי</t>
  </si>
  <si>
    <t>הקניות</t>
  </si>
  <si>
    <t>:</t>
  </si>
  <si>
    <t>יחידות במלאי הפתיחה + יחידות שנקנו</t>
  </si>
  <si>
    <t>עלות ממוצעת ליחידה</t>
  </si>
  <si>
    <t>עלות מלאי</t>
  </si>
  <si>
    <t>ממוצע משוקלל נע תמידי</t>
  </si>
  <si>
    <t>36*10+15*12/36+15</t>
  </si>
  <si>
    <t>26*10.59+13*14+16*17/26+13+16</t>
  </si>
  <si>
    <t>46*13.26+20*21/46+20</t>
  </si>
  <si>
    <t xml:space="preserve">מכירות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</si>
</sst>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3" fontId="0" fillId="4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0037-5FD7-4BB7-AA61-864D635FE5E0}">
  <dimension ref="B2:E32"/>
  <sheetViews>
    <sheetView rightToLeft="1" workbookViewId="0">
      <selection activeCell="H13" sqref="A1:H13"/>
    </sheetView>
  </sheetViews>
  <sheetFormatPr defaultRowHeight="15" x14ac:dyDescent="0.25"/>
  <cols>
    <col min="2" max="2" width="25.7109375" bestFit="1" customWidth="1"/>
  </cols>
  <sheetData>
    <row r="2" spans="2:4" x14ac:dyDescent="0.25">
      <c r="B2" t="s">
        <v>54</v>
      </c>
    </row>
    <row r="3" spans="2:4" x14ac:dyDescent="0.25">
      <c r="B3" s="3"/>
      <c r="C3" s="3">
        <v>2021</v>
      </c>
      <c r="D3" s="3">
        <v>2022</v>
      </c>
    </row>
    <row r="4" spans="2:4" x14ac:dyDescent="0.25">
      <c r="B4" s="3" t="s">
        <v>0</v>
      </c>
      <c r="C4" s="4">
        <f>+C5+C6+C7</f>
        <v>40000</v>
      </c>
      <c r="D4" s="5">
        <v>35000</v>
      </c>
    </row>
    <row r="5" spans="2:4" x14ac:dyDescent="0.25">
      <c r="B5" s="3" t="s">
        <v>1</v>
      </c>
      <c r="C5" s="5">
        <v>4000</v>
      </c>
      <c r="D5" s="5">
        <v>2500</v>
      </c>
    </row>
    <row r="6" spans="2:4" x14ac:dyDescent="0.25">
      <c r="B6" s="3" t="s">
        <v>2</v>
      </c>
      <c r="C6" s="5">
        <v>4000</v>
      </c>
      <c r="D6" s="5">
        <v>2500</v>
      </c>
    </row>
    <row r="7" spans="2:4" x14ac:dyDescent="0.25">
      <c r="B7" s="3" t="s">
        <v>3</v>
      </c>
      <c r="C7" s="5">
        <v>32000</v>
      </c>
      <c r="D7" s="4">
        <f>D4-D5-D6</f>
        <v>30000</v>
      </c>
    </row>
    <row r="8" spans="2:4" x14ac:dyDescent="0.25">
      <c r="B8" s="3" t="s">
        <v>4</v>
      </c>
      <c r="C8" s="5">
        <v>16500</v>
      </c>
      <c r="D8" s="5">
        <v>11000</v>
      </c>
    </row>
    <row r="9" spans="2:4" x14ac:dyDescent="0.25">
      <c r="B9" s="3" t="s">
        <v>5</v>
      </c>
      <c r="C9" s="4">
        <f>C11+C10-C8</f>
        <v>-1500</v>
      </c>
      <c r="D9" s="5">
        <v>2000</v>
      </c>
    </row>
    <row r="10" spans="2:4" x14ac:dyDescent="0.25">
      <c r="B10" s="3" t="s">
        <v>6</v>
      </c>
      <c r="C10" s="5">
        <v>2000</v>
      </c>
      <c r="D10" s="5">
        <v>1000</v>
      </c>
    </row>
    <row r="11" spans="2:4" x14ac:dyDescent="0.25">
      <c r="B11" s="3" t="s">
        <v>7</v>
      </c>
      <c r="C11" s="5">
        <v>13000</v>
      </c>
      <c r="D11" s="4">
        <f>D8-D9-D10</f>
        <v>8000</v>
      </c>
    </row>
    <row r="12" spans="2:4" x14ac:dyDescent="0.25">
      <c r="B12" s="3" t="s">
        <v>8</v>
      </c>
      <c r="C12" s="4">
        <f>-1*(C11-C14)+C13</f>
        <v>6000</v>
      </c>
      <c r="D12" s="4">
        <f>D9+D14-D11</f>
        <v>7000</v>
      </c>
    </row>
    <row r="13" spans="2:4" x14ac:dyDescent="0.25">
      <c r="B13" s="3" t="s">
        <v>9</v>
      </c>
      <c r="C13" s="5">
        <v>7000</v>
      </c>
      <c r="D13" s="5">
        <v>2000</v>
      </c>
    </row>
    <row r="14" spans="2:4" x14ac:dyDescent="0.25">
      <c r="B14" s="3" t="s">
        <v>24</v>
      </c>
      <c r="C14" s="4">
        <f>C7-C15</f>
        <v>12000</v>
      </c>
      <c r="D14" s="5">
        <v>13000</v>
      </c>
    </row>
    <row r="15" spans="2:4" x14ac:dyDescent="0.25">
      <c r="B15" s="3" t="s">
        <v>10</v>
      </c>
      <c r="C15" s="5">
        <v>20000</v>
      </c>
      <c r="D15" s="4">
        <f>D7-D14</f>
        <v>17000</v>
      </c>
    </row>
    <row r="18" spans="2:5" x14ac:dyDescent="0.25">
      <c r="B18" t="s">
        <v>36</v>
      </c>
    </row>
    <row r="19" spans="2:5" x14ac:dyDescent="0.25">
      <c r="B19" s="9"/>
      <c r="C19" s="9" t="s">
        <v>12</v>
      </c>
      <c r="D19" s="9" t="s">
        <v>13</v>
      </c>
      <c r="E19" s="9" t="s">
        <v>14</v>
      </c>
    </row>
    <row r="20" spans="2:5" x14ac:dyDescent="0.25">
      <c r="B20" s="10" t="s">
        <v>15</v>
      </c>
      <c r="C20" s="8">
        <v>200</v>
      </c>
      <c r="D20" s="8">
        <v>145</v>
      </c>
      <c r="E20" s="8">
        <v>210</v>
      </c>
    </row>
    <row r="21" spans="2:5" x14ac:dyDescent="0.25">
      <c r="B21" s="10" t="s">
        <v>16</v>
      </c>
      <c r="C21" s="8"/>
      <c r="D21" s="8"/>
      <c r="E21" s="8"/>
    </row>
    <row r="22" spans="2:5" x14ac:dyDescent="0.25">
      <c r="B22" s="10" t="s">
        <v>17</v>
      </c>
      <c r="C22" s="8">
        <v>800</v>
      </c>
      <c r="D22" s="8">
        <v>780</v>
      </c>
      <c r="E22" s="8">
        <v>900</v>
      </c>
    </row>
    <row r="23" spans="2:5" x14ac:dyDescent="0.25">
      <c r="B23" s="10" t="s">
        <v>11</v>
      </c>
      <c r="C23" s="8"/>
      <c r="D23" s="8"/>
      <c r="E23" s="8"/>
    </row>
    <row r="24" spans="2:5" x14ac:dyDescent="0.25">
      <c r="B24" s="10" t="s">
        <v>18</v>
      </c>
      <c r="C24" s="8">
        <v>555</v>
      </c>
      <c r="D24" s="8">
        <v>715</v>
      </c>
      <c r="E24" s="8">
        <v>940</v>
      </c>
    </row>
    <row r="25" spans="2:5" x14ac:dyDescent="0.25">
      <c r="B25" s="10" t="s">
        <v>19</v>
      </c>
      <c r="C25" s="8"/>
      <c r="D25" s="8"/>
      <c r="E25" s="8"/>
    </row>
    <row r="26" spans="2:5" x14ac:dyDescent="0.25">
      <c r="B26" s="10" t="s">
        <v>20</v>
      </c>
      <c r="C26" s="8">
        <v>145</v>
      </c>
      <c r="D26" s="8">
        <v>210</v>
      </c>
      <c r="E26" s="8">
        <v>170</v>
      </c>
    </row>
    <row r="27" spans="2:5" x14ac:dyDescent="0.25">
      <c r="B27" s="10"/>
      <c r="C27" s="8"/>
      <c r="D27" s="8"/>
      <c r="E27" s="8"/>
    </row>
    <row r="28" spans="2:5" x14ac:dyDescent="0.25">
      <c r="B28" s="10" t="s">
        <v>3</v>
      </c>
      <c r="C28" s="8">
        <v>1150</v>
      </c>
      <c r="D28" s="8">
        <v>1090</v>
      </c>
      <c r="E28" s="8">
        <v>1280</v>
      </c>
    </row>
    <row r="29" spans="2:5" x14ac:dyDescent="0.25">
      <c r="B29" s="10" t="s">
        <v>11</v>
      </c>
      <c r="C29" s="8"/>
      <c r="D29" s="8"/>
      <c r="E29" s="8"/>
    </row>
    <row r="30" spans="2:5" x14ac:dyDescent="0.25">
      <c r="B30" s="10" t="s">
        <v>18</v>
      </c>
      <c r="C30" s="8">
        <v>855</v>
      </c>
      <c r="D30" s="8">
        <v>715</v>
      </c>
      <c r="E30" s="8">
        <v>910</v>
      </c>
    </row>
    <row r="31" spans="2:5" x14ac:dyDescent="0.25">
      <c r="B31" s="10" t="s">
        <v>19</v>
      </c>
      <c r="C31" s="8"/>
      <c r="D31" s="8"/>
      <c r="E31" s="8"/>
    </row>
    <row r="32" spans="2:5" x14ac:dyDescent="0.25">
      <c r="B32" s="10" t="s">
        <v>10</v>
      </c>
      <c r="C32" s="8">
        <v>295</v>
      </c>
      <c r="D32" s="8">
        <v>375</v>
      </c>
      <c r="E32" s="8">
        <v>340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5409-173A-4A73-9B5C-995D434F1327}">
  <dimension ref="B1:K50"/>
  <sheetViews>
    <sheetView rightToLeft="1" topLeftCell="F25" workbookViewId="0">
      <selection activeCell="I45" sqref="I45"/>
    </sheetView>
  </sheetViews>
  <sheetFormatPr defaultRowHeight="15" x14ac:dyDescent="0.25"/>
  <cols>
    <col min="3" max="3" width="6" bestFit="1" customWidth="1"/>
    <col min="4" max="4" width="10.7109375" bestFit="1" customWidth="1"/>
    <col min="5" max="5" width="23.5703125" bestFit="1" customWidth="1"/>
    <col min="6" max="6" width="9.28515625" bestFit="1" customWidth="1"/>
    <col min="7" max="7" width="12.85546875" bestFit="1" customWidth="1"/>
    <col min="8" max="8" width="30.5703125" bestFit="1" customWidth="1"/>
    <col min="9" max="9" width="12" bestFit="1" customWidth="1"/>
    <col min="10" max="11" width="30.140625" bestFit="1" customWidth="1"/>
  </cols>
  <sheetData>
    <row r="1" spans="2:1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1"/>
      <c r="C5" s="1" t="s">
        <v>55</v>
      </c>
      <c r="D5" s="1" t="s">
        <v>56</v>
      </c>
      <c r="E5" s="1" t="s">
        <v>57</v>
      </c>
      <c r="F5" s="1" t="s">
        <v>58</v>
      </c>
      <c r="G5" s="1" t="s">
        <v>59</v>
      </c>
      <c r="H5" s="1" t="s">
        <v>60</v>
      </c>
      <c r="I5" s="1"/>
      <c r="J5" s="1"/>
      <c r="K5" s="1"/>
    </row>
    <row r="6" spans="2:11" x14ac:dyDescent="0.25">
      <c r="B6" s="1"/>
      <c r="C6" s="1">
        <v>1.1000000000000001</v>
      </c>
      <c r="D6" s="1" t="s">
        <v>15</v>
      </c>
      <c r="E6" s="1">
        <v>36</v>
      </c>
      <c r="F6" s="1">
        <v>10</v>
      </c>
      <c r="G6" s="1"/>
      <c r="H6" s="1"/>
      <c r="I6" s="1"/>
      <c r="J6" s="1"/>
      <c r="K6" s="1"/>
    </row>
    <row r="7" spans="2:11" x14ac:dyDescent="0.25">
      <c r="B7" s="1"/>
      <c r="C7" s="1">
        <v>15.3</v>
      </c>
      <c r="D7" s="1" t="s">
        <v>61</v>
      </c>
      <c r="E7" s="1">
        <v>15</v>
      </c>
      <c r="F7" s="1">
        <v>12</v>
      </c>
      <c r="G7" s="1"/>
      <c r="H7" s="1"/>
      <c r="I7" s="1"/>
      <c r="J7" s="1"/>
      <c r="K7" s="1"/>
    </row>
    <row r="8" spans="2:11" x14ac:dyDescent="0.25">
      <c r="B8" s="1"/>
      <c r="C8" s="1">
        <v>5.6</v>
      </c>
      <c r="D8" s="1" t="s">
        <v>62</v>
      </c>
      <c r="E8" s="1">
        <v>-25</v>
      </c>
      <c r="F8" s="1" t="s">
        <v>11</v>
      </c>
      <c r="G8" s="1">
        <v>25</v>
      </c>
      <c r="H8" s="1">
        <v>28</v>
      </c>
      <c r="I8" s="1"/>
      <c r="J8" s="1"/>
      <c r="K8" s="1"/>
    </row>
    <row r="9" spans="2:11" x14ac:dyDescent="0.25">
      <c r="B9" s="1"/>
      <c r="C9" s="1">
        <v>15.7</v>
      </c>
      <c r="D9" s="1" t="s">
        <v>61</v>
      </c>
      <c r="E9" s="1">
        <v>13</v>
      </c>
      <c r="F9" s="1">
        <v>14</v>
      </c>
      <c r="G9" s="1"/>
      <c r="H9" s="1"/>
      <c r="I9" s="1"/>
      <c r="J9" s="1"/>
      <c r="K9" s="1"/>
    </row>
    <row r="10" spans="2:11" x14ac:dyDescent="0.25">
      <c r="B10" s="1"/>
      <c r="C10" s="1">
        <v>15.9</v>
      </c>
      <c r="D10" s="1" t="s">
        <v>61</v>
      </c>
      <c r="E10" s="1">
        <v>16</v>
      </c>
      <c r="F10" s="1">
        <v>17</v>
      </c>
      <c r="G10" s="1"/>
      <c r="H10" s="1"/>
      <c r="I10" s="1"/>
      <c r="J10" s="1"/>
      <c r="K10" s="1"/>
    </row>
    <row r="11" spans="2:11" x14ac:dyDescent="0.25">
      <c r="B11" s="1"/>
      <c r="C11" s="1">
        <v>10.119999999999999</v>
      </c>
      <c r="D11" s="1" t="s">
        <v>62</v>
      </c>
      <c r="E11" s="1">
        <v>-9</v>
      </c>
      <c r="F11" s="1" t="s">
        <v>11</v>
      </c>
      <c r="G11" s="1">
        <v>9</v>
      </c>
      <c r="H11" s="1">
        <v>33</v>
      </c>
      <c r="I11" s="1"/>
      <c r="J11" s="1"/>
      <c r="K11" s="1"/>
    </row>
    <row r="12" spans="2:11" x14ac:dyDescent="0.25">
      <c r="B12" s="1"/>
      <c r="C12" s="1">
        <v>15.12</v>
      </c>
      <c r="D12" s="1" t="s">
        <v>61</v>
      </c>
      <c r="E12" s="1">
        <v>20</v>
      </c>
      <c r="F12" s="1">
        <v>21</v>
      </c>
      <c r="G12" s="1" t="s">
        <v>11</v>
      </c>
      <c r="H12" s="1"/>
      <c r="I12" s="1"/>
      <c r="J12" s="1"/>
      <c r="K12" s="1"/>
    </row>
    <row r="13" spans="2:11" x14ac:dyDescent="0.25">
      <c r="B13" s="1"/>
      <c r="C13" s="1">
        <v>27.12</v>
      </c>
      <c r="D13" s="1" t="s">
        <v>62</v>
      </c>
      <c r="E13" s="1">
        <v>-36</v>
      </c>
      <c r="F13" s="1" t="s">
        <v>11</v>
      </c>
      <c r="G13" s="1">
        <v>36</v>
      </c>
      <c r="H13" s="1">
        <v>40</v>
      </c>
      <c r="I13" s="1"/>
      <c r="J13" s="1"/>
      <c r="K13" s="1"/>
    </row>
    <row r="14" spans="2:11" x14ac:dyDescent="0.25">
      <c r="B14" s="1"/>
      <c r="C14" s="1"/>
      <c r="D14" s="1"/>
      <c r="E14" s="1">
        <f>SUM(E6:E13)</f>
        <v>30</v>
      </c>
      <c r="F14" s="1"/>
      <c r="G14" s="1"/>
      <c r="H14" s="1"/>
      <c r="I14" s="1"/>
      <c r="J14" s="1"/>
      <c r="K14" s="1"/>
    </row>
    <row r="15" spans="2:1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25">
      <c r="B16" s="1"/>
      <c r="C16" s="1"/>
      <c r="D16" s="1" t="s">
        <v>48</v>
      </c>
      <c r="E16" s="1">
        <f>E14*17</f>
        <v>510</v>
      </c>
      <c r="F16" s="1"/>
      <c r="G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25">
      <c r="B19" s="1"/>
      <c r="C19" s="1"/>
      <c r="D19" s="1"/>
      <c r="E19" s="1" t="s">
        <v>15</v>
      </c>
      <c r="F19" s="1">
        <v>360</v>
      </c>
      <c r="G19" s="1"/>
      <c r="H19" s="1" t="s">
        <v>64</v>
      </c>
      <c r="I19" s="1"/>
      <c r="J19" s="1"/>
      <c r="K19" s="1"/>
    </row>
    <row r="20" spans="2:11" x14ac:dyDescent="0.25">
      <c r="B20" s="1"/>
      <c r="C20" s="1"/>
      <c r="D20" s="1"/>
      <c r="E20" s="1" t="s">
        <v>16</v>
      </c>
      <c r="F20" s="1"/>
      <c r="G20" s="1"/>
      <c r="H20" s="1" t="s">
        <v>44</v>
      </c>
      <c r="I20" s="1" t="s">
        <v>65</v>
      </c>
      <c r="J20" s="1"/>
      <c r="K20" s="1"/>
    </row>
    <row r="21" spans="2:11" x14ac:dyDescent="0.25">
      <c r="B21" s="1"/>
      <c r="C21" s="1"/>
      <c r="D21" s="1"/>
      <c r="E21" s="1" t="s">
        <v>17</v>
      </c>
      <c r="F21" s="1">
        <v>1054</v>
      </c>
      <c r="G21" s="1"/>
      <c r="H21" s="1"/>
      <c r="I21" s="10">
        <v>590</v>
      </c>
      <c r="J21" s="1"/>
      <c r="K21" s="1"/>
    </row>
    <row r="22" spans="2:11" x14ac:dyDescent="0.25">
      <c r="B22" s="1"/>
      <c r="C22" s="1"/>
      <c r="D22" s="1"/>
      <c r="E22" s="1" t="s">
        <v>11</v>
      </c>
      <c r="F22" s="1"/>
      <c r="G22" s="1"/>
      <c r="H22" s="1" t="s">
        <v>20</v>
      </c>
      <c r="I22" s="1">
        <v>510</v>
      </c>
      <c r="J22" s="1"/>
      <c r="K22" s="1"/>
    </row>
    <row r="23" spans="2:11" x14ac:dyDescent="0.25">
      <c r="B23" s="1"/>
      <c r="C23" s="1"/>
      <c r="D23" s="1"/>
      <c r="E23" s="1" t="s">
        <v>63</v>
      </c>
      <c r="F23" s="1"/>
      <c r="G23" s="1"/>
      <c r="H23" s="1" t="s">
        <v>10</v>
      </c>
      <c r="I23" s="1">
        <v>1533</v>
      </c>
      <c r="J23" s="1"/>
      <c r="K23" s="1"/>
    </row>
    <row r="24" spans="2:11" x14ac:dyDescent="0.25">
      <c r="B24" s="1"/>
      <c r="C24" s="1"/>
      <c r="D24" s="1"/>
      <c r="E24" s="1" t="s">
        <v>19</v>
      </c>
      <c r="F24" s="1"/>
      <c r="G24" s="1"/>
      <c r="H24" s="1"/>
      <c r="I24" s="1"/>
      <c r="J24" s="1"/>
      <c r="K24" s="1"/>
    </row>
    <row r="25" spans="2:11" x14ac:dyDescent="0.25">
      <c r="B25" s="1"/>
      <c r="C25" s="1"/>
      <c r="D25" s="1"/>
      <c r="E25" s="1" t="s">
        <v>20</v>
      </c>
      <c r="F25" s="1"/>
      <c r="G25" s="1"/>
      <c r="H25" s="1"/>
      <c r="I25" s="1"/>
      <c r="J25" s="1"/>
      <c r="K25" s="1"/>
    </row>
    <row r="26" spans="2:11" x14ac:dyDescent="0.25">
      <c r="D26" s="1"/>
      <c r="E26" s="1"/>
      <c r="F26" s="1"/>
      <c r="G26" s="1"/>
      <c r="H26" s="1" t="s">
        <v>66</v>
      </c>
      <c r="I26" s="1"/>
      <c r="J26" s="1"/>
    </row>
    <row r="27" spans="2:11" x14ac:dyDescent="0.25">
      <c r="D27" s="1"/>
      <c r="E27" s="1" t="s">
        <v>28</v>
      </c>
      <c r="F27" s="1">
        <v>2437</v>
      </c>
      <c r="G27" s="1"/>
      <c r="H27" s="1" t="s">
        <v>15</v>
      </c>
      <c r="I27" s="1">
        <v>360</v>
      </c>
      <c r="J27" s="1"/>
    </row>
    <row r="28" spans="2:11" x14ac:dyDescent="0.25">
      <c r="D28" s="1"/>
      <c r="E28" s="1" t="s">
        <v>11</v>
      </c>
      <c r="F28" s="1"/>
      <c r="G28" s="1"/>
      <c r="H28" s="1" t="s">
        <v>16</v>
      </c>
      <c r="I28" s="1"/>
      <c r="J28" s="1"/>
    </row>
    <row r="29" spans="2:11" x14ac:dyDescent="0.25">
      <c r="D29" s="1"/>
      <c r="E29" s="1" t="s">
        <v>18</v>
      </c>
      <c r="F29" s="1"/>
      <c r="G29" s="1"/>
      <c r="H29" s="1" t="s">
        <v>67</v>
      </c>
      <c r="I29" s="1">
        <v>1054</v>
      </c>
      <c r="J29" s="1"/>
    </row>
    <row r="30" spans="2:11" x14ac:dyDescent="0.25">
      <c r="D30" s="1"/>
      <c r="E30" s="1" t="s">
        <v>19</v>
      </c>
      <c r="F30" s="1"/>
      <c r="G30" s="1"/>
      <c r="H30" s="1" t="s">
        <v>68</v>
      </c>
      <c r="I30" s="1"/>
      <c r="J30" s="1"/>
    </row>
    <row r="31" spans="2:11" x14ac:dyDescent="0.25">
      <c r="D31" s="1"/>
      <c r="E31" s="1" t="s">
        <v>10</v>
      </c>
      <c r="F31" s="1"/>
      <c r="G31" s="1"/>
      <c r="H31" s="1" t="s">
        <v>69</v>
      </c>
      <c r="I31" s="1">
        <v>100</v>
      </c>
      <c r="J31" s="1"/>
    </row>
    <row r="32" spans="2:11" x14ac:dyDescent="0.25">
      <c r="D32" s="1"/>
      <c r="E32" s="1"/>
      <c r="F32" s="1"/>
      <c r="G32" s="1"/>
      <c r="H32" s="1" t="s">
        <v>19</v>
      </c>
      <c r="I32" s="1"/>
      <c r="J32" s="1"/>
    </row>
    <row r="33" spans="4:10" x14ac:dyDescent="0.25">
      <c r="D33" s="1"/>
      <c r="E33" s="1"/>
      <c r="F33" s="1"/>
      <c r="G33" s="1"/>
      <c r="H33" s="1" t="s">
        <v>70</v>
      </c>
      <c r="I33" s="1">
        <v>14.14</v>
      </c>
      <c r="J33" s="1"/>
    </row>
    <row r="34" spans="4:10" x14ac:dyDescent="0.25">
      <c r="D34" s="1"/>
      <c r="E34" s="1"/>
      <c r="F34" s="1"/>
      <c r="G34" s="1"/>
      <c r="H34" s="1" t="s">
        <v>71</v>
      </c>
      <c r="I34" s="1">
        <v>424.2</v>
      </c>
      <c r="J34" s="1"/>
    </row>
    <row r="35" spans="4:10" x14ac:dyDescent="0.25">
      <c r="D35" s="1"/>
      <c r="E35" s="1"/>
      <c r="F35" s="1"/>
      <c r="G35" s="1"/>
      <c r="H35" s="1" t="s">
        <v>20</v>
      </c>
      <c r="I35" s="1">
        <v>424</v>
      </c>
      <c r="J35" s="1"/>
    </row>
    <row r="36" spans="4:10" x14ac:dyDescent="0.25">
      <c r="D36" s="1"/>
      <c r="E36" s="1"/>
      <c r="F36" s="1"/>
      <c r="G36" s="1"/>
      <c r="H36" s="1" t="s">
        <v>18</v>
      </c>
      <c r="I36" s="1">
        <v>989.8</v>
      </c>
      <c r="J36" s="1"/>
    </row>
    <row r="37" spans="4:10" x14ac:dyDescent="0.25">
      <c r="D37" s="1"/>
      <c r="E37" s="1"/>
      <c r="F37" s="1"/>
      <c r="G37" s="1"/>
      <c r="H37" s="1" t="s">
        <v>10</v>
      </c>
      <c r="I37" s="1">
        <v>1447.2</v>
      </c>
      <c r="J37" s="1"/>
    </row>
    <row r="38" spans="4:10" x14ac:dyDescent="0.25">
      <c r="D38" s="1"/>
      <c r="E38" s="1"/>
      <c r="F38" s="1"/>
      <c r="G38" s="1"/>
      <c r="H38" s="1"/>
      <c r="I38" s="1"/>
      <c r="J38" s="1"/>
    </row>
    <row r="39" spans="4:10" x14ac:dyDescent="0.25">
      <c r="D39" s="1"/>
      <c r="E39" s="1"/>
      <c r="F39" s="1"/>
      <c r="G39" s="1"/>
      <c r="H39" s="1" t="s">
        <v>72</v>
      </c>
      <c r="I39" s="1">
        <v>10.59</v>
      </c>
      <c r="J39" s="1" t="s">
        <v>73</v>
      </c>
    </row>
    <row r="40" spans="4:10" x14ac:dyDescent="0.25">
      <c r="D40" s="1"/>
      <c r="E40" s="1"/>
      <c r="F40" s="1"/>
      <c r="G40" s="1"/>
      <c r="H40" s="1"/>
      <c r="I40" s="1">
        <v>13.26</v>
      </c>
      <c r="J40" s="1" t="s">
        <v>74</v>
      </c>
    </row>
    <row r="41" spans="4:10" x14ac:dyDescent="0.25">
      <c r="D41" s="1"/>
      <c r="E41" s="1"/>
      <c r="F41" s="1"/>
      <c r="G41" s="1"/>
      <c r="H41" s="1"/>
      <c r="I41" s="1">
        <v>15.6</v>
      </c>
      <c r="J41" s="1" t="s">
        <v>75</v>
      </c>
    </row>
    <row r="42" spans="4:10" x14ac:dyDescent="0.25">
      <c r="D42" s="1"/>
      <c r="E42" s="1"/>
      <c r="F42" s="1"/>
      <c r="G42" s="1"/>
      <c r="H42" s="1" t="s">
        <v>76</v>
      </c>
      <c r="I42" s="1">
        <v>2437</v>
      </c>
      <c r="J42" s="1"/>
    </row>
    <row r="43" spans="4:10" x14ac:dyDescent="0.25">
      <c r="D43" s="1"/>
      <c r="E43" s="1"/>
      <c r="F43" s="1"/>
      <c r="G43" s="1"/>
      <c r="H43" s="1" t="s">
        <v>44</v>
      </c>
      <c r="I43" s="1">
        <f>30*I41</f>
        <v>468</v>
      </c>
      <c r="J43" s="1"/>
    </row>
    <row r="44" spans="4:10" x14ac:dyDescent="0.25">
      <c r="D44" s="1"/>
      <c r="E44" s="1"/>
      <c r="F44" s="1"/>
      <c r="G44" s="1"/>
      <c r="H44" s="1" t="s">
        <v>18</v>
      </c>
      <c r="I44" s="1">
        <v>946</v>
      </c>
      <c r="J44" s="1"/>
    </row>
    <row r="45" spans="4:10" x14ac:dyDescent="0.25">
      <c r="D45" s="1"/>
      <c r="E45" s="1"/>
      <c r="F45" s="1"/>
      <c r="G45" s="1"/>
      <c r="H45" s="1" t="s">
        <v>10</v>
      </c>
      <c r="I45" s="1">
        <f>I42-I44</f>
        <v>1491</v>
      </c>
      <c r="J45" s="1"/>
    </row>
    <row r="46" spans="4:10" x14ac:dyDescent="0.25">
      <c r="D46" s="1"/>
      <c r="E46" s="1"/>
      <c r="F46" s="1"/>
      <c r="G46" s="1"/>
      <c r="J46" s="1"/>
    </row>
    <row r="47" spans="4:10" x14ac:dyDescent="0.25">
      <c r="D47" s="1"/>
      <c r="E47" s="1"/>
      <c r="F47" s="1"/>
      <c r="G47" s="1"/>
      <c r="J47" s="1"/>
    </row>
    <row r="48" spans="4:10" x14ac:dyDescent="0.25">
      <c r="D48" s="1"/>
      <c r="E48" s="1"/>
      <c r="F48" s="1"/>
      <c r="G48" s="1"/>
      <c r="H48" s="1"/>
      <c r="I48" s="1"/>
      <c r="J48" s="1"/>
    </row>
    <row r="49" spans="4:10" x14ac:dyDescent="0.25">
      <c r="D49" s="1"/>
      <c r="E49" s="1"/>
      <c r="F49" s="1"/>
      <c r="G49" s="1"/>
      <c r="H49" s="1"/>
      <c r="I49" s="1"/>
      <c r="J49" s="1"/>
    </row>
    <row r="50" spans="4:10" x14ac:dyDescent="0.25">
      <c r="D50" s="1"/>
      <c r="E50" s="1"/>
      <c r="F50" s="1"/>
      <c r="G50" s="1"/>
      <c r="H50" s="1"/>
      <c r="I50" s="1"/>
      <c r="J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B840-A2F6-47E5-A3C1-E84C4DACD409}">
  <dimension ref="A5:I42"/>
  <sheetViews>
    <sheetView rightToLeft="1" topLeftCell="A7" workbookViewId="0">
      <selection activeCell="E25" sqref="E25"/>
    </sheetView>
  </sheetViews>
  <sheetFormatPr defaultRowHeight="15" x14ac:dyDescent="0.25"/>
  <cols>
    <col min="2" max="2" width="11.5703125" bestFit="1" customWidth="1"/>
    <col min="3" max="3" width="13.5703125" bestFit="1" customWidth="1"/>
    <col min="7" max="7" width="13.42578125" bestFit="1" customWidth="1"/>
  </cols>
  <sheetData>
    <row r="5" spans="1:9" x14ac:dyDescent="0.25">
      <c r="C5" t="s">
        <v>42</v>
      </c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7" t="s">
        <v>43</v>
      </c>
      <c r="C12" s="7" t="s">
        <v>15</v>
      </c>
      <c r="D12" s="7">
        <v>0</v>
      </c>
      <c r="E12" s="1"/>
      <c r="F12" s="1"/>
      <c r="G12" s="1"/>
      <c r="H12" s="1"/>
      <c r="I12" s="1"/>
    </row>
    <row r="13" spans="1:9" x14ac:dyDescent="0.25">
      <c r="A13" s="1"/>
      <c r="B13" s="7"/>
      <c r="C13" s="7" t="s">
        <v>16</v>
      </c>
      <c r="D13" s="7"/>
      <c r="E13" s="1"/>
      <c r="F13" s="1"/>
      <c r="G13" s="1"/>
      <c r="H13" s="1"/>
      <c r="I13" s="1"/>
    </row>
    <row r="14" spans="1:9" x14ac:dyDescent="0.25">
      <c r="A14" s="1"/>
      <c r="B14" s="7"/>
      <c r="C14" s="7" t="s">
        <v>17</v>
      </c>
      <c r="D14" s="7">
        <v>1000</v>
      </c>
      <c r="E14" s="1"/>
      <c r="F14" s="1"/>
      <c r="G14" s="1"/>
      <c r="H14" s="1"/>
      <c r="I14" s="1"/>
    </row>
    <row r="15" spans="1:9" x14ac:dyDescent="0.25">
      <c r="A15" s="1"/>
      <c r="B15" s="7"/>
      <c r="C15" s="7" t="s">
        <v>11</v>
      </c>
      <c r="D15" s="7"/>
      <c r="E15" s="1"/>
      <c r="F15" s="1"/>
      <c r="G15" s="1"/>
      <c r="H15" s="1"/>
      <c r="I15" s="1"/>
    </row>
    <row r="16" spans="1:9" x14ac:dyDescent="0.25">
      <c r="A16" s="1"/>
      <c r="B16" s="7"/>
      <c r="C16" s="7" t="s">
        <v>28</v>
      </c>
      <c r="D16" s="7">
        <v>600</v>
      </c>
      <c r="E16" s="1"/>
      <c r="F16" s="1"/>
      <c r="G16" s="7" t="s">
        <v>44</v>
      </c>
      <c r="H16" s="7">
        <f>D27*D18</f>
        <v>880000</v>
      </c>
      <c r="I16" s="1"/>
    </row>
    <row r="17" spans="1:9" x14ac:dyDescent="0.25">
      <c r="A17" s="1"/>
      <c r="B17" s="7"/>
      <c r="C17" s="7" t="s">
        <v>19</v>
      </c>
      <c r="D17" s="7"/>
      <c r="E17" s="1"/>
      <c r="F17" s="1"/>
      <c r="G17" s="7" t="s">
        <v>48</v>
      </c>
      <c r="H17" s="7">
        <f>D18*D38</f>
        <v>828000</v>
      </c>
      <c r="I17" s="1"/>
    </row>
    <row r="18" spans="1:9" x14ac:dyDescent="0.25">
      <c r="A18" s="1"/>
      <c r="B18" s="7"/>
      <c r="C18" s="7" t="s">
        <v>20</v>
      </c>
      <c r="D18" s="7">
        <f>D14-D16</f>
        <v>400</v>
      </c>
      <c r="E18" s="1"/>
      <c r="F18" s="1"/>
      <c r="G18" s="7" t="s">
        <v>53</v>
      </c>
      <c r="H18" s="7">
        <f>MIN(H16:H17)</f>
        <v>828000</v>
      </c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7" t="s">
        <v>44</v>
      </c>
      <c r="C21" s="7" t="s">
        <v>45</v>
      </c>
      <c r="D21" s="7">
        <v>1000</v>
      </c>
      <c r="E21" s="1"/>
      <c r="F21" s="1"/>
      <c r="G21" s="1"/>
      <c r="H21" s="1"/>
      <c r="I21" s="1"/>
    </row>
    <row r="22" spans="1:9" x14ac:dyDescent="0.25">
      <c r="A22" s="1"/>
      <c r="B22" s="7"/>
      <c r="C22" s="7" t="s">
        <v>16</v>
      </c>
      <c r="D22" s="7"/>
      <c r="E22" s="1"/>
      <c r="F22" s="1"/>
      <c r="G22" s="1"/>
      <c r="H22" s="1"/>
      <c r="I22" s="1"/>
    </row>
    <row r="23" spans="1:9" x14ac:dyDescent="0.25">
      <c r="A23" s="1"/>
      <c r="B23" s="7"/>
      <c r="C23" s="7" t="s">
        <v>46</v>
      </c>
      <c r="D23" s="7">
        <v>500</v>
      </c>
      <c r="E23" s="1"/>
      <c r="F23" s="1"/>
      <c r="G23" s="1"/>
      <c r="H23" s="1"/>
      <c r="I23" s="1"/>
    </row>
    <row r="24" spans="1:9" x14ac:dyDescent="0.25">
      <c r="A24" s="1"/>
      <c r="B24" s="7"/>
      <c r="C24" s="7" t="s">
        <v>16</v>
      </c>
      <c r="D24" s="7"/>
      <c r="E24" s="1"/>
      <c r="F24" s="1"/>
      <c r="G24" s="1"/>
      <c r="H24" s="1"/>
      <c r="I24" s="1"/>
    </row>
    <row r="25" spans="1:9" x14ac:dyDescent="0.25">
      <c r="A25" s="1"/>
      <c r="B25" s="7"/>
      <c r="C25" s="7" t="s">
        <v>47</v>
      </c>
      <c r="D25" s="7">
        <v>700</v>
      </c>
      <c r="E25" s="1"/>
      <c r="F25" s="1"/>
      <c r="G25" s="1"/>
      <c r="H25" s="1"/>
      <c r="I25" s="1"/>
    </row>
    <row r="26" spans="1:9" x14ac:dyDescent="0.25">
      <c r="A26" s="1"/>
      <c r="B26" s="7"/>
      <c r="C26" s="7" t="s">
        <v>19</v>
      </c>
      <c r="D26" s="7"/>
      <c r="E26" s="1"/>
      <c r="F26" s="1"/>
      <c r="G26" s="1"/>
      <c r="H26" s="1"/>
      <c r="I26" s="1"/>
    </row>
    <row r="27" spans="1:9" x14ac:dyDescent="0.25">
      <c r="A27" s="1"/>
      <c r="B27" s="7"/>
      <c r="C27" s="7"/>
      <c r="D27" s="7">
        <v>2200</v>
      </c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7" t="s">
        <v>48</v>
      </c>
      <c r="C30" s="7" t="s">
        <v>49</v>
      </c>
      <c r="D30" s="7">
        <v>2500</v>
      </c>
      <c r="E30" s="1"/>
      <c r="F30" s="1"/>
      <c r="G30" s="1"/>
      <c r="H30" s="1"/>
      <c r="I30" s="1"/>
    </row>
    <row r="31" spans="1:9" x14ac:dyDescent="0.25">
      <c r="A31" s="1"/>
      <c r="B31" s="7"/>
      <c r="C31" s="7" t="s">
        <v>11</v>
      </c>
      <c r="D31" s="7"/>
      <c r="E31" s="1"/>
      <c r="F31" s="1"/>
      <c r="G31" s="1"/>
      <c r="H31" s="1"/>
      <c r="I31" s="1"/>
    </row>
    <row r="32" spans="1:9" x14ac:dyDescent="0.25">
      <c r="A32" s="1"/>
      <c r="B32" s="7"/>
      <c r="C32" s="7" t="s">
        <v>50</v>
      </c>
      <c r="D32" s="7">
        <v>100</v>
      </c>
      <c r="E32" s="1"/>
      <c r="F32" s="1"/>
      <c r="G32" s="1"/>
      <c r="H32" s="1"/>
      <c r="I32" s="1"/>
    </row>
    <row r="33" spans="1:9" x14ac:dyDescent="0.25">
      <c r="A33" s="1"/>
      <c r="B33" s="7"/>
      <c r="C33" s="7" t="s">
        <v>11</v>
      </c>
      <c r="D33" s="7"/>
      <c r="E33" s="1"/>
      <c r="F33" s="1"/>
      <c r="G33" s="1"/>
      <c r="H33" s="1"/>
      <c r="I33" s="1"/>
    </row>
    <row r="34" spans="1:9" x14ac:dyDescent="0.25">
      <c r="A34" s="1"/>
      <c r="B34" s="7"/>
      <c r="C34" s="7" t="s">
        <v>51</v>
      </c>
      <c r="D34" s="7">
        <f>D30*0.1</f>
        <v>250</v>
      </c>
      <c r="E34" s="1"/>
      <c r="F34" s="1"/>
      <c r="G34" s="1"/>
      <c r="H34" s="1"/>
      <c r="I34" s="1"/>
    </row>
    <row r="35" spans="1:9" x14ac:dyDescent="0.25">
      <c r="A35" s="1"/>
      <c r="B35" s="7"/>
      <c r="C35" s="7" t="s">
        <v>11</v>
      </c>
      <c r="D35" s="7"/>
      <c r="E35" s="1"/>
      <c r="F35" s="1"/>
      <c r="G35" s="1"/>
      <c r="H35" s="1"/>
      <c r="I35" s="1"/>
    </row>
    <row r="36" spans="1:9" x14ac:dyDescent="0.25">
      <c r="A36" s="1"/>
      <c r="B36" s="7"/>
      <c r="C36" s="7" t="s">
        <v>52</v>
      </c>
      <c r="D36" s="7">
        <v>80</v>
      </c>
      <c r="E36" s="1"/>
      <c r="F36" s="1"/>
      <c r="G36" s="1"/>
      <c r="H36" s="1"/>
      <c r="I36" s="1"/>
    </row>
    <row r="37" spans="1:9" x14ac:dyDescent="0.25">
      <c r="A37" s="1"/>
      <c r="B37" s="7"/>
      <c r="C37" s="7" t="s">
        <v>19</v>
      </c>
      <c r="D37" s="7"/>
      <c r="E37" s="1"/>
      <c r="F37" s="1"/>
      <c r="G37" s="1"/>
      <c r="H37" s="1"/>
      <c r="I37" s="1"/>
    </row>
    <row r="38" spans="1:9" x14ac:dyDescent="0.25">
      <c r="A38" s="1"/>
      <c r="B38" s="7"/>
      <c r="C38" s="7"/>
      <c r="D38" s="7">
        <f>D30-D32-D34-D36</f>
        <v>2070</v>
      </c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1BC2-579E-47E3-B256-5F3764077E49}">
  <dimension ref="C3:K21"/>
  <sheetViews>
    <sheetView rightToLeft="1" topLeftCell="B1" workbookViewId="0">
      <selection activeCell="F30" sqref="F30"/>
    </sheetView>
  </sheetViews>
  <sheetFormatPr defaultRowHeight="15" x14ac:dyDescent="0.25"/>
  <cols>
    <col min="3" max="3" width="20.85546875" bestFit="1" customWidth="1"/>
    <col min="6" max="6" width="21.5703125" bestFit="1" customWidth="1"/>
    <col min="7" max="7" width="16.5703125" bestFit="1" customWidth="1"/>
  </cols>
  <sheetData>
    <row r="3" spans="3:11" x14ac:dyDescent="0.25">
      <c r="C3" s="1"/>
      <c r="D3" s="1"/>
      <c r="E3" s="1"/>
      <c r="F3" s="1"/>
      <c r="G3" s="1"/>
    </row>
    <row r="4" spans="3:11" x14ac:dyDescent="0.25">
      <c r="C4" s="1"/>
      <c r="D4" s="1"/>
      <c r="E4" s="1"/>
      <c r="F4" s="1"/>
      <c r="G4" s="1"/>
    </row>
    <row r="5" spans="3:11" x14ac:dyDescent="0.25">
      <c r="C5" s="1"/>
      <c r="D5" s="1"/>
      <c r="E5" s="1"/>
      <c r="F5" s="1"/>
      <c r="G5" s="1"/>
    </row>
    <row r="6" spans="3:11" x14ac:dyDescent="0.25">
      <c r="C6" s="1" t="s">
        <v>23</v>
      </c>
      <c r="D6" s="1">
        <v>900</v>
      </c>
      <c r="E6" s="1"/>
      <c r="F6" s="1" t="s">
        <v>33</v>
      </c>
      <c r="G6" s="1">
        <v>1900</v>
      </c>
      <c r="I6" s="3" t="s">
        <v>25</v>
      </c>
      <c r="J6" s="3" t="s">
        <v>21</v>
      </c>
      <c r="K6" s="3" t="s">
        <v>32</v>
      </c>
    </row>
    <row r="7" spans="3:11" x14ac:dyDescent="0.25">
      <c r="C7" s="1" t="s">
        <v>16</v>
      </c>
      <c r="D7" s="1"/>
      <c r="E7" s="1"/>
      <c r="F7" s="1" t="s">
        <v>11</v>
      </c>
      <c r="G7" s="1"/>
      <c r="I7" s="3" t="s">
        <v>26</v>
      </c>
      <c r="J7" s="3" t="s">
        <v>36</v>
      </c>
      <c r="K7" s="6">
        <v>1200000</v>
      </c>
    </row>
    <row r="8" spans="3:11" x14ac:dyDescent="0.25">
      <c r="C8" s="1" t="s">
        <v>17</v>
      </c>
      <c r="D8" s="1">
        <v>5500</v>
      </c>
      <c r="E8" s="1"/>
      <c r="F8" s="1" t="s">
        <v>34</v>
      </c>
      <c r="G8" s="1">
        <v>700</v>
      </c>
      <c r="I8" s="3" t="s">
        <v>27</v>
      </c>
      <c r="J8" s="3" t="s">
        <v>41</v>
      </c>
      <c r="K8" s="6">
        <v>960000</v>
      </c>
    </row>
    <row r="9" spans="3:11" x14ac:dyDescent="0.25">
      <c r="C9" s="1" t="s">
        <v>11</v>
      </c>
      <c r="D9" s="1"/>
      <c r="E9" s="1"/>
      <c r="F9" s="1" t="s">
        <v>19</v>
      </c>
      <c r="G9" s="1"/>
    </row>
    <row r="10" spans="3:11" x14ac:dyDescent="0.25">
      <c r="C10" s="1" t="s">
        <v>18</v>
      </c>
      <c r="D10" s="1">
        <v>4500</v>
      </c>
      <c r="E10" s="1"/>
      <c r="F10" s="1" t="s">
        <v>35</v>
      </c>
      <c r="G10" s="1">
        <v>1200</v>
      </c>
    </row>
    <row r="11" spans="3:11" x14ac:dyDescent="0.25">
      <c r="C11" s="1" t="s">
        <v>19</v>
      </c>
      <c r="D11" s="1"/>
      <c r="E11" s="1"/>
      <c r="F11" s="1"/>
      <c r="G11" s="1"/>
    </row>
    <row r="12" spans="3:11" x14ac:dyDescent="0.25">
      <c r="C12" s="1" t="s">
        <v>29</v>
      </c>
      <c r="D12" s="1">
        <v>1900</v>
      </c>
      <c r="E12" s="1"/>
      <c r="F12" s="1"/>
      <c r="G12" s="1"/>
    </row>
    <row r="13" spans="3:11" x14ac:dyDescent="0.25">
      <c r="C13" s="1"/>
      <c r="D13" s="1"/>
      <c r="E13" s="1"/>
      <c r="F13" s="1"/>
      <c r="G13" s="1"/>
    </row>
    <row r="14" spans="3:11" x14ac:dyDescent="0.25">
      <c r="C14" s="1"/>
      <c r="D14" s="1"/>
      <c r="E14" s="1"/>
      <c r="F14" s="1"/>
      <c r="G14" s="1"/>
    </row>
    <row r="15" spans="3:11" x14ac:dyDescent="0.25">
      <c r="C15" s="1" t="s">
        <v>28</v>
      </c>
      <c r="D15" s="1" t="s">
        <v>31</v>
      </c>
      <c r="E15" s="1">
        <v>1.4</v>
      </c>
      <c r="F15" s="1"/>
      <c r="G15" s="1"/>
    </row>
    <row r="16" spans="3:11" x14ac:dyDescent="0.25">
      <c r="C16" s="1" t="s">
        <v>11</v>
      </c>
      <c r="D16" s="1"/>
      <c r="E16" s="1"/>
      <c r="F16" s="1"/>
      <c r="G16" s="1" t="s">
        <v>37</v>
      </c>
      <c r="H16">
        <v>1200</v>
      </c>
    </row>
    <row r="17" spans="3:8" x14ac:dyDescent="0.25">
      <c r="C17" s="1" t="s">
        <v>18</v>
      </c>
      <c r="D17" s="1" t="s">
        <v>30</v>
      </c>
      <c r="E17" s="1">
        <v>0.7</v>
      </c>
      <c r="F17" s="1"/>
      <c r="G17" s="1" t="s">
        <v>38</v>
      </c>
    </row>
    <row r="18" spans="3:8" x14ac:dyDescent="0.25">
      <c r="C18" s="1" t="s">
        <v>19</v>
      </c>
      <c r="D18" s="1"/>
      <c r="E18" s="1"/>
      <c r="F18" s="1"/>
      <c r="G18" s="1" t="s">
        <v>39</v>
      </c>
      <c r="H18">
        <v>0.8</v>
      </c>
    </row>
    <row r="19" spans="3:8" x14ac:dyDescent="0.25">
      <c r="C19" s="1" t="s">
        <v>10</v>
      </c>
      <c r="D19" s="1" t="s">
        <v>30</v>
      </c>
      <c r="E19" s="1"/>
      <c r="F19" s="1"/>
      <c r="G19" s="1" t="s">
        <v>19</v>
      </c>
    </row>
    <row r="20" spans="3:8" x14ac:dyDescent="0.25">
      <c r="C20" s="1"/>
      <c r="D20" s="1"/>
      <c r="E20" s="1"/>
      <c r="F20" s="1"/>
      <c r="G20" s="1" t="s">
        <v>40</v>
      </c>
      <c r="H20">
        <v>960</v>
      </c>
    </row>
    <row r="21" spans="3:8" x14ac:dyDescent="0.25"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33C90-7277-408D-92C5-09138EC22C04}">
  <dimension ref="B4:E23"/>
  <sheetViews>
    <sheetView rightToLeft="1" tabSelected="1" workbookViewId="0">
      <selection activeCell="G27" sqref="G27"/>
    </sheetView>
  </sheetViews>
  <sheetFormatPr defaultRowHeight="15" x14ac:dyDescent="0.25"/>
  <cols>
    <col min="2" max="2" width="10.7109375" bestFit="1" customWidth="1"/>
  </cols>
  <sheetData>
    <row r="4" spans="2:5" x14ac:dyDescent="0.25">
      <c r="C4" t="s">
        <v>12</v>
      </c>
      <c r="D4" t="s">
        <v>13</v>
      </c>
      <c r="E4" t="s">
        <v>14</v>
      </c>
    </row>
    <row r="5" spans="2:5" x14ac:dyDescent="0.25">
      <c r="B5" s="1" t="s">
        <v>15</v>
      </c>
      <c r="C5">
        <v>-26</v>
      </c>
      <c r="D5">
        <f>C11</f>
        <v>38</v>
      </c>
      <c r="E5">
        <f>D11</f>
        <v>41</v>
      </c>
    </row>
    <row r="6" spans="2:5" x14ac:dyDescent="0.25">
      <c r="B6" s="1" t="s">
        <v>16</v>
      </c>
    </row>
    <row r="7" spans="2:5" x14ac:dyDescent="0.25">
      <c r="B7" s="1" t="s">
        <v>17</v>
      </c>
    </row>
    <row r="8" spans="2:5" x14ac:dyDescent="0.25">
      <c r="B8" s="1" t="s">
        <v>11</v>
      </c>
    </row>
    <row r="9" spans="2:5" x14ac:dyDescent="0.25">
      <c r="B9" s="1" t="s">
        <v>18</v>
      </c>
      <c r="C9">
        <v>-64</v>
      </c>
      <c r="D9">
        <v>-3</v>
      </c>
      <c r="E9">
        <v>64</v>
      </c>
    </row>
    <row r="10" spans="2:5" x14ac:dyDescent="0.25">
      <c r="B10" s="1" t="s">
        <v>19</v>
      </c>
    </row>
    <row r="11" spans="2:5" x14ac:dyDescent="0.25">
      <c r="B11" s="1" t="s">
        <v>20</v>
      </c>
      <c r="C11">
        <v>38</v>
      </c>
      <c r="D11">
        <v>41</v>
      </c>
      <c r="E11">
        <v>-23</v>
      </c>
    </row>
    <row r="15" spans="2:5" x14ac:dyDescent="0.25">
      <c r="B15" s="1" t="s">
        <v>3</v>
      </c>
    </row>
    <row r="16" spans="2:5" x14ac:dyDescent="0.25">
      <c r="B16" s="1" t="s">
        <v>11</v>
      </c>
    </row>
    <row r="17" spans="2:5" x14ac:dyDescent="0.25">
      <c r="B17" s="1" t="s">
        <v>18</v>
      </c>
      <c r="C17">
        <v>-64</v>
      </c>
      <c r="D17">
        <v>-3</v>
      </c>
      <c r="E17">
        <v>64</v>
      </c>
    </row>
    <row r="18" spans="2:5" x14ac:dyDescent="0.25">
      <c r="B18" s="1" t="s">
        <v>19</v>
      </c>
    </row>
    <row r="19" spans="2:5" x14ac:dyDescent="0.25">
      <c r="B19" s="1" t="s">
        <v>10</v>
      </c>
      <c r="C19">
        <v>64</v>
      </c>
      <c r="D19">
        <v>3</v>
      </c>
      <c r="E19">
        <v>-64</v>
      </c>
    </row>
    <row r="21" spans="2:5" x14ac:dyDescent="0.25">
      <c r="B21" s="2" t="s">
        <v>22</v>
      </c>
      <c r="C21" s="2">
        <v>153</v>
      </c>
      <c r="D21" s="2">
        <v>110</v>
      </c>
      <c r="E21" s="2">
        <v>59</v>
      </c>
    </row>
    <row r="22" spans="2:5" x14ac:dyDescent="0.25">
      <c r="B22" s="2"/>
      <c r="C22" s="2"/>
      <c r="D22" s="2"/>
      <c r="E22" s="2"/>
    </row>
    <row r="23" spans="2:5" x14ac:dyDescent="0.25">
      <c r="B23" s="2"/>
      <c r="C23" s="2"/>
      <c r="D23" s="2"/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שאלה 1</vt:lpstr>
      <vt:lpstr>שאלה 2</vt:lpstr>
      <vt:lpstr>שאלה 3</vt:lpstr>
      <vt:lpstr>שאלה 4</vt:lpstr>
      <vt:lpstr>שאלה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Shmuely</dc:creator>
  <cp:lastModifiedBy>Shmuely</cp:lastModifiedBy>
  <dcterms:created xsi:type="dcterms:W3CDTF">2022-12-16T19:09:03Z</dcterms:created>
  <dcterms:modified xsi:type="dcterms:W3CDTF">2022-12-16T21:22:29Z</dcterms:modified>
</cp:coreProperties>
</file>