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2540" windowHeight="19320" tabRatio="500"/>
  </bookViews>
  <sheets>
    <sheet name="Lib QC" sheetId="1" r:id="rId1"/>
    <sheet name="Pooling Formula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10" i="1" l="1"/>
  <c r="G10" i="1"/>
  <c r="K10" i="1"/>
  <c r="O10" i="1"/>
  <c r="F11" i="1"/>
  <c r="G11" i="1"/>
  <c r="K11" i="1"/>
  <c r="O11" i="1"/>
  <c r="F12" i="1"/>
  <c r="G12" i="1"/>
  <c r="K12" i="1"/>
  <c r="O12" i="1"/>
  <c r="F13" i="1"/>
  <c r="G13" i="1"/>
  <c r="K13" i="1"/>
  <c r="O13" i="1"/>
  <c r="F14" i="1"/>
  <c r="G14" i="1"/>
  <c r="K14" i="1"/>
  <c r="O14" i="1"/>
  <c r="F15" i="1"/>
  <c r="G15" i="1"/>
  <c r="K15" i="1"/>
  <c r="O15" i="1"/>
  <c r="F16" i="1"/>
  <c r="G16" i="1"/>
  <c r="K16" i="1"/>
  <c r="O16" i="1"/>
  <c r="F17" i="1"/>
  <c r="G17" i="1"/>
  <c r="K17" i="1"/>
  <c r="O17" i="1"/>
  <c r="F18" i="1"/>
  <c r="G18" i="1"/>
  <c r="K18" i="1"/>
  <c r="O18" i="1"/>
  <c r="F19" i="1"/>
  <c r="G19" i="1"/>
  <c r="K19" i="1"/>
  <c r="O19" i="1"/>
  <c r="F20" i="1"/>
  <c r="G20" i="1"/>
  <c r="K20" i="1"/>
  <c r="O20" i="1"/>
  <c r="F21" i="1"/>
  <c r="G21" i="1"/>
  <c r="K21" i="1"/>
  <c r="O21" i="1"/>
  <c r="F22" i="1"/>
  <c r="G22" i="1"/>
  <c r="K22" i="1"/>
  <c r="O22" i="1"/>
  <c r="F23" i="1"/>
  <c r="G23" i="1"/>
  <c r="K23" i="1"/>
  <c r="O23" i="1"/>
  <c r="F24" i="1"/>
  <c r="G24" i="1"/>
  <c r="K24" i="1"/>
  <c r="O24" i="1"/>
  <c r="F25" i="1"/>
  <c r="G25" i="1"/>
  <c r="K25" i="1"/>
  <c r="O25" i="1"/>
  <c r="F26" i="1"/>
  <c r="G26" i="1"/>
  <c r="K26" i="1"/>
  <c r="O26" i="1"/>
  <c r="F27" i="1"/>
  <c r="G27" i="1"/>
  <c r="K27" i="1"/>
  <c r="O27" i="1"/>
  <c r="F28" i="1"/>
  <c r="G28" i="1"/>
  <c r="K28" i="1"/>
  <c r="O28" i="1"/>
  <c r="F29" i="1"/>
  <c r="G29" i="1"/>
  <c r="K29" i="1"/>
  <c r="O29" i="1"/>
  <c r="F30" i="1"/>
  <c r="G30" i="1"/>
  <c r="K30" i="1"/>
  <c r="O30" i="1"/>
  <c r="F31" i="1"/>
  <c r="G31" i="1"/>
  <c r="K31" i="1"/>
  <c r="O31" i="1"/>
  <c r="F32" i="1"/>
  <c r="G32" i="1"/>
  <c r="K32" i="1"/>
  <c r="O32" i="1"/>
  <c r="F33" i="1"/>
  <c r="G33" i="1"/>
  <c r="K33" i="1"/>
  <c r="O33" i="1"/>
  <c r="F34" i="1"/>
  <c r="G34" i="1"/>
  <c r="K34" i="1"/>
  <c r="O34" i="1"/>
  <c r="F35" i="1"/>
  <c r="G35" i="1"/>
  <c r="K35" i="1"/>
  <c r="O35" i="1"/>
  <c r="F36" i="1"/>
  <c r="G36" i="1"/>
  <c r="K36" i="1"/>
  <c r="O36" i="1"/>
  <c r="F37" i="1"/>
  <c r="G37" i="1"/>
  <c r="K37" i="1"/>
  <c r="O37" i="1"/>
  <c r="F38" i="1"/>
  <c r="G38" i="1"/>
  <c r="K38" i="1"/>
  <c r="O38" i="1"/>
  <c r="F39" i="1"/>
  <c r="G39" i="1"/>
  <c r="K39" i="1"/>
  <c r="O39" i="1"/>
  <c r="F40" i="1"/>
  <c r="G40" i="1"/>
  <c r="K40" i="1"/>
  <c r="O40" i="1"/>
  <c r="F41" i="1"/>
  <c r="G41" i="1"/>
  <c r="K41" i="1"/>
  <c r="O41" i="1"/>
  <c r="F42" i="1"/>
  <c r="G42" i="1"/>
  <c r="K42" i="1"/>
  <c r="O42" i="1"/>
  <c r="F43" i="1"/>
  <c r="G43" i="1"/>
  <c r="K43" i="1"/>
  <c r="O43" i="1"/>
  <c r="F44" i="1"/>
  <c r="G44" i="1"/>
  <c r="K44" i="1"/>
  <c r="O44" i="1"/>
  <c r="F45" i="1"/>
  <c r="G45" i="1"/>
  <c r="K45" i="1"/>
  <c r="O45" i="1"/>
  <c r="F46" i="1"/>
  <c r="G46" i="1"/>
  <c r="K46" i="1"/>
  <c r="O46" i="1"/>
  <c r="F47" i="1"/>
  <c r="G47" i="1"/>
  <c r="K47" i="1"/>
  <c r="O47" i="1"/>
  <c r="F48" i="1"/>
  <c r="G48" i="1"/>
  <c r="K48" i="1"/>
  <c r="O48" i="1"/>
  <c r="F49" i="1"/>
  <c r="G49" i="1"/>
  <c r="K49" i="1"/>
  <c r="O49" i="1"/>
  <c r="F50" i="1"/>
  <c r="G50" i="1"/>
  <c r="K50" i="1"/>
  <c r="O50" i="1"/>
  <c r="F51" i="1"/>
  <c r="G51" i="1"/>
  <c r="K51" i="1"/>
  <c r="O51" i="1"/>
  <c r="F52" i="1"/>
  <c r="G52" i="1"/>
  <c r="K52" i="1"/>
  <c r="O52" i="1"/>
  <c r="F53" i="1"/>
  <c r="G53" i="1"/>
  <c r="K53" i="1"/>
  <c r="O53" i="1"/>
  <c r="F54" i="1"/>
  <c r="G54" i="1"/>
  <c r="K54" i="1"/>
  <c r="O54" i="1"/>
  <c r="F55" i="1"/>
  <c r="G55" i="1"/>
  <c r="K55" i="1"/>
  <c r="O55" i="1"/>
  <c r="F56" i="1"/>
  <c r="G56" i="1"/>
  <c r="K56" i="1"/>
  <c r="O56" i="1"/>
  <c r="F57" i="1"/>
  <c r="G57" i="1"/>
  <c r="K57" i="1"/>
  <c r="O57" i="1"/>
  <c r="F58" i="1"/>
  <c r="G58" i="1"/>
  <c r="K58" i="1"/>
  <c r="O58" i="1"/>
  <c r="F59" i="1"/>
  <c r="G59" i="1"/>
  <c r="K59" i="1"/>
  <c r="O59" i="1"/>
  <c r="F60" i="1"/>
  <c r="G60" i="1"/>
  <c r="K60" i="1"/>
  <c r="O60" i="1"/>
  <c r="F61" i="1"/>
  <c r="G61" i="1"/>
  <c r="K61" i="1"/>
  <c r="O61" i="1"/>
  <c r="F62" i="1"/>
  <c r="G62" i="1"/>
  <c r="K62" i="1"/>
  <c r="O62" i="1"/>
  <c r="F63" i="1"/>
  <c r="G63" i="1"/>
  <c r="K63" i="1"/>
  <c r="O63" i="1"/>
  <c r="F64" i="1"/>
  <c r="G64" i="1"/>
  <c r="K64" i="1"/>
  <c r="O64" i="1"/>
  <c r="F65" i="1"/>
  <c r="G65" i="1"/>
  <c r="K65" i="1"/>
  <c r="O65" i="1"/>
  <c r="F66" i="1"/>
  <c r="G66" i="1"/>
  <c r="K66" i="1"/>
  <c r="O66" i="1"/>
  <c r="F67" i="1"/>
  <c r="G67" i="1"/>
  <c r="K67" i="1"/>
  <c r="O67" i="1"/>
  <c r="F68" i="1"/>
  <c r="G68" i="1"/>
  <c r="K68" i="1"/>
  <c r="O68" i="1"/>
  <c r="F69" i="1"/>
  <c r="G69" i="1"/>
  <c r="K69" i="1"/>
  <c r="O69" i="1"/>
  <c r="F70" i="1"/>
  <c r="G70" i="1"/>
  <c r="K70" i="1"/>
  <c r="O70" i="1"/>
  <c r="F71" i="1"/>
  <c r="G71" i="1"/>
  <c r="K71" i="1"/>
  <c r="O71" i="1"/>
  <c r="F72" i="1"/>
  <c r="G72" i="1"/>
  <c r="K72" i="1"/>
  <c r="O72" i="1"/>
  <c r="F73" i="1"/>
  <c r="G73" i="1"/>
  <c r="K73" i="1"/>
  <c r="O73" i="1"/>
  <c r="F74" i="1"/>
  <c r="G74" i="1"/>
  <c r="K74" i="1"/>
  <c r="O74" i="1"/>
  <c r="F75" i="1"/>
  <c r="G75" i="1"/>
  <c r="K75" i="1"/>
  <c r="O75" i="1"/>
  <c r="F76" i="1"/>
  <c r="G76" i="1"/>
  <c r="K76" i="1"/>
  <c r="O76" i="1"/>
  <c r="F77" i="1"/>
  <c r="G77" i="1"/>
  <c r="K77" i="1"/>
  <c r="O77" i="1"/>
  <c r="F78" i="1"/>
  <c r="G78" i="1"/>
  <c r="K78" i="1"/>
  <c r="O78" i="1"/>
  <c r="F79" i="1"/>
  <c r="G79" i="1"/>
  <c r="K79" i="1"/>
  <c r="O79" i="1"/>
  <c r="F80" i="1"/>
  <c r="G80" i="1"/>
  <c r="K80" i="1"/>
  <c r="O80" i="1"/>
  <c r="F81" i="1"/>
  <c r="G81" i="1"/>
  <c r="K81" i="1"/>
  <c r="O81" i="1"/>
  <c r="F82" i="1"/>
  <c r="G82" i="1"/>
  <c r="K82" i="1"/>
  <c r="O82" i="1"/>
  <c r="F83" i="1"/>
  <c r="G83" i="1"/>
  <c r="K83" i="1"/>
  <c r="O83" i="1"/>
  <c r="F84" i="1"/>
  <c r="G84" i="1"/>
  <c r="K84" i="1"/>
  <c r="O84" i="1"/>
  <c r="F85" i="1"/>
  <c r="G85" i="1"/>
  <c r="K85" i="1"/>
  <c r="O85" i="1"/>
  <c r="F86" i="1"/>
  <c r="G86" i="1"/>
  <c r="K86" i="1"/>
  <c r="O86" i="1"/>
  <c r="F87" i="1"/>
  <c r="G87" i="1"/>
  <c r="K87" i="1"/>
  <c r="O87" i="1"/>
  <c r="F88" i="1"/>
  <c r="G88" i="1"/>
  <c r="K88" i="1"/>
  <c r="O88" i="1"/>
  <c r="F89" i="1"/>
  <c r="G89" i="1"/>
  <c r="K89" i="1"/>
  <c r="O89" i="1"/>
  <c r="F90" i="1"/>
  <c r="G90" i="1"/>
  <c r="K90" i="1"/>
  <c r="O90" i="1"/>
  <c r="F91" i="1"/>
  <c r="G91" i="1"/>
  <c r="K91" i="1"/>
  <c r="O91" i="1"/>
  <c r="F92" i="1"/>
  <c r="G92" i="1"/>
  <c r="K92" i="1"/>
  <c r="O92" i="1"/>
  <c r="F93" i="1"/>
  <c r="G93" i="1"/>
  <c r="K93" i="1"/>
  <c r="O93" i="1"/>
  <c r="F94" i="1"/>
  <c r="G94" i="1"/>
  <c r="K94" i="1"/>
  <c r="O94" i="1"/>
  <c r="F95" i="1"/>
  <c r="G95" i="1"/>
  <c r="K95" i="1"/>
  <c r="O95" i="1"/>
  <c r="F96" i="1"/>
  <c r="G96" i="1"/>
  <c r="K96" i="1"/>
  <c r="O96" i="1"/>
  <c r="F97" i="1"/>
  <c r="G97" i="1"/>
  <c r="K97" i="1"/>
  <c r="O97" i="1"/>
  <c r="K3" i="1"/>
  <c r="K4" i="1"/>
  <c r="K5" i="1"/>
  <c r="K6" i="1"/>
  <c r="K7" i="1"/>
  <c r="K8" i="1"/>
  <c r="K9" i="1"/>
  <c r="K2" i="1"/>
  <c r="F2" i="1"/>
  <c r="G2" i="1"/>
  <c r="O2" i="1"/>
  <c r="F3" i="1"/>
  <c r="G3" i="1"/>
  <c r="O3" i="1"/>
  <c r="F4" i="1"/>
  <c r="G4" i="1"/>
  <c r="O4" i="1"/>
  <c r="F5" i="1"/>
  <c r="G5" i="1"/>
  <c r="O5" i="1"/>
  <c r="F6" i="1"/>
  <c r="G6" i="1"/>
  <c r="O6" i="1"/>
  <c r="F7" i="1"/>
  <c r="G7" i="1"/>
  <c r="O7" i="1"/>
  <c r="F8" i="1"/>
  <c r="G8" i="1"/>
  <c r="O8" i="1"/>
  <c r="F9" i="1"/>
  <c r="G9" i="1"/>
  <c r="O9" i="1"/>
  <c r="F25" i="2"/>
  <c r="B3" i="2"/>
  <c r="B4" i="2"/>
  <c r="B5" i="2"/>
  <c r="B6" i="2"/>
  <c r="B7" i="2"/>
  <c r="B8" i="2"/>
  <c r="B9" i="2"/>
  <c r="B25" i="2"/>
  <c r="C25" i="2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2"/>
            <color indexed="81"/>
            <rFont val="Calibri"/>
          </rPr>
          <t xml:space="preserve">this is the total amount of RNA that we need to start the library prep (it can vary from 100ng to 4000ng). We usually like to start with 300 , 500 or even 800 ng if the client submitted enough RNA </t>
        </r>
        <r>
          <rPr>
            <sz val="10"/>
            <color indexed="81"/>
            <rFont val="Calibri"/>
          </rPr>
          <t xml:space="preserve">
</t>
        </r>
      </text>
    </comment>
    <comment ref="F1" authorId="0">
      <text>
        <r>
          <rPr>
            <sz val="14"/>
            <color indexed="81"/>
            <rFont val="Calibri"/>
          </rPr>
          <t xml:space="preserve">This is the volume of  RNA we need to add to the plate  (its is calculated using the value in column F and E….=F/E
</t>
        </r>
        <r>
          <rPr>
            <sz val="10"/>
            <color indexed="81"/>
            <rFont val="Calibri"/>
          </rPr>
          <t xml:space="preserve">
</t>
        </r>
      </text>
    </comment>
    <comment ref="G1" authorId="0">
      <text>
        <r>
          <rPr>
            <b/>
            <sz val="12"/>
            <color indexed="81"/>
            <rFont val="Calibri"/>
          </rPr>
          <t>Volume of water to add to the plate. This  will bring the volume in each well to 50ul</t>
        </r>
        <r>
          <rPr>
            <b/>
            <sz val="10"/>
            <color indexed="81"/>
            <rFont val="Calibri"/>
          </rPr>
          <t xml:space="preserve">
</t>
        </r>
      </text>
    </comment>
    <comment ref="L1" authorId="0">
      <text>
        <r>
          <rPr>
            <b/>
            <sz val="12"/>
            <color indexed="81"/>
            <rFont val="Calibri"/>
          </rPr>
          <t>Volume of final library to use for the 10nM dilution</t>
        </r>
      </text>
    </comment>
    <comment ref="M1" authorId="0">
      <text>
        <r>
          <rPr>
            <b/>
            <sz val="12"/>
            <color indexed="81"/>
            <rFont val="Calibri"/>
          </rPr>
          <t>Volume of Elution Buffer or water to add to the volume from column M to bring the library to 10nM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<sst xmlns="http://schemas.openxmlformats.org/spreadsheetml/2006/main" count="82" uniqueCount="77">
  <si>
    <t>Sample Name</t>
  </si>
  <si>
    <t>Lib Size</t>
  </si>
  <si>
    <t>Molarity</t>
  </si>
  <si>
    <t>EB</t>
  </si>
  <si>
    <t>Actual nM</t>
  </si>
  <si>
    <t xml:space="preserve"> </t>
  </si>
  <si>
    <t>nM (copy for each pool from Sheet1  column O -  make sure  to use paste special to copy values only)</t>
  </si>
  <si>
    <t xml:space="preserve">Copy the 2 organe lanes into Sheet 1 for each pool you are making.  Make sure to use PASTE SPECIAL to only paste the values. </t>
  </si>
  <si>
    <t>Order #</t>
  </si>
  <si>
    <t>Lib Qubit (ng/ul)</t>
  </si>
  <si>
    <t>Volume to Pool</t>
  </si>
  <si>
    <t>Total vol. pool</t>
  </si>
  <si>
    <t>Qubit of Pool</t>
  </si>
  <si>
    <t>Actual nM of Pool</t>
  </si>
  <si>
    <t>Volume for 2.5nM dil</t>
  </si>
  <si>
    <t>EB for 2.5nM dil</t>
  </si>
  <si>
    <t>Theorical nM</t>
  </si>
  <si>
    <t>Average lib size for Pool</t>
  </si>
  <si>
    <t>Qubit of diluted lib (ng/ul)</t>
  </si>
  <si>
    <t>volume to pool from each tube  (copy this back to Sheet1 column Q)</t>
  </si>
  <si>
    <t>Theorical  Molarity  nM</t>
  </si>
  <si>
    <t>Qubit of Pool (ng/ul)</t>
  </si>
  <si>
    <t>RIN</t>
  </si>
  <si>
    <t xml:space="preserve">Qubit </t>
  </si>
  <si>
    <t>ng amount desired</t>
  </si>
  <si>
    <t>H2O</t>
  </si>
  <si>
    <t>Index</t>
  </si>
  <si>
    <t>RNA/DNA (ul)</t>
  </si>
  <si>
    <t>10nM Dil</t>
  </si>
  <si>
    <t>5003-L1</t>
  </si>
  <si>
    <t>5003-L2</t>
  </si>
  <si>
    <t>5003-L3</t>
  </si>
  <si>
    <t>5003-L4</t>
  </si>
  <si>
    <t>5003-L5</t>
  </si>
  <si>
    <t>5003-L6</t>
  </si>
  <si>
    <t>5003-L7</t>
  </si>
  <si>
    <t>5003-L8</t>
  </si>
  <si>
    <t>5003-L9</t>
  </si>
  <si>
    <t>5003-L10</t>
  </si>
  <si>
    <t>5003-L11</t>
  </si>
  <si>
    <t>5003-L12</t>
  </si>
  <si>
    <t>5003-L13</t>
  </si>
  <si>
    <t>5003-L14</t>
  </si>
  <si>
    <t>5003-L15</t>
  </si>
  <si>
    <t>5003-L16</t>
  </si>
  <si>
    <t>5003-L17</t>
  </si>
  <si>
    <t>5003-L18</t>
  </si>
  <si>
    <t>5003-L19</t>
  </si>
  <si>
    <t>5003-L20</t>
  </si>
  <si>
    <t>5003-L21</t>
  </si>
  <si>
    <t>5003-L22</t>
  </si>
  <si>
    <t>5003-L23</t>
  </si>
  <si>
    <t>5003-L24</t>
  </si>
  <si>
    <t>5003-L25</t>
  </si>
  <si>
    <t>5003-L26</t>
  </si>
  <si>
    <t>5003-L27</t>
  </si>
  <si>
    <t>5003-L28</t>
  </si>
  <si>
    <t>5003-L29</t>
  </si>
  <si>
    <t>5003-L30</t>
  </si>
  <si>
    <t>5003-L31</t>
  </si>
  <si>
    <t>5003-L32</t>
  </si>
  <si>
    <t>5003-L33</t>
  </si>
  <si>
    <t>5003-L34</t>
  </si>
  <si>
    <t>5003-L35</t>
  </si>
  <si>
    <t>5003-L36</t>
  </si>
  <si>
    <t>5003-L37</t>
  </si>
  <si>
    <t>5003-L38</t>
  </si>
  <si>
    <t>5003-L39</t>
  </si>
  <si>
    <t>5003-L40</t>
  </si>
  <si>
    <t>5003-L41</t>
  </si>
  <si>
    <t>5003-L42</t>
  </si>
  <si>
    <t>5003-L43</t>
  </si>
  <si>
    <t>5003-L44</t>
  </si>
  <si>
    <t>5003-L45</t>
  </si>
  <si>
    <t>5003-L46</t>
  </si>
  <si>
    <t>5003-L47</t>
  </si>
  <si>
    <t>5003-L48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</si>
</sst>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0"/>
      <color indexed="81"/>
      <name val="Calibri"/>
    </font>
    <font>
      <b/>
      <sz val="12"/>
      <color indexed="81"/>
      <name val="Calibri"/>
    </font>
    <font>
      <b/>
      <sz val="10"/>
      <color indexed="81"/>
      <name val="Calibri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indexed="81"/>
      <name val="Calibri"/>
    </font>
    <font>
      <sz val="14"/>
      <color indexed="81"/>
      <name val="Calibri"/>
    </font>
    <font>
      <sz val="10"/>
      <color theme="1"/>
      <name val="Calibri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0" borderId="0" xfId="0" applyFont="1" applyBorder="1" applyProtection="1">
      <protection locked="0"/>
    </xf>
    <xf numFmtId="0" fontId="0" fillId="0" borderId="0" xfId="0" applyFont="1" applyBorder="1" applyAlignment="1" applyProtection="1">
      <alignment horizontal="left"/>
      <protection locked="0"/>
    </xf>
    <xf numFmtId="2" fontId="0" fillId="0" borderId="0" xfId="0" applyNumberFormat="1" applyFont="1" applyBorder="1" applyAlignment="1" applyProtection="1">
      <alignment horizontal="left"/>
      <protection locked="0"/>
    </xf>
    <xf numFmtId="164" fontId="0" fillId="0" borderId="0" xfId="0" applyNumberFormat="1" applyFont="1" applyBorder="1" applyAlignment="1" applyProtection="1">
      <alignment horizontal="left"/>
      <protection locked="0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3" borderId="0" xfId="0" applyNumberFormat="1" applyFill="1"/>
    <xf numFmtId="164" fontId="6" fillId="0" borderId="0" xfId="0" applyNumberFormat="1" applyFont="1" applyFill="1" applyBorder="1"/>
    <xf numFmtId="0" fontId="6" fillId="0" borderId="0" xfId="0" applyFont="1" applyFill="1" applyBorder="1"/>
    <xf numFmtId="2" fontId="0" fillId="3" borderId="0" xfId="0" applyNumberFormat="1" applyFill="1" applyAlignment="1">
      <alignment horizontal="left"/>
    </xf>
    <xf numFmtId="0" fontId="0" fillId="3" borderId="0" xfId="0" applyFill="1"/>
    <xf numFmtId="2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5" fillId="3" borderId="0" xfId="0" applyFont="1" applyFill="1" applyAlignment="1" applyProtection="1">
      <alignment horizontal="left" wrapText="1"/>
      <protection locked="0"/>
    </xf>
    <xf numFmtId="0" fontId="5" fillId="3" borderId="0" xfId="0" applyFont="1" applyFill="1" applyAlignment="1" applyProtection="1">
      <alignment horizontal="left"/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Font="1" applyBorder="1" applyAlignment="1" applyProtection="1">
      <alignment horizontal="left"/>
    </xf>
    <xf numFmtId="1" fontId="0" fillId="0" borderId="0" xfId="0" applyNumberFormat="1" applyFont="1" applyBorder="1" applyAlignment="1" applyProtection="1">
      <alignment horizontal="left"/>
      <protection locked="0"/>
    </xf>
    <xf numFmtId="164" fontId="0" fillId="0" borderId="0" xfId="0" applyNumberFormat="1" applyFont="1" applyAlignment="1" applyProtection="1">
      <alignment horizontal="left"/>
    </xf>
    <xf numFmtId="0" fontId="0" fillId="2" borderId="0" xfId="0" applyFont="1" applyFill="1" applyAlignment="1" applyProtection="1">
      <alignment horizontal="left"/>
    </xf>
    <xf numFmtId="0" fontId="9" fillId="2" borderId="0" xfId="0" applyFont="1" applyFill="1" applyAlignment="1" applyProtection="1">
      <alignment horizontal="left"/>
    </xf>
    <xf numFmtId="2" fontId="0" fillId="2" borderId="0" xfId="0" applyNumberFormat="1" applyFont="1" applyFill="1" applyAlignment="1" applyProtection="1">
      <alignment horizontal="left"/>
    </xf>
    <xf numFmtId="2" fontId="0" fillId="2" borderId="0" xfId="0" applyNumberFormat="1" applyFont="1" applyFill="1" applyAlignment="1" applyProtection="1">
      <alignment horizontal="left" wrapText="1"/>
    </xf>
    <xf numFmtId="164" fontId="0" fillId="2" borderId="0" xfId="0" applyNumberFormat="1" applyFont="1" applyFill="1" applyAlignment="1" applyProtection="1">
      <alignment horizontal="left" wrapText="1"/>
    </xf>
    <xf numFmtId="164" fontId="0" fillId="2" borderId="0" xfId="0" applyNumberFormat="1" applyFont="1" applyFill="1" applyAlignment="1" applyProtection="1">
      <alignment horizontal="left"/>
    </xf>
    <xf numFmtId="1" fontId="0" fillId="2" borderId="0" xfId="0" applyNumberFormat="1" applyFont="1" applyFill="1" applyAlignment="1" applyProtection="1">
      <alignment horizontal="left"/>
    </xf>
    <xf numFmtId="0" fontId="0" fillId="2" borderId="0" xfId="0" applyFont="1" applyFill="1" applyAlignment="1" applyProtection="1">
      <alignment horizontal="left" wrapText="1"/>
    </xf>
    <xf numFmtId="0" fontId="0" fillId="2" borderId="0" xfId="0" applyFont="1" applyFill="1" applyAlignment="1" applyProtection="1">
      <alignment horizontal="left"/>
      <protection locked="0"/>
    </xf>
    <xf numFmtId="0" fontId="0" fillId="2" borderId="0" xfId="0" applyFont="1" applyFill="1" applyAlignment="1">
      <alignment horizontal="left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 applyProtection="1">
      <alignment horizontal="left"/>
      <protection locked="0"/>
    </xf>
    <xf numFmtId="2" fontId="0" fillId="0" borderId="0" xfId="0" applyNumberFormat="1" applyFont="1" applyAlignment="1" applyProtection="1">
      <alignment horizontal="left"/>
      <protection locked="0"/>
    </xf>
    <xf numFmtId="164" fontId="0" fillId="0" borderId="0" xfId="0" applyNumberFormat="1" applyFont="1" applyAlignment="1">
      <alignment horizontal="left"/>
    </xf>
    <xf numFmtId="1" fontId="0" fillId="0" borderId="0" xfId="0" applyNumberFormat="1" applyFont="1" applyAlignment="1" applyProtection="1">
      <alignment horizontal="left"/>
      <protection locked="0"/>
    </xf>
    <xf numFmtId="164" fontId="0" fillId="0" borderId="0" xfId="0" applyNumberFormat="1" applyFont="1" applyAlignment="1" applyProtection="1">
      <alignment horizontal="left"/>
      <protection locked="0"/>
    </xf>
    <xf numFmtId="164" fontId="0" fillId="0" borderId="0" xfId="0" applyNumberFormat="1" applyFont="1" applyFill="1"/>
    <xf numFmtId="0" fontId="0" fillId="0" borderId="0" xfId="0" applyFont="1" applyFill="1" applyBorder="1" applyAlignment="1" applyProtection="1">
      <alignment horizontal="left"/>
      <protection locked="0"/>
    </xf>
    <xf numFmtId="1" fontId="0" fillId="0" borderId="0" xfId="0" applyNumberFormat="1" applyFont="1" applyFill="1" applyBorder="1" applyAlignment="1" applyProtection="1">
      <alignment horizontal="left"/>
      <protection locked="0"/>
    </xf>
    <xf numFmtId="2" fontId="0" fillId="0" borderId="0" xfId="0" applyNumberFormat="1" applyFont="1" applyFill="1" applyBorder="1" applyAlignment="1" applyProtection="1">
      <alignment horizontal="left"/>
      <protection locked="0"/>
    </xf>
    <xf numFmtId="0" fontId="10" fillId="0" borderId="0" xfId="0" applyFont="1"/>
    <xf numFmtId="2" fontId="0" fillId="0" borderId="0" xfId="0" applyNumberFormat="1" applyFont="1"/>
    <xf numFmtId="164" fontId="5" fillId="0" borderId="0" xfId="0" applyNumberFormat="1" applyFont="1" applyFill="1" applyAlignment="1">
      <alignment horizontal="center" wrapText="1"/>
    </xf>
    <xf numFmtId="0" fontId="0" fillId="4" borderId="0" xfId="0" applyFont="1" applyFill="1" applyBorder="1" applyAlignment="1" applyProtection="1">
      <alignment horizontal="left"/>
      <protection locked="0"/>
    </xf>
    <xf numFmtId="0" fontId="10" fillId="4" borderId="0" xfId="0" applyFont="1" applyFill="1"/>
    <xf numFmtId="164" fontId="0" fillId="4" borderId="0" xfId="0" applyNumberFormat="1" applyFont="1" applyFill="1"/>
    <xf numFmtId="164" fontId="0" fillId="4" borderId="0" xfId="0" applyNumberFormat="1" applyFont="1" applyFill="1" applyBorder="1" applyProtection="1">
      <protection locked="0"/>
    </xf>
    <xf numFmtId="164" fontId="0" fillId="4" borderId="0" xfId="0" applyNumberFormat="1" applyFont="1" applyFill="1" applyBorder="1" applyAlignment="1" applyProtection="1">
      <alignment horizontal="left"/>
    </xf>
    <xf numFmtId="164" fontId="0" fillId="4" borderId="0" xfId="0" applyNumberFormat="1" applyFont="1" applyFill="1" applyBorder="1" applyAlignment="1">
      <alignment horizontal="left"/>
    </xf>
    <xf numFmtId="1" fontId="0" fillId="4" borderId="0" xfId="0" applyNumberFormat="1" applyFont="1" applyFill="1" applyBorder="1" applyAlignment="1" applyProtection="1">
      <alignment horizontal="left"/>
      <protection locked="0"/>
    </xf>
    <xf numFmtId="2" fontId="0" fillId="4" borderId="0" xfId="0" applyNumberFormat="1" applyFont="1" applyFill="1"/>
    <xf numFmtId="0" fontId="0" fillId="4" borderId="0" xfId="0" applyFill="1"/>
    <xf numFmtId="2" fontId="0" fillId="4" borderId="0" xfId="0" applyNumberFormat="1" applyFont="1" applyFill="1" applyBorder="1" applyAlignment="1">
      <alignment horizontal="left"/>
    </xf>
    <xf numFmtId="164" fontId="0" fillId="4" borderId="0" xfId="0" applyNumberFormat="1" applyFont="1" applyFill="1" applyBorder="1" applyAlignment="1" applyProtection="1">
      <alignment horizontal="left"/>
      <protection locked="0"/>
    </xf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 applyProtection="1">
      <protection locked="0"/>
    </xf>
    <xf numFmtId="0" fontId="0" fillId="5" borderId="0" xfId="0" applyFont="1" applyFill="1" applyBorder="1" applyAlignment="1" applyProtection="1">
      <alignment horizontal="left"/>
      <protection locked="0"/>
    </xf>
    <xf numFmtId="0" fontId="0" fillId="5" borderId="0" xfId="0" applyFont="1" applyFill="1" applyBorder="1" applyProtection="1">
      <protection locked="0"/>
    </xf>
    <xf numFmtId="0" fontId="10" fillId="5" borderId="0" xfId="0" applyFont="1" applyFill="1"/>
    <xf numFmtId="164" fontId="0" fillId="5" borderId="0" xfId="0" applyNumberFormat="1" applyFont="1" applyFill="1"/>
    <xf numFmtId="164" fontId="0" fillId="5" borderId="0" xfId="0" applyNumberFormat="1" applyFont="1" applyFill="1" applyBorder="1" applyProtection="1">
      <protection locked="0"/>
    </xf>
    <xf numFmtId="164" fontId="0" fillId="5" borderId="0" xfId="0" applyNumberFormat="1" applyFont="1" applyFill="1" applyBorder="1" applyAlignment="1" applyProtection="1">
      <alignment horizontal="left"/>
    </xf>
    <xf numFmtId="164" fontId="0" fillId="5" borderId="0" xfId="0" applyNumberFormat="1" applyFont="1" applyFill="1" applyBorder="1" applyAlignment="1">
      <alignment horizontal="left"/>
    </xf>
    <xf numFmtId="1" fontId="0" fillId="5" borderId="0" xfId="0" applyNumberFormat="1" applyFont="1" applyFill="1" applyBorder="1" applyAlignment="1" applyProtection="1">
      <alignment horizontal="left"/>
      <protection locked="0"/>
    </xf>
    <xf numFmtId="2" fontId="0" fillId="5" borderId="0" xfId="0" applyNumberFormat="1" applyFont="1" applyFill="1"/>
    <xf numFmtId="0" fontId="0" fillId="5" borderId="0" xfId="0" applyFill="1"/>
    <xf numFmtId="2" fontId="0" fillId="5" borderId="0" xfId="0" applyNumberFormat="1" applyFont="1" applyFill="1" applyBorder="1" applyAlignment="1">
      <alignment horizontal="left"/>
    </xf>
    <xf numFmtId="164" fontId="0" fillId="5" borderId="0" xfId="0" applyNumberFormat="1" applyFont="1" applyFill="1" applyBorder="1" applyAlignment="1" applyProtection="1">
      <alignment horizontal="left"/>
      <protection locked="0"/>
    </xf>
    <xf numFmtId="0" fontId="0" fillId="5" borderId="0" xfId="0" applyFont="1" applyFill="1" applyBorder="1" applyAlignment="1">
      <alignment horizontal="left"/>
    </xf>
    <xf numFmtId="2" fontId="0" fillId="4" borderId="0" xfId="0" applyNumberFormat="1" applyFont="1" applyFill="1" applyBorder="1" applyAlignment="1" applyProtection="1">
      <alignment horizontal="left"/>
      <protection locked="0"/>
    </xf>
    <xf numFmtId="2" fontId="0" fillId="5" borderId="0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20"/>
  <sheetViews>
    <sheetView tabSelected="1" workbookViewId="0">
      <pane ySplit="1" topLeftCell="A2" activePane="bottomLeft" state="frozen"/>
      <selection pane="bottomLeft" activeCell="M36" sqref="M36"/>
    </sheetView>
  </sheetViews>
  <sheetFormatPr baseColWidth="10" defaultRowHeight="15" x14ac:dyDescent="0"/>
  <cols>
    <col min="1" max="1" width="10.33203125" style="39" bestFit="1" customWidth="1"/>
    <col min="2" max="2" width="6.1640625" style="39" customWidth="1"/>
    <col min="3" max="3" width="10.6640625" style="39" bestFit="1" customWidth="1"/>
    <col min="4" max="4" width="6.83203125" style="40" bestFit="1" customWidth="1"/>
    <col min="5" max="5" width="10.83203125" style="40" customWidth="1"/>
    <col min="6" max="6" width="10.33203125" style="25" customWidth="1"/>
    <col min="7" max="7" width="9" style="41" customWidth="1"/>
    <col min="8" max="8" width="5.6640625" style="42" bestFit="1" customWidth="1"/>
    <col min="9" max="9" width="8.6640625" style="40" bestFit="1" customWidth="1"/>
    <col min="10" max="10" width="7.1640625" style="39" bestFit="1" customWidth="1"/>
    <col min="11" max="11" width="8.1640625" style="18" bestFit="1" customWidth="1"/>
    <col min="12" max="12" width="10.83203125" style="43" customWidth="1"/>
    <col min="13" max="13" width="10.1640625" style="43" customWidth="1"/>
    <col min="14" max="14" width="14.6640625" style="39" customWidth="1"/>
    <col min="15" max="15" width="13.6640625" style="18" customWidth="1"/>
    <col min="16" max="16" width="15.6640625" style="43" customWidth="1"/>
    <col min="17" max="17" width="11.6640625" style="39" bestFit="1" customWidth="1"/>
    <col min="18" max="20" width="11.6640625" style="39" customWidth="1"/>
    <col min="21" max="21" width="12" style="39" customWidth="1"/>
    <col min="22" max="32" width="10.83203125" style="39"/>
    <col min="33" max="16384" width="10.83203125" style="38"/>
  </cols>
  <sheetData>
    <row r="1" spans="1:32" s="35" customFormat="1" ht="38" customHeight="1">
      <c r="A1" s="26" t="s">
        <v>8</v>
      </c>
      <c r="B1" s="26" t="s">
        <v>22</v>
      </c>
      <c r="C1" s="27" t="s">
        <v>0</v>
      </c>
      <c r="D1" s="28" t="s">
        <v>23</v>
      </c>
      <c r="E1" s="29" t="s">
        <v>24</v>
      </c>
      <c r="F1" s="30" t="s">
        <v>27</v>
      </c>
      <c r="G1" s="31" t="s">
        <v>25</v>
      </c>
      <c r="H1" s="32" t="s">
        <v>26</v>
      </c>
      <c r="I1" s="29" t="s">
        <v>9</v>
      </c>
      <c r="J1" s="26" t="s">
        <v>1</v>
      </c>
      <c r="K1" s="28" t="s">
        <v>2</v>
      </c>
      <c r="L1" s="31" t="s">
        <v>28</v>
      </c>
      <c r="M1" s="31" t="s">
        <v>3</v>
      </c>
      <c r="N1" s="33" t="s">
        <v>18</v>
      </c>
      <c r="O1" s="28" t="s">
        <v>4</v>
      </c>
      <c r="P1" s="31" t="s">
        <v>10</v>
      </c>
      <c r="Q1" s="33" t="s">
        <v>11</v>
      </c>
      <c r="R1" s="26" t="s">
        <v>16</v>
      </c>
      <c r="S1" s="26" t="s">
        <v>12</v>
      </c>
      <c r="T1" s="33" t="s">
        <v>17</v>
      </c>
      <c r="U1" s="33" t="s">
        <v>13</v>
      </c>
      <c r="V1" s="33" t="s">
        <v>14</v>
      </c>
      <c r="W1" s="33" t="s">
        <v>15</v>
      </c>
      <c r="X1" s="34"/>
      <c r="Y1" s="34"/>
      <c r="Z1" s="34"/>
      <c r="AA1" s="34"/>
      <c r="AB1" s="34"/>
      <c r="AC1" s="34"/>
      <c r="AD1" s="34"/>
      <c r="AE1" s="34"/>
      <c r="AF1" s="34"/>
    </row>
    <row r="2" spans="1:32" s="1" customFormat="1">
      <c r="A2" s="4"/>
      <c r="B2" s="4"/>
      <c r="C2" s="48" t="s">
        <v>29</v>
      </c>
      <c r="D2" s="44"/>
      <c r="E2" s="22"/>
      <c r="F2" s="23" t="e">
        <f>E2/D2</f>
        <v>#DIV/0!</v>
      </c>
      <c r="G2" s="2" t="e">
        <f>50-F2</f>
        <v>#DIV/0!</v>
      </c>
      <c r="H2" s="24"/>
      <c r="I2" s="49">
        <v>56.01579882150024</v>
      </c>
      <c r="J2">
        <v>386</v>
      </c>
      <c r="K2" s="17">
        <f t="shared" ref="K2:K9" si="0">(I2*(10^3/1)*(1/649)*(1/J2))*1000</f>
        <v>223.60346655875617</v>
      </c>
      <c r="L2" s="6"/>
      <c r="M2" s="6"/>
      <c r="N2" s="4"/>
      <c r="O2" s="19">
        <f t="shared" ref="O2:O9" si="1">(N2*(10^3/1)*(1/649)*(1/J2))*1000</f>
        <v>0</v>
      </c>
      <c r="P2" s="6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s="1" customFormat="1">
      <c r="A3" s="4"/>
      <c r="B3" s="4"/>
      <c r="C3" s="48" t="s">
        <v>30</v>
      </c>
      <c r="D3" s="37"/>
      <c r="E3" s="22"/>
      <c r="F3" s="23" t="e">
        <f t="shared" ref="F3:F10" si="2">E3/D3</f>
        <v>#DIV/0!</v>
      </c>
      <c r="G3" s="2" t="e">
        <f t="shared" ref="G3:G10" si="3">50-F3</f>
        <v>#DIV/0!</v>
      </c>
      <c r="H3" s="4"/>
      <c r="I3" s="49">
        <v>47.400183379178124</v>
      </c>
      <c r="J3">
        <v>384</v>
      </c>
      <c r="K3" s="17">
        <f t="shared" si="0"/>
        <v>190.19719191054395</v>
      </c>
      <c r="L3" s="6"/>
      <c r="M3" s="6"/>
      <c r="N3" s="4"/>
      <c r="O3" s="19">
        <f t="shared" si="1"/>
        <v>0</v>
      </c>
      <c r="P3" s="6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s="1" customFormat="1">
      <c r="A4" s="4"/>
      <c r="B4" s="4"/>
      <c r="C4" s="48" t="s">
        <v>31</v>
      </c>
      <c r="D4" s="37"/>
      <c r="E4" s="22"/>
      <c r="F4" s="23" t="e">
        <f t="shared" si="2"/>
        <v>#DIV/0!</v>
      </c>
      <c r="G4" s="2" t="e">
        <f t="shared" si="3"/>
        <v>#DIV/0!</v>
      </c>
      <c r="H4" s="4"/>
      <c r="I4" s="49">
        <v>8.2777104532543397</v>
      </c>
      <c r="J4">
        <v>422</v>
      </c>
      <c r="K4" s="17">
        <f t="shared" si="0"/>
        <v>30.22407952903972</v>
      </c>
      <c r="L4" s="6"/>
      <c r="M4" s="6"/>
      <c r="N4" s="4"/>
      <c r="O4" s="19">
        <f t="shared" si="1"/>
        <v>0</v>
      </c>
      <c r="P4" s="6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s="1" customFormat="1">
      <c r="A5" s="4"/>
      <c r="B5" s="4"/>
      <c r="C5" s="48" t="s">
        <v>32</v>
      </c>
      <c r="D5" s="37"/>
      <c r="E5" s="22"/>
      <c r="F5" s="23" t="e">
        <f t="shared" si="2"/>
        <v>#DIV/0!</v>
      </c>
      <c r="G5" s="2" t="e">
        <f t="shared" si="3"/>
        <v>#DIV/0!</v>
      </c>
      <c r="H5" s="24"/>
      <c r="I5" s="49">
        <v>91.502234532992219</v>
      </c>
      <c r="J5">
        <v>374</v>
      </c>
      <c r="K5" s="17">
        <f t="shared" si="0"/>
        <v>376.97747473691413</v>
      </c>
      <c r="L5" s="6"/>
      <c r="M5" s="6"/>
      <c r="N5" s="4"/>
      <c r="O5" s="19">
        <f t="shared" si="1"/>
        <v>0</v>
      </c>
      <c r="P5" s="6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s="1" customFormat="1">
      <c r="A6" s="4"/>
      <c r="B6" s="4"/>
      <c r="C6" s="48" t="s">
        <v>33</v>
      </c>
      <c r="D6" s="37"/>
      <c r="E6" s="22"/>
      <c r="F6" s="23" t="e">
        <f t="shared" si="2"/>
        <v>#DIV/0!</v>
      </c>
      <c r="G6" s="2" t="e">
        <f t="shared" si="3"/>
        <v>#DIV/0!</v>
      </c>
      <c r="H6" s="24"/>
      <c r="I6" s="49">
        <v>26.371015830880797</v>
      </c>
      <c r="J6">
        <v>412</v>
      </c>
      <c r="K6" s="17">
        <f t="shared" si="0"/>
        <v>98.624530012120204</v>
      </c>
      <c r="L6" s="6"/>
      <c r="M6" s="6"/>
      <c r="N6" s="4"/>
      <c r="O6" s="19">
        <f t="shared" si="1"/>
        <v>0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32" s="1" customFormat="1">
      <c r="A7" s="4"/>
      <c r="B7" s="45"/>
      <c r="C7" s="48" t="s">
        <v>34</v>
      </c>
      <c r="D7" s="44"/>
      <c r="E7" s="22"/>
      <c r="F7" s="23" t="e">
        <f t="shared" si="2"/>
        <v>#DIV/0!</v>
      </c>
      <c r="G7" s="2" t="e">
        <f t="shared" si="3"/>
        <v>#DIV/0!</v>
      </c>
      <c r="H7" s="46"/>
      <c r="I7" s="49">
        <v>11.070459922672976</v>
      </c>
      <c r="J7">
        <v>357</v>
      </c>
      <c r="K7" s="17">
        <f t="shared" si="0"/>
        <v>47.780726749073018</v>
      </c>
      <c r="L7" s="6"/>
      <c r="M7" s="6"/>
      <c r="N7" s="4"/>
      <c r="O7" s="19">
        <f t="shared" si="1"/>
        <v>0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32" s="1" customFormat="1">
      <c r="A8" s="4"/>
      <c r="B8" s="4"/>
      <c r="C8" s="48" t="s">
        <v>35</v>
      </c>
      <c r="D8" s="37"/>
      <c r="E8" s="22"/>
      <c r="F8" s="23" t="e">
        <f t="shared" si="2"/>
        <v>#DIV/0!</v>
      </c>
      <c r="G8" s="2" t="e">
        <f t="shared" si="3"/>
        <v>#DIV/0!</v>
      </c>
      <c r="H8" s="24"/>
      <c r="I8" s="49">
        <v>73.954321913811782</v>
      </c>
      <c r="J8">
        <v>373</v>
      </c>
      <c r="K8" s="17">
        <f t="shared" si="0"/>
        <v>305.49916726418365</v>
      </c>
      <c r="L8" s="6"/>
      <c r="M8" s="6"/>
      <c r="N8" s="4"/>
      <c r="O8" s="19">
        <f t="shared" si="1"/>
        <v>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32" s="62" customFormat="1">
      <c r="A9" s="51"/>
      <c r="B9" s="51"/>
      <c r="C9" s="52" t="s">
        <v>36</v>
      </c>
      <c r="D9" s="53"/>
      <c r="E9" s="54"/>
      <c r="F9" s="55" t="e">
        <f t="shared" si="2"/>
        <v>#DIV/0!</v>
      </c>
      <c r="G9" s="56" t="e">
        <f t="shared" si="3"/>
        <v>#DIV/0!</v>
      </c>
      <c r="H9" s="57"/>
      <c r="I9" s="58">
        <v>1.551990561742999</v>
      </c>
      <c r="J9" s="59">
        <v>358</v>
      </c>
      <c r="K9" s="60">
        <f t="shared" si="0"/>
        <v>6.6797675914944303</v>
      </c>
      <c r="L9" s="61"/>
      <c r="M9" s="61"/>
      <c r="N9" s="51"/>
      <c r="O9" s="60">
        <f t="shared" si="1"/>
        <v>0</v>
      </c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 spans="1:32" s="1" customFormat="1">
      <c r="A10" s="4"/>
      <c r="B10" s="4"/>
      <c r="C10" s="48" t="s">
        <v>37</v>
      </c>
      <c r="D10" s="37"/>
      <c r="E10" s="22"/>
      <c r="F10" s="23" t="e">
        <f t="shared" si="2"/>
        <v>#DIV/0!</v>
      </c>
      <c r="G10" s="2" t="e">
        <f t="shared" si="3"/>
        <v>#DIV/0!</v>
      </c>
      <c r="H10" s="24"/>
      <c r="I10" s="49">
        <v>19.748398638121067</v>
      </c>
      <c r="J10">
        <v>378</v>
      </c>
      <c r="K10" s="17">
        <f t="shared" ref="K10:K73" si="4">(I10*(10^3/1)*(1/649)*(1/J10))*1000</f>
        <v>80.499908846826074</v>
      </c>
      <c r="L10" s="6"/>
      <c r="M10" s="6"/>
      <c r="N10" s="4"/>
      <c r="O10" s="19">
        <f t="shared" ref="O10:O73" si="5">(N10*(10^3/1)*(1/649)*(1/J10))*1000</f>
        <v>0</v>
      </c>
      <c r="P10" s="6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s="1" customFormat="1">
      <c r="A11" s="4"/>
      <c r="B11" s="4"/>
      <c r="C11" s="48" t="s">
        <v>38</v>
      </c>
      <c r="D11" s="37"/>
      <c r="E11" s="22"/>
      <c r="F11" s="23" t="e">
        <f t="shared" ref="F11:F74" si="6">E11/D11</f>
        <v>#DIV/0!</v>
      </c>
      <c r="G11" s="2" t="e">
        <f t="shared" ref="G11:G74" si="7">50-F11</f>
        <v>#DIV/0!</v>
      </c>
      <c r="H11" s="4"/>
      <c r="I11" s="49">
        <v>85.012406947890824</v>
      </c>
      <c r="J11">
        <v>357</v>
      </c>
      <c r="K11" s="17">
        <f t="shared" si="4"/>
        <v>366.91832272831215</v>
      </c>
      <c r="L11" s="6"/>
      <c r="M11" s="6"/>
      <c r="N11" s="4"/>
      <c r="O11" s="19">
        <f t="shared" si="5"/>
        <v>0</v>
      </c>
      <c r="P11" s="6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s="1" customFormat="1">
      <c r="A12" s="4"/>
      <c r="B12" s="4"/>
      <c r="C12" s="48" t="s">
        <v>39</v>
      </c>
      <c r="D12" s="37"/>
      <c r="E12" s="22"/>
      <c r="F12" s="23" t="e">
        <f t="shared" si="6"/>
        <v>#DIV/0!</v>
      </c>
      <c r="G12" s="2" t="e">
        <f t="shared" si="7"/>
        <v>#DIV/0!</v>
      </c>
      <c r="H12" s="4"/>
      <c r="I12" s="49">
        <v>13.199517828174992</v>
      </c>
      <c r="J12">
        <v>445</v>
      </c>
      <c r="K12" s="17">
        <f t="shared" si="4"/>
        <v>45.703910348418461</v>
      </c>
      <c r="L12" s="6"/>
      <c r="M12" s="6"/>
      <c r="N12" s="4"/>
      <c r="O12" s="19">
        <f t="shared" si="5"/>
        <v>0</v>
      </c>
      <c r="P12" s="6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s="1" customFormat="1">
      <c r="A13" s="4"/>
      <c r="B13" s="3"/>
      <c r="C13" s="48" t="s">
        <v>40</v>
      </c>
      <c r="D13" s="37"/>
      <c r="E13" s="22"/>
      <c r="F13" s="23" t="e">
        <f t="shared" si="6"/>
        <v>#DIV/0!</v>
      </c>
      <c r="G13" s="2" t="e">
        <f t="shared" si="7"/>
        <v>#DIV/0!</v>
      </c>
      <c r="H13" s="24"/>
      <c r="I13" s="49">
        <v>66.073954386032426</v>
      </c>
      <c r="J13">
        <v>390</v>
      </c>
      <c r="K13" s="17">
        <f t="shared" si="4"/>
        <v>261.04837574980218</v>
      </c>
      <c r="L13" s="6"/>
      <c r="M13" s="6"/>
      <c r="N13" s="4"/>
      <c r="O13" s="19">
        <f t="shared" si="5"/>
        <v>0</v>
      </c>
      <c r="P13" s="6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s="62" customFormat="1">
      <c r="A14" s="51"/>
      <c r="B14" s="63"/>
      <c r="C14" s="52" t="s">
        <v>41</v>
      </c>
      <c r="D14" s="53"/>
      <c r="E14" s="54"/>
      <c r="F14" s="55" t="e">
        <f t="shared" si="6"/>
        <v>#DIV/0!</v>
      </c>
      <c r="G14" s="56" t="e">
        <f t="shared" si="7"/>
        <v>#DIV/0!</v>
      </c>
      <c r="H14" s="57"/>
      <c r="I14" s="58">
        <v>3.1187284000487296</v>
      </c>
      <c r="J14" s="59">
        <v>422</v>
      </c>
      <c r="K14" s="60">
        <f t="shared" si="4"/>
        <v>11.387290691653694</v>
      </c>
      <c r="L14" s="61"/>
      <c r="M14" s="61"/>
      <c r="N14" s="51"/>
      <c r="O14" s="60">
        <f t="shared" si="5"/>
        <v>0</v>
      </c>
      <c r="P14" s="6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</row>
    <row r="15" spans="1:32" s="1" customFormat="1">
      <c r="A15" s="4"/>
      <c r="B15" s="3"/>
      <c r="C15" s="48" t="s">
        <v>42</v>
      </c>
      <c r="D15" s="37"/>
      <c r="E15" s="22"/>
      <c r="F15" s="23" t="e">
        <f t="shared" si="6"/>
        <v>#DIV/0!</v>
      </c>
      <c r="G15" s="2" t="e">
        <f t="shared" si="7"/>
        <v>#DIV/0!</v>
      </c>
      <c r="H15" s="46"/>
      <c r="I15" s="49">
        <v>29.858810856560297</v>
      </c>
      <c r="J15">
        <v>366</v>
      </c>
      <c r="K15" s="17">
        <f t="shared" si="4"/>
        <v>125.70331344801289</v>
      </c>
      <c r="L15" s="6"/>
      <c r="M15" s="6"/>
      <c r="N15" s="4"/>
      <c r="O15" s="19">
        <f t="shared" si="5"/>
        <v>0</v>
      </c>
      <c r="P15" s="6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s="1" customFormat="1">
      <c r="A16" s="4"/>
      <c r="B16" s="3"/>
      <c r="C16" s="48" t="s">
        <v>43</v>
      </c>
      <c r="D16" s="37"/>
      <c r="E16" s="22"/>
      <c r="F16" s="23" t="e">
        <f t="shared" si="6"/>
        <v>#DIV/0!</v>
      </c>
      <c r="G16" s="2" t="e">
        <f t="shared" si="7"/>
        <v>#DIV/0!</v>
      </c>
      <c r="H16" s="24"/>
      <c r="I16" s="49">
        <v>43.557107225524334</v>
      </c>
      <c r="J16">
        <v>368</v>
      </c>
      <c r="K16" s="17">
        <f t="shared" si="4"/>
        <v>182.37550757655728</v>
      </c>
      <c r="L16" s="6"/>
      <c r="M16" s="6"/>
      <c r="N16" s="4"/>
      <c r="O16" s="19">
        <f t="shared" si="5"/>
        <v>0</v>
      </c>
      <c r="P16" s="6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s="76" customFormat="1">
      <c r="A17" s="64"/>
      <c r="B17" s="65"/>
      <c r="C17" s="66" t="s">
        <v>44</v>
      </c>
      <c r="D17" s="67"/>
      <c r="E17" s="68"/>
      <c r="F17" s="69" t="e">
        <f t="shared" si="6"/>
        <v>#DIV/0!</v>
      </c>
      <c r="G17" s="70" t="e">
        <f t="shared" si="7"/>
        <v>#DIV/0!</v>
      </c>
      <c r="H17" s="71"/>
      <c r="I17" s="72">
        <v>0.35496053500554547</v>
      </c>
      <c r="J17" s="73">
        <v>382</v>
      </c>
      <c r="K17" s="74">
        <f t="shared" si="4"/>
        <v>1.4317658863234839</v>
      </c>
      <c r="L17" s="75"/>
      <c r="M17" s="75"/>
      <c r="N17" s="64"/>
      <c r="O17" s="74">
        <f t="shared" si="5"/>
        <v>0</v>
      </c>
      <c r="P17" s="75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</row>
    <row r="18" spans="1:32" s="1" customFormat="1">
      <c r="A18" s="4"/>
      <c r="B18" s="3"/>
      <c r="C18" s="48" t="s">
        <v>45</v>
      </c>
      <c r="D18" s="37"/>
      <c r="E18" s="22"/>
      <c r="F18" s="23" t="e">
        <f t="shared" si="6"/>
        <v>#DIV/0!</v>
      </c>
      <c r="G18" s="2" t="e">
        <f t="shared" si="7"/>
        <v>#DIV/0!</v>
      </c>
      <c r="H18" s="24"/>
      <c r="I18" s="49">
        <v>12.43714774847558</v>
      </c>
      <c r="J18">
        <v>362</v>
      </c>
      <c r="K18" s="17">
        <f t="shared" si="4"/>
        <v>52.937999593405834</v>
      </c>
      <c r="L18" s="6"/>
      <c r="M18" s="6"/>
      <c r="N18" s="4"/>
      <c r="O18" s="19">
        <f t="shared" si="5"/>
        <v>0</v>
      </c>
      <c r="P18" s="6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s="1" customFormat="1">
      <c r="A19" s="4"/>
      <c r="B19" s="3"/>
      <c r="C19" s="48" t="s">
        <v>46</v>
      </c>
      <c r="D19" s="37"/>
      <c r="E19" s="22"/>
      <c r="F19" s="23" t="e">
        <f t="shared" si="6"/>
        <v>#DIV/0!</v>
      </c>
      <c r="G19" s="2" t="e">
        <f t="shared" si="7"/>
        <v>#DIV/0!</v>
      </c>
      <c r="H19" s="4"/>
      <c r="I19" s="49">
        <v>48.73718429607402</v>
      </c>
      <c r="J19">
        <v>363</v>
      </c>
      <c r="K19" s="17">
        <f t="shared" si="4"/>
        <v>206.87552494863479</v>
      </c>
      <c r="L19" s="6"/>
      <c r="M19" s="6"/>
      <c r="N19" s="4"/>
      <c r="O19" s="19">
        <f t="shared" si="5"/>
        <v>0</v>
      </c>
      <c r="P19" s="6"/>
      <c r="Q19" s="4"/>
      <c r="R19" s="6"/>
      <c r="S19" s="6"/>
      <c r="T19" s="6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s="1" customFormat="1">
      <c r="A20" s="4"/>
      <c r="B20" s="3"/>
      <c r="C20" s="48" t="s">
        <v>47</v>
      </c>
      <c r="D20" s="37"/>
      <c r="E20" s="22"/>
      <c r="F20" s="23" t="e">
        <f t="shared" si="6"/>
        <v>#DIV/0!</v>
      </c>
      <c r="G20" s="2" t="e">
        <f t="shared" si="7"/>
        <v>#DIV/0!</v>
      </c>
      <c r="H20" s="4"/>
      <c r="I20" s="49">
        <v>16.117811504158094</v>
      </c>
      <c r="J20">
        <v>429</v>
      </c>
      <c r="K20" s="17">
        <f t="shared" si="4"/>
        <v>57.890071166176746</v>
      </c>
      <c r="L20" s="6"/>
      <c r="M20" s="6"/>
      <c r="N20" s="4"/>
      <c r="O20" s="19">
        <f t="shared" si="5"/>
        <v>0</v>
      </c>
      <c r="P20" s="6"/>
      <c r="Q20" s="4"/>
      <c r="R20" s="6"/>
      <c r="S20" s="6"/>
      <c r="T20" s="6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s="1" customFormat="1">
      <c r="A21" s="4"/>
      <c r="B21" s="3"/>
      <c r="C21" s="48" t="s">
        <v>48</v>
      </c>
      <c r="D21" s="5"/>
      <c r="E21" s="22"/>
      <c r="F21" s="23" t="e">
        <f t="shared" si="6"/>
        <v>#DIV/0!</v>
      </c>
      <c r="G21" s="2" t="e">
        <f t="shared" si="7"/>
        <v>#DIV/0!</v>
      </c>
      <c r="H21" s="24"/>
      <c r="I21" s="49">
        <v>77.031886176672387</v>
      </c>
      <c r="J21">
        <v>386</v>
      </c>
      <c r="K21" s="17">
        <f t="shared" si="4"/>
        <v>307.49533429937009</v>
      </c>
      <c r="L21" s="6"/>
      <c r="M21" s="6"/>
      <c r="N21" s="4"/>
      <c r="O21" s="19">
        <f t="shared" si="5"/>
        <v>0</v>
      </c>
      <c r="P21" s="6"/>
      <c r="Q21" s="4"/>
      <c r="R21" s="6"/>
      <c r="S21" s="6"/>
      <c r="T21" s="6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s="1" customFormat="1">
      <c r="A22" s="4"/>
      <c r="B22" s="3"/>
      <c r="C22" s="48" t="s">
        <v>49</v>
      </c>
      <c r="D22" s="5"/>
      <c r="E22" s="22"/>
      <c r="F22" s="23" t="e">
        <f t="shared" si="6"/>
        <v>#DIV/0!</v>
      </c>
      <c r="G22" s="2" t="e">
        <f t="shared" si="7"/>
        <v>#DIV/0!</v>
      </c>
      <c r="H22" s="24"/>
      <c r="I22" s="49">
        <v>14.536198152102129</v>
      </c>
      <c r="J22">
        <v>402</v>
      </c>
      <c r="K22" s="17">
        <f t="shared" si="4"/>
        <v>55.716019870225637</v>
      </c>
      <c r="L22" s="6"/>
      <c r="M22" s="6"/>
      <c r="N22" s="4"/>
      <c r="O22" s="19">
        <f t="shared" si="5"/>
        <v>0</v>
      </c>
      <c r="P22" s="6"/>
      <c r="Q22" s="4"/>
      <c r="R22" s="6"/>
      <c r="S22" s="6"/>
      <c r="T22" s="6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s="1" customFormat="1">
      <c r="A23" s="4"/>
      <c r="B23" s="3"/>
      <c r="C23" s="48" t="s">
        <v>50</v>
      </c>
      <c r="D23" s="5"/>
      <c r="E23" s="22"/>
      <c r="F23" s="23" t="e">
        <f t="shared" si="6"/>
        <v>#DIV/0!</v>
      </c>
      <c r="G23" s="2" t="e">
        <f t="shared" si="7"/>
        <v>#DIV/0!</v>
      </c>
      <c r="H23" s="46"/>
      <c r="I23" s="49">
        <v>23.874878976154292</v>
      </c>
      <c r="J23">
        <v>374</v>
      </c>
      <c r="K23" s="17">
        <f t="shared" si="4"/>
        <v>98.361440373731256</v>
      </c>
      <c r="L23" s="6"/>
      <c r="M23" s="6"/>
      <c r="N23" s="4"/>
      <c r="O23" s="19">
        <f t="shared" si="5"/>
        <v>0</v>
      </c>
      <c r="P23" s="6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s="1" customFormat="1">
      <c r="A24" s="4"/>
      <c r="B24" s="3"/>
      <c r="C24" s="48" t="s">
        <v>51</v>
      </c>
      <c r="D24" s="5"/>
      <c r="E24" s="22"/>
      <c r="F24" s="23" t="e">
        <f t="shared" si="6"/>
        <v>#DIV/0!</v>
      </c>
      <c r="G24" s="2" t="e">
        <f t="shared" si="7"/>
        <v>#DIV/0!</v>
      </c>
      <c r="H24" s="24"/>
      <c r="I24" s="49">
        <v>59.051365405453929</v>
      </c>
      <c r="J24">
        <v>365</v>
      </c>
      <c r="K24" s="17">
        <f t="shared" si="4"/>
        <v>249.28283937545191</v>
      </c>
      <c r="L24" s="6"/>
      <c r="M24" s="6"/>
      <c r="N24" s="4"/>
      <c r="O24" s="19">
        <f t="shared" si="5"/>
        <v>0</v>
      </c>
      <c r="P24" s="6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s="1" customFormat="1">
      <c r="A25" s="4"/>
      <c r="B25" s="3"/>
      <c r="C25" s="48" t="s">
        <v>52</v>
      </c>
      <c r="D25" s="5"/>
      <c r="E25" s="22"/>
      <c r="F25" s="23" t="e">
        <f t="shared" si="6"/>
        <v>#DIV/0!</v>
      </c>
      <c r="G25" s="2" t="e">
        <f t="shared" si="7"/>
        <v>#DIV/0!</v>
      </c>
      <c r="H25" s="24"/>
      <c r="I25" s="49">
        <v>7.4641737357416273</v>
      </c>
      <c r="J25">
        <v>368</v>
      </c>
      <c r="K25" s="17">
        <f t="shared" si="4"/>
        <v>31.252820960933327</v>
      </c>
      <c r="L25" s="6"/>
      <c r="M25" s="6"/>
      <c r="N25" s="4"/>
      <c r="O25" s="19">
        <f t="shared" si="5"/>
        <v>0</v>
      </c>
      <c r="P25" s="6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s="1" customFormat="1">
      <c r="A26" s="4"/>
      <c r="B26" s="3"/>
      <c r="C26" s="48" t="s">
        <v>53</v>
      </c>
      <c r="D26" s="5"/>
      <c r="E26" s="22"/>
      <c r="F26" s="23" t="e">
        <f t="shared" si="6"/>
        <v>#DIV/0!</v>
      </c>
      <c r="G26" s="2" t="e">
        <f t="shared" si="7"/>
        <v>#DIV/0!</v>
      </c>
      <c r="H26" s="24"/>
      <c r="I26" s="49">
        <v>9.2569937356133902</v>
      </c>
      <c r="J26">
        <v>361</v>
      </c>
      <c r="K26" s="17">
        <f t="shared" si="4"/>
        <v>39.51100450987196</v>
      </c>
      <c r="L26" s="6"/>
      <c r="M26" s="6"/>
      <c r="N26" s="4"/>
      <c r="O26" s="19">
        <f t="shared" si="5"/>
        <v>0</v>
      </c>
      <c r="P26" s="6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s="1" customFormat="1">
      <c r="A27" s="4"/>
      <c r="B27" s="3"/>
      <c r="C27" s="48" t="s">
        <v>54</v>
      </c>
      <c r="D27" s="5"/>
      <c r="E27" s="22"/>
      <c r="F27" s="23" t="e">
        <f t="shared" si="6"/>
        <v>#DIV/0!</v>
      </c>
      <c r="G27" s="2" t="e">
        <f t="shared" si="7"/>
        <v>#DIV/0!</v>
      </c>
      <c r="H27" s="4"/>
      <c r="I27" s="49">
        <v>88.214104808253339</v>
      </c>
      <c r="J27">
        <v>366</v>
      </c>
      <c r="K27" s="17">
        <f t="shared" si="4"/>
        <v>371.37464450669523</v>
      </c>
      <c r="L27" s="6"/>
      <c r="M27" s="6"/>
      <c r="N27" s="4"/>
      <c r="O27" s="19">
        <f t="shared" si="5"/>
        <v>0</v>
      </c>
      <c r="P27" s="6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s="1" customFormat="1">
      <c r="A28" s="4"/>
      <c r="B28" s="3"/>
      <c r="C28" s="48" t="s">
        <v>55</v>
      </c>
      <c r="D28" s="5"/>
      <c r="E28" s="22"/>
      <c r="F28" s="23" t="e">
        <f t="shared" si="6"/>
        <v>#DIV/0!</v>
      </c>
      <c r="G28" s="2" t="e">
        <f t="shared" si="7"/>
        <v>#DIV/0!</v>
      </c>
      <c r="H28" s="4"/>
      <c r="I28" s="49">
        <v>32.371105596912052</v>
      </c>
      <c r="J28">
        <v>390</v>
      </c>
      <c r="K28" s="17">
        <f t="shared" si="4"/>
        <v>127.89342814156713</v>
      </c>
      <c r="L28" s="6"/>
      <c r="M28" s="6"/>
      <c r="N28" s="4"/>
      <c r="O28" s="19">
        <f t="shared" si="5"/>
        <v>0</v>
      </c>
      <c r="P28" s="6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s="1" customFormat="1">
      <c r="A29" s="4"/>
      <c r="B29" s="3"/>
      <c r="C29" s="48" t="s">
        <v>56</v>
      </c>
      <c r="D29" s="5"/>
      <c r="E29" s="22"/>
      <c r="F29" s="23" t="e">
        <f t="shared" si="6"/>
        <v>#DIV/0!</v>
      </c>
      <c r="G29" s="2" t="e">
        <f t="shared" si="7"/>
        <v>#DIV/0!</v>
      </c>
      <c r="H29" s="24"/>
      <c r="I29" s="49">
        <v>52.942017555670965</v>
      </c>
      <c r="J29">
        <v>383</v>
      </c>
      <c r="K29" s="17">
        <f t="shared" si="4"/>
        <v>212.98892272775939</v>
      </c>
      <c r="L29" s="6"/>
      <c r="M29" s="6"/>
      <c r="N29" s="4"/>
      <c r="O29" s="19">
        <f t="shared" si="5"/>
        <v>0</v>
      </c>
      <c r="P29" s="6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s="1" customFormat="1">
      <c r="A30" s="4"/>
      <c r="B30" s="3"/>
      <c r="C30" s="48" t="s">
        <v>57</v>
      </c>
      <c r="D30" s="5"/>
      <c r="E30" s="22"/>
      <c r="F30" s="23" t="e">
        <f t="shared" si="6"/>
        <v>#DIV/0!</v>
      </c>
      <c r="G30" s="2" t="e">
        <f t="shared" si="7"/>
        <v>#DIV/0!</v>
      </c>
      <c r="H30" s="24"/>
      <c r="I30" s="49">
        <v>27.2865011124576</v>
      </c>
      <c r="J30">
        <v>409</v>
      </c>
      <c r="K30" s="17">
        <f t="shared" si="4"/>
        <v>102.79685923597938</v>
      </c>
      <c r="L30" s="6"/>
      <c r="M30" s="6"/>
      <c r="N30" s="4"/>
      <c r="O30" s="19">
        <f t="shared" si="5"/>
        <v>0</v>
      </c>
      <c r="P30" s="6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s="1" customFormat="1">
      <c r="A31" s="4"/>
      <c r="B31" s="3"/>
      <c r="C31" s="48" t="s">
        <v>58</v>
      </c>
      <c r="D31" s="5"/>
      <c r="E31" s="22"/>
      <c r="F31" s="23" t="e">
        <f t="shared" si="6"/>
        <v>#DIV/0!</v>
      </c>
      <c r="G31" s="2" t="e">
        <f t="shared" si="7"/>
        <v>#DIV/0!</v>
      </c>
      <c r="H31" s="46"/>
      <c r="I31" s="49">
        <v>43.293964516770224</v>
      </c>
      <c r="J31">
        <v>345</v>
      </c>
      <c r="K31" s="17">
        <f t="shared" si="4"/>
        <v>193.35863208400986</v>
      </c>
      <c r="L31" s="6"/>
      <c r="M31" s="6"/>
      <c r="N31" s="4"/>
      <c r="O31" s="19">
        <f t="shared" si="5"/>
        <v>0</v>
      </c>
      <c r="P31" s="6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s="1" customFormat="1">
      <c r="A32" s="4"/>
      <c r="B32" s="3"/>
      <c r="C32" s="48" t="s">
        <v>59</v>
      </c>
      <c r="D32" s="5"/>
      <c r="E32" s="22"/>
      <c r="F32" s="23" t="e">
        <f t="shared" si="6"/>
        <v>#DIV/0!</v>
      </c>
      <c r="G32" s="2" t="e">
        <f t="shared" si="7"/>
        <v>#DIV/0!</v>
      </c>
      <c r="H32" s="24"/>
      <c r="I32" s="49">
        <v>47.569456466680776</v>
      </c>
      <c r="J32">
        <v>361</v>
      </c>
      <c r="K32" s="17">
        <f t="shared" si="4"/>
        <v>203.03751549018853</v>
      </c>
      <c r="L32" s="6"/>
      <c r="M32" s="6"/>
      <c r="N32" s="4"/>
      <c r="O32" s="19">
        <f t="shared" si="5"/>
        <v>0</v>
      </c>
      <c r="P32" s="6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s="62" customFormat="1">
      <c r="A33" s="51"/>
      <c r="B33" s="63"/>
      <c r="C33" s="52" t="s">
        <v>60</v>
      </c>
      <c r="D33" s="77"/>
      <c r="E33" s="54"/>
      <c r="F33" s="55" t="e">
        <f t="shared" si="6"/>
        <v>#DIV/0!</v>
      </c>
      <c r="G33" s="56" t="e">
        <f t="shared" si="7"/>
        <v>#DIV/0!</v>
      </c>
      <c r="H33" s="57"/>
      <c r="I33" s="58">
        <v>1.340078609395938</v>
      </c>
      <c r="J33" s="59">
        <v>372</v>
      </c>
      <c r="K33" s="60">
        <f t="shared" si="4"/>
        <v>5.5506345966331088</v>
      </c>
      <c r="L33" s="61"/>
      <c r="M33" s="61"/>
      <c r="N33" s="51"/>
      <c r="O33" s="60">
        <f t="shared" si="5"/>
        <v>0</v>
      </c>
      <c r="P33" s="6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</row>
    <row r="34" spans="1:32" s="1" customFormat="1">
      <c r="A34" s="4"/>
      <c r="B34" s="3"/>
      <c r="C34" s="48" t="s">
        <v>61</v>
      </c>
      <c r="D34" s="5"/>
      <c r="E34" s="22"/>
      <c r="F34" s="23" t="e">
        <f t="shared" si="6"/>
        <v>#DIV/0!</v>
      </c>
      <c r="G34" s="2" t="e">
        <f t="shared" si="7"/>
        <v>#DIV/0!</v>
      </c>
      <c r="H34" s="24"/>
      <c r="I34" s="49">
        <v>8.281044620129391</v>
      </c>
      <c r="J34">
        <v>360</v>
      </c>
      <c r="K34" s="17">
        <f t="shared" si="4"/>
        <v>35.443608201204384</v>
      </c>
      <c r="L34" s="6"/>
      <c r="M34" s="6"/>
      <c r="N34" s="4"/>
      <c r="O34" s="19">
        <f t="shared" si="5"/>
        <v>0</v>
      </c>
      <c r="P34" s="2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s="1" customFormat="1">
      <c r="A35" s="4"/>
      <c r="B35" s="3"/>
      <c r="C35" s="48" t="s">
        <v>62</v>
      </c>
      <c r="D35" s="5"/>
      <c r="E35" s="22"/>
      <c r="F35" s="23" t="e">
        <f t="shared" si="6"/>
        <v>#DIV/0!</v>
      </c>
      <c r="G35" s="2" t="e">
        <f t="shared" si="7"/>
        <v>#DIV/0!</v>
      </c>
      <c r="H35" s="4"/>
      <c r="I35" s="49">
        <v>68.009181782625134</v>
      </c>
      <c r="J35">
        <v>364</v>
      </c>
      <c r="K35" s="17">
        <f t="shared" si="4"/>
        <v>287.88661246645364</v>
      </c>
      <c r="L35" s="6"/>
      <c r="M35" s="6"/>
      <c r="N35" s="4"/>
      <c r="O35" s="19">
        <f t="shared" si="5"/>
        <v>0</v>
      </c>
      <c r="P35" s="2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s="1" customFormat="1">
      <c r="A36" s="4"/>
      <c r="B36" s="3"/>
      <c r="C36" s="48" t="s">
        <v>63</v>
      </c>
      <c r="D36" s="5"/>
      <c r="E36" s="22"/>
      <c r="F36" s="23" t="e">
        <f t="shared" si="6"/>
        <v>#DIV/0!</v>
      </c>
      <c r="G36" s="2" t="e">
        <f t="shared" si="7"/>
        <v>#DIV/0!</v>
      </c>
      <c r="H36" s="4"/>
      <c r="I36" s="49">
        <v>25.630766666025483</v>
      </c>
      <c r="J36">
        <v>406</v>
      </c>
      <c r="K36" s="17">
        <f t="shared" si="4"/>
        <v>97.272676668256153</v>
      </c>
      <c r="L36" s="6"/>
      <c r="M36" s="6"/>
      <c r="N36" s="4"/>
      <c r="O36" s="19">
        <f t="shared" si="5"/>
        <v>0</v>
      </c>
      <c r="P36" s="2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s="1" customFormat="1">
      <c r="A37" s="4"/>
      <c r="B37" s="3"/>
      <c r="C37" s="48" t="s">
        <v>64</v>
      </c>
      <c r="D37" s="5"/>
      <c r="E37" s="22"/>
      <c r="F37" s="23" t="e">
        <f t="shared" si="6"/>
        <v>#DIV/0!</v>
      </c>
      <c r="G37" s="2" t="e">
        <f t="shared" si="7"/>
        <v>#DIV/0!</v>
      </c>
      <c r="H37" s="24"/>
      <c r="I37" s="49">
        <v>90.907791050326679</v>
      </c>
      <c r="J37">
        <v>377</v>
      </c>
      <c r="K37" s="17">
        <f t="shared" si="4"/>
        <v>371.5481113581256</v>
      </c>
      <c r="L37" s="6"/>
      <c r="M37" s="6"/>
      <c r="N37" s="4"/>
      <c r="O37" s="19">
        <f t="shared" si="5"/>
        <v>0</v>
      </c>
      <c r="P37" s="2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s="1" customFormat="1">
      <c r="A38" s="4"/>
      <c r="B38" s="3"/>
      <c r="C38" s="48" t="s">
        <v>65</v>
      </c>
      <c r="D38" s="5"/>
      <c r="E38" s="22"/>
      <c r="F38" s="23" t="e">
        <f t="shared" si="6"/>
        <v>#DIV/0!</v>
      </c>
      <c r="G38" s="2" t="e">
        <f t="shared" si="7"/>
        <v>#DIV/0!</v>
      </c>
      <c r="H38" s="24"/>
      <c r="I38" s="49">
        <v>22.188624079096698</v>
      </c>
      <c r="J38">
        <v>407</v>
      </c>
      <c r="K38" s="17">
        <f t="shared" si="4"/>
        <v>84.002317226262647</v>
      </c>
      <c r="L38" s="6"/>
      <c r="M38" s="6"/>
      <c r="N38" s="4"/>
      <c r="O38" s="19">
        <f t="shared" si="5"/>
        <v>0</v>
      </c>
      <c r="P38" s="2"/>
      <c r="Q38" s="2"/>
      <c r="R38" s="2"/>
      <c r="U38" s="19"/>
      <c r="X38" s="4"/>
      <c r="Y38" s="4"/>
      <c r="Z38" s="4"/>
      <c r="AA38" s="4"/>
      <c r="AB38" s="4"/>
      <c r="AC38" s="4"/>
      <c r="AD38" s="4"/>
      <c r="AE38" s="4"/>
      <c r="AF38" s="4"/>
    </row>
    <row r="39" spans="1:32" s="1" customFormat="1">
      <c r="A39" s="4"/>
      <c r="B39" s="3"/>
      <c r="C39" s="48" t="s">
        <v>66</v>
      </c>
      <c r="D39" s="5"/>
      <c r="E39" s="22"/>
      <c r="F39" s="23" t="e">
        <f t="shared" si="6"/>
        <v>#DIV/0!</v>
      </c>
      <c r="G39" s="2" t="e">
        <f t="shared" si="7"/>
        <v>#DIV/0!</v>
      </c>
      <c r="H39" s="46"/>
      <c r="I39" s="49">
        <v>36.642045126666282</v>
      </c>
      <c r="J39">
        <v>407</v>
      </c>
      <c r="K39" s="17">
        <f t="shared" si="4"/>
        <v>138.7204852169707</v>
      </c>
      <c r="L39" s="6"/>
      <c r="M39" s="6"/>
      <c r="N39" s="4"/>
      <c r="O39" s="19">
        <f t="shared" si="5"/>
        <v>0</v>
      </c>
      <c r="P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s="1" customFormat="1">
      <c r="A40" s="4"/>
      <c r="B40" s="3"/>
      <c r="C40" s="48" t="s">
        <v>67</v>
      </c>
      <c r="D40" s="5"/>
      <c r="E40" s="22"/>
      <c r="F40" s="23" t="e">
        <f t="shared" si="6"/>
        <v>#DIV/0!</v>
      </c>
      <c r="G40" s="2" t="e">
        <f t="shared" si="7"/>
        <v>#DIV/0!</v>
      </c>
      <c r="H40" s="24"/>
      <c r="I40" s="49">
        <v>44.447137425381989</v>
      </c>
      <c r="J40">
        <v>359</v>
      </c>
      <c r="K40" s="17">
        <f t="shared" si="4"/>
        <v>190.76761516703218</v>
      </c>
      <c r="L40" s="6"/>
      <c r="M40" s="6"/>
      <c r="N40" s="4"/>
      <c r="O40" s="19">
        <f t="shared" si="5"/>
        <v>0</v>
      </c>
      <c r="P40" s="2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s="76" customFormat="1">
      <c r="A41" s="64"/>
      <c r="B41" s="65"/>
      <c r="C41" s="66" t="s">
        <v>68</v>
      </c>
      <c r="D41" s="78"/>
      <c r="E41" s="68"/>
      <c r="F41" s="69" t="e">
        <f t="shared" si="6"/>
        <v>#DIV/0!</v>
      </c>
      <c r="G41" s="70" t="e">
        <f t="shared" si="7"/>
        <v>#DIV/0!</v>
      </c>
      <c r="H41" s="71"/>
      <c r="I41" s="72">
        <v>0.50538275594539595</v>
      </c>
      <c r="J41" s="73">
        <v>476</v>
      </c>
      <c r="K41" s="74">
        <f t="shared" si="4"/>
        <v>1.635945267915073</v>
      </c>
      <c r="L41" s="75"/>
      <c r="M41" s="75"/>
      <c r="N41" s="64"/>
      <c r="O41" s="74">
        <f t="shared" si="5"/>
        <v>0</v>
      </c>
      <c r="P41" s="70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</row>
    <row r="42" spans="1:32" s="1" customFormat="1">
      <c r="A42" s="4"/>
      <c r="B42" s="3"/>
      <c r="C42" s="48" t="s">
        <v>69</v>
      </c>
      <c r="D42" s="5"/>
      <c r="E42" s="22"/>
      <c r="F42" s="23" t="e">
        <f t="shared" si="6"/>
        <v>#DIV/0!</v>
      </c>
      <c r="G42" s="2" t="e">
        <f t="shared" si="7"/>
        <v>#DIV/0!</v>
      </c>
      <c r="H42" s="24"/>
      <c r="I42" s="49">
        <v>6.237072088534954</v>
      </c>
      <c r="J42">
        <v>381</v>
      </c>
      <c r="K42" s="17">
        <f t="shared" si="4"/>
        <v>25.223833511418551</v>
      </c>
      <c r="L42" s="6"/>
      <c r="M42" s="6"/>
      <c r="N42" s="4"/>
      <c r="O42" s="19">
        <f t="shared" si="5"/>
        <v>0</v>
      </c>
      <c r="P42" s="2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s="1" customFormat="1">
      <c r="A43" s="4"/>
      <c r="B43" s="3"/>
      <c r="C43" s="48" t="s">
        <v>70</v>
      </c>
      <c r="D43" s="5"/>
      <c r="E43" s="22"/>
      <c r="F43" s="23" t="e">
        <f t="shared" si="6"/>
        <v>#DIV/0!</v>
      </c>
      <c r="G43" s="2" t="e">
        <f t="shared" si="7"/>
        <v>#DIV/0!</v>
      </c>
      <c r="H43" s="4"/>
      <c r="I43" s="49">
        <v>70.755765864543065</v>
      </c>
      <c r="J43">
        <v>371</v>
      </c>
      <c r="K43" s="17">
        <f t="shared" si="4"/>
        <v>293.86186446717971</v>
      </c>
      <c r="L43" s="6"/>
      <c r="M43" s="6"/>
      <c r="N43" s="4"/>
      <c r="O43" s="19">
        <f t="shared" si="5"/>
        <v>0</v>
      </c>
      <c r="P43" s="2"/>
      <c r="Q43" s="2"/>
      <c r="R43" s="2"/>
      <c r="U43" s="19"/>
      <c r="X43" s="4"/>
      <c r="Y43" s="4"/>
      <c r="Z43" s="4"/>
      <c r="AA43" s="4"/>
      <c r="AB43" s="4"/>
      <c r="AC43" s="4"/>
      <c r="AD43" s="4"/>
      <c r="AE43" s="4"/>
      <c r="AF43" s="4"/>
    </row>
    <row r="44" spans="1:32" s="1" customFormat="1">
      <c r="A44" s="4"/>
      <c r="B44" s="4"/>
      <c r="C44" s="48" t="s">
        <v>71</v>
      </c>
      <c r="D44" s="5"/>
      <c r="E44" s="5"/>
      <c r="F44" s="23" t="e">
        <f t="shared" si="6"/>
        <v>#DIV/0!</v>
      </c>
      <c r="G44" s="2" t="e">
        <f t="shared" si="7"/>
        <v>#DIV/0!</v>
      </c>
      <c r="H44" s="4"/>
      <c r="I44" s="49">
        <v>69.236475785613095</v>
      </c>
      <c r="J44">
        <v>382</v>
      </c>
      <c r="K44" s="17">
        <f t="shared" si="4"/>
        <v>279.27167767412249</v>
      </c>
      <c r="L44" s="6"/>
      <c r="M44" s="6"/>
      <c r="N44" s="4"/>
      <c r="O44" s="19">
        <f t="shared" si="5"/>
        <v>0</v>
      </c>
      <c r="P44" s="6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s="1" customFormat="1">
      <c r="A45" s="4"/>
      <c r="B45" s="4"/>
      <c r="C45" s="48" t="s">
        <v>72</v>
      </c>
      <c r="D45" s="5"/>
      <c r="E45" s="5"/>
      <c r="F45" s="23" t="e">
        <f t="shared" si="6"/>
        <v>#DIV/0!</v>
      </c>
      <c r="G45" s="2" t="e">
        <f t="shared" si="7"/>
        <v>#DIV/0!</v>
      </c>
      <c r="H45" s="24"/>
      <c r="I45" s="49">
        <v>89.772571347965197</v>
      </c>
      <c r="J45">
        <v>371</v>
      </c>
      <c r="K45" s="17">
        <f t="shared" si="4"/>
        <v>372.84219698547304</v>
      </c>
      <c r="L45" s="6"/>
      <c r="M45" s="6"/>
      <c r="N45" s="4"/>
      <c r="O45" s="19">
        <f t="shared" si="5"/>
        <v>0</v>
      </c>
      <c r="P45" s="6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s="1" customFormat="1">
      <c r="A46" s="4"/>
      <c r="B46" s="4"/>
      <c r="C46" s="48" t="s">
        <v>73</v>
      </c>
      <c r="D46" s="5"/>
      <c r="E46" s="5"/>
      <c r="F46" s="23" t="e">
        <f t="shared" si="6"/>
        <v>#DIV/0!</v>
      </c>
      <c r="G46" s="2" t="e">
        <f t="shared" si="7"/>
        <v>#DIV/0!</v>
      </c>
      <c r="H46" s="24"/>
      <c r="I46" s="49">
        <v>67.286821705426362</v>
      </c>
      <c r="J46">
        <v>402</v>
      </c>
      <c r="K46" s="17">
        <f t="shared" si="4"/>
        <v>257.90470492463095</v>
      </c>
      <c r="L46" s="6"/>
      <c r="M46" s="6"/>
      <c r="N46" s="4"/>
      <c r="O46" s="19">
        <f t="shared" si="5"/>
        <v>0</v>
      </c>
      <c r="P46" s="6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s="1" customFormat="1">
      <c r="A47" s="4"/>
      <c r="B47" s="4"/>
      <c r="C47" s="48" t="s">
        <v>74</v>
      </c>
      <c r="D47" s="5"/>
      <c r="E47" s="5"/>
      <c r="F47" s="23" t="e">
        <f t="shared" si="6"/>
        <v>#DIV/0!</v>
      </c>
      <c r="G47" s="2" t="e">
        <f t="shared" si="7"/>
        <v>#DIV/0!</v>
      </c>
      <c r="H47" s="46"/>
      <c r="I47" s="49">
        <v>9.8530401831227046</v>
      </c>
      <c r="J47">
        <v>381</v>
      </c>
      <c r="K47" s="17">
        <f t="shared" si="4"/>
        <v>39.847454323520964</v>
      </c>
      <c r="L47" s="6"/>
      <c r="M47" s="6"/>
      <c r="N47" s="4"/>
      <c r="O47" s="19">
        <f t="shared" si="5"/>
        <v>0</v>
      </c>
      <c r="P47" s="6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s="1" customFormat="1">
      <c r="A48" s="4"/>
      <c r="B48" s="4"/>
      <c r="C48" s="48" t="s">
        <v>75</v>
      </c>
      <c r="D48" s="5"/>
      <c r="E48" s="5"/>
      <c r="F48" s="23" t="e">
        <f t="shared" si="6"/>
        <v>#DIV/0!</v>
      </c>
      <c r="G48" s="2" t="e">
        <f t="shared" si="7"/>
        <v>#DIV/0!</v>
      </c>
      <c r="H48" s="24"/>
      <c r="I48" s="49">
        <v>81.527112547367622</v>
      </c>
      <c r="J48">
        <v>349</v>
      </c>
      <c r="K48" s="17">
        <f t="shared" si="4"/>
        <v>359.94151260863146</v>
      </c>
      <c r="L48" s="6"/>
      <c r="M48" s="6"/>
      <c r="N48" s="4"/>
      <c r="O48" s="19">
        <f t="shared" si="5"/>
        <v>0</v>
      </c>
      <c r="P48" s="6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s="62" customFormat="1">
      <c r="A49" s="51"/>
      <c r="B49" s="51"/>
      <c r="C49" s="52" t="s">
        <v>76</v>
      </c>
      <c r="D49" s="77"/>
      <c r="E49" s="77"/>
      <c r="F49" s="55" t="e">
        <f t="shared" si="6"/>
        <v>#DIV/0!</v>
      </c>
      <c r="G49" s="56" t="e">
        <f t="shared" si="7"/>
        <v>#DIV/0!</v>
      </c>
      <c r="H49" s="57"/>
      <c r="I49" s="58">
        <v>1.2284481376754437</v>
      </c>
      <c r="J49" s="59">
        <v>355</v>
      </c>
      <c r="K49" s="60">
        <f t="shared" si="4"/>
        <v>5.3319218632151033</v>
      </c>
      <c r="L49" s="61"/>
      <c r="M49" s="61"/>
      <c r="N49" s="51"/>
      <c r="O49" s="60">
        <f t="shared" si="5"/>
        <v>0</v>
      </c>
      <c r="P49" s="6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</row>
    <row r="50" spans="1:32">
      <c r="A50" s="4"/>
      <c r="B50" s="4"/>
      <c r="C50" s="4"/>
      <c r="D50" s="5"/>
      <c r="E50" s="5"/>
      <c r="F50" s="23" t="e">
        <f t="shared" si="6"/>
        <v>#DIV/0!</v>
      </c>
      <c r="G50" s="2" t="e">
        <f t="shared" si="7"/>
        <v>#DIV/0!</v>
      </c>
      <c r="H50" s="24"/>
      <c r="I50" s="5"/>
      <c r="J50" s="36"/>
      <c r="K50" s="17" t="e">
        <f t="shared" si="4"/>
        <v>#DIV/0!</v>
      </c>
      <c r="L50" s="6"/>
      <c r="M50" s="6"/>
      <c r="N50" s="4"/>
      <c r="O50" s="19" t="e">
        <f t="shared" si="5"/>
        <v>#DIV/0!</v>
      </c>
      <c r="P50" s="6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>
      <c r="A51" s="4"/>
      <c r="B51" s="4"/>
      <c r="C51" s="4"/>
      <c r="D51" s="5"/>
      <c r="E51" s="5"/>
      <c r="F51" s="23" t="e">
        <f t="shared" si="6"/>
        <v>#DIV/0!</v>
      </c>
      <c r="G51" s="2" t="e">
        <f t="shared" si="7"/>
        <v>#DIV/0!</v>
      </c>
      <c r="H51" s="4"/>
      <c r="I51" s="5"/>
      <c r="J51" s="36"/>
      <c r="K51" s="17" t="e">
        <f t="shared" si="4"/>
        <v>#DIV/0!</v>
      </c>
      <c r="L51" s="6"/>
      <c r="M51" s="6"/>
      <c r="N51" s="4"/>
      <c r="O51" s="19" t="e">
        <f t="shared" si="5"/>
        <v>#DIV/0!</v>
      </c>
      <c r="P51" s="6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>
      <c r="A52" s="4"/>
      <c r="B52" s="4"/>
      <c r="C52" s="4"/>
      <c r="D52" s="5"/>
      <c r="E52" s="5"/>
      <c r="F52" s="23" t="e">
        <f t="shared" si="6"/>
        <v>#DIV/0!</v>
      </c>
      <c r="G52" s="2" t="e">
        <f t="shared" si="7"/>
        <v>#DIV/0!</v>
      </c>
      <c r="H52" s="4"/>
      <c r="I52" s="5"/>
      <c r="J52" s="36"/>
      <c r="K52" s="17" t="e">
        <f t="shared" si="4"/>
        <v>#DIV/0!</v>
      </c>
      <c r="L52" s="6"/>
      <c r="M52" s="6"/>
      <c r="N52" s="4"/>
      <c r="O52" s="19" t="e">
        <f t="shared" si="5"/>
        <v>#DIV/0!</v>
      </c>
      <c r="P52" s="6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>
      <c r="A53" s="4"/>
      <c r="B53" s="4"/>
      <c r="C53" s="4"/>
      <c r="D53" s="5"/>
      <c r="E53" s="5"/>
      <c r="F53" s="23" t="e">
        <f t="shared" si="6"/>
        <v>#DIV/0!</v>
      </c>
      <c r="G53" s="2" t="e">
        <f t="shared" si="7"/>
        <v>#DIV/0!</v>
      </c>
      <c r="H53" s="24"/>
      <c r="I53" s="5"/>
      <c r="J53" s="36"/>
      <c r="K53" s="17" t="e">
        <f t="shared" si="4"/>
        <v>#DIV/0!</v>
      </c>
      <c r="L53" s="6"/>
      <c r="M53" s="6"/>
      <c r="N53" s="4"/>
      <c r="O53" s="19" t="e">
        <f t="shared" si="5"/>
        <v>#DIV/0!</v>
      </c>
      <c r="P53" s="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>
      <c r="A54" s="4"/>
      <c r="B54" s="4"/>
      <c r="C54" s="4"/>
      <c r="D54" s="5"/>
      <c r="E54" s="5"/>
      <c r="F54" s="23" t="e">
        <f t="shared" si="6"/>
        <v>#DIV/0!</v>
      </c>
      <c r="G54" s="2" t="e">
        <f t="shared" si="7"/>
        <v>#DIV/0!</v>
      </c>
      <c r="H54" s="24"/>
      <c r="I54" s="5"/>
      <c r="J54" s="36"/>
      <c r="K54" s="17" t="e">
        <f t="shared" si="4"/>
        <v>#DIV/0!</v>
      </c>
      <c r="L54" s="6"/>
      <c r="M54" s="6"/>
      <c r="N54" s="4"/>
      <c r="O54" s="19" t="e">
        <f t="shared" si="5"/>
        <v>#DIV/0!</v>
      </c>
      <c r="P54" s="6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>
      <c r="A55" s="4"/>
      <c r="B55" s="4"/>
      <c r="C55" s="4"/>
      <c r="D55" s="5"/>
      <c r="E55" s="5"/>
      <c r="F55" s="23" t="e">
        <f t="shared" si="6"/>
        <v>#DIV/0!</v>
      </c>
      <c r="G55" s="2" t="e">
        <f t="shared" si="7"/>
        <v>#DIV/0!</v>
      </c>
      <c r="H55" s="46"/>
      <c r="I55" s="47"/>
      <c r="J55" s="36"/>
      <c r="K55" s="17" t="e">
        <f t="shared" si="4"/>
        <v>#DIV/0!</v>
      </c>
      <c r="L55" s="6"/>
      <c r="M55" s="6"/>
      <c r="N55" s="4"/>
      <c r="O55" s="19" t="e">
        <f t="shared" si="5"/>
        <v>#DIV/0!</v>
      </c>
      <c r="P55" s="6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>
      <c r="A56" s="4"/>
      <c r="B56" s="4"/>
      <c r="C56" s="4"/>
      <c r="D56" s="5"/>
      <c r="E56" s="5"/>
      <c r="F56" s="23" t="e">
        <f t="shared" si="6"/>
        <v>#DIV/0!</v>
      </c>
      <c r="G56" s="2" t="e">
        <f t="shared" si="7"/>
        <v>#DIV/0!</v>
      </c>
      <c r="H56" s="24"/>
      <c r="I56" s="5"/>
      <c r="J56" s="36"/>
      <c r="K56" s="17" t="e">
        <f t="shared" si="4"/>
        <v>#DIV/0!</v>
      </c>
      <c r="L56" s="6"/>
      <c r="M56" s="6"/>
      <c r="N56" s="4"/>
      <c r="O56" s="19" t="e">
        <f t="shared" si="5"/>
        <v>#DIV/0!</v>
      </c>
      <c r="P56" s="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>
      <c r="A57" s="4"/>
      <c r="B57" s="4"/>
      <c r="C57" s="4"/>
      <c r="D57" s="5"/>
      <c r="E57" s="5"/>
      <c r="F57" s="23" t="e">
        <f t="shared" si="6"/>
        <v>#DIV/0!</v>
      </c>
      <c r="G57" s="2" t="e">
        <f t="shared" si="7"/>
        <v>#DIV/0!</v>
      </c>
      <c r="H57" s="24"/>
      <c r="I57" s="5"/>
      <c r="J57" s="36"/>
      <c r="K57" s="17" t="e">
        <f t="shared" si="4"/>
        <v>#DIV/0!</v>
      </c>
      <c r="L57" s="6"/>
      <c r="M57" s="6"/>
      <c r="N57" s="4"/>
      <c r="O57" s="19" t="e">
        <f t="shared" si="5"/>
        <v>#DIV/0!</v>
      </c>
      <c r="P57" s="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>
      <c r="A58" s="4"/>
      <c r="B58" s="4"/>
      <c r="C58" s="4"/>
      <c r="D58" s="5"/>
      <c r="E58" s="5"/>
      <c r="F58" s="23" t="e">
        <f t="shared" si="6"/>
        <v>#DIV/0!</v>
      </c>
      <c r="G58" s="2" t="e">
        <f t="shared" si="7"/>
        <v>#DIV/0!</v>
      </c>
      <c r="H58" s="24"/>
      <c r="I58" s="5"/>
      <c r="J58" s="36"/>
      <c r="K58" s="17" t="e">
        <f t="shared" si="4"/>
        <v>#DIV/0!</v>
      </c>
      <c r="L58" s="6"/>
      <c r="M58" s="6"/>
      <c r="N58" s="4"/>
      <c r="O58" s="19" t="e">
        <f t="shared" si="5"/>
        <v>#DIV/0!</v>
      </c>
      <c r="P58" s="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>
      <c r="A59" s="4"/>
      <c r="B59" s="4"/>
      <c r="C59" s="4"/>
      <c r="D59" s="5"/>
      <c r="E59" s="5"/>
      <c r="F59" s="23" t="e">
        <f t="shared" si="6"/>
        <v>#DIV/0!</v>
      </c>
      <c r="G59" s="2" t="e">
        <f t="shared" si="7"/>
        <v>#DIV/0!</v>
      </c>
      <c r="H59" s="4"/>
      <c r="I59" s="5"/>
      <c r="J59" s="36"/>
      <c r="K59" s="17" t="e">
        <f t="shared" si="4"/>
        <v>#DIV/0!</v>
      </c>
      <c r="L59" s="6"/>
      <c r="M59" s="6"/>
      <c r="N59" s="4"/>
      <c r="O59" s="19" t="e">
        <f t="shared" si="5"/>
        <v>#DIV/0!</v>
      </c>
      <c r="P59" s="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>
      <c r="A60" s="4"/>
      <c r="B60" s="4"/>
      <c r="C60" s="4"/>
      <c r="D60" s="5"/>
      <c r="E60" s="5"/>
      <c r="F60" s="23" t="e">
        <f t="shared" si="6"/>
        <v>#DIV/0!</v>
      </c>
      <c r="G60" s="2" t="e">
        <f t="shared" si="7"/>
        <v>#DIV/0!</v>
      </c>
      <c r="H60" s="4"/>
      <c r="I60" s="5"/>
      <c r="J60" s="36"/>
      <c r="K60" s="17" t="e">
        <f t="shared" si="4"/>
        <v>#DIV/0!</v>
      </c>
      <c r="L60" s="6"/>
      <c r="M60" s="6"/>
      <c r="N60" s="4"/>
      <c r="O60" s="19" t="e">
        <f t="shared" si="5"/>
        <v>#DIV/0!</v>
      </c>
      <c r="P60" s="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>
      <c r="A61" s="4"/>
      <c r="B61" s="4"/>
      <c r="C61" s="4"/>
      <c r="D61" s="5"/>
      <c r="E61" s="5"/>
      <c r="F61" s="23" t="e">
        <f t="shared" si="6"/>
        <v>#DIV/0!</v>
      </c>
      <c r="G61" s="2" t="e">
        <f t="shared" si="7"/>
        <v>#DIV/0!</v>
      </c>
      <c r="H61" s="24"/>
      <c r="I61" s="5"/>
      <c r="J61" s="36"/>
      <c r="K61" s="17" t="e">
        <f t="shared" si="4"/>
        <v>#DIV/0!</v>
      </c>
      <c r="L61" s="6"/>
      <c r="M61" s="6"/>
      <c r="N61" s="4"/>
      <c r="O61" s="19" t="e">
        <f t="shared" si="5"/>
        <v>#DIV/0!</v>
      </c>
      <c r="P61" s="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>
      <c r="A62" s="4"/>
      <c r="B62" s="4"/>
      <c r="C62" s="4"/>
      <c r="D62" s="5"/>
      <c r="E62" s="5"/>
      <c r="F62" s="23" t="e">
        <f t="shared" si="6"/>
        <v>#DIV/0!</v>
      </c>
      <c r="G62" s="2" t="e">
        <f t="shared" si="7"/>
        <v>#DIV/0!</v>
      </c>
      <c r="H62" s="24"/>
      <c r="I62" s="5"/>
      <c r="J62" s="36"/>
      <c r="K62" s="17" t="e">
        <f t="shared" si="4"/>
        <v>#DIV/0!</v>
      </c>
      <c r="L62" s="6"/>
      <c r="M62" s="6"/>
      <c r="N62" s="4"/>
      <c r="O62" s="19" t="e">
        <f t="shared" si="5"/>
        <v>#DIV/0!</v>
      </c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>
      <c r="A63" s="4"/>
      <c r="B63" s="4"/>
      <c r="C63" s="4"/>
      <c r="D63" s="5"/>
      <c r="E63" s="5"/>
      <c r="F63" s="23" t="e">
        <f t="shared" si="6"/>
        <v>#DIV/0!</v>
      </c>
      <c r="G63" s="2" t="e">
        <f t="shared" si="7"/>
        <v>#DIV/0!</v>
      </c>
      <c r="H63" s="46"/>
      <c r="I63" s="47"/>
      <c r="J63" s="36"/>
      <c r="K63" s="17" t="e">
        <f t="shared" si="4"/>
        <v>#DIV/0!</v>
      </c>
      <c r="L63" s="6"/>
      <c r="M63" s="6"/>
      <c r="N63" s="4"/>
      <c r="O63" s="19" t="e">
        <f t="shared" si="5"/>
        <v>#DIV/0!</v>
      </c>
      <c r="P63" s="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>
      <c r="A64" s="4"/>
      <c r="B64" s="4"/>
      <c r="C64" s="4"/>
      <c r="D64" s="5"/>
      <c r="E64" s="5"/>
      <c r="F64" s="23" t="e">
        <f t="shared" si="6"/>
        <v>#DIV/0!</v>
      </c>
      <c r="G64" s="2" t="e">
        <f t="shared" si="7"/>
        <v>#DIV/0!</v>
      </c>
      <c r="H64" s="24"/>
      <c r="I64" s="5"/>
      <c r="J64" s="36"/>
      <c r="K64" s="17" t="e">
        <f t="shared" si="4"/>
        <v>#DIV/0!</v>
      </c>
      <c r="L64" s="6"/>
      <c r="M64" s="6"/>
      <c r="N64" s="4"/>
      <c r="O64" s="19" t="e">
        <f t="shared" si="5"/>
        <v>#DIV/0!</v>
      </c>
      <c r="P64" s="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>
      <c r="A65" s="4"/>
      <c r="B65" s="4"/>
      <c r="C65" s="4"/>
      <c r="D65" s="5"/>
      <c r="E65" s="5"/>
      <c r="F65" s="23" t="e">
        <f t="shared" si="6"/>
        <v>#DIV/0!</v>
      </c>
      <c r="G65" s="2" t="e">
        <f t="shared" si="7"/>
        <v>#DIV/0!</v>
      </c>
      <c r="H65" s="24"/>
      <c r="I65" s="5"/>
      <c r="J65" s="36"/>
      <c r="K65" s="17" t="e">
        <f t="shared" si="4"/>
        <v>#DIV/0!</v>
      </c>
      <c r="L65" s="6"/>
      <c r="M65" s="6"/>
      <c r="N65" s="4"/>
      <c r="O65" s="19" t="e">
        <f t="shared" si="5"/>
        <v>#DIV/0!</v>
      </c>
      <c r="P65" s="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>
      <c r="A66" s="4"/>
      <c r="B66" s="4"/>
      <c r="C66" s="4"/>
      <c r="D66" s="5"/>
      <c r="E66" s="5"/>
      <c r="F66" s="23" t="e">
        <f t="shared" si="6"/>
        <v>#DIV/0!</v>
      </c>
      <c r="G66" s="2" t="e">
        <f t="shared" si="7"/>
        <v>#DIV/0!</v>
      </c>
      <c r="H66" s="24"/>
      <c r="I66" s="5"/>
      <c r="J66" s="36"/>
      <c r="K66" s="17" t="e">
        <f t="shared" si="4"/>
        <v>#DIV/0!</v>
      </c>
      <c r="L66" s="6"/>
      <c r="M66" s="6"/>
      <c r="N66" s="4"/>
      <c r="O66" s="19" t="e">
        <f t="shared" si="5"/>
        <v>#DIV/0!</v>
      </c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>
      <c r="A67" s="4"/>
      <c r="B67" s="4"/>
      <c r="C67" s="4"/>
      <c r="D67" s="5"/>
      <c r="E67" s="5"/>
      <c r="F67" s="23" t="e">
        <f t="shared" si="6"/>
        <v>#DIV/0!</v>
      </c>
      <c r="G67" s="2" t="e">
        <f t="shared" si="7"/>
        <v>#DIV/0!</v>
      </c>
      <c r="H67" s="4"/>
      <c r="I67" s="5"/>
      <c r="J67" s="36"/>
      <c r="K67" s="17" t="e">
        <f t="shared" si="4"/>
        <v>#DIV/0!</v>
      </c>
      <c r="L67" s="6"/>
      <c r="M67" s="6"/>
      <c r="N67" s="4"/>
      <c r="O67" s="19" t="e">
        <f t="shared" si="5"/>
        <v>#DIV/0!</v>
      </c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>
      <c r="A68" s="4"/>
      <c r="B68" s="4"/>
      <c r="C68" s="4"/>
      <c r="D68" s="5"/>
      <c r="E68" s="5"/>
      <c r="F68" s="23" t="e">
        <f t="shared" si="6"/>
        <v>#DIV/0!</v>
      </c>
      <c r="G68" s="2" t="e">
        <f t="shared" si="7"/>
        <v>#DIV/0!</v>
      </c>
      <c r="H68" s="4"/>
      <c r="I68" s="5"/>
      <c r="J68" s="36"/>
      <c r="K68" s="17" t="e">
        <f t="shared" si="4"/>
        <v>#DIV/0!</v>
      </c>
      <c r="L68" s="6"/>
      <c r="M68" s="6"/>
      <c r="N68" s="4"/>
      <c r="O68" s="19" t="e">
        <f t="shared" si="5"/>
        <v>#DIV/0!</v>
      </c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>
      <c r="A69" s="4"/>
      <c r="B69" s="4"/>
      <c r="C69" s="4"/>
      <c r="D69" s="5"/>
      <c r="E69" s="5"/>
      <c r="F69" s="23" t="e">
        <f t="shared" si="6"/>
        <v>#DIV/0!</v>
      </c>
      <c r="G69" s="2" t="e">
        <f t="shared" si="7"/>
        <v>#DIV/0!</v>
      </c>
      <c r="H69" s="24"/>
      <c r="I69" s="5"/>
      <c r="J69" s="36"/>
      <c r="K69" s="17" t="e">
        <f t="shared" si="4"/>
        <v>#DIV/0!</v>
      </c>
      <c r="L69" s="6"/>
      <c r="M69" s="6"/>
      <c r="N69" s="4"/>
      <c r="O69" s="19" t="e">
        <f t="shared" si="5"/>
        <v>#DIV/0!</v>
      </c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>
      <c r="A70" s="4"/>
      <c r="B70" s="4"/>
      <c r="C70" s="4"/>
      <c r="D70" s="5"/>
      <c r="E70" s="5"/>
      <c r="F70" s="23" t="e">
        <f t="shared" si="6"/>
        <v>#DIV/0!</v>
      </c>
      <c r="G70" s="2" t="e">
        <f t="shared" si="7"/>
        <v>#DIV/0!</v>
      </c>
      <c r="H70" s="24"/>
      <c r="I70" s="5"/>
      <c r="J70" s="36"/>
      <c r="K70" s="17" t="e">
        <f t="shared" si="4"/>
        <v>#DIV/0!</v>
      </c>
      <c r="L70" s="6"/>
      <c r="M70" s="6"/>
      <c r="N70" s="4"/>
      <c r="O70" s="19" t="e">
        <f t="shared" si="5"/>
        <v>#DIV/0!</v>
      </c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>
      <c r="A71" s="4"/>
      <c r="B71" s="4"/>
      <c r="C71" s="4"/>
      <c r="D71" s="5"/>
      <c r="E71" s="5"/>
      <c r="F71" s="23" t="e">
        <f t="shared" si="6"/>
        <v>#DIV/0!</v>
      </c>
      <c r="G71" s="2" t="e">
        <f t="shared" si="7"/>
        <v>#DIV/0!</v>
      </c>
      <c r="H71" s="46"/>
      <c r="I71" s="47"/>
      <c r="J71" s="36"/>
      <c r="K71" s="17" t="e">
        <f t="shared" si="4"/>
        <v>#DIV/0!</v>
      </c>
      <c r="L71" s="6"/>
      <c r="M71" s="6"/>
      <c r="N71" s="4"/>
      <c r="O71" s="19" t="e">
        <f t="shared" si="5"/>
        <v>#DIV/0!</v>
      </c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>
      <c r="A72" s="4"/>
      <c r="B72" s="4"/>
      <c r="C72" s="4"/>
      <c r="D72" s="5"/>
      <c r="E72" s="5"/>
      <c r="F72" s="23" t="e">
        <f t="shared" si="6"/>
        <v>#DIV/0!</v>
      </c>
      <c r="G72" s="2" t="e">
        <f t="shared" si="7"/>
        <v>#DIV/0!</v>
      </c>
      <c r="H72" s="24"/>
      <c r="I72" s="5"/>
      <c r="J72" s="36"/>
      <c r="K72" s="17" t="e">
        <f t="shared" si="4"/>
        <v>#DIV/0!</v>
      </c>
      <c r="L72" s="6"/>
      <c r="M72" s="6"/>
      <c r="N72" s="4"/>
      <c r="O72" s="19" t="e">
        <f t="shared" si="5"/>
        <v>#DIV/0!</v>
      </c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>
      <c r="A73" s="4"/>
      <c r="B73" s="4"/>
      <c r="C73" s="4"/>
      <c r="D73" s="5"/>
      <c r="E73" s="5"/>
      <c r="F73" s="23" t="e">
        <f t="shared" si="6"/>
        <v>#DIV/0!</v>
      </c>
      <c r="G73" s="2" t="e">
        <f t="shared" si="7"/>
        <v>#DIV/0!</v>
      </c>
      <c r="H73" s="24"/>
      <c r="I73" s="5"/>
      <c r="J73" s="36"/>
      <c r="K73" s="17" t="e">
        <f t="shared" si="4"/>
        <v>#DIV/0!</v>
      </c>
      <c r="L73" s="6"/>
      <c r="M73" s="6"/>
      <c r="N73" s="4"/>
      <c r="O73" s="19" t="e">
        <f t="shared" si="5"/>
        <v>#DIV/0!</v>
      </c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>
      <c r="A74" s="4"/>
      <c r="B74" s="4"/>
      <c r="C74" s="4"/>
      <c r="D74" s="5"/>
      <c r="E74" s="5"/>
      <c r="F74" s="23" t="e">
        <f t="shared" si="6"/>
        <v>#DIV/0!</v>
      </c>
      <c r="G74" s="2" t="e">
        <f t="shared" si="7"/>
        <v>#DIV/0!</v>
      </c>
      <c r="H74" s="24"/>
      <c r="I74" s="5"/>
      <c r="J74" s="36"/>
      <c r="K74" s="17" t="e">
        <f t="shared" ref="K74:K97" si="8">(I74*(10^3/1)*(1/649)*(1/J74))*1000</f>
        <v>#DIV/0!</v>
      </c>
      <c r="L74" s="6"/>
      <c r="M74" s="6"/>
      <c r="N74" s="4"/>
      <c r="O74" s="19" t="e">
        <f t="shared" ref="O74:O97" si="9">(N74*(10^3/1)*(1/649)*(1/J74))*1000</f>
        <v>#DIV/0!</v>
      </c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>
      <c r="A75" s="4"/>
      <c r="B75" s="4"/>
      <c r="C75" s="4"/>
      <c r="D75" s="5"/>
      <c r="E75" s="5"/>
      <c r="F75" s="23" t="e">
        <f t="shared" ref="F75:F97" si="10">E75/D75</f>
        <v>#DIV/0!</v>
      </c>
      <c r="G75" s="2" t="e">
        <f t="shared" ref="G75:G97" si="11">50-F75</f>
        <v>#DIV/0!</v>
      </c>
      <c r="H75" s="4"/>
      <c r="I75" s="5"/>
      <c r="J75" s="36"/>
      <c r="K75" s="17" t="e">
        <f t="shared" si="8"/>
        <v>#DIV/0!</v>
      </c>
      <c r="L75" s="6"/>
      <c r="M75" s="6"/>
      <c r="N75" s="4"/>
      <c r="O75" s="19" t="e">
        <f t="shared" si="9"/>
        <v>#DIV/0!</v>
      </c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>
      <c r="A76" s="4"/>
      <c r="B76" s="4"/>
      <c r="C76" s="4"/>
      <c r="D76" s="5"/>
      <c r="E76" s="5"/>
      <c r="F76" s="23" t="e">
        <f t="shared" si="10"/>
        <v>#DIV/0!</v>
      </c>
      <c r="G76" s="2" t="e">
        <f t="shared" si="11"/>
        <v>#DIV/0!</v>
      </c>
      <c r="H76" s="4"/>
      <c r="I76" s="5"/>
      <c r="J76" s="36"/>
      <c r="K76" s="17" t="e">
        <f t="shared" si="8"/>
        <v>#DIV/0!</v>
      </c>
      <c r="L76" s="6"/>
      <c r="M76" s="6"/>
      <c r="N76" s="4"/>
      <c r="O76" s="19" t="e">
        <f t="shared" si="9"/>
        <v>#DIV/0!</v>
      </c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>
      <c r="A77" s="4"/>
      <c r="B77" s="4"/>
      <c r="C77" s="4"/>
      <c r="D77" s="5"/>
      <c r="E77" s="5"/>
      <c r="F77" s="23" t="e">
        <f t="shared" si="10"/>
        <v>#DIV/0!</v>
      </c>
      <c r="G77" s="2" t="e">
        <f t="shared" si="11"/>
        <v>#DIV/0!</v>
      </c>
      <c r="H77" s="24"/>
      <c r="I77" s="5"/>
      <c r="J77" s="36"/>
      <c r="K77" s="17" t="e">
        <f t="shared" si="8"/>
        <v>#DIV/0!</v>
      </c>
      <c r="L77" s="6"/>
      <c r="M77" s="6"/>
      <c r="N77" s="4"/>
      <c r="O77" s="19" t="e">
        <f t="shared" si="9"/>
        <v>#DIV/0!</v>
      </c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>
      <c r="A78" s="4"/>
      <c r="B78" s="4"/>
      <c r="C78" s="4"/>
      <c r="D78" s="5"/>
      <c r="E78" s="5"/>
      <c r="F78" s="23" t="e">
        <f t="shared" si="10"/>
        <v>#DIV/0!</v>
      </c>
      <c r="G78" s="2" t="e">
        <f t="shared" si="11"/>
        <v>#DIV/0!</v>
      </c>
      <c r="H78" s="24"/>
      <c r="I78" s="5"/>
      <c r="J78" s="36"/>
      <c r="K78" s="17" t="e">
        <f t="shared" si="8"/>
        <v>#DIV/0!</v>
      </c>
      <c r="L78" s="6"/>
      <c r="M78" s="6"/>
      <c r="N78" s="4"/>
      <c r="O78" s="19" t="e">
        <f t="shared" si="9"/>
        <v>#DIV/0!</v>
      </c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>
      <c r="A79" s="4"/>
      <c r="B79" s="4"/>
      <c r="C79" s="4"/>
      <c r="D79" s="5"/>
      <c r="E79" s="5"/>
      <c r="F79" s="23" t="e">
        <f t="shared" si="10"/>
        <v>#DIV/0!</v>
      </c>
      <c r="G79" s="2" t="e">
        <f t="shared" si="11"/>
        <v>#DIV/0!</v>
      </c>
      <c r="H79" s="46"/>
      <c r="I79" s="47"/>
      <c r="J79" s="36"/>
      <c r="K79" s="17" t="e">
        <f t="shared" si="8"/>
        <v>#DIV/0!</v>
      </c>
      <c r="L79" s="6"/>
      <c r="M79" s="6"/>
      <c r="N79" s="4"/>
      <c r="O79" s="19" t="e">
        <f t="shared" si="9"/>
        <v>#DIV/0!</v>
      </c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>
      <c r="A80" s="4"/>
      <c r="B80" s="4"/>
      <c r="C80" s="4"/>
      <c r="D80" s="5"/>
      <c r="E80" s="5"/>
      <c r="F80" s="23" t="e">
        <f t="shared" si="10"/>
        <v>#DIV/0!</v>
      </c>
      <c r="G80" s="2" t="e">
        <f t="shared" si="11"/>
        <v>#DIV/0!</v>
      </c>
      <c r="H80" s="24"/>
      <c r="I80" s="5"/>
      <c r="J80" s="36"/>
      <c r="K80" s="17" t="e">
        <f t="shared" si="8"/>
        <v>#DIV/0!</v>
      </c>
      <c r="L80" s="6"/>
      <c r="M80" s="6"/>
      <c r="N80" s="4"/>
      <c r="O80" s="19" t="e">
        <f t="shared" si="9"/>
        <v>#DIV/0!</v>
      </c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>
      <c r="A81" s="4"/>
      <c r="B81" s="4"/>
      <c r="C81" s="4"/>
      <c r="D81" s="5"/>
      <c r="E81" s="5"/>
      <c r="F81" s="23" t="e">
        <f t="shared" si="10"/>
        <v>#DIV/0!</v>
      </c>
      <c r="G81" s="2" t="e">
        <f t="shared" si="11"/>
        <v>#DIV/0!</v>
      </c>
      <c r="H81" s="24"/>
      <c r="I81" s="5"/>
      <c r="J81" s="36"/>
      <c r="K81" s="17" t="e">
        <f t="shared" si="8"/>
        <v>#DIV/0!</v>
      </c>
      <c r="L81" s="6"/>
      <c r="M81" s="6"/>
      <c r="N81" s="4"/>
      <c r="O81" s="19" t="e">
        <f t="shared" si="9"/>
        <v>#DIV/0!</v>
      </c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>
      <c r="A82" s="4"/>
      <c r="B82" s="4"/>
      <c r="C82" s="4"/>
      <c r="D82" s="5"/>
      <c r="E82" s="5"/>
      <c r="F82" s="23" t="e">
        <f t="shared" si="10"/>
        <v>#DIV/0!</v>
      </c>
      <c r="G82" s="2" t="e">
        <f t="shared" si="11"/>
        <v>#DIV/0!</v>
      </c>
      <c r="H82" s="24"/>
      <c r="I82" s="5"/>
      <c r="J82" s="36"/>
      <c r="K82" s="17" t="e">
        <f t="shared" si="8"/>
        <v>#DIV/0!</v>
      </c>
      <c r="L82" s="6"/>
      <c r="M82" s="6"/>
      <c r="N82" s="4"/>
      <c r="O82" s="19" t="e">
        <f t="shared" si="9"/>
        <v>#DIV/0!</v>
      </c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>
      <c r="A83" s="4"/>
      <c r="B83" s="4"/>
      <c r="C83" s="4"/>
      <c r="D83" s="5"/>
      <c r="E83" s="5"/>
      <c r="F83" s="23" t="e">
        <f t="shared" si="10"/>
        <v>#DIV/0!</v>
      </c>
      <c r="G83" s="2" t="e">
        <f t="shared" si="11"/>
        <v>#DIV/0!</v>
      </c>
      <c r="H83" s="4"/>
      <c r="I83" s="5"/>
      <c r="J83" s="36"/>
      <c r="K83" s="17" t="e">
        <f t="shared" si="8"/>
        <v>#DIV/0!</v>
      </c>
      <c r="L83" s="6"/>
      <c r="M83" s="6"/>
      <c r="N83" s="4"/>
      <c r="O83" s="19" t="e">
        <f t="shared" si="9"/>
        <v>#DIV/0!</v>
      </c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>
      <c r="A84" s="4"/>
      <c r="B84" s="4"/>
      <c r="C84" s="4"/>
      <c r="D84" s="5"/>
      <c r="E84" s="5"/>
      <c r="F84" s="23" t="e">
        <f t="shared" si="10"/>
        <v>#DIV/0!</v>
      </c>
      <c r="G84" s="2" t="e">
        <f t="shared" si="11"/>
        <v>#DIV/0!</v>
      </c>
      <c r="H84" s="4"/>
      <c r="I84" s="5"/>
      <c r="J84" s="36"/>
      <c r="K84" s="17" t="e">
        <f t="shared" si="8"/>
        <v>#DIV/0!</v>
      </c>
      <c r="L84" s="6"/>
      <c r="M84" s="6"/>
      <c r="N84" s="4"/>
      <c r="O84" s="19" t="e">
        <f t="shared" si="9"/>
        <v>#DIV/0!</v>
      </c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>
      <c r="A85" s="4"/>
      <c r="B85" s="4"/>
      <c r="C85" s="4"/>
      <c r="D85" s="5"/>
      <c r="E85" s="5"/>
      <c r="F85" s="23" t="e">
        <f t="shared" si="10"/>
        <v>#DIV/0!</v>
      </c>
      <c r="G85" s="2" t="e">
        <f t="shared" si="11"/>
        <v>#DIV/0!</v>
      </c>
      <c r="H85" s="24"/>
      <c r="I85" s="5"/>
      <c r="J85" s="36"/>
      <c r="K85" s="17" t="e">
        <f t="shared" si="8"/>
        <v>#DIV/0!</v>
      </c>
      <c r="L85" s="6"/>
      <c r="M85" s="6"/>
      <c r="N85" s="4"/>
      <c r="O85" s="19" t="e">
        <f t="shared" si="9"/>
        <v>#DIV/0!</v>
      </c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>
      <c r="A86" s="4"/>
      <c r="B86" s="4"/>
      <c r="C86" s="4"/>
      <c r="D86" s="5"/>
      <c r="E86" s="5"/>
      <c r="F86" s="23" t="e">
        <f t="shared" si="10"/>
        <v>#DIV/0!</v>
      </c>
      <c r="G86" s="2" t="e">
        <f t="shared" si="11"/>
        <v>#DIV/0!</v>
      </c>
      <c r="H86" s="24"/>
      <c r="I86" s="5"/>
      <c r="J86" s="36"/>
      <c r="K86" s="17" t="e">
        <f t="shared" si="8"/>
        <v>#DIV/0!</v>
      </c>
      <c r="L86" s="6"/>
      <c r="M86" s="6"/>
      <c r="N86" s="4"/>
      <c r="O86" s="19" t="e">
        <f t="shared" si="9"/>
        <v>#DIV/0!</v>
      </c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>
      <c r="A87" s="4"/>
      <c r="B87" s="4"/>
      <c r="C87" s="4"/>
      <c r="D87" s="5"/>
      <c r="E87" s="5"/>
      <c r="F87" s="23" t="e">
        <f t="shared" si="10"/>
        <v>#DIV/0!</v>
      </c>
      <c r="G87" s="2" t="e">
        <f t="shared" si="11"/>
        <v>#DIV/0!</v>
      </c>
      <c r="H87" s="46"/>
      <c r="I87" s="47"/>
      <c r="J87" s="36"/>
      <c r="K87" s="17" t="e">
        <f t="shared" si="8"/>
        <v>#DIV/0!</v>
      </c>
      <c r="L87" s="6"/>
      <c r="M87" s="6"/>
      <c r="N87" s="4"/>
      <c r="O87" s="19" t="e">
        <f t="shared" si="9"/>
        <v>#DIV/0!</v>
      </c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>
      <c r="A88" s="4"/>
      <c r="B88" s="4"/>
      <c r="C88" s="4"/>
      <c r="D88" s="5"/>
      <c r="E88" s="5"/>
      <c r="F88" s="23" t="e">
        <f t="shared" si="10"/>
        <v>#DIV/0!</v>
      </c>
      <c r="G88" s="2" t="e">
        <f t="shared" si="11"/>
        <v>#DIV/0!</v>
      </c>
      <c r="H88" s="24"/>
      <c r="I88" s="5"/>
      <c r="J88" s="36"/>
      <c r="K88" s="17" t="e">
        <f t="shared" si="8"/>
        <v>#DIV/0!</v>
      </c>
      <c r="L88" s="6"/>
      <c r="M88" s="6"/>
      <c r="N88" s="4"/>
      <c r="O88" s="19" t="e">
        <f t="shared" si="9"/>
        <v>#DIV/0!</v>
      </c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>
      <c r="A89" s="4"/>
      <c r="B89" s="4"/>
      <c r="C89" s="4"/>
      <c r="D89" s="5"/>
      <c r="E89" s="5"/>
      <c r="F89" s="23" t="e">
        <f t="shared" si="10"/>
        <v>#DIV/0!</v>
      </c>
      <c r="G89" s="2" t="e">
        <f t="shared" si="11"/>
        <v>#DIV/0!</v>
      </c>
      <c r="H89" s="24"/>
      <c r="I89" s="5"/>
      <c r="J89" s="36"/>
      <c r="K89" s="17" t="e">
        <f t="shared" si="8"/>
        <v>#DIV/0!</v>
      </c>
      <c r="L89" s="6"/>
      <c r="M89" s="6"/>
      <c r="N89" s="4"/>
      <c r="O89" s="19" t="e">
        <f t="shared" si="9"/>
        <v>#DIV/0!</v>
      </c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>
      <c r="A90" s="4"/>
      <c r="B90" s="4"/>
      <c r="C90" s="4"/>
      <c r="D90" s="5"/>
      <c r="E90" s="5"/>
      <c r="F90" s="23" t="e">
        <f t="shared" si="10"/>
        <v>#DIV/0!</v>
      </c>
      <c r="G90" s="2" t="e">
        <f t="shared" si="11"/>
        <v>#DIV/0!</v>
      </c>
      <c r="H90" s="24"/>
      <c r="I90" s="5"/>
      <c r="J90" s="36"/>
      <c r="K90" s="17" t="e">
        <f t="shared" si="8"/>
        <v>#DIV/0!</v>
      </c>
      <c r="L90" s="6"/>
      <c r="M90" s="6"/>
      <c r="N90" s="4"/>
      <c r="O90" s="19" t="e">
        <f t="shared" si="9"/>
        <v>#DIV/0!</v>
      </c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>
      <c r="A91" s="4"/>
      <c r="B91" s="4"/>
      <c r="C91" s="4"/>
      <c r="D91" s="5"/>
      <c r="E91" s="5"/>
      <c r="F91" s="23" t="e">
        <f t="shared" si="10"/>
        <v>#DIV/0!</v>
      </c>
      <c r="G91" s="2" t="e">
        <f t="shared" si="11"/>
        <v>#DIV/0!</v>
      </c>
      <c r="H91" s="4"/>
      <c r="I91" s="5"/>
      <c r="J91" s="36"/>
      <c r="K91" s="17" t="e">
        <f t="shared" si="8"/>
        <v>#DIV/0!</v>
      </c>
      <c r="L91" s="6"/>
      <c r="M91" s="6"/>
      <c r="N91" s="4"/>
      <c r="O91" s="19" t="e">
        <f t="shared" si="9"/>
        <v>#DIV/0!</v>
      </c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>
      <c r="A92" s="4"/>
      <c r="B92" s="4"/>
      <c r="C92" s="4"/>
      <c r="D92" s="5"/>
      <c r="E92" s="5"/>
      <c r="F92" s="23" t="e">
        <f t="shared" si="10"/>
        <v>#DIV/0!</v>
      </c>
      <c r="G92" s="2" t="e">
        <f t="shared" si="11"/>
        <v>#DIV/0!</v>
      </c>
      <c r="H92" s="4"/>
      <c r="I92" s="5"/>
      <c r="J92" s="36"/>
      <c r="K92" s="17" t="e">
        <f t="shared" si="8"/>
        <v>#DIV/0!</v>
      </c>
      <c r="L92" s="6"/>
      <c r="M92" s="6"/>
      <c r="N92" s="4"/>
      <c r="O92" s="19" t="e">
        <f t="shared" si="9"/>
        <v>#DIV/0!</v>
      </c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>
      <c r="A93" s="4"/>
      <c r="B93" s="4"/>
      <c r="C93" s="4"/>
      <c r="D93" s="5"/>
      <c r="E93" s="5"/>
      <c r="F93" s="23" t="e">
        <f t="shared" si="10"/>
        <v>#DIV/0!</v>
      </c>
      <c r="G93" s="2" t="e">
        <f t="shared" si="11"/>
        <v>#DIV/0!</v>
      </c>
      <c r="H93" s="24"/>
      <c r="I93" s="5"/>
      <c r="J93" s="36"/>
      <c r="K93" s="17" t="e">
        <f t="shared" si="8"/>
        <v>#DIV/0!</v>
      </c>
      <c r="L93" s="6"/>
      <c r="M93" s="6"/>
      <c r="N93" s="4"/>
      <c r="O93" s="19" t="e">
        <f t="shared" si="9"/>
        <v>#DIV/0!</v>
      </c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>
      <c r="A94" s="4"/>
      <c r="B94" s="4"/>
      <c r="C94" s="4"/>
      <c r="D94" s="5"/>
      <c r="E94" s="5"/>
      <c r="F94" s="23" t="e">
        <f t="shared" si="10"/>
        <v>#DIV/0!</v>
      </c>
      <c r="G94" s="2" t="e">
        <f t="shared" si="11"/>
        <v>#DIV/0!</v>
      </c>
      <c r="H94" s="24"/>
      <c r="I94" s="5"/>
      <c r="J94" s="36"/>
      <c r="K94" s="17" t="e">
        <f t="shared" si="8"/>
        <v>#DIV/0!</v>
      </c>
      <c r="L94" s="6"/>
      <c r="M94" s="6"/>
      <c r="N94" s="4"/>
      <c r="O94" s="19" t="e">
        <f t="shared" si="9"/>
        <v>#DIV/0!</v>
      </c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>
      <c r="A95" s="4"/>
      <c r="B95" s="4"/>
      <c r="C95" s="4"/>
      <c r="D95" s="5"/>
      <c r="E95" s="5"/>
      <c r="F95" s="23" t="e">
        <f t="shared" si="10"/>
        <v>#DIV/0!</v>
      </c>
      <c r="G95" s="2" t="e">
        <f t="shared" si="11"/>
        <v>#DIV/0!</v>
      </c>
      <c r="H95" s="46"/>
      <c r="I95" s="47"/>
      <c r="J95" s="36"/>
      <c r="K95" s="17" t="e">
        <f t="shared" si="8"/>
        <v>#DIV/0!</v>
      </c>
      <c r="L95" s="6"/>
      <c r="M95" s="6"/>
      <c r="N95" s="4"/>
      <c r="O95" s="19" t="e">
        <f t="shared" si="9"/>
        <v>#DIV/0!</v>
      </c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>
      <c r="A96" s="4"/>
      <c r="B96" s="4"/>
      <c r="C96" s="4"/>
      <c r="D96" s="5"/>
      <c r="E96" s="5"/>
      <c r="F96" s="23" t="e">
        <f t="shared" si="10"/>
        <v>#DIV/0!</v>
      </c>
      <c r="G96" s="2" t="e">
        <f t="shared" si="11"/>
        <v>#DIV/0!</v>
      </c>
      <c r="H96" s="24"/>
      <c r="I96" s="5"/>
      <c r="J96" s="36"/>
      <c r="K96" s="17" t="e">
        <f t="shared" si="8"/>
        <v>#DIV/0!</v>
      </c>
      <c r="L96" s="6"/>
      <c r="M96" s="6"/>
      <c r="N96" s="4"/>
      <c r="O96" s="19" t="e">
        <f t="shared" si="9"/>
        <v>#DIV/0!</v>
      </c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>
      <c r="A97" s="4"/>
      <c r="B97" s="4"/>
      <c r="C97" s="4"/>
      <c r="D97" s="5"/>
      <c r="E97" s="5"/>
      <c r="F97" s="23" t="e">
        <f t="shared" si="10"/>
        <v>#DIV/0!</v>
      </c>
      <c r="G97" s="2" t="e">
        <f t="shared" si="11"/>
        <v>#DIV/0!</v>
      </c>
      <c r="H97" s="24"/>
      <c r="I97" s="5"/>
      <c r="J97" s="36"/>
      <c r="K97" s="17" t="e">
        <f t="shared" si="8"/>
        <v>#DIV/0!</v>
      </c>
      <c r="L97" s="6"/>
      <c r="M97" s="6"/>
      <c r="N97" s="4"/>
      <c r="O97" s="19" t="e">
        <f t="shared" si="9"/>
        <v>#DIV/0!</v>
      </c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>
      <c r="A98" s="4"/>
      <c r="B98" s="4"/>
      <c r="C98" s="4"/>
      <c r="D98" s="5"/>
      <c r="E98" s="5"/>
      <c r="F98" s="23"/>
      <c r="G98" s="2"/>
      <c r="H98" s="24"/>
      <c r="I98" s="5"/>
      <c r="J98" s="4"/>
      <c r="K98" s="19"/>
      <c r="L98" s="6"/>
      <c r="M98" s="6"/>
      <c r="N98" s="4"/>
      <c r="O98" s="19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>
      <c r="A99" s="4"/>
      <c r="B99" s="4"/>
      <c r="C99" s="4"/>
      <c r="D99" s="5"/>
      <c r="E99" s="5"/>
      <c r="F99" s="23"/>
      <c r="G99" s="2"/>
      <c r="H99" s="24"/>
      <c r="I99" s="5"/>
      <c r="J99" s="4"/>
      <c r="K99" s="19"/>
      <c r="L99" s="6"/>
      <c r="M99" s="6"/>
      <c r="N99" s="4"/>
      <c r="O99" s="19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>
      <c r="A100" s="4"/>
      <c r="B100" s="4"/>
      <c r="C100" s="4"/>
      <c r="D100" s="5"/>
      <c r="E100" s="5"/>
      <c r="F100" s="23"/>
      <c r="G100" s="2"/>
      <c r="H100" s="24"/>
      <c r="I100" s="5"/>
      <c r="J100" s="4"/>
      <c r="K100" s="19"/>
      <c r="L100" s="6"/>
      <c r="M100" s="6"/>
      <c r="N100" s="4"/>
      <c r="O100" s="19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>
      <c r="A101" s="4"/>
      <c r="B101" s="4"/>
      <c r="C101" s="4"/>
      <c r="D101" s="5"/>
      <c r="E101" s="5"/>
      <c r="F101" s="23"/>
      <c r="G101" s="2"/>
      <c r="H101" s="24"/>
      <c r="I101" s="5"/>
      <c r="J101" s="4"/>
      <c r="K101" s="19"/>
      <c r="L101" s="6"/>
      <c r="M101" s="6"/>
      <c r="N101" s="4"/>
      <c r="O101" s="19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>
      <c r="A102" s="4"/>
      <c r="B102" s="4"/>
      <c r="C102" s="4"/>
      <c r="D102" s="5"/>
      <c r="E102" s="5"/>
      <c r="F102" s="23"/>
      <c r="G102" s="2"/>
      <c r="H102" s="24"/>
      <c r="I102" s="5"/>
      <c r="J102" s="4"/>
      <c r="K102" s="19"/>
      <c r="L102" s="6"/>
      <c r="M102" s="6"/>
      <c r="N102" s="4"/>
      <c r="O102" s="19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>
      <c r="A103" s="4"/>
      <c r="B103" s="4"/>
      <c r="C103" s="4"/>
      <c r="D103" s="5"/>
      <c r="E103" s="5"/>
      <c r="F103" s="23"/>
      <c r="G103" s="2"/>
      <c r="H103" s="24"/>
      <c r="I103" s="5"/>
      <c r="J103" s="4"/>
      <c r="K103" s="19"/>
      <c r="L103" s="6"/>
      <c r="M103" s="6"/>
      <c r="N103" s="4"/>
      <c r="O103" s="19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>
      <c r="A104" s="4"/>
      <c r="B104" s="4"/>
      <c r="C104" s="4"/>
      <c r="D104" s="5"/>
      <c r="E104" s="5"/>
      <c r="F104" s="23"/>
      <c r="G104" s="2"/>
      <c r="H104" s="24"/>
      <c r="I104" s="5"/>
      <c r="J104" s="4"/>
      <c r="K104" s="19"/>
      <c r="L104" s="6"/>
      <c r="M104" s="6"/>
      <c r="N104" s="4"/>
      <c r="O104" s="19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>
      <c r="A105" s="4"/>
      <c r="B105" s="4"/>
      <c r="C105" s="4"/>
      <c r="D105" s="5"/>
      <c r="E105" s="5"/>
      <c r="F105" s="23"/>
      <c r="G105" s="2"/>
      <c r="H105" s="24"/>
      <c r="I105" s="5"/>
      <c r="J105" s="4"/>
      <c r="K105" s="19"/>
      <c r="L105" s="6"/>
      <c r="M105" s="6"/>
      <c r="N105" s="4"/>
      <c r="O105" s="19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>
      <c r="A106" s="4"/>
      <c r="B106" s="4"/>
      <c r="C106" s="4"/>
      <c r="D106" s="5"/>
      <c r="E106" s="5"/>
      <c r="F106" s="23"/>
      <c r="G106" s="2"/>
      <c r="H106" s="24"/>
      <c r="I106" s="5"/>
      <c r="J106" s="4"/>
      <c r="K106" s="19"/>
      <c r="L106" s="6"/>
      <c r="M106" s="6"/>
      <c r="N106" s="4"/>
      <c r="O106" s="19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>
      <c r="A107" s="4"/>
      <c r="B107" s="4"/>
      <c r="C107" s="4"/>
      <c r="D107" s="5"/>
      <c r="E107" s="5"/>
      <c r="F107" s="23"/>
      <c r="G107" s="2"/>
      <c r="H107" s="24"/>
      <c r="I107" s="5"/>
      <c r="J107" s="4"/>
      <c r="K107" s="19"/>
      <c r="L107" s="6"/>
      <c r="M107" s="6"/>
      <c r="N107" s="4"/>
      <c r="O107" s="19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>
      <c r="A108" s="4"/>
      <c r="B108" s="4"/>
      <c r="C108" s="4"/>
      <c r="D108" s="5"/>
      <c r="E108" s="5"/>
      <c r="F108" s="23"/>
      <c r="G108" s="2"/>
      <c r="H108" s="24"/>
      <c r="I108" s="5"/>
      <c r="J108" s="4"/>
      <c r="K108" s="19"/>
      <c r="L108" s="6"/>
      <c r="M108" s="6"/>
      <c r="N108" s="4"/>
      <c r="O108" s="19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>
      <c r="A109" s="4"/>
      <c r="B109" s="4"/>
      <c r="C109" s="4"/>
      <c r="D109" s="5"/>
      <c r="E109" s="5"/>
      <c r="F109" s="23"/>
      <c r="G109" s="2"/>
      <c r="H109" s="24"/>
      <c r="I109" s="5"/>
      <c r="J109" s="4"/>
      <c r="K109" s="19"/>
      <c r="L109" s="6"/>
      <c r="M109" s="6"/>
      <c r="N109" s="4"/>
      <c r="O109" s="19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>
      <c r="A110" s="4"/>
      <c r="B110" s="4"/>
      <c r="C110" s="4"/>
      <c r="D110" s="5"/>
      <c r="E110" s="5"/>
      <c r="F110" s="23"/>
      <c r="G110" s="2"/>
      <c r="H110" s="24"/>
      <c r="I110" s="5"/>
      <c r="J110" s="4"/>
      <c r="K110" s="19"/>
      <c r="L110" s="6"/>
      <c r="M110" s="6"/>
      <c r="N110" s="4"/>
      <c r="O110" s="19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>
      <c r="A111" s="4"/>
      <c r="B111" s="4"/>
      <c r="C111" s="4"/>
      <c r="D111" s="5"/>
      <c r="E111" s="5"/>
      <c r="F111" s="23"/>
      <c r="G111" s="2"/>
      <c r="H111" s="24"/>
      <c r="I111" s="5"/>
      <c r="J111" s="4"/>
      <c r="K111" s="19"/>
      <c r="L111" s="6"/>
      <c r="M111" s="6"/>
      <c r="N111" s="4"/>
      <c r="O111" s="19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>
      <c r="A112" s="4"/>
      <c r="B112" s="4"/>
      <c r="C112" s="4"/>
      <c r="D112" s="5"/>
      <c r="E112" s="5"/>
      <c r="F112" s="23"/>
      <c r="G112" s="2"/>
      <c r="H112" s="24"/>
      <c r="I112" s="5"/>
      <c r="J112" s="4"/>
      <c r="K112" s="19"/>
      <c r="L112" s="6"/>
      <c r="M112" s="6"/>
      <c r="N112" s="4"/>
      <c r="O112" s="19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>
      <c r="A113" s="4"/>
      <c r="B113" s="4"/>
      <c r="C113" s="4"/>
      <c r="D113" s="5"/>
      <c r="E113" s="5"/>
      <c r="F113" s="23"/>
      <c r="G113" s="2"/>
      <c r="H113" s="24"/>
      <c r="I113" s="5"/>
      <c r="J113" s="4"/>
      <c r="K113" s="19"/>
      <c r="L113" s="6"/>
      <c r="M113" s="6"/>
      <c r="N113" s="4"/>
      <c r="O113" s="19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>
      <c r="A114" s="4"/>
      <c r="B114" s="4"/>
      <c r="C114" s="4"/>
      <c r="D114" s="5"/>
      <c r="E114" s="5"/>
      <c r="F114" s="23"/>
      <c r="G114" s="2"/>
      <c r="H114" s="24"/>
      <c r="I114" s="5"/>
      <c r="J114" s="4"/>
      <c r="K114" s="19"/>
      <c r="L114" s="6"/>
      <c r="M114" s="6"/>
      <c r="N114" s="4"/>
      <c r="O114" s="19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>
      <c r="A115" s="4"/>
      <c r="B115" s="4"/>
      <c r="C115" s="4"/>
      <c r="D115" s="5"/>
      <c r="E115" s="5"/>
      <c r="F115" s="23"/>
      <c r="G115" s="2"/>
      <c r="H115" s="24"/>
      <c r="I115" s="5"/>
      <c r="J115" s="4"/>
      <c r="K115" s="19"/>
      <c r="L115" s="6"/>
      <c r="M115" s="6"/>
      <c r="N115" s="4"/>
      <c r="O115" s="19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>
      <c r="A116" s="4"/>
      <c r="B116" s="4"/>
      <c r="C116" s="4"/>
      <c r="D116" s="5"/>
      <c r="E116" s="5"/>
      <c r="F116" s="23"/>
      <c r="G116" s="2"/>
      <c r="H116" s="24"/>
      <c r="I116" s="5"/>
      <c r="J116" s="4"/>
      <c r="K116" s="19"/>
      <c r="L116" s="6"/>
      <c r="M116" s="6"/>
      <c r="N116" s="4"/>
      <c r="O116" s="19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>
      <c r="A117" s="4"/>
      <c r="B117" s="4"/>
      <c r="C117" s="4"/>
      <c r="D117" s="5"/>
      <c r="E117" s="5"/>
      <c r="F117" s="23"/>
      <c r="G117" s="2"/>
      <c r="H117" s="24"/>
      <c r="I117" s="5"/>
      <c r="J117" s="4"/>
      <c r="K117" s="19"/>
      <c r="L117" s="6"/>
      <c r="M117" s="6"/>
      <c r="N117" s="4"/>
      <c r="O117" s="19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>
      <c r="A118" s="4"/>
      <c r="B118" s="4"/>
      <c r="C118" s="4"/>
      <c r="D118" s="5"/>
      <c r="E118" s="5"/>
      <c r="F118" s="23"/>
      <c r="G118" s="2"/>
      <c r="H118" s="24"/>
      <c r="I118" s="5"/>
      <c r="J118" s="4"/>
      <c r="K118" s="19"/>
      <c r="L118" s="6"/>
      <c r="M118" s="6"/>
      <c r="N118" s="4"/>
      <c r="O118" s="19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>
      <c r="A119" s="4"/>
      <c r="B119" s="4"/>
      <c r="C119" s="4"/>
      <c r="D119" s="5"/>
      <c r="E119" s="5"/>
      <c r="F119" s="23"/>
      <c r="G119" s="2"/>
      <c r="H119" s="24"/>
      <c r="I119" s="5"/>
      <c r="J119" s="4"/>
      <c r="K119" s="19"/>
      <c r="L119" s="6"/>
      <c r="M119" s="6"/>
      <c r="N119" s="4"/>
      <c r="O119" s="19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>
      <c r="A120" s="4"/>
      <c r="B120" s="4"/>
      <c r="C120" s="4"/>
      <c r="D120" s="5"/>
      <c r="E120" s="5"/>
      <c r="F120" s="23"/>
      <c r="G120" s="2"/>
      <c r="H120" s="24"/>
      <c r="I120" s="5"/>
      <c r="J120" s="4"/>
      <c r="K120" s="19"/>
      <c r="L120" s="6"/>
      <c r="M120" s="6"/>
      <c r="N120" s="4"/>
      <c r="O120" s="19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</sheetData>
  <phoneticPr fontId="1" type="noConversion"/>
  <printOptions gridLines="1"/>
  <pageMargins left="0.7" right="0.7" top="0.75" bottom="0.75" header="0.3" footer="0.3"/>
  <pageSetup scale="45" orientation="portrait" horizontalDpi="4294967292" verticalDpi="4294967292"/>
  <colBreaks count="2" manualBreakCount="2">
    <brk id="11" max="1048575" man="1"/>
    <brk id="21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19" sqref="C19"/>
    </sheetView>
  </sheetViews>
  <sheetFormatPr baseColWidth="10" defaultRowHeight="15" x14ac:dyDescent="0"/>
  <cols>
    <col min="1" max="1" width="33.1640625" customWidth="1"/>
    <col min="2" max="2" width="16.6640625" style="7" bestFit="1" customWidth="1"/>
    <col min="3" max="3" width="26.83203125" style="7" bestFit="1" customWidth="1"/>
    <col min="4" max="4" width="39" style="7" bestFit="1" customWidth="1"/>
    <col min="5" max="5" width="36" style="7" customWidth="1"/>
    <col min="6" max="6" width="39.1640625" customWidth="1"/>
    <col min="7" max="7" width="26.33203125" customWidth="1"/>
    <col min="8" max="8" width="23" customWidth="1"/>
  </cols>
  <sheetData>
    <row r="1" spans="1:9" ht="60">
      <c r="A1" s="10" t="s">
        <v>6</v>
      </c>
      <c r="B1" s="11" t="s">
        <v>19</v>
      </c>
      <c r="C1" s="13"/>
      <c r="D1" s="13"/>
      <c r="E1" s="13"/>
      <c r="F1" s="14"/>
      <c r="G1" s="14"/>
      <c r="H1" s="8"/>
      <c r="I1" s="8"/>
    </row>
    <row r="2" spans="1:9">
      <c r="A2">
        <v>8.6300000000000008</v>
      </c>
      <c r="B2" s="7">
        <v>5</v>
      </c>
      <c r="C2" s="13"/>
      <c r="D2" s="13"/>
      <c r="E2" s="13"/>
      <c r="F2" s="14"/>
      <c r="G2" s="14"/>
    </row>
    <row r="3" spans="1:9">
      <c r="A3">
        <v>9.56</v>
      </c>
      <c r="B3" s="7">
        <f t="shared" ref="B3:B9" si="0">$A$2*$B$2/A3</f>
        <v>4.5135983263598334</v>
      </c>
      <c r="C3" s="13"/>
      <c r="D3" s="13"/>
      <c r="E3" s="13"/>
      <c r="F3" s="14"/>
      <c r="G3" s="14"/>
    </row>
    <row r="4" spans="1:9">
      <c r="A4">
        <v>8.84</v>
      </c>
      <c r="B4" s="7">
        <f t="shared" si="0"/>
        <v>4.881221719457014</v>
      </c>
      <c r="C4" s="13"/>
      <c r="D4" s="13"/>
      <c r="E4" s="13"/>
      <c r="F4" s="14"/>
      <c r="G4" s="14"/>
    </row>
    <row r="5" spans="1:9">
      <c r="A5">
        <v>8.8800000000000008</v>
      </c>
      <c r="B5" s="7">
        <f t="shared" si="0"/>
        <v>4.8592342342342345</v>
      </c>
    </row>
    <row r="6" spans="1:9" s="8" customFormat="1">
      <c r="A6" s="8">
        <v>9.2899999999999991</v>
      </c>
      <c r="B6" s="7">
        <f t="shared" si="0"/>
        <v>4.644779332615717</v>
      </c>
      <c r="C6" s="9"/>
      <c r="D6" s="9"/>
      <c r="E6" s="9"/>
    </row>
    <row r="7" spans="1:9" s="8" customFormat="1">
      <c r="A7" s="8">
        <v>9.06</v>
      </c>
      <c r="B7" s="7">
        <f t="shared" si="0"/>
        <v>4.7626931567328921</v>
      </c>
      <c r="C7" s="9"/>
      <c r="D7" s="9"/>
      <c r="E7" s="9"/>
    </row>
    <row r="8" spans="1:9" s="8" customFormat="1">
      <c r="A8" s="8">
        <v>9.25</v>
      </c>
      <c r="B8" s="7">
        <f t="shared" si="0"/>
        <v>4.6648648648648656</v>
      </c>
      <c r="C8" s="9"/>
      <c r="D8" s="9"/>
      <c r="E8" s="9"/>
    </row>
    <row r="9" spans="1:9" s="8" customFormat="1">
      <c r="A9" s="8">
        <v>8.35</v>
      </c>
      <c r="B9" s="7">
        <f t="shared" si="0"/>
        <v>5.1676646706586835</v>
      </c>
      <c r="C9" s="9"/>
      <c r="D9" s="9"/>
      <c r="E9" s="9"/>
    </row>
    <row r="10" spans="1:9" s="8" customFormat="1">
      <c r="B10" s="7"/>
      <c r="C10" s="9"/>
      <c r="D10" s="9"/>
      <c r="E10" s="9"/>
    </row>
    <row r="11" spans="1:9" s="8" customFormat="1">
      <c r="B11" s="7"/>
      <c r="C11" s="9"/>
      <c r="D11" s="9"/>
      <c r="E11" s="9"/>
    </row>
    <row r="12" spans="1:9" s="8" customFormat="1">
      <c r="B12" s="7"/>
      <c r="C12" s="9"/>
      <c r="D12" s="9"/>
      <c r="E12" s="9"/>
    </row>
    <row r="13" spans="1:9" s="8" customFormat="1">
      <c r="B13" s="7"/>
      <c r="C13" s="9"/>
      <c r="D13" s="9"/>
      <c r="E13" s="9"/>
    </row>
    <row r="14" spans="1:9" s="8" customFormat="1">
      <c r="B14" s="7"/>
      <c r="C14" s="9"/>
      <c r="D14" s="9"/>
      <c r="E14" s="9"/>
    </row>
    <row r="15" spans="1:9" s="8" customFormat="1">
      <c r="B15" s="7"/>
      <c r="C15" s="9"/>
      <c r="D15" s="9"/>
      <c r="E15" s="9"/>
    </row>
    <row r="16" spans="1:9" s="8" customFormat="1">
      <c r="B16" s="7"/>
      <c r="C16" s="9"/>
      <c r="D16" s="9"/>
      <c r="E16" s="9"/>
    </row>
    <row r="17" spans="2:8" s="8" customFormat="1">
      <c r="B17" s="7"/>
      <c r="C17" s="9"/>
      <c r="D17" s="50" t="s">
        <v>7</v>
      </c>
      <c r="E17" s="9"/>
    </row>
    <row r="18" spans="2:8" s="8" customFormat="1">
      <c r="B18" s="7"/>
      <c r="C18" s="9"/>
      <c r="D18" s="50"/>
      <c r="E18" s="9"/>
    </row>
    <row r="19" spans="2:8" s="8" customFormat="1">
      <c r="B19" s="7"/>
      <c r="C19" s="9"/>
      <c r="D19" s="50"/>
      <c r="E19" s="9"/>
    </row>
    <row r="23" spans="2:8">
      <c r="F23" t="s">
        <v>5</v>
      </c>
    </row>
    <row r="24" spans="2:8">
      <c r="B24" s="20" t="s">
        <v>11</v>
      </c>
      <c r="C24" s="21" t="s">
        <v>20</v>
      </c>
      <c r="D24" s="21" t="s">
        <v>21</v>
      </c>
      <c r="E24" s="20" t="s">
        <v>17</v>
      </c>
      <c r="F24" s="20" t="s">
        <v>13</v>
      </c>
      <c r="G24" s="20" t="s">
        <v>14</v>
      </c>
      <c r="H24" s="20" t="s">
        <v>15</v>
      </c>
    </row>
    <row r="25" spans="2:8">
      <c r="B25" s="12">
        <f>SUM(B2:B13)</f>
        <v>38.494056304923234</v>
      </c>
      <c r="C25" s="12">
        <f>SUMPRODUCT(A2:A13,B2:B13)/SUM(B2:B13)</f>
        <v>8.9676182022898523</v>
      </c>
      <c r="D25" s="12">
        <v>3</v>
      </c>
      <c r="E25" s="12">
        <v>280</v>
      </c>
      <c r="F25" s="15">
        <f>(D25*(10^3/1)*(1/649)*(1/E25))*1000</f>
        <v>16.50891481399956</v>
      </c>
      <c r="G25" s="16"/>
      <c r="H25" s="16"/>
    </row>
  </sheetData>
  <mergeCells count="1">
    <mergeCell ref="D17:D1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 QC</vt:lpstr>
      <vt:lpstr>Pooling Formula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Fangfei Ye</cp:lastModifiedBy>
  <cp:lastPrinted>2016-03-24T18:13:21Z</cp:lastPrinted>
  <dcterms:created xsi:type="dcterms:W3CDTF">2016-03-15T19:02:12Z</dcterms:created>
  <dcterms:modified xsi:type="dcterms:W3CDTF">2018-07-19T12:49:13Z</dcterms:modified>
</cp:coreProperties>
</file>