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linear_regression/"/>
    </mc:Choice>
  </mc:AlternateContent>
  <xr:revisionPtr revIDLastSave="468" documentId="8_{F124977E-C96C-423E-B176-4BF46C2B7600}" xr6:coauthVersionLast="47" xr6:coauthVersionMax="47" xr10:uidLastSave="{7B8659DD-1FAD-4EA1-B780-8D7035948BA9}"/>
  <bookViews>
    <workbookView xWindow="-98" yWindow="-98" windowWidth="21795" windowHeight="13875" tabRatio="758" activeTab="1" xr2:uid="{4DDACC32-F690-49A8-A470-CF407D082F8D}"/>
  </bookViews>
  <sheets>
    <sheet name="ParaplyerData" sheetId="2" r:id="rId1"/>
    <sheet name="Paraplyer Løsning" sheetId="1" r:id="rId2"/>
    <sheet name="GradeData" sheetId="4" r:id="rId3"/>
    <sheet name="Grade Løsning" sheetId="10" r:id="rId4"/>
    <sheet name="SalaryData" sheetId="7" r:id="rId5"/>
    <sheet name="SalaryLøsning" sheetId="8" r:id="rId6"/>
  </sheets>
  <definedNames>
    <definedName name="EksterneData_1" localSheetId="4" hidden="1">SalaryData!#REF!</definedName>
    <definedName name="EksterneData_1" localSheetId="5" hidden="1">SalaryLøsning!#REF!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7" i="1" a="1"/>
  <c r="I27" i="1" s="1"/>
  <c r="I25" i="1"/>
  <c r="I24" i="1"/>
  <c r="I23" i="1"/>
  <c r="K30" i="1"/>
  <c r="K27" i="1"/>
  <c r="K24" i="1"/>
  <c r="K23" i="1"/>
  <c r="K25" i="1"/>
  <c r="I30" i="1" l="1"/>
  <c r="F25" i="1" s="1"/>
  <c r="J27" i="1"/>
  <c r="F22" i="1" l="1"/>
  <c r="F23" i="1"/>
  <c r="F14" i="1"/>
  <c r="F9" i="1"/>
  <c r="F21" i="1"/>
  <c r="F20" i="1"/>
  <c r="F10" i="1"/>
  <c r="F15" i="1"/>
  <c r="F16" i="1"/>
  <c r="F17" i="1"/>
  <c r="F24" i="1"/>
  <c r="F26" i="1"/>
  <c r="F5" i="1"/>
  <c r="F27" i="1"/>
  <c r="F6" i="1"/>
  <c r="F7" i="1"/>
  <c r="F8" i="1"/>
  <c r="F18" i="1"/>
  <c r="F19" i="1"/>
  <c r="F11" i="1"/>
  <c r="F12" i="1"/>
  <c r="F4" i="1"/>
  <c r="F13" i="1"/>
</calcChain>
</file>

<file path=xl/sharedStrings.xml><?xml version="1.0" encoding="utf-8"?>
<sst xmlns="http://schemas.openxmlformats.org/spreadsheetml/2006/main" count="80" uniqueCount="36">
  <si>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</si>
  <si>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</si>
  <si>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</si>
  <si>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</si>
  <si>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</si>
  <si>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</si>
  <si>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</si>
  <si>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</si>
  <si>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</si>
  <si>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</si>
  <si>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</si>
  <si>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</si>
  <si>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År</t>
  </si>
  <si>
    <t>Måned</t>
  </si>
  <si>
    <t>Regn (mm)</t>
  </si>
  <si>
    <t>Paraply (Antal)</t>
  </si>
  <si>
    <t>Salg af paraplyer i forhold til regnvejr</t>
  </si>
  <si>
    <t>CORREL</t>
  </si>
  <si>
    <t>SLOPE</t>
  </si>
  <si>
    <t>INTERCEPT</t>
  </si>
  <si>
    <t>UK Navne</t>
  </si>
  <si>
    <t>Korrelation</t>
  </si>
  <si>
    <t>LINEST</t>
  </si>
  <si>
    <t>Array Formel</t>
  </si>
  <si>
    <t>Paraplyer (Antal)</t>
  </si>
  <si>
    <t>CTRL + SHIFT + ENTER</t>
  </si>
  <si>
    <r>
      <t xml:space="preserve">Hældning/Stigning - </t>
    </r>
    <r>
      <rPr>
        <b/>
        <sz val="11"/>
        <color theme="1"/>
        <rFont val="Arial"/>
        <family val="2"/>
      </rPr>
      <t>ꞵ</t>
    </r>
  </si>
  <si>
    <t>Skæring med y-aksen- 𝛼</t>
  </si>
  <si>
    <t>Y værdi beregning</t>
  </si>
  <si>
    <t>Regn I mm</t>
  </si>
  <si>
    <t>Streg 1</t>
  </si>
  <si>
    <t>Streg 2</t>
  </si>
  <si>
    <t>Timer</t>
  </si>
  <si>
    <t>Resultat</t>
  </si>
  <si>
    <t>Løn</t>
  </si>
  <si>
    <t>Erfaring (År)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</si>
</sst>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12529"/>
      <name val="ElzaText-Regular"/>
      <family val="2"/>
    </font>
    <font>
      <sz val="12"/>
      <color theme="1"/>
      <name val="Aptos Narrow"/>
      <family val="2"/>
      <scheme val="minor"/>
    </font>
    <font>
      <b/>
      <sz val="12"/>
      <color rgb="FF212529"/>
      <name val="ElzaText-Regular"/>
      <family val="2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'Paraplyer Løsning'!$A$1</c:f>
          <c:strCache>
            <c:ptCount val="1"/>
            <c:pt idx="0">
              <c:v>Salg af paraplyer i forhold til regnvejr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19473727620017"/>
                  <c:y val="0.28261699555574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32320"/>
        <c:axId val="1637441744"/>
      </c:scatterChart>
      <c:scatterChart>
        <c:scatterStyle val="lineMarker"/>
        <c:varyColors val="0"/>
        <c:ser>
          <c:idx val="1"/>
          <c:order val="1"/>
          <c:tx>
            <c:strRef>
              <c:f>'Paraplyer Løsning'!$F$3</c:f>
              <c:strCache>
                <c:ptCount val="1"/>
                <c:pt idx="0">
                  <c:v>Streg 2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Løsning'!$F$4:$F$27</c:f>
              <c:numCache>
                <c:formatCode>0</c:formatCode>
                <c:ptCount val="24"/>
                <c:pt idx="0">
                  <c:v>50.676095589983014</c:v>
                </c:pt>
                <c:pt idx="1">
                  <c:v>50.676095589983014</c:v>
                </c:pt>
                <c:pt idx="2">
                  <c:v>50.676095589983014</c:v>
                </c:pt>
                <c:pt idx="3">
                  <c:v>50.676095589983014</c:v>
                </c:pt>
                <c:pt idx="4">
                  <c:v>50.676095589983014</c:v>
                </c:pt>
                <c:pt idx="5">
                  <c:v>50.676095589983014</c:v>
                </c:pt>
                <c:pt idx="6">
                  <c:v>50.676095589983014</c:v>
                </c:pt>
                <c:pt idx="7">
                  <c:v>50.676095589983014</c:v>
                </c:pt>
                <c:pt idx="8">
                  <c:v>50.676095589983014</c:v>
                </c:pt>
                <c:pt idx="9">
                  <c:v>50.676095589983014</c:v>
                </c:pt>
                <c:pt idx="10">
                  <c:v>50.676095589983014</c:v>
                </c:pt>
                <c:pt idx="11">
                  <c:v>50.676095589983014</c:v>
                </c:pt>
                <c:pt idx="12">
                  <c:v>50.676095589983014</c:v>
                </c:pt>
                <c:pt idx="13">
                  <c:v>50.676095589983014</c:v>
                </c:pt>
                <c:pt idx="14">
                  <c:v>50.676095589983014</c:v>
                </c:pt>
                <c:pt idx="15">
                  <c:v>50.676095589983014</c:v>
                </c:pt>
                <c:pt idx="16">
                  <c:v>50.676095589983014</c:v>
                </c:pt>
                <c:pt idx="17">
                  <c:v>50.676095589983014</c:v>
                </c:pt>
                <c:pt idx="18">
                  <c:v>50.676095589983014</c:v>
                </c:pt>
                <c:pt idx="19">
                  <c:v>50.676095589983014</c:v>
                </c:pt>
                <c:pt idx="20">
                  <c:v>50.676095589983014</c:v>
                </c:pt>
                <c:pt idx="21">
                  <c:v>50.676095589983014</c:v>
                </c:pt>
                <c:pt idx="22">
                  <c:v>50.676095589983014</c:v>
                </c:pt>
                <c:pt idx="23">
                  <c:v>50.676095589983014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DB-4AAB-9D64-5A5736B03CD1}"/>
            </c:ext>
          </c:extLst>
        </c:ser>
        <c:ser>
          <c:idx val="2"/>
          <c:order val="2"/>
          <c:tx>
            <c:v>Streg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'Paraplyer Løsning'!$D$4:$D$27</c:f>
              <c:numCache>
                <c:formatCode>#,##0</c:formatCode>
                <c:ptCount val="24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155</c:v>
                </c:pt>
                <c:pt idx="12">
                  <c:v>155</c:v>
                </c:pt>
                <c:pt idx="13">
                  <c:v>155</c:v>
                </c:pt>
                <c:pt idx="14">
                  <c:v>155</c:v>
                </c:pt>
                <c:pt idx="15">
                  <c:v>155</c:v>
                </c:pt>
                <c:pt idx="16">
                  <c:v>155</c:v>
                </c:pt>
                <c:pt idx="17">
                  <c:v>155</c:v>
                </c:pt>
                <c:pt idx="18">
                  <c:v>155</c:v>
                </c:pt>
                <c:pt idx="19">
                  <c:v>155</c:v>
                </c:pt>
                <c:pt idx="20">
                  <c:v>155</c:v>
                </c:pt>
                <c:pt idx="21">
                  <c:v>155</c:v>
                </c:pt>
                <c:pt idx="22">
                  <c:v>155</c:v>
                </c:pt>
                <c:pt idx="23">
                  <c:v>155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49263"/>
        <c:axId val="97966623"/>
      </c:scatterChart>
      <c:valAx>
        <c:axId val="1637432320"/>
        <c:scaling>
          <c:orientation val="minMax"/>
          <c:max val="170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Løsning'!$C$3</c:f>
              <c:strCache>
                <c:ptCount val="1"/>
                <c:pt idx="0">
                  <c:v>Regn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41744"/>
        <c:crosses val="autoZero"/>
        <c:crossBetween val="midCat"/>
      </c:valAx>
      <c:valAx>
        <c:axId val="16374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32320"/>
        <c:crosses val="autoZero"/>
        <c:crossBetween val="midCat"/>
      </c:valAx>
      <c:valAx>
        <c:axId val="9796662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949263"/>
        <c:crosses val="max"/>
        <c:crossBetween val="midCat"/>
      </c:valAx>
      <c:valAx>
        <c:axId val="97949263"/>
        <c:scaling>
          <c:orientation val="minMax"/>
        </c:scaling>
        <c:delete val="1"/>
        <c:axPos val="b"/>
        <c:numFmt formatCode="#,##0.00" sourceLinked="1"/>
        <c:majorTickMark val="out"/>
        <c:minorTickMark val="none"/>
        <c:tickLblPos val="nextTo"/>
        <c:crossAx val="9796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1316829</xdr:colOff>
      <xdr:row>1</xdr:row>
      <xdr:rowOff>133349</xdr:rowOff>
    </xdr:from>
    <xdr:to>
      <xdr:col>12</xdr:col>
      <xdr:colOff>438150</xdr:colOff>
      <xdr:row>20</xdr:row>
      <xdr:rowOff>57151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D1D3079-D007-83BD-42F4-6D1E26E48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1295401</xdr:colOff>
      <xdr:row>28</xdr:row>
      <xdr:rowOff>19050</xdr:rowOff>
    </xdr:from>
    <xdr:to>
      <xdr:col>7</xdr:col>
      <xdr:colOff>9525</xdr:colOff>
      <xdr:row>29</xdr:row>
      <xdr:rowOff>185738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da-DK" sz="1400"/>
            </a:p>
          </xdr:txBody>
        </xdr:sp>
      </mc:Choice>
      <mc:Fallback xmlns="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𝑌=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𝛼+ 𝛽𝑋</a:t>
              </a:r>
              <a:endParaRPr lang="da-DK" sz="140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70F5-1FBB-436A-BE16-9E7D058E2CA3}" name="Paraplysalg" displayName="Paraplysalg" ref="A3:F27" totalsRowShown="0" headerRowDxfId="10">
  <tableColumns count="6">
    <tableColumn id="1" xr3:uid="{16A4056F-2F2D-4846-8712-373982218863}" name="År" dataDxfId="9"/>
    <tableColumn id="2" xr3:uid="{961283A0-0D8C-432A-9BAB-D899E83BC0AF}" name="Måned" dataDxfId="8"/>
    <tableColumn id="3" xr3:uid="{DE37ED6F-C74D-4234-8091-0E4B2D7F96D3}" name="Regn (mm)" dataDxfId="7"/>
    <tableColumn id="6" xr3:uid="{C5801A04-EDC8-4768-AB77-0EE40FD63C5C}" name="Streg 1" dataDxfId="6">
      <calculatedColumnFormula>$I$29</calculatedColumnFormula>
    </tableColumn>
    <tableColumn id="4" xr3:uid="{F816A863-F663-4F0D-9FBB-6297C15A484A}" name="Paraplyer (Antal)" dataDxfId="5"/>
    <tableColumn id="5" xr3:uid="{926D25DD-C5A9-4A6D-840B-35D05210EE0D}" name="Streg 2" dataDxfId="4">
      <calculatedColumnFormula>$I$30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683B5-EB20-423F-9F18-C9F0CD5DC1FE}" name="Gradedata" displayName="Gradedata" ref="A1:B97" totalsRowShown="0">
  <sortState xmlns:xlrd2="http://schemas.microsoft.com/office/spreadsheetml/2017/richdata2" ref="A2:B97">
    <sortCondition ref="A2:A97"/>
  </sortState>
  <tableColumns count="2">
    <tableColumn id="1" xr3:uid="{9552B4A6-67D8-4431-84FB-17F60D3BD2DB}" name="Timer"/>
    <tableColumn id="2" xr3:uid="{A00761CD-55B3-4F78-AADE-D2440E59253C}" name="Resulta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673F7-5A09-445A-A601-FB533A7FA1E6}" name="GradeLøsning" displayName="GradeLøsning" ref="A1:B97" totalsRowShown="0">
  <sortState xmlns:xlrd2="http://schemas.microsoft.com/office/spreadsheetml/2017/richdata2" ref="A2:B97">
    <sortCondition ref="A2:A97"/>
  </sortState>
  <tableColumns count="2">
    <tableColumn id="1" xr3:uid="{2B9F1DFA-E8EF-4DC4-A2BD-B7831B52197C}" name="Timer"/>
    <tableColumn id="2" xr3:uid="{09E0FA1D-7824-48D1-9C14-F927E71F13C0}" name="Resulta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A024B-010D-4E14-9152-8EA343BE67CF}" name="Løn" displayName="Løn" ref="A1:B31" totalsRowShown="0">
  <autoFilter ref="A1:B31" xr:uid="{DCAA024B-010D-4E14-9152-8EA343BE67CF}"/>
  <tableColumns count="2">
    <tableColumn id="4" xr3:uid="{DD5F7A99-A462-4B2C-8317-6ACF3760F8E5}" name="Erfaring (År)" dataDxfId="3"/>
    <tableColumn id="3" xr3:uid="{C4233A90-1EB9-4C0C-B4E3-C7EF52FC3936}" name="Løn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7F955A-B92A-4BE1-9739-55808E2A73E1}" name="LønLøsning" displayName="LønLøsning" ref="A1:B31" totalsRowShown="0">
  <autoFilter ref="A1:B31" xr:uid="{DCAA024B-010D-4E14-9152-8EA343BE67CF}"/>
  <tableColumns count="2">
    <tableColumn id="4" xr3:uid="{D71DDEC6-6F52-4356-B2D5-9FB8196F8D3D}" name="Erfaring (År)" dataDxfId="1"/>
    <tableColumn id="3" xr3:uid="{47C0FBE1-E9C1-4B7C-B1A0-1794A41A42D5}" name="Lø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  <wetp:taskpane dockstate="right" visibility="0" width="70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75A6F92-62DF-4437-B821-5F10BB18A879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4235026-9230-489C-8BDC-AD5FCDBD78EA}">
  <we:reference id="wa200005271" version="2.3.0.0" store="da-DK" storeType="OMEX"/>
  <we:alternateReferences>
    <we:reference id="WA200005271" version="2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8E55-E8F5-4880-BB5B-DDC005779C30}">
  <sheetPr>
    <tabColor theme="9"/>
  </sheetPr>
  <dimension ref="A1:D27"/>
  <sheetViews>
    <sheetView workbookViewId="0">
      <selection activeCell="G4" sqref="G4"/>
    </sheetView>
  </sheetViews>
  <sheetFormatPr defaultRowHeight="15.75"/>
  <cols>
    <col min="2" max="2" width="18.265625" style="1" customWidth="1"/>
    <col min="3" max="4" width="18.265625" customWidth="1"/>
  </cols>
  <sheetData>
    <row r="1" spans="1:4" ht="23.25">
      <c r="A1" s="7" t="s">
        <v>16</v>
      </c>
      <c r="B1" s="7"/>
      <c r="C1" s="7"/>
      <c r="D1" s="7"/>
    </row>
    <row r="3" spans="1:4" s="5" customFormat="1" ht="15">
      <c r="A3" s="5" t="s">
        <v>12</v>
      </c>
      <c r="B3" s="6" t="s">
        <v>13</v>
      </c>
      <c r="C3" s="6" t="s">
        <v>14</v>
      </c>
      <c r="D3" s="6" t="s">
        <v>15</v>
      </c>
    </row>
    <row r="4" spans="1:4" ht="15">
      <c r="A4" s="2">
        <v>2021</v>
      </c>
      <c r="B4" s="2" t="s">
        <v>0</v>
      </c>
      <c r="C4" s="3">
        <v>82</v>
      </c>
      <c r="D4" s="4">
        <v>15</v>
      </c>
    </row>
    <row r="5" spans="1:4" ht="15">
      <c r="A5" s="2">
        <v>2021</v>
      </c>
      <c r="B5" s="2" t="s">
        <v>1</v>
      </c>
      <c r="C5" s="3">
        <v>92.5</v>
      </c>
      <c r="D5" s="4">
        <v>25</v>
      </c>
    </row>
    <row r="6" spans="1:4" ht="15">
      <c r="A6" s="2">
        <v>2021</v>
      </c>
      <c r="B6" s="2" t="s">
        <v>2</v>
      </c>
      <c r="C6" s="3">
        <v>83.2</v>
      </c>
      <c r="D6" s="4">
        <v>17</v>
      </c>
    </row>
    <row r="7" spans="1:4" ht="15">
      <c r="A7" s="2">
        <v>2021</v>
      </c>
      <c r="B7" s="2" t="s">
        <v>3</v>
      </c>
      <c r="C7" s="3">
        <v>97.7</v>
      </c>
      <c r="D7" s="4">
        <v>28</v>
      </c>
    </row>
    <row r="8" spans="1:4" ht="15">
      <c r="A8" s="2">
        <v>2021</v>
      </c>
      <c r="B8" s="2" t="s">
        <v>4</v>
      </c>
      <c r="C8" s="3">
        <v>131.9</v>
      </c>
      <c r="D8" s="4">
        <v>41</v>
      </c>
    </row>
    <row r="9" spans="1:4" ht="15">
      <c r="A9" s="2">
        <v>2021</v>
      </c>
      <c r="B9" s="2" t="s">
        <v>5</v>
      </c>
      <c r="C9" s="3">
        <v>141.30000000000001</v>
      </c>
      <c r="D9" s="4">
        <v>47</v>
      </c>
    </row>
    <row r="10" spans="1:4" ht="15">
      <c r="A10" s="2">
        <v>2021</v>
      </c>
      <c r="B10" s="2" t="s">
        <v>6</v>
      </c>
      <c r="C10" s="3">
        <v>165.4</v>
      </c>
      <c r="D10" s="4">
        <v>50</v>
      </c>
    </row>
    <row r="11" spans="1:4" ht="15">
      <c r="A11" s="2">
        <v>2021</v>
      </c>
      <c r="B11" s="2" t="s">
        <v>7</v>
      </c>
      <c r="C11" s="3">
        <v>140</v>
      </c>
      <c r="D11" s="4">
        <v>46</v>
      </c>
    </row>
    <row r="12" spans="1:4" ht="15">
      <c r="A12" s="2">
        <v>2021</v>
      </c>
      <c r="B12" s="2" t="s">
        <v>8</v>
      </c>
      <c r="C12" s="3">
        <v>126.7</v>
      </c>
      <c r="D12" s="4">
        <v>37</v>
      </c>
    </row>
    <row r="13" spans="1:4" ht="15">
      <c r="A13" s="2">
        <v>2021</v>
      </c>
      <c r="B13" s="2" t="s">
        <v>9</v>
      </c>
      <c r="C13" s="3">
        <v>97.8</v>
      </c>
      <c r="D13" s="4">
        <v>22</v>
      </c>
    </row>
    <row r="14" spans="1:4" ht="15">
      <c r="A14" s="2">
        <v>2021</v>
      </c>
      <c r="B14" s="2" t="s">
        <v>10</v>
      </c>
      <c r="C14" s="3">
        <v>86.2</v>
      </c>
      <c r="D14" s="4">
        <v>20</v>
      </c>
    </row>
    <row r="15" spans="1:4" ht="15">
      <c r="A15" s="2">
        <v>2021</v>
      </c>
      <c r="B15" s="2" t="s">
        <v>11</v>
      </c>
      <c r="C15" s="3">
        <v>99.6</v>
      </c>
      <c r="D15" s="4">
        <v>30</v>
      </c>
    </row>
    <row r="16" spans="1:4" ht="15">
      <c r="A16" s="2">
        <v>2022</v>
      </c>
      <c r="B16" s="2" t="s">
        <v>0</v>
      </c>
      <c r="C16" s="3">
        <v>87</v>
      </c>
      <c r="D16" s="4">
        <v>14</v>
      </c>
    </row>
    <row r="17" spans="1:4" ht="15">
      <c r="A17" s="2">
        <v>2022</v>
      </c>
      <c r="B17" s="2" t="s">
        <v>1</v>
      </c>
      <c r="C17" s="3">
        <v>97.5</v>
      </c>
      <c r="D17" s="4">
        <v>27</v>
      </c>
    </row>
    <row r="18" spans="1:4" ht="15">
      <c r="A18" s="2">
        <v>2022</v>
      </c>
      <c r="B18" s="2" t="s">
        <v>2</v>
      </c>
      <c r="C18" s="3">
        <v>88.2</v>
      </c>
      <c r="D18" s="4">
        <v>14</v>
      </c>
    </row>
    <row r="19" spans="1:4" ht="15">
      <c r="A19" s="2">
        <v>2022</v>
      </c>
      <c r="B19" s="2" t="s">
        <v>3</v>
      </c>
      <c r="C19" s="3">
        <v>102.7</v>
      </c>
      <c r="D19" s="4">
        <v>30</v>
      </c>
    </row>
    <row r="20" spans="1:4" ht="15">
      <c r="A20" s="2">
        <v>2022</v>
      </c>
      <c r="B20" s="2" t="s">
        <v>4</v>
      </c>
      <c r="C20" s="3">
        <v>123</v>
      </c>
      <c r="D20" s="4">
        <v>43</v>
      </c>
    </row>
    <row r="21" spans="1:4" ht="15">
      <c r="A21" s="2">
        <v>2022</v>
      </c>
      <c r="B21" s="2" t="s">
        <v>5</v>
      </c>
      <c r="C21" s="3">
        <v>146.30000000000001</v>
      </c>
      <c r="D21" s="4">
        <v>49</v>
      </c>
    </row>
    <row r="22" spans="1:4" ht="15">
      <c r="A22" s="2">
        <v>2022</v>
      </c>
      <c r="B22" s="2" t="s">
        <v>6</v>
      </c>
      <c r="C22" s="3">
        <v>160</v>
      </c>
      <c r="D22" s="4">
        <v>49</v>
      </c>
    </row>
    <row r="23" spans="1:4" ht="15">
      <c r="A23" s="2">
        <v>2022</v>
      </c>
      <c r="B23" s="2" t="s">
        <v>7</v>
      </c>
      <c r="C23" s="3">
        <v>145</v>
      </c>
      <c r="D23" s="4">
        <v>44</v>
      </c>
    </row>
    <row r="24" spans="1:4" ht="15">
      <c r="A24" s="2">
        <v>2022</v>
      </c>
      <c r="B24" s="2" t="s">
        <v>8</v>
      </c>
      <c r="C24" s="3">
        <v>131.69999999999999</v>
      </c>
      <c r="D24" s="4">
        <v>39</v>
      </c>
    </row>
    <row r="25" spans="1:4" ht="15">
      <c r="A25" s="2">
        <v>2022</v>
      </c>
      <c r="B25" s="2" t="s">
        <v>9</v>
      </c>
      <c r="C25" s="3">
        <v>118</v>
      </c>
      <c r="D25" s="4">
        <v>36</v>
      </c>
    </row>
    <row r="26" spans="1:4" ht="15">
      <c r="A26" s="2">
        <v>2022</v>
      </c>
      <c r="B26" s="2" t="s">
        <v>10</v>
      </c>
      <c r="C26" s="3">
        <v>91.2</v>
      </c>
      <c r="D26" s="4">
        <v>20</v>
      </c>
    </row>
    <row r="27" spans="1:4" ht="15">
      <c r="A27" s="2">
        <v>2022</v>
      </c>
      <c r="B27" s="2" t="s">
        <v>11</v>
      </c>
      <c r="C27" s="3">
        <v>104.6</v>
      </c>
      <c r="D27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F5D7-8D8B-4268-B23E-E4B4BCC0DE94}">
  <sheetPr>
    <tabColor theme="9"/>
  </sheetPr>
  <dimension ref="A1:L30"/>
  <sheetViews>
    <sheetView showGridLines="0" tabSelected="1" topLeftCell="C1" workbookViewId="0">
      <selection activeCell="I30" sqref="I30"/>
    </sheetView>
  </sheetViews>
  <sheetFormatPr defaultRowHeight="15.75"/>
  <cols>
    <col min="2" max="2" width="18.265625" style="1" customWidth="1"/>
    <col min="3" max="3" width="12.86328125" customWidth="1"/>
    <col min="4" max="4" width="6.796875" customWidth="1"/>
    <col min="5" max="5" width="19.46484375" customWidth="1"/>
    <col min="6" max="6" width="9.6640625" customWidth="1"/>
    <col min="7" max="7" width="7.3984375" customWidth="1"/>
    <col min="8" max="8" width="19.9296875" bestFit="1" customWidth="1"/>
    <col min="9" max="9" width="8.59765625" customWidth="1"/>
    <col min="10" max="10" width="10.6640625" customWidth="1"/>
    <col min="11" max="11" width="56.46484375" bestFit="1" customWidth="1"/>
    <col min="12" max="12" width="13.19921875" customWidth="1"/>
  </cols>
  <sheetData>
    <row r="1" spans="1:6" ht="23.25">
      <c r="A1" s="7" t="s">
        <v>16</v>
      </c>
      <c r="B1" s="7"/>
      <c r="C1" s="7"/>
      <c r="D1" s="7"/>
      <c r="E1" s="7"/>
    </row>
    <row r="3" spans="1:6" s="5" customFormat="1" ht="18">
      <c r="A3" s="8" t="s">
        <v>12</v>
      </c>
      <c r="B3" s="8" t="s">
        <v>13</v>
      </c>
      <c r="C3" s="14" t="s">
        <v>14</v>
      </c>
      <c r="D3" s="14" t="s">
        <v>30</v>
      </c>
      <c r="E3" s="14" t="s">
        <v>24</v>
      </c>
      <c r="F3" s="16" t="s">
        <v>31</v>
      </c>
    </row>
    <row r="4" spans="1:6" ht="15">
      <c r="A4" s="2">
        <v>2021</v>
      </c>
      <c r="B4" s="2" t="s">
        <v>0</v>
      </c>
      <c r="C4" s="3">
        <v>82</v>
      </c>
      <c r="D4" s="4">
        <f t="shared" ref="D4:D27" si="0">$I$29</f>
        <v>155</v>
      </c>
      <c r="E4" s="4">
        <v>15</v>
      </c>
      <c r="F4" s="15">
        <f t="shared" ref="F4:F27" si="1">$I$30</f>
        <v>50.676095589983014</v>
      </c>
    </row>
    <row r="5" spans="1:6" ht="15">
      <c r="A5" s="2">
        <v>2021</v>
      </c>
      <c r="B5" s="2" t="s">
        <v>1</v>
      </c>
      <c r="C5" s="3">
        <v>92.5</v>
      </c>
      <c r="D5" s="4">
        <f t="shared" si="0"/>
        <v>155</v>
      </c>
      <c r="E5" s="4">
        <v>25</v>
      </c>
      <c r="F5" s="15">
        <f t="shared" si="1"/>
        <v>50.676095589983014</v>
      </c>
    </row>
    <row r="6" spans="1:6" ht="15">
      <c r="A6" s="2">
        <v>2021</v>
      </c>
      <c r="B6" s="2" t="s">
        <v>2</v>
      </c>
      <c r="C6" s="3">
        <v>83.2</v>
      </c>
      <c r="D6" s="4">
        <f t="shared" si="0"/>
        <v>155</v>
      </c>
      <c r="E6" s="4">
        <v>17</v>
      </c>
      <c r="F6" s="15">
        <f t="shared" si="1"/>
        <v>50.676095589983014</v>
      </c>
    </row>
    <row r="7" spans="1:6" ht="15">
      <c r="A7" s="2">
        <v>2021</v>
      </c>
      <c r="B7" s="2" t="s">
        <v>3</v>
      </c>
      <c r="C7" s="3">
        <v>97.7</v>
      </c>
      <c r="D7" s="4">
        <f t="shared" si="0"/>
        <v>155</v>
      </c>
      <c r="E7" s="4">
        <v>28</v>
      </c>
      <c r="F7" s="15">
        <f t="shared" si="1"/>
        <v>50.676095589983014</v>
      </c>
    </row>
    <row r="8" spans="1:6" ht="15">
      <c r="A8" s="2">
        <v>2021</v>
      </c>
      <c r="B8" s="2" t="s">
        <v>4</v>
      </c>
      <c r="C8" s="3">
        <v>131.9</v>
      </c>
      <c r="D8" s="4">
        <f t="shared" si="0"/>
        <v>155</v>
      </c>
      <c r="E8" s="4">
        <v>41</v>
      </c>
      <c r="F8" s="15">
        <f t="shared" si="1"/>
        <v>50.676095589983014</v>
      </c>
    </row>
    <row r="9" spans="1:6" ht="15">
      <c r="A9" s="2">
        <v>2021</v>
      </c>
      <c r="B9" s="2" t="s">
        <v>5</v>
      </c>
      <c r="C9" s="3">
        <v>141.30000000000001</v>
      </c>
      <c r="D9" s="4">
        <f t="shared" si="0"/>
        <v>155</v>
      </c>
      <c r="E9" s="4">
        <v>47</v>
      </c>
      <c r="F9" s="15">
        <f t="shared" si="1"/>
        <v>50.676095589983014</v>
      </c>
    </row>
    <row r="10" spans="1:6" ht="15">
      <c r="A10" s="2">
        <v>2021</v>
      </c>
      <c r="B10" s="2" t="s">
        <v>6</v>
      </c>
      <c r="C10" s="3">
        <v>165.4</v>
      </c>
      <c r="D10" s="4">
        <f t="shared" si="0"/>
        <v>155</v>
      </c>
      <c r="E10" s="4">
        <v>50</v>
      </c>
      <c r="F10" s="15">
        <f t="shared" si="1"/>
        <v>50.676095589983014</v>
      </c>
    </row>
    <row r="11" spans="1:6" ht="15">
      <c r="A11" s="2">
        <v>2021</v>
      </c>
      <c r="B11" s="2" t="s">
        <v>7</v>
      </c>
      <c r="C11" s="3">
        <v>140</v>
      </c>
      <c r="D11" s="4">
        <f t="shared" si="0"/>
        <v>155</v>
      </c>
      <c r="E11" s="4">
        <v>46</v>
      </c>
      <c r="F11" s="15">
        <f t="shared" si="1"/>
        <v>50.676095589983014</v>
      </c>
    </row>
    <row r="12" spans="1:6" ht="15">
      <c r="A12" s="2">
        <v>2021</v>
      </c>
      <c r="B12" s="2" t="s">
        <v>8</v>
      </c>
      <c r="C12" s="3">
        <v>126.7</v>
      </c>
      <c r="D12" s="4">
        <f t="shared" si="0"/>
        <v>155</v>
      </c>
      <c r="E12" s="4">
        <v>37</v>
      </c>
      <c r="F12" s="15">
        <f t="shared" si="1"/>
        <v>50.676095589983014</v>
      </c>
    </row>
    <row r="13" spans="1:6" ht="15">
      <c r="A13" s="2">
        <v>2021</v>
      </c>
      <c r="B13" s="2" t="s">
        <v>9</v>
      </c>
      <c r="C13" s="3">
        <v>97.8</v>
      </c>
      <c r="D13" s="4">
        <f t="shared" si="0"/>
        <v>155</v>
      </c>
      <c r="E13" s="4">
        <v>22</v>
      </c>
      <c r="F13" s="15">
        <f t="shared" si="1"/>
        <v>50.676095589983014</v>
      </c>
    </row>
    <row r="14" spans="1:6" ht="15">
      <c r="A14" s="2">
        <v>2021</v>
      </c>
      <c r="B14" s="2" t="s">
        <v>10</v>
      </c>
      <c r="C14" s="3">
        <v>86.2</v>
      </c>
      <c r="D14" s="4">
        <f t="shared" si="0"/>
        <v>155</v>
      </c>
      <c r="E14" s="4">
        <v>20</v>
      </c>
      <c r="F14" s="15">
        <f t="shared" si="1"/>
        <v>50.676095589983014</v>
      </c>
    </row>
    <row r="15" spans="1:6" ht="15">
      <c r="A15" s="2">
        <v>2021</v>
      </c>
      <c r="B15" s="2" t="s">
        <v>11</v>
      </c>
      <c r="C15" s="3">
        <v>99.6</v>
      </c>
      <c r="D15" s="4">
        <f t="shared" si="0"/>
        <v>155</v>
      </c>
      <c r="E15" s="4">
        <v>30</v>
      </c>
      <c r="F15" s="15">
        <f t="shared" si="1"/>
        <v>50.676095589983014</v>
      </c>
    </row>
    <row r="16" spans="1:6" ht="15">
      <c r="A16" s="2">
        <v>2022</v>
      </c>
      <c r="B16" s="2" t="s">
        <v>0</v>
      </c>
      <c r="C16" s="3">
        <v>87</v>
      </c>
      <c r="D16" s="4">
        <f t="shared" si="0"/>
        <v>155</v>
      </c>
      <c r="E16" s="4">
        <v>14</v>
      </c>
      <c r="F16" s="15">
        <f t="shared" si="1"/>
        <v>50.676095589983014</v>
      </c>
    </row>
    <row r="17" spans="1:12" ht="15">
      <c r="A17" s="2">
        <v>2022</v>
      </c>
      <c r="B17" s="2" t="s">
        <v>1</v>
      </c>
      <c r="C17" s="3">
        <v>97.5</v>
      </c>
      <c r="D17" s="4">
        <f t="shared" si="0"/>
        <v>155</v>
      </c>
      <c r="E17" s="4">
        <v>27</v>
      </c>
      <c r="F17" s="15">
        <f t="shared" si="1"/>
        <v>50.676095589983014</v>
      </c>
    </row>
    <row r="18" spans="1:12" ht="15">
      <c r="A18" s="2">
        <v>2022</v>
      </c>
      <c r="B18" s="2" t="s">
        <v>2</v>
      </c>
      <c r="C18" s="3">
        <v>88.2</v>
      </c>
      <c r="D18" s="4">
        <f t="shared" si="0"/>
        <v>155</v>
      </c>
      <c r="E18" s="4">
        <v>14</v>
      </c>
      <c r="F18" s="15">
        <f t="shared" si="1"/>
        <v>50.676095589983014</v>
      </c>
    </row>
    <row r="19" spans="1:12" ht="15">
      <c r="A19" s="2">
        <v>2022</v>
      </c>
      <c r="B19" s="2" t="s">
        <v>3</v>
      </c>
      <c r="C19" s="3">
        <v>102.7</v>
      </c>
      <c r="D19" s="4">
        <f t="shared" si="0"/>
        <v>155</v>
      </c>
      <c r="E19" s="4">
        <v>30</v>
      </c>
      <c r="F19" s="15">
        <f t="shared" si="1"/>
        <v>50.676095589983014</v>
      </c>
    </row>
    <row r="20" spans="1:12" ht="15">
      <c r="A20" s="2">
        <v>2022</v>
      </c>
      <c r="B20" s="2" t="s">
        <v>4</v>
      </c>
      <c r="C20" s="3">
        <v>123</v>
      </c>
      <c r="D20" s="4">
        <f t="shared" si="0"/>
        <v>155</v>
      </c>
      <c r="E20" s="4">
        <v>43</v>
      </c>
      <c r="F20" s="15">
        <f t="shared" si="1"/>
        <v>50.676095589983014</v>
      </c>
    </row>
    <row r="21" spans="1:12" ht="15">
      <c r="A21" s="2">
        <v>2022</v>
      </c>
      <c r="B21" s="2" t="s">
        <v>5</v>
      </c>
      <c r="C21" s="3">
        <v>146.30000000000001</v>
      </c>
      <c r="D21" s="4">
        <f t="shared" si="0"/>
        <v>155</v>
      </c>
      <c r="E21" s="4">
        <v>49</v>
      </c>
      <c r="F21" s="15">
        <f t="shared" si="1"/>
        <v>50.676095589983014</v>
      </c>
    </row>
    <row r="22" spans="1:12" ht="15">
      <c r="A22" s="2">
        <v>2022</v>
      </c>
      <c r="B22" s="2" t="s">
        <v>6</v>
      </c>
      <c r="C22" s="3">
        <v>160</v>
      </c>
      <c r="D22" s="4">
        <f t="shared" si="0"/>
        <v>155</v>
      </c>
      <c r="E22" s="4">
        <v>49</v>
      </c>
      <c r="F22" s="15">
        <f t="shared" si="1"/>
        <v>50.676095589983014</v>
      </c>
      <c r="L22" s="13" t="s">
        <v>20</v>
      </c>
    </row>
    <row r="23" spans="1:12" ht="15">
      <c r="A23" s="2">
        <v>2022</v>
      </c>
      <c r="B23" s="2" t="s">
        <v>7</v>
      </c>
      <c r="C23" s="3">
        <v>145</v>
      </c>
      <c r="D23" s="4">
        <f t="shared" si="0"/>
        <v>155</v>
      </c>
      <c r="E23" s="4">
        <v>44</v>
      </c>
      <c r="F23" s="15">
        <f t="shared" si="1"/>
        <v>50.676095589983014</v>
      </c>
      <c r="H23" s="9" t="s">
        <v>27</v>
      </c>
      <c r="I23" s="10">
        <f>INTERCEPT(Paraplysalg[Paraplyer (Antal)],Paraplysalg[Regn (mm)])</f>
        <v>-19.074108994144261</v>
      </c>
      <c r="K23" s="11" t="str">
        <f ca="1">_xlfn.FORMULATEXT(I23)</f>
        <v>=SKÆRING(Paraplysalg[Paraplyer (Antal)];Paraplysalg[Regn (mm)])</v>
      </c>
      <c r="L23" s="12" t="s">
        <v>19</v>
      </c>
    </row>
    <row r="24" spans="1:12" ht="15">
      <c r="A24" s="2">
        <v>2022</v>
      </c>
      <c r="B24" s="2" t="s">
        <v>8</v>
      </c>
      <c r="C24" s="3">
        <v>131.69999999999999</v>
      </c>
      <c r="D24" s="4">
        <f t="shared" si="0"/>
        <v>155</v>
      </c>
      <c r="E24" s="4">
        <v>39</v>
      </c>
      <c r="F24" s="15">
        <f t="shared" si="1"/>
        <v>50.676095589983014</v>
      </c>
      <c r="H24" s="9" t="s">
        <v>26</v>
      </c>
      <c r="I24" s="10">
        <f>SLOPE(Paraplysalg[Paraplyer (Antal)],Paraplysalg[Regn (mm)])</f>
        <v>0.45000131989759534</v>
      </c>
      <c r="K24" s="11" t="str">
        <f ca="1">_xlfn.FORMULATEXT(I24)</f>
        <v>=STIGNING(Paraplysalg[Paraplyer (Antal)];Paraplysalg[Regn (mm)])</v>
      </c>
      <c r="L24" s="12" t="s">
        <v>18</v>
      </c>
    </row>
    <row r="25" spans="1:12" ht="15">
      <c r="A25" s="2">
        <v>2022</v>
      </c>
      <c r="B25" s="2" t="s">
        <v>9</v>
      </c>
      <c r="C25" s="3">
        <v>118</v>
      </c>
      <c r="D25" s="4">
        <f t="shared" si="0"/>
        <v>155</v>
      </c>
      <c r="E25" s="4">
        <v>36</v>
      </c>
      <c r="F25" s="15">
        <f t="shared" si="1"/>
        <v>50.676095589983014</v>
      </c>
      <c r="H25" s="9" t="s">
        <v>21</v>
      </c>
      <c r="I25" s="10">
        <f>CORREL(Paraplysalg[Paraplyer (Antal)],Paraplysalg[Regn (mm)])</f>
        <v>0.95766679847859593</v>
      </c>
      <c r="K25" s="11" t="str">
        <f ca="1">_xlfn.FORMULATEXT(I25)</f>
        <v>=KORRELATION(Paraplysalg[Paraplyer (Antal)];Paraplysalg[Regn (mm)])</v>
      </c>
      <c r="L25" s="12" t="s">
        <v>17</v>
      </c>
    </row>
    <row r="26" spans="1:12" ht="15">
      <c r="A26" s="2">
        <v>2022</v>
      </c>
      <c r="B26" s="2" t="s">
        <v>10</v>
      </c>
      <c r="C26" s="3">
        <v>91.2</v>
      </c>
      <c r="D26" s="4">
        <f t="shared" si="0"/>
        <v>155</v>
      </c>
      <c r="E26" s="4">
        <v>20</v>
      </c>
      <c r="F26" s="15">
        <f t="shared" si="1"/>
        <v>50.676095589983014</v>
      </c>
      <c r="K26" s="11"/>
    </row>
    <row r="27" spans="1:12" ht="15">
      <c r="A27" s="2">
        <v>2022</v>
      </c>
      <c r="B27" s="2" t="s">
        <v>11</v>
      </c>
      <c r="C27" s="3">
        <v>104.6</v>
      </c>
      <c r="D27" s="4">
        <f t="shared" si="0"/>
        <v>155</v>
      </c>
      <c r="E27" s="4">
        <v>32</v>
      </c>
      <c r="F27" s="15">
        <f t="shared" si="1"/>
        <v>50.676095589983014</v>
      </c>
      <c r="H27" s="9" t="s">
        <v>23</v>
      </c>
      <c r="I27" s="10">
        <f t="array" ref="I27:J27">LINEST(Paraplysalg[Paraplyer (Antal)],Paraplysalg[Regn (mm)])</f>
        <v>0.4500013198975954</v>
      </c>
      <c r="J27" s="10">
        <v>-19.074108994144268</v>
      </c>
      <c r="K27" s="11" t="str">
        <f ca="1">_xlfn.FORMULATEXT(I27)</f>
        <v>{=LINREGR(Paraplysalg[Paraplyer (Antal)];Paraplysalg[Regn (mm)])}</v>
      </c>
      <c r="L27" s="12" t="s">
        <v>22</v>
      </c>
    </row>
    <row r="28" spans="1:12">
      <c r="K28" s="12" t="s">
        <v>25</v>
      </c>
    </row>
    <row r="29" spans="1:12">
      <c r="H29" t="s">
        <v>29</v>
      </c>
      <c r="I29">
        <v>155</v>
      </c>
    </row>
    <row r="30" spans="1:12">
      <c r="H30" t="s">
        <v>28</v>
      </c>
      <c r="I30" s="15">
        <f>I23+(I24*I29)</f>
        <v>50.676095589983014</v>
      </c>
      <c r="K30" s="17" t="str">
        <f ca="1">_xlfn.FORMULATEXT(I30)</f>
        <v>=I23+(I24*I29)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CBC6-E238-4F4A-A7DE-2B5C0E329EAC}">
  <sheetPr>
    <tabColor rgb="FF0070C0"/>
  </sheetPr>
  <dimension ref="A1:B97"/>
  <sheetViews>
    <sheetView workbookViewId="0">
      <selection activeCell="A3" sqref="A3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76C-33A1-448A-80E2-828940F77F2D}">
  <sheetPr>
    <tabColor rgb="FF0070C0"/>
  </sheetPr>
  <dimension ref="A1:B97"/>
  <sheetViews>
    <sheetView workbookViewId="0">
      <selection activeCell="A22" sqref="A22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518-1549-45DD-9679-1F9CDA8F957E}">
  <sheetPr>
    <tabColor rgb="FF7030A0"/>
  </sheetPr>
  <dimension ref="A1:B31"/>
  <sheetViews>
    <sheetView workbookViewId="0">
      <selection activeCell="B17" sqref="B17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3AAD-DADE-438B-86E9-CA7E2D2C9DD7}">
  <sheetPr>
    <tabColor rgb="FF7030A0"/>
  </sheetPr>
  <dimension ref="A1:B31"/>
  <sheetViews>
    <sheetView workbookViewId="0">
      <selection activeCell="A20" sqref="A20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846DC-AB79-425B-8A84-AA4130553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ParaplyerData</vt:lpstr>
      <vt:lpstr>Paraplyer Løsning</vt:lpstr>
      <vt:lpstr>GradeData</vt:lpstr>
      <vt:lpstr>Grade Løsning</vt:lpstr>
      <vt:lpstr>SalaryData</vt:lpstr>
      <vt:lpstr>SalaryLøsning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2024-01-19T17:01:13Z</dcterms:created>
  <dcterms:modified xsi:type="dcterms:W3CDTF">2024-02-02T10:20:36Z</dcterms:modified>
</cp:coreProperties>
</file>