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ocuments\GitHub\www\content\blog\"/>
    </mc:Choice>
  </mc:AlternateContent>
  <xr:revisionPtr revIDLastSave="0" documentId="13_ncr:1_{6169677D-B97A-47B2-8881-0BCFD14DD5E4}" xr6:coauthVersionLast="47" xr6:coauthVersionMax="47" xr10:uidLastSave="{00000000-0000-0000-0000-000000000000}"/>
  <bookViews>
    <workbookView xWindow="11025" yWindow="1410" windowWidth="17595" windowHeight="12555" xr2:uid="{9F4C3C81-2D72-4D35-AD04-11B7223C0022}"/>
  </bookViews>
  <sheets>
    <sheet name="Start" sheetId="6" r:id="rId1"/>
    <sheet name="Studerende" sheetId="1" r:id="rId2"/>
    <sheet name="Karakter" sheetId="2" r:id="rId3"/>
    <sheet name="Strenge" sheetId="3" r:id="rId4"/>
    <sheet name="Aggregerings funktioner" sheetId="4" r:id="rId5"/>
    <sheet name="Dato funktion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B5" i="5" s="1"/>
  <c r="G6" i="4"/>
  <c r="G5" i="4"/>
  <c r="G4" i="4"/>
  <c r="G3" i="4"/>
  <c r="J3" i="3"/>
  <c r="G3" i="3"/>
  <c r="D3" i="3"/>
  <c r="G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E7" i="5"/>
  <c r="F7" i="5"/>
  <c r="C7" i="5"/>
  <c r="G7" i="5"/>
  <c r="D7" i="5"/>
  <c r="B7" i="5"/>
  <c r="I6" i="4"/>
  <c r="I5" i="4"/>
  <c r="I4" i="4"/>
  <c r="I3" i="4"/>
  <c r="K3" i="3"/>
  <c r="H3" i="3"/>
  <c r="E3" i="3"/>
  <c r="J22" i="2"/>
  <c r="G20" i="2"/>
  <c r="E5" i="5" l="1"/>
  <c r="G5" i="5"/>
  <c r="F5" i="5"/>
  <c r="D5" i="5"/>
  <c r="C5" i="5"/>
</calcChain>
</file>

<file path=xl/sharedStrings.xml><?xml version="1.0" encoding="utf-8"?>
<sst xmlns="http://schemas.openxmlformats.org/spreadsheetml/2006/main" count="105" uniqueCount="44">
  <si>
    <t>Studenter-id</t>
  </si>
  <si>
    <t>Fornavn</t>
  </si>
  <si>
    <t>Efternavn</t>
  </si>
  <si>
    <t>Ole</t>
  </si>
  <si>
    <t>Pia</t>
  </si>
  <si>
    <t>Lis</t>
  </si>
  <si>
    <t>Kim</t>
  </si>
  <si>
    <t>Lars</t>
  </si>
  <si>
    <t>Hansen</t>
  </si>
  <si>
    <t>Rasmussen</t>
  </si>
  <si>
    <t>Larsen</t>
  </si>
  <si>
    <t>Olsen</t>
  </si>
  <si>
    <t>Petersen</t>
  </si>
  <si>
    <t>A-2022-1</t>
  </si>
  <si>
    <t>A-2022-2</t>
  </si>
  <si>
    <t>A-2022-3</t>
  </si>
  <si>
    <t>A-2022-4</t>
  </si>
  <si>
    <t>A-2022-5</t>
  </si>
  <si>
    <t>Studerende</t>
  </si>
  <si>
    <t>Karakter oversigt</t>
  </si>
  <si>
    <t>Fag</t>
  </si>
  <si>
    <t>Karakter</t>
  </si>
  <si>
    <t>Dansk</t>
  </si>
  <si>
    <t>Matematik</t>
  </si>
  <si>
    <t>Historie</t>
  </si>
  <si>
    <t>Engelsk</t>
  </si>
  <si>
    <t>Tysk</t>
  </si>
  <si>
    <t>Bestået</t>
  </si>
  <si>
    <t>VENSTRE</t>
  </si>
  <si>
    <t>HØJRE</t>
  </si>
  <si>
    <t>MIDT</t>
  </si>
  <si>
    <t>Maks</t>
  </si>
  <si>
    <t>Min</t>
  </si>
  <si>
    <t>Middel</t>
  </si>
  <si>
    <t>Median</t>
  </si>
  <si>
    <t>Eksamensdato</t>
  </si>
  <si>
    <t>År</t>
  </si>
  <si>
    <t>Måned</t>
  </si>
  <si>
    <t>Ugedag</t>
  </si>
  <si>
    <t>Ugenr</t>
  </si>
  <si>
    <t>Dag</t>
  </si>
  <si>
    <t>Ugedag tekst</t>
  </si>
  <si>
    <t>Dato:</t>
  </si>
  <si>
    <t>Denne Excel fil indeholder de eksempler jeg har brugt i min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</si>
</sst>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" xfId="0" applyFont="1" applyBorder="1"/>
    <xf numFmtId="0" fontId="4" fillId="2" borderId="4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/>
    <xf numFmtId="0" fontId="0" fillId="3" borderId="8" xfId="0" applyFont="1" applyFill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6" xfId="0" applyFont="1" applyFill="1" applyBorder="1"/>
    <xf numFmtId="0" fontId="0" fillId="0" borderId="6" xfId="0" applyFont="1" applyBorder="1"/>
    <xf numFmtId="0" fontId="3" fillId="2" borderId="0" xfId="0" applyFont="1" applyFill="1" applyBorder="1" applyAlignment="1">
      <alignment horizontal="center"/>
    </xf>
    <xf numFmtId="0" fontId="0" fillId="0" borderId="10" xfId="0" applyBorder="1"/>
    <xf numFmtId="167" fontId="0" fillId="0" borderId="10" xfId="0" applyNumberFormat="1" applyBorder="1"/>
    <xf numFmtId="14" fontId="0" fillId="3" borderId="7" xfId="0" applyNumberFormat="1" applyFont="1" applyFill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19050</xdr:rowOff>
    </xdr:from>
    <xdr:to>
      <xdr:col>6</xdr:col>
      <xdr:colOff>506357</xdr:colOff>
      <xdr:row>9</xdr:row>
      <xdr:rowOff>180597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785B088E-AAE6-2068-CFF2-F4FB1A1D0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09550"/>
          <a:ext cx="3925832" cy="1685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73BB-5F4C-410B-AD9D-F2E5FA1B8FBF}">
  <dimension ref="B13"/>
  <sheetViews>
    <sheetView showGridLines="0" showRowColHeaders="0" tabSelected="1" workbookViewId="0">
      <selection activeCell="B15" sqref="B15"/>
    </sheetView>
  </sheetViews>
  <sheetFormatPr defaultRowHeight="15" x14ac:dyDescent="0.25"/>
  <sheetData>
    <row r="13" spans="2:2" x14ac:dyDescent="0.25">
      <c r="B13" t="s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5D29-0A11-4D5B-A707-9A9FF1F936C1}">
  <dimension ref="B2:D9"/>
  <sheetViews>
    <sheetView showGridLines="0" workbookViewId="0">
      <selection activeCell="D15" sqref="D15"/>
    </sheetView>
  </sheetViews>
  <sheetFormatPr defaultRowHeight="15" x14ac:dyDescent="0.25"/>
  <cols>
    <col min="1" max="1" width="3.140625" customWidth="1"/>
    <col min="2" max="2" width="15.5703125" customWidth="1"/>
    <col min="3" max="3" width="12.42578125" customWidth="1"/>
    <col min="4" max="4" width="13.28515625" customWidth="1"/>
    <col min="5" max="5" width="5.42578125" customWidth="1"/>
  </cols>
  <sheetData>
    <row r="2" spans="2:4" ht="21" x14ac:dyDescent="0.25">
      <c r="B2" s="5" t="s">
        <v>18</v>
      </c>
      <c r="C2" s="6"/>
      <c r="D2" s="6"/>
    </row>
    <row r="4" spans="2:4" ht="15.75" x14ac:dyDescent="0.25">
      <c r="B4" s="9" t="s">
        <v>0</v>
      </c>
      <c r="C4" s="10" t="s">
        <v>1</v>
      </c>
      <c r="D4" s="11" t="s">
        <v>2</v>
      </c>
    </row>
    <row r="5" spans="2:4" ht="15.75" x14ac:dyDescent="0.25">
      <c r="B5" s="12" t="s">
        <v>13</v>
      </c>
      <c r="C5" s="13" t="s">
        <v>3</v>
      </c>
      <c r="D5" s="14" t="s">
        <v>8</v>
      </c>
    </row>
    <row r="6" spans="2:4" ht="15.75" x14ac:dyDescent="0.25">
      <c r="B6" s="15" t="s">
        <v>14</v>
      </c>
      <c r="C6" s="16" t="s">
        <v>4</v>
      </c>
      <c r="D6" s="17" t="s">
        <v>9</v>
      </c>
    </row>
    <row r="7" spans="2:4" ht="15.75" x14ac:dyDescent="0.25">
      <c r="B7" s="12" t="s">
        <v>15</v>
      </c>
      <c r="C7" s="13" t="s">
        <v>5</v>
      </c>
      <c r="D7" s="14" t="s">
        <v>10</v>
      </c>
    </row>
    <row r="8" spans="2:4" ht="15.75" x14ac:dyDescent="0.25">
      <c r="B8" s="15" t="s">
        <v>16</v>
      </c>
      <c r="C8" s="16" t="s">
        <v>6</v>
      </c>
      <c r="D8" s="17" t="s">
        <v>11</v>
      </c>
    </row>
    <row r="9" spans="2:4" ht="15.75" x14ac:dyDescent="0.25">
      <c r="B9" s="18" t="s">
        <v>17</v>
      </c>
      <c r="C9" s="19" t="s">
        <v>7</v>
      </c>
      <c r="D9" s="20" t="s">
        <v>12</v>
      </c>
    </row>
  </sheetData>
  <mergeCells count="1">
    <mergeCell ref="B2:D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A072-6C9B-43BA-9CCE-48CB9451BDD8}">
  <dimension ref="B2:J22"/>
  <sheetViews>
    <sheetView showGridLines="0" workbookViewId="0">
      <selection activeCell="C24" sqref="C24"/>
    </sheetView>
  </sheetViews>
  <sheetFormatPr defaultRowHeight="15" x14ac:dyDescent="0.25"/>
  <cols>
    <col min="1" max="1" width="3.140625" customWidth="1"/>
    <col min="2" max="2" width="16.140625" bestFit="1" customWidth="1"/>
    <col min="3" max="3" width="13.5703125" customWidth="1"/>
    <col min="4" max="4" width="15.28515625" customWidth="1"/>
    <col min="5" max="5" width="10.5703125" customWidth="1"/>
    <col min="6" max="6" width="5.7109375" customWidth="1"/>
    <col min="7" max="7" width="10.28515625" customWidth="1"/>
    <col min="8" max="8" width="11.7109375" customWidth="1"/>
    <col min="9" max="9" width="5.7109375" customWidth="1"/>
    <col min="10" max="10" width="12.28515625" customWidth="1"/>
  </cols>
  <sheetData>
    <row r="2" spans="2:10" ht="21" x14ac:dyDescent="0.25">
      <c r="B2" s="3" t="s">
        <v>19</v>
      </c>
      <c r="C2" s="4"/>
      <c r="D2" s="4"/>
      <c r="E2" s="4"/>
      <c r="G2" s="3" t="s">
        <v>18</v>
      </c>
      <c r="H2" s="4"/>
      <c r="J2" s="8" t="s">
        <v>27</v>
      </c>
    </row>
    <row r="4" spans="2:10" x14ac:dyDescent="0.25">
      <c r="B4" s="21" t="s">
        <v>0</v>
      </c>
      <c r="C4" s="22" t="s">
        <v>20</v>
      </c>
      <c r="D4" s="22" t="s">
        <v>35</v>
      </c>
      <c r="E4" s="23" t="s">
        <v>21</v>
      </c>
      <c r="G4" s="21" t="s">
        <v>1</v>
      </c>
      <c r="H4" s="23" t="s">
        <v>2</v>
      </c>
      <c r="J4" s="31" t="s">
        <v>27</v>
      </c>
    </row>
    <row r="5" spans="2:10" x14ac:dyDescent="0.25">
      <c r="B5" s="24" t="s">
        <v>13</v>
      </c>
      <c r="C5" s="25" t="s">
        <v>22</v>
      </c>
      <c r="D5" s="40">
        <v>44729</v>
      </c>
      <c r="E5" s="26">
        <v>4</v>
      </c>
      <c r="G5" s="35" t="str">
        <f>VLOOKUP(B5,Studerende!$B$5:$D$9,2,FALSE)</f>
        <v>Ole</v>
      </c>
      <c r="H5" s="26" t="str">
        <f>VLOOKUP(B5,Studerende!$B$5:$D$9,3,FALSE)</f>
        <v>Hansen</v>
      </c>
      <c r="J5" s="32" t="str">
        <f>IF(Karakter!$E5&gt;=2,"Bestået","Dumpet")</f>
        <v>Bestået</v>
      </c>
    </row>
    <row r="6" spans="2:10" x14ac:dyDescent="0.25">
      <c r="B6" s="27" t="s">
        <v>14</v>
      </c>
      <c r="C6" s="28" t="s">
        <v>23</v>
      </c>
      <c r="D6" s="41">
        <v>44731</v>
      </c>
      <c r="E6" s="29">
        <v>7</v>
      </c>
      <c r="G6" s="36" t="str">
        <f>VLOOKUP(B6,Studerende!$B$5:$D$9,2,FALSE)</f>
        <v>Pia</v>
      </c>
      <c r="H6" s="29" t="str">
        <f>VLOOKUP(B6,Studerende!$B$5:$D$9,3,FALSE)</f>
        <v>Rasmussen</v>
      </c>
      <c r="J6" s="33" t="str">
        <f>IF(Karakter!$E6&gt;=2,"Bestået","Dumpet")</f>
        <v>Bestået</v>
      </c>
    </row>
    <row r="7" spans="2:10" x14ac:dyDescent="0.25">
      <c r="B7" s="24" t="s">
        <v>13</v>
      </c>
      <c r="C7" s="25" t="s">
        <v>24</v>
      </c>
      <c r="D7" s="40">
        <v>44732</v>
      </c>
      <c r="E7" s="26">
        <v>10</v>
      </c>
      <c r="G7" s="35" t="str">
        <f>VLOOKUP(B7,Studerende!$B$5:$D$9,2,FALSE)</f>
        <v>Ole</v>
      </c>
      <c r="H7" s="26" t="str">
        <f>VLOOKUP(B7,Studerende!$B$5:$D$9,3,FALSE)</f>
        <v>Hansen</v>
      </c>
      <c r="J7" s="32" t="str">
        <f>IF(Karakter!$E7&gt;=2,"Bestået","Dumpet")</f>
        <v>Bestået</v>
      </c>
    </row>
    <row r="8" spans="2:10" x14ac:dyDescent="0.25">
      <c r="B8" s="27" t="s">
        <v>17</v>
      </c>
      <c r="C8" s="28" t="s">
        <v>25</v>
      </c>
      <c r="D8" s="41">
        <v>44727</v>
      </c>
      <c r="E8" s="29">
        <v>2</v>
      </c>
      <c r="G8" s="36" t="str">
        <f>VLOOKUP(B8,Studerende!$B$5:$D$9,2,FALSE)</f>
        <v>Lars</v>
      </c>
      <c r="H8" s="29" t="str">
        <f>VLOOKUP(B8,Studerende!$B$5:$D$9,3,FALSE)</f>
        <v>Petersen</v>
      </c>
      <c r="J8" s="33" t="str">
        <f>IF(Karakter!$E8&gt;=2,"Bestået","Dumpet")</f>
        <v>Bestået</v>
      </c>
    </row>
    <row r="9" spans="2:10" x14ac:dyDescent="0.25">
      <c r="B9" s="24" t="s">
        <v>13</v>
      </c>
      <c r="C9" s="25" t="s">
        <v>26</v>
      </c>
      <c r="D9" s="40">
        <v>44726</v>
      </c>
      <c r="E9" s="26">
        <v>7</v>
      </c>
      <c r="G9" s="35" t="str">
        <f>VLOOKUP(B9,Studerende!$B$5:$D$9,2,FALSE)</f>
        <v>Ole</v>
      </c>
      <c r="H9" s="26" t="str">
        <f>VLOOKUP(B9,Studerende!$B$5:$D$9,3,FALSE)</f>
        <v>Hansen</v>
      </c>
      <c r="J9" s="32" t="str">
        <f>IF(Karakter!$E9&gt;=2,"Bestået","Dumpet")</f>
        <v>Bestået</v>
      </c>
    </row>
    <row r="10" spans="2:10" x14ac:dyDescent="0.25">
      <c r="B10" s="27" t="s">
        <v>15</v>
      </c>
      <c r="C10" s="28" t="s">
        <v>22</v>
      </c>
      <c r="D10" s="41">
        <v>44729</v>
      </c>
      <c r="E10" s="29">
        <v>0</v>
      </c>
      <c r="G10" s="36" t="str">
        <f>VLOOKUP(B10,Studerende!$B$5:$D$9,2,FALSE)</f>
        <v>Lis</v>
      </c>
      <c r="H10" s="29" t="str">
        <f>VLOOKUP(B10,Studerende!$B$5:$D$9,3,FALSE)</f>
        <v>Larsen</v>
      </c>
      <c r="J10" s="33" t="str">
        <f>IF(Karakter!$E10&gt;=2,"Bestået","Dumpet")</f>
        <v>Dumpet</v>
      </c>
    </row>
    <row r="11" spans="2:10" x14ac:dyDescent="0.25">
      <c r="B11" s="24" t="s">
        <v>13</v>
      </c>
      <c r="C11" s="25" t="s">
        <v>23</v>
      </c>
      <c r="D11" s="40">
        <v>44731</v>
      </c>
      <c r="E11" s="26">
        <v>12</v>
      </c>
      <c r="G11" s="35" t="str">
        <f>VLOOKUP(B11,Studerende!$B$5:$D$9,2,FALSE)</f>
        <v>Ole</v>
      </c>
      <c r="H11" s="26" t="str">
        <f>VLOOKUP(B11,Studerende!$B$5:$D$9,3,FALSE)</f>
        <v>Hansen</v>
      </c>
      <c r="J11" s="32" t="str">
        <f>IF(Karakter!$E11&gt;=2,"Bestået","Dumpet")</f>
        <v>Bestået</v>
      </c>
    </row>
    <row r="12" spans="2:10" x14ac:dyDescent="0.25">
      <c r="B12" s="27" t="s">
        <v>15</v>
      </c>
      <c r="C12" s="28" t="s">
        <v>24</v>
      </c>
      <c r="D12" s="41">
        <v>44732</v>
      </c>
      <c r="E12" s="29">
        <v>2</v>
      </c>
      <c r="G12" s="36" t="str">
        <f>VLOOKUP(B12,Studerende!$B$5:$D$9,2,FALSE)</f>
        <v>Lis</v>
      </c>
      <c r="H12" s="29" t="str">
        <f>VLOOKUP(B12,Studerende!$B$5:$D$9,3,FALSE)</f>
        <v>Larsen</v>
      </c>
      <c r="J12" s="33" t="str">
        <f>IF(Karakter!$E12&gt;=2,"Bestået","Dumpet")</f>
        <v>Bestået</v>
      </c>
    </row>
    <row r="13" spans="2:10" x14ac:dyDescent="0.25">
      <c r="B13" s="24" t="s">
        <v>15</v>
      </c>
      <c r="C13" s="25" t="s">
        <v>25</v>
      </c>
      <c r="D13" s="40">
        <v>44727</v>
      </c>
      <c r="E13" s="26">
        <v>0</v>
      </c>
      <c r="G13" s="35" t="str">
        <f>VLOOKUP(B13,Studerende!$B$5:$D$9,2,FALSE)</f>
        <v>Lis</v>
      </c>
      <c r="H13" s="26" t="str">
        <f>VLOOKUP(B13,Studerende!$B$5:$D$9,3,FALSE)</f>
        <v>Larsen</v>
      </c>
      <c r="J13" s="32" t="str">
        <f>IF(Karakter!$E13&gt;=2,"Bestået","Dumpet")</f>
        <v>Dumpet</v>
      </c>
    </row>
    <row r="14" spans="2:10" x14ac:dyDescent="0.25">
      <c r="B14" s="27" t="s">
        <v>16</v>
      </c>
      <c r="C14" s="28" t="s">
        <v>26</v>
      </c>
      <c r="D14" s="41">
        <v>44726</v>
      </c>
      <c r="E14" s="29">
        <v>4</v>
      </c>
      <c r="G14" s="36" t="str">
        <f>VLOOKUP(B14,Studerende!$B$5:$D$9,2,FALSE)</f>
        <v>Kim</v>
      </c>
      <c r="H14" s="29" t="str">
        <f>VLOOKUP(B14,Studerende!$B$5:$D$9,3,FALSE)</f>
        <v>Olsen</v>
      </c>
      <c r="J14" s="33" t="str">
        <f>IF(Karakter!$E14&gt;=2,"Bestået","Dumpet")</f>
        <v>Bestået</v>
      </c>
    </row>
    <row r="15" spans="2:10" x14ac:dyDescent="0.25">
      <c r="B15" s="24" t="s">
        <v>15</v>
      </c>
      <c r="C15" s="25" t="s">
        <v>23</v>
      </c>
      <c r="D15" s="40">
        <v>44731</v>
      </c>
      <c r="E15" s="26">
        <v>0</v>
      </c>
      <c r="G15" s="35" t="str">
        <f>VLOOKUP(B15,Studerende!$B$5:$D$9,2,FALSE)</f>
        <v>Lis</v>
      </c>
      <c r="H15" s="26" t="str">
        <f>VLOOKUP(B15,Studerende!$B$5:$D$9,3,FALSE)</f>
        <v>Larsen</v>
      </c>
      <c r="J15" s="32" t="str">
        <f>IF(Karakter!$E15&gt;=2,"Bestået","Dumpet")</f>
        <v>Dumpet</v>
      </c>
    </row>
    <row r="16" spans="2:10" x14ac:dyDescent="0.25">
      <c r="B16" s="27" t="s">
        <v>15</v>
      </c>
      <c r="C16" s="28" t="s">
        <v>24</v>
      </c>
      <c r="D16" s="41">
        <v>44732</v>
      </c>
      <c r="E16" s="29">
        <v>10</v>
      </c>
      <c r="G16" s="36" t="str">
        <f>VLOOKUP(B16,Studerende!$B$5:$D$9,2,FALSE)</f>
        <v>Lis</v>
      </c>
      <c r="H16" s="29" t="str">
        <f>VLOOKUP(B16,Studerende!$B$5:$D$9,3,FALSE)</f>
        <v>Larsen</v>
      </c>
      <c r="J16" s="33" t="str">
        <f>IF(Karakter!$E16&gt;=2,"Bestået","Dumpet")</f>
        <v>Bestået</v>
      </c>
    </row>
    <row r="17" spans="2:10" x14ac:dyDescent="0.25">
      <c r="B17" s="24" t="s">
        <v>13</v>
      </c>
      <c r="C17" s="25" t="s">
        <v>25</v>
      </c>
      <c r="D17" s="40">
        <v>44727</v>
      </c>
      <c r="E17" s="26">
        <v>0</v>
      </c>
      <c r="G17" s="35" t="str">
        <f>VLOOKUP(B17,Studerende!$B$5:$D$9,2,FALSE)</f>
        <v>Ole</v>
      </c>
      <c r="H17" s="26" t="str">
        <f>VLOOKUP(B17,Studerende!$B$5:$D$9,3,FALSE)</f>
        <v>Hansen</v>
      </c>
      <c r="J17" s="32" t="str">
        <f>IF(Karakter!$E17&gt;=2,"Bestået","Dumpet")</f>
        <v>Dumpet</v>
      </c>
    </row>
    <row r="18" spans="2:10" x14ac:dyDescent="0.25">
      <c r="B18" s="30" t="s">
        <v>15</v>
      </c>
      <c r="C18" s="1" t="s">
        <v>26</v>
      </c>
      <c r="D18" s="42">
        <v>44726</v>
      </c>
      <c r="E18" s="2">
        <v>4</v>
      </c>
      <c r="G18" s="7" t="str">
        <f>VLOOKUP(B18,Studerende!$B$5:$D$9,2,FALSE)</f>
        <v>Lis</v>
      </c>
      <c r="H18" s="2" t="str">
        <f>VLOOKUP(B18,Studerende!$B$5:$D$9,3,FALSE)</f>
        <v>Larsen</v>
      </c>
      <c r="J18" s="34" t="str">
        <f>IF(Karakter!$E18&gt;=2,"Bestået","Dumpet")</f>
        <v>Bestået</v>
      </c>
    </row>
    <row r="20" spans="2:10" x14ac:dyDescent="0.25">
      <c r="G20" t="str">
        <f ca="1">_xlfn.FORMULATEXT(G5)</f>
        <v>=LOPSLAG(B5;Studerende!$B$5:$D$9;2;FALSK)</v>
      </c>
    </row>
    <row r="22" spans="2:10" x14ac:dyDescent="0.25">
      <c r="J22" t="str">
        <f ca="1">_xlfn.FORMULATEXT(J5)</f>
        <v>=HVIS(Karakter!$E5&gt;=2;"Bestået";"Dumpet")</v>
      </c>
    </row>
  </sheetData>
  <mergeCells count="2">
    <mergeCell ref="B2:E2"/>
    <mergeCell ref="G2:H2"/>
  </mergeCells>
  <conditionalFormatting sqref="J4:J18">
    <cfRule type="cellIs" dxfId="0" priority="1" operator="equal">
      <formula>"Dumpet"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37D4-F958-408C-8DB5-ADB4CB144DCB}">
  <dimension ref="B2:K3"/>
  <sheetViews>
    <sheetView showGridLines="0" workbookViewId="0">
      <selection activeCell="F18" sqref="F18"/>
    </sheetView>
  </sheetViews>
  <sheetFormatPr defaultRowHeight="15" x14ac:dyDescent="0.25"/>
  <cols>
    <col min="1" max="1" width="5.42578125" customWidth="1"/>
    <col min="2" max="2" width="13.140625" customWidth="1"/>
    <col min="3" max="3" width="5.42578125" customWidth="1"/>
    <col min="5" max="5" width="15.5703125" bestFit="1" customWidth="1"/>
    <col min="6" max="6" width="5.42578125" customWidth="1"/>
    <col min="8" max="8" width="12.7109375" bestFit="1" customWidth="1"/>
    <col min="9" max="9" width="5.42578125" customWidth="1"/>
    <col min="11" max="11" width="13.42578125" bestFit="1" customWidth="1"/>
  </cols>
  <sheetData>
    <row r="2" spans="2:11" ht="15.75" x14ac:dyDescent="0.25">
      <c r="B2" s="11" t="s">
        <v>2</v>
      </c>
      <c r="D2" s="37" t="s">
        <v>28</v>
      </c>
      <c r="E2" s="37"/>
      <c r="G2" s="37" t="s">
        <v>29</v>
      </c>
      <c r="H2" s="37"/>
      <c r="J2" s="37" t="s">
        <v>30</v>
      </c>
      <c r="K2" s="37"/>
    </row>
    <row r="3" spans="2:11" x14ac:dyDescent="0.25">
      <c r="B3" s="38" t="s">
        <v>8</v>
      </c>
      <c r="D3" s="38" t="str">
        <f>LEFT(B3, 2)</f>
        <v>Ha</v>
      </c>
      <c r="E3" s="38" t="str">
        <f ca="1">_xlfn.FORMULATEXT(D3)</f>
        <v>=VENSTRE(B3; 2)</v>
      </c>
      <c r="G3" s="38" t="str">
        <f>RIGHT(B3,4)</f>
        <v>nsen</v>
      </c>
      <c r="H3" s="38" t="str">
        <f ca="1">_xlfn.FORMULATEXT(G3)</f>
        <v>=HØJRE(B3;4)</v>
      </c>
      <c r="J3" s="38" t="str">
        <f>MID(B3,2,3)</f>
        <v>ans</v>
      </c>
      <c r="K3" s="38" t="str">
        <f ca="1">_xlfn.FORMULATEXT(J3)</f>
        <v>=MIDT(B3;2;3)</v>
      </c>
    </row>
  </sheetData>
  <mergeCells count="3">
    <mergeCell ref="D2:E2"/>
    <mergeCell ref="G2:H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C254-9E19-45FC-8549-F1B02CF524BA}">
  <dimension ref="B2:I16"/>
  <sheetViews>
    <sheetView showGridLines="0" workbookViewId="0">
      <selection activeCell="I24" sqref="I24"/>
    </sheetView>
  </sheetViews>
  <sheetFormatPr defaultRowHeight="15" x14ac:dyDescent="0.25"/>
  <cols>
    <col min="1" max="1" width="4.7109375" customWidth="1"/>
    <col min="2" max="2" width="14.5703125" customWidth="1"/>
    <col min="3" max="3" width="11.42578125" customWidth="1"/>
    <col min="4" max="4" width="10.140625" customWidth="1"/>
    <col min="5" max="5" width="4.5703125" customWidth="1"/>
    <col min="7" max="7" width="6.28515625" customWidth="1"/>
    <col min="8" max="8" width="3.5703125" customWidth="1"/>
    <col min="9" max="9" width="22.42578125" customWidth="1"/>
  </cols>
  <sheetData>
    <row r="2" spans="2:9" x14ac:dyDescent="0.25">
      <c r="B2" s="21" t="s">
        <v>0</v>
      </c>
      <c r="C2" s="22" t="s">
        <v>20</v>
      </c>
      <c r="D2" s="23" t="s">
        <v>21</v>
      </c>
    </row>
    <row r="3" spans="2:9" x14ac:dyDescent="0.25">
      <c r="B3" s="24" t="s">
        <v>13</v>
      </c>
      <c r="C3" s="25" t="s">
        <v>22</v>
      </c>
      <c r="D3" s="26">
        <v>4</v>
      </c>
      <c r="F3" s="38" t="s">
        <v>31</v>
      </c>
      <c r="G3" s="38">
        <f>MAX(D3:D16)</f>
        <v>12</v>
      </c>
      <c r="H3" s="38"/>
      <c r="I3" s="38" t="str">
        <f ca="1">_xlfn.FORMULATEXT(G3)</f>
        <v>=MAKS(D3:D16)</v>
      </c>
    </row>
    <row r="4" spans="2:9" x14ac:dyDescent="0.25">
      <c r="B4" s="27" t="s">
        <v>14</v>
      </c>
      <c r="C4" s="28" t="s">
        <v>23</v>
      </c>
      <c r="D4" s="29">
        <v>7</v>
      </c>
      <c r="F4" s="38" t="s">
        <v>32</v>
      </c>
      <c r="G4" s="38">
        <f>MIN(F4)</f>
        <v>0</v>
      </c>
      <c r="H4" s="38"/>
      <c r="I4" s="38" t="str">
        <f ca="1">_xlfn.FORMULATEXT(G4)</f>
        <v>=MIN(F4)</v>
      </c>
    </row>
    <row r="5" spans="2:9" x14ac:dyDescent="0.25">
      <c r="B5" s="24" t="s">
        <v>13</v>
      </c>
      <c r="C5" s="25" t="s">
        <v>24</v>
      </c>
      <c r="D5" s="26">
        <v>10</v>
      </c>
      <c r="F5" s="38" t="s">
        <v>33</v>
      </c>
      <c r="G5" s="39">
        <f>AVERAGE(D3:D16)</f>
        <v>4.4285714285714288</v>
      </c>
      <c r="H5" s="38"/>
      <c r="I5" s="38" t="str">
        <f ca="1">_xlfn.FORMULATEXT(G5)</f>
        <v>=MIDDEL(D3:D16)</v>
      </c>
    </row>
    <row r="6" spans="2:9" x14ac:dyDescent="0.25">
      <c r="B6" s="27" t="s">
        <v>17</v>
      </c>
      <c r="C6" s="28" t="s">
        <v>25</v>
      </c>
      <c r="D6" s="29">
        <v>2</v>
      </c>
      <c r="F6" s="38" t="s">
        <v>34</v>
      </c>
      <c r="G6" s="38">
        <f>MEDIAN(D3:D16)</f>
        <v>4</v>
      </c>
      <c r="H6" s="38"/>
      <c r="I6" s="38" t="str">
        <f ca="1">_xlfn.FORMULATEXT(G6)</f>
        <v>=MEDIAN(D3:D16)</v>
      </c>
    </row>
    <row r="7" spans="2:9" x14ac:dyDescent="0.25">
      <c r="B7" s="24" t="s">
        <v>13</v>
      </c>
      <c r="C7" s="25" t="s">
        <v>26</v>
      </c>
      <c r="D7" s="26">
        <v>7</v>
      </c>
    </row>
    <row r="8" spans="2:9" x14ac:dyDescent="0.25">
      <c r="B8" s="27" t="s">
        <v>15</v>
      </c>
      <c r="C8" s="28" t="s">
        <v>22</v>
      </c>
      <c r="D8" s="29">
        <v>0</v>
      </c>
    </row>
    <row r="9" spans="2:9" x14ac:dyDescent="0.25">
      <c r="B9" s="24" t="s">
        <v>13</v>
      </c>
      <c r="C9" s="25" t="s">
        <v>23</v>
      </c>
      <c r="D9" s="26">
        <v>12</v>
      </c>
    </row>
    <row r="10" spans="2:9" x14ac:dyDescent="0.25">
      <c r="B10" s="27" t="s">
        <v>15</v>
      </c>
      <c r="C10" s="28" t="s">
        <v>24</v>
      </c>
      <c r="D10" s="29">
        <v>2</v>
      </c>
    </row>
    <row r="11" spans="2:9" x14ac:dyDescent="0.25">
      <c r="B11" s="24" t="s">
        <v>15</v>
      </c>
      <c r="C11" s="25" t="s">
        <v>25</v>
      </c>
      <c r="D11" s="26">
        <v>0</v>
      </c>
    </row>
    <row r="12" spans="2:9" x14ac:dyDescent="0.25">
      <c r="B12" s="27" t="s">
        <v>16</v>
      </c>
      <c r="C12" s="28" t="s">
        <v>26</v>
      </c>
      <c r="D12" s="29">
        <v>4</v>
      </c>
    </row>
    <row r="13" spans="2:9" x14ac:dyDescent="0.25">
      <c r="B13" s="24" t="s">
        <v>15</v>
      </c>
      <c r="C13" s="25" t="s">
        <v>23</v>
      </c>
      <c r="D13" s="26">
        <v>0</v>
      </c>
    </row>
    <row r="14" spans="2:9" x14ac:dyDescent="0.25">
      <c r="B14" s="27" t="s">
        <v>15</v>
      </c>
      <c r="C14" s="28" t="s">
        <v>24</v>
      </c>
      <c r="D14" s="29">
        <v>10</v>
      </c>
    </row>
    <row r="15" spans="2:9" x14ac:dyDescent="0.25">
      <c r="B15" s="24" t="s">
        <v>13</v>
      </c>
      <c r="C15" s="25" t="s">
        <v>25</v>
      </c>
      <c r="D15" s="26">
        <v>0</v>
      </c>
    </row>
    <row r="16" spans="2:9" x14ac:dyDescent="0.25">
      <c r="B16" s="30" t="s">
        <v>15</v>
      </c>
      <c r="C16" s="1" t="s">
        <v>26</v>
      </c>
      <c r="D16" s="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ED69-082C-488F-8AF1-0422F2549687}">
  <dimension ref="B2:G7"/>
  <sheetViews>
    <sheetView showGridLines="0" workbookViewId="0">
      <selection activeCell="F16" sqref="F16"/>
    </sheetView>
  </sheetViews>
  <sheetFormatPr defaultRowHeight="15" x14ac:dyDescent="0.25"/>
  <cols>
    <col min="1" max="1" width="3.140625" customWidth="1"/>
    <col min="2" max="2" width="9.7109375" customWidth="1"/>
    <col min="3" max="3" width="13.42578125" customWidth="1"/>
    <col min="4" max="4" width="10.42578125" customWidth="1"/>
    <col min="5" max="5" width="14.85546875" bestFit="1" customWidth="1"/>
    <col min="6" max="6" width="18" bestFit="1" customWidth="1"/>
    <col min="7" max="7" width="15.140625" bestFit="1" customWidth="1"/>
  </cols>
  <sheetData>
    <row r="2" spans="2:7" x14ac:dyDescent="0.25">
      <c r="B2" s="43" t="s">
        <v>42</v>
      </c>
      <c r="C2" s="44">
        <f ca="1">TODAY()</f>
        <v>44779</v>
      </c>
    </row>
    <row r="4" spans="2:7" x14ac:dyDescent="0.25">
      <c r="B4" s="45" t="s">
        <v>36</v>
      </c>
      <c r="C4" s="45" t="s">
        <v>37</v>
      </c>
      <c r="D4" s="45" t="s">
        <v>40</v>
      </c>
      <c r="E4" s="45" t="s">
        <v>38</v>
      </c>
      <c r="F4" s="45" t="s">
        <v>41</v>
      </c>
      <c r="G4" s="45" t="s">
        <v>39</v>
      </c>
    </row>
    <row r="5" spans="2:7" x14ac:dyDescent="0.25">
      <c r="B5" s="46">
        <f ca="1">YEAR(C2)</f>
        <v>2022</v>
      </c>
      <c r="C5" s="46">
        <f ca="1">MONTH(C2)</f>
        <v>8</v>
      </c>
      <c r="D5" s="46">
        <f ca="1">DAY(C2)</f>
        <v>6</v>
      </c>
      <c r="E5" s="46">
        <f ca="1">WEEKDAY(C2,2)</f>
        <v>6</v>
      </c>
      <c r="F5" s="46" t="str">
        <f ca="1">TEXT(C2,"dddd")</f>
        <v>lørdag</v>
      </c>
      <c r="G5" s="46">
        <f ca="1">WEEKNUM(C2,21)</f>
        <v>31</v>
      </c>
    </row>
    <row r="7" spans="2:7" x14ac:dyDescent="0.25">
      <c r="B7" s="38" t="str">
        <f ca="1">_xlfn.FORMULATEXT(B5)</f>
        <v>=ÅR(C2)</v>
      </c>
      <c r="C7" s="38" t="str">
        <f t="shared" ref="C7:G7" ca="1" si="0">_xlfn.FORMULATEXT(C5)</f>
        <v>=MÅNED(C2)</v>
      </c>
      <c r="D7" s="38" t="str">
        <f t="shared" ca="1" si="0"/>
        <v>=DAG(C2)</v>
      </c>
      <c r="E7" s="38" t="str">
        <f ca="1">_xlfn.FORMULATEXT(E5)</f>
        <v>=UGEDAG(C2;2)</v>
      </c>
      <c r="F7" s="38" t="str">
        <f t="shared" ca="1" si="0"/>
        <v>=TEKST(C2;"dddd")</v>
      </c>
      <c r="G7" s="38" t="str">
        <f t="shared" ca="1" si="0"/>
        <v>=UGE.NR(C2;21)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Start</vt:lpstr>
      <vt:lpstr>Studerende</vt:lpstr>
      <vt:lpstr>Karakter</vt:lpstr>
      <vt:lpstr>Strenge</vt:lpstr>
      <vt:lpstr>Aggregerings funktioner</vt:lpstr>
      <vt:lpstr>Dato funktioner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2022-08-05T19:50:22Z</dcterms:created>
  <dcterms:modified xsi:type="dcterms:W3CDTF">2022-08-06T19:12:51Z</dcterms:modified>
</cp:coreProperties>
</file>