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Sheet1!$A$1:$Q$84</definedName>
  </definedNames>
  <calcPr/>
</workbook>
</file>

<file path=xl/sharedStrings.xml><?xml version="1.0" encoding="utf-8"?>
<sst xmlns="http://schemas.openxmlformats.org/spreadsheetml/2006/main" count="922" uniqueCount="481">
  <si>
    <t>Startup Name</t>
  </si>
  <si>
    <t>Total Responses</t>
  </si>
  <si>
    <t>Maybe</t>
  </si>
  <si>
    <t>No</t>
  </si>
  <si>
    <t>Yes</t>
  </si>
  <si>
    <t>Maureen</t>
  </si>
  <si>
    <t>Nath</t>
  </si>
  <si>
    <t>FINAL DECISION</t>
  </si>
  <si>
    <t xml:space="preserve">NAME </t>
  </si>
  <si>
    <t>GENDER</t>
  </si>
  <si>
    <t>EMAIL</t>
  </si>
  <si>
    <t>PHONE NUMBER</t>
  </si>
  <si>
    <t>STARTUP DESCRIPTION</t>
  </si>
  <si>
    <t>SECTOR</t>
  </si>
  <si>
    <t>WEBSITE</t>
  </si>
  <si>
    <t>INITIAL EVALUATION SCORE</t>
  </si>
  <si>
    <t>Column 11</t>
  </si>
  <si>
    <t>"eSIM CAPACITY</t>
  </si>
  <si>
    <t>no</t>
  </si>
  <si>
    <t>AUWAL TUKUR</t>
  </si>
  <si>
    <t>Male</t>
  </si>
  <si>
    <t>auwaltukur929@gmail.com</t>
  </si>
  <si>
    <t>"eSIM CAPACITY is the best way to bringing our rigion ease from their daily affairs. As you know 99% of business is now on social media platforms, even you had a shop still you need to advertise your products to the clients in social media platforms. That's why I lunch my eSIM company.</t>
  </si>
  <si>
    <t>Telecommunication</t>
  </si>
  <si>
    <t>Nil</t>
  </si>
  <si>
    <t>7 Mobile</t>
  </si>
  <si>
    <t>yes</t>
  </si>
  <si>
    <t>Olubunmi Abuila</t>
  </si>
  <si>
    <t>tosine007@gmail.com</t>
  </si>
  <si>
    <t>We developed a LTE wireless network using alternative technology that involve a software defined radio and a general purpose computer to create a functional LTE network that adapts well with other software technologies to make communication cheaper and effective between machines and human alike. But we have focused our innovations on machine-machine communication to create a smart city infrastructure</t>
  </si>
  <si>
    <t>7mobile.ng</t>
  </si>
  <si>
    <t>A+ Computer Training Technology Limited</t>
  </si>
  <si>
    <t>yes/no</t>
  </si>
  <si>
    <t>Koppe Sylvanus Joseph</t>
  </si>
  <si>
    <t>talk2chiefkoppe@gmail.com</t>
  </si>
  <si>
    <t>A+ Computer Training Technology Limited is an NBTE-approvEd-Technology Business Incubation Center dedicated to empowering individuals and businesses with cutting-edge digital skills and ICT solutions. Founded in 2009, we have trained over 7,205 individuals, provided 2,502 scholarships, and facilitated 403 direct job placements.</t>
  </si>
  <si>
    <t>Ed-Tech</t>
  </si>
  <si>
    <t>http://www.apluscomputertrainingtech.com.ng</t>
  </si>
  <si>
    <t>Abu abubakar IT solutions</t>
  </si>
  <si>
    <t>maybe</t>
  </si>
  <si>
    <t>Abubakar Muhd</t>
  </si>
  <si>
    <t>zakiyyu005@gmail.com</t>
  </si>
  <si>
    <t>A business that will offer a widw range of ICT solutions especially in regards to Satellite.</t>
  </si>
  <si>
    <t>ICT</t>
  </si>
  <si>
    <t>Abuja Data School</t>
  </si>
  <si>
    <t>yes/maybe</t>
  </si>
  <si>
    <t>Emmanuel Otori</t>
  </si>
  <si>
    <t>emmanuelotori5@gmail.com</t>
  </si>
  <si>
    <t>Abuja Data School is an EdTech solutions provider whose vision is to equip workplace professionals with relevant digital skills in order to boost productivity and efficiency in their roles.</t>
  </si>
  <si>
    <t>www.abujadataschool.com</t>
  </si>
  <si>
    <t>AfriMartt</t>
  </si>
  <si>
    <t>Olajide Ojeniyi</t>
  </si>
  <si>
    <t>bigjydo@gmail.com</t>
  </si>
  <si>
    <t>Afrimart is an innovative e-commerce platform dedicated to exporting and distributing African farm produce, agro-allied products, antiques, crafts, traditional musical instruments, artifacts, traditional attire, and indigenous games. By leveraging technology, Afrimart connects local craftswomen, rural farmers, and small-scale producers to global markets, enhancing their economic opportunities while preserving African heritage. Our platform streamlines the supply chain, ensuring fair pricing and direct access for underserved producers. With an integrated logistics system and digital payment solutions, Afrimart simplifies cross-border trade under the African Continental Free Trade Area (AfCFTA). We also incorporate digital literacy training to empower sellers with e-commerce skills. Afrimart envisions becoming the leading online marketplace for authentic African products, driving sustainable growth and cultural preservation through technology and innovation.</t>
  </si>
  <si>
    <t>E-commerce</t>
  </si>
  <si>
    <t>https://www.afrimart.com.ng/</t>
  </si>
  <si>
    <t>Agro Optimizer</t>
  </si>
  <si>
    <t>Stephen Popoola</t>
  </si>
  <si>
    <t>agrooptimizer@gmail.com</t>
  </si>
  <si>
    <t>Agro Optimizer Limited is an innovative agritech startup dedicated to transforming the agricultural sector through precision agriculture and data-driven solutions. Our mission is to empower farmers with the tools and insights they need to optimize crop yields, enhance sustainability, and improve resource management. We provide services such as field and crop health monitoring, soil analysis, and tailored advisory services. By leveraging advancEd-Technologies like satellite imagery and IoT sensors, we deliver real-time data that helps farmers make informed decisions.</t>
  </si>
  <si>
    <t>Agri-Tech</t>
  </si>
  <si>
    <t>AgroGuard</t>
  </si>
  <si>
    <t>ISMAIL AHMAD</t>
  </si>
  <si>
    <t>iamismailahmadbiso@gmail.com</t>
  </si>
  <si>
    <t>AgroGuard is a smart farming solution that integrates IoT sensors and AI powered disease detection to help farmers monitor crops, detect risks, and optimize farm productivity. The system provides real time alerts via SMS, LCD, and buzzer notifications for abnormal conditions like low soil moisture, fire risks, extreme weather, and plant diseases.</t>
  </si>
  <si>
    <t>Agrosat AI</t>
  </si>
  <si>
    <t>ABUBAKAR MUKTAR</t>
  </si>
  <si>
    <t xml:space="preserve">Male </t>
  </si>
  <si>
    <t>abubakarmuktar482@gmail.com</t>
  </si>
  <si>
    <t>AgriSat AI is an AI-powered digital farming platform that leverages satellite technology, machine learning, and big data analytics to provide real-time agricultural insights. It helps farmers, agribusinesses, and policymakers optimize crop management, reduce resource wastage, and increase productivity. With features like AI-driven soil analysis, precision irrigation, pest forecasting, and smart crop monitoring, AgriVision enhances sustainable and data-driven farming for a smarter agricultural future.</t>
  </si>
  <si>
    <t>BRIDGEOCEAN</t>
  </si>
  <si>
    <t>Seun Omolade</t>
  </si>
  <si>
    <t>bridgeocean@cyberservices.com</t>
  </si>
  <si>
    <t>Bridgeocean Limited is developing 'Nexus Emergency Logistics,' a technology platform designed to drastically reduce emergency response times in Nigeria. We connect individuals needing urgent care with a network of verified healthcare facilities and vetted ambulance partners through an intelligent coordination system. By leveraging our proven technical capabilities and real-world logistics experience, enhanced by satellite GPS for tracking and optimized routing, Nexus aims to create a seamless, life-saving link between the call for help and the arrival of appropriate medical transport.</t>
  </si>
  <si>
    <t>Health Tech</t>
  </si>
  <si>
    <t>BuyScrap Nigeria</t>
  </si>
  <si>
    <t>yes/no/maybe</t>
  </si>
  <si>
    <t xml:space="preserve">Joshua Ndaman </t>
  </si>
  <si>
    <t>ndamanjoshua@gmail.com</t>
  </si>
  <si>
    <t>BuyScrap is a digital marketplace for waste. Our innovative, tech-driven platform is one of the solutions to Nigeria's waste management challenges. With the highest categories of scraps that can be exchanged in Nigeria, households and businesses can sign up to exchange their waste or recyclables on the BuyScrap marketplace.</t>
  </si>
  <si>
    <t>Climate Change</t>
  </si>
  <si>
    <t>https://www.buyscrap.com.ng</t>
  </si>
  <si>
    <t>Carsle</t>
  </si>
  <si>
    <t>Emmanuel Eze</t>
  </si>
  <si>
    <t>ezeemmaengr@gmail.com</t>
  </si>
  <si>
    <t>We’re building a comprehensive social networking and communication platform that allows anyone with domain expertise or industry knowledge in any field or industry to offer microconsultations to clients and get paid for it. Professionals can earn residual income, and public figures can solve real-world problems through mentorship when they set their rates per minute for calls and charge per message.</t>
  </si>
  <si>
    <t>Media</t>
  </si>
  <si>
    <t>https://carsle.com</t>
  </si>
  <si>
    <t>CHOTA AVS</t>
  </si>
  <si>
    <t>Chuma Uzoechina</t>
  </si>
  <si>
    <t>uzo@anadata.co</t>
  </si>
  <si>
    <t>Chota simplifies address verification in emerging markets using geospatial data, AI, and Big Data sources like Telecommunications networks, utilities, last-mile delivery, and P2P attestations. We streamline KYC processes, enhance onboarding, and enable scalable solutions for businesses, banks, and governments.</t>
  </si>
  <si>
    <t>KYC Technology</t>
  </si>
  <si>
    <t>https://chota.ng/</t>
  </si>
  <si>
    <t>Climatrix AI</t>
  </si>
  <si>
    <t>Umar Fahm</t>
  </si>
  <si>
    <t>alfarouqfahm52@gmail.com</t>
  </si>
  <si>
    <t>Climatrix AI revolutionizes flood management with cutting-edge technology that combines real-time data, AI-driven predictions, and IoT-powered hardware. Our platform delivers accurate flood forecasts, instant alerts, and personalized disaster management tips, while HYDROSENTINEL 1.0, our solar-powered weather station, monitors water levels continuously. Backed by 80+ years of data and advanced AI models like Pangu, we empower communities, governments, and industries to mitigate flood risks, save lives, and protect livelihoods. Climatrix AI is shaping a safer, more resilient future.</t>
  </si>
  <si>
    <t>AI</t>
  </si>
  <si>
    <t>www.climatrixai.com</t>
  </si>
  <si>
    <t>ConnectED</t>
  </si>
  <si>
    <t>Usman Ramalan</t>
  </si>
  <si>
    <t>uramalan@gmail.com</t>
  </si>
  <si>
    <t>ConnectED is a platform that helps people without internet access get important information through SMS and also the use of Artificial Intelligence. We work with organizations to send trusted updates on health, education, farming, and more, so people can stay informed using just their basic mobile phones</t>
  </si>
  <si>
    <t>https://connectedai.net/</t>
  </si>
  <si>
    <t>Dilivar</t>
  </si>
  <si>
    <t>Pedro Chukwuemeke</t>
  </si>
  <si>
    <t>dilivarinc@gmail.com</t>
  </si>
  <si>
    <t>Dilivar is an AI-powered last-mile logistics platform that seamlessly connects customers, businesses, and logistics providers for fast, efficient, and eco-friendly deliveries. Through real-time route optimization, blockchain-secured payments, and a smart business dashboard, Dilivar enhances delivery speed, transparency, and operational efficiency.</t>
  </si>
  <si>
    <t>Transportation/Logistics</t>
  </si>
  <si>
    <t>https://dilivar.com</t>
  </si>
  <si>
    <t>Dynalimb Technologies</t>
  </si>
  <si>
    <t>Taiwo Akinsanya</t>
  </si>
  <si>
    <t>akinsanyataiwo49@gmail.com</t>
  </si>
  <si>
    <t>Dynalimb is a healthcare technology company revolutionizing prosthetic limb solutions for individuals in need. Leveraging cutting-edge technology, innovative design, and patient-centric approach, Dynalimb creates affordable, accessible, and high-quality prosthetic limbs that empower individuals to regain mobility, independence, and confidence.</t>
  </si>
  <si>
    <t>www.dynalimb.ng</t>
  </si>
  <si>
    <t>Eagles Research Academic</t>
  </si>
  <si>
    <t>Chidiebere Obnwa</t>
  </si>
  <si>
    <t>samdiebere232@gmail.com</t>
  </si>
  <si>
    <t>A Team of Full-Service Reliable IT Professionals for ,Government, Business, and Academic Needs Eagles Academic Research and ICT Hub is a premier IT solution provider and academic research organization committed to excellence and innovation. Guided by our slogan, "Simple Solutions to the Complex World," we specialize in delivering cutting-edge technology services, comprehensive IT training, state-of-the-art device procurement and deployment, and tailored solutions to meet the unique needs of our clients. Beyond technology, we are passionate about academic advancement, fostering knowledge through dedicated research and journal publication. Our mission is to empower individuals, businesses, and institutions with the tools and expertise they need to thrive in an ever-evolving digital landscape. At Eagles Academic Research and ICT Hub, we simplify complexities and create opportunities for growth and success.</t>
  </si>
  <si>
    <t>earihub.net</t>
  </si>
  <si>
    <t>EDUSPACE</t>
  </si>
  <si>
    <t>no/maybe</t>
  </si>
  <si>
    <t>Jamilu Garba</t>
  </si>
  <si>
    <t>alanwartelecommunication@gmail.com</t>
  </si>
  <si>
    <t>EduSpaceBridge</t>
  </si>
  <si>
    <t>Usman Adam</t>
  </si>
  <si>
    <t>usmanadambkd001@gmail.com</t>
  </si>
  <si>
    <t>This startup are trying to solve problems with regard to education using space technology</t>
  </si>
  <si>
    <t>EMERGENCY RESPONSE AFRICA</t>
  </si>
  <si>
    <t>Folake Owodunni</t>
  </si>
  <si>
    <t>Female</t>
  </si>
  <si>
    <t>folake@emergencyresponseafrica.com</t>
  </si>
  <si>
    <t>Emergency Response Africa (ERA) is a healthcare technology social enterprise based in Lagos, Nigeria. Dedicated to saving lives by providing fast, reliable emergency medical response, ERA utilizes technology to connect the largest network of first responders, emergency vehicles, and hospitals to individuals facing medical emergencies in minutes. Our platform enables smart dispatching, seamless communication, and real-time data transfer, generating insights for decision-making and resource allocation. ERA has worked with Health Management Organizations (HMOs), and corporations in construction, event management, logistics, manufacturing, real estate, etc. as well as with state governments such as Edo, Ogun, Rivers, and Ekiti States. Since its inception, ERA has managed 6,000+ incidents including obstetric, cardiovascular emergencies, and road accidents, reducing response times by 40-80%. Also, trained and deployed 200 community-based first responders (CBFRs) and certified more than 1,700 people in first aid. Looking ahead, ERA is committed to scaling its model across Africa to create sustainable EMS systems that can provide all Africans with access to life-saving emergency care.</t>
  </si>
  <si>
    <t>https://www.emergencyresponseafrica.com/</t>
  </si>
  <si>
    <t>Farm intel</t>
  </si>
  <si>
    <t>Oluwatosin Sotande</t>
  </si>
  <si>
    <t>farminteltechnologies@gmail.com</t>
  </si>
  <si>
    <t>FarmIntel is an innovative agricultural technology solution focused on empowering African farmers with tools to enhance crop health and maximize yields. By leveraging advanced AI and satellite technology, FarmIntel provides real- time crop health diagnostics, pest and disease detection, and timely notifications about soil health and weather changes. Our mission is to improve food security in Africa, starting from Nigeria, and enable farmers to farm smarter, not harder.</t>
  </si>
  <si>
    <t>Farmintel.org</t>
  </si>
  <si>
    <t>FastFind360</t>
  </si>
  <si>
    <t>Muhammad Muhammad Tukur</t>
  </si>
  <si>
    <t>muhammadmuhammadtukur13@gmail.com</t>
  </si>
  <si>
    <t>FastFind360 is an AI-powered property search and verification platform that leverages satellite technology, geospatial data, and blockchain to eliminate fraud, provide real-time property insights, and connect buyers with trusted listings. It integrates satellite imagery for accurate mapping and infrastructure visualization, ensuring safe and informed property investments across Nigeria.</t>
  </si>
  <si>
    <t>Property Tech</t>
  </si>
  <si>
    <t>https://fastfind360-app.web.app/</t>
  </si>
  <si>
    <t>Fingertipps Technologies Ltd.</t>
  </si>
  <si>
    <t>Emmanuel ORILADE</t>
  </si>
  <si>
    <t xml:space="preserve">
eorilade1@gmail.com</t>
  </si>
  <si>
    <t>Fingertipps is an innovative e-commerce startup that has a no-code platform designed specifically to help small business owners create their own e-commerce website in as little as 5 minutes, without any technical expertise.</t>
  </si>
  <si>
    <t>https://fingertipps.com</t>
  </si>
  <si>
    <t>FIRST RESPONSE AI</t>
  </si>
  <si>
    <t>Christopher Emelife JNR</t>
  </si>
  <si>
    <t>christopheremelifejnr@gmail.com</t>
  </si>
  <si>
    <t>Firstresponse AI is a health-tech startup solving the problem of delay in emergency services in Nigeria through the use of its AI symptom diagnosis, first aid recommendation, hospital pre-patient registration, and emergency/ambulatory service integration, we're empowering hospitals/healthcare centers to optimize emergency services and guarantee efficient patient outcome.</t>
  </si>
  <si>
    <t>firstresponse-ai.lovable.app</t>
  </si>
  <si>
    <t>FLOEWS</t>
  </si>
  <si>
    <t>Bashir Abubakar</t>
  </si>
  <si>
    <t>bbkrbashir@yahoo.com</t>
  </si>
  <si>
    <t>FLOEWS is a Novel Nigerian ClimateTech startup that is helping solve the problem of the persisting adversity of climate change, extreme weather, natural disaster (flood), by empowering Africa's vulnerable individuals, communities, businesses and economies with AI-Powered climate disaster risk management &amp; early warning intelligence as actionable insight for effective decision making &amp; enhancing climate resilience.</t>
  </si>
  <si>
    <t>https://taplink.cc/floewslink</t>
  </si>
  <si>
    <t>Flood Shield Jigawa</t>
  </si>
  <si>
    <t>Iliyasu Usman</t>
  </si>
  <si>
    <t>usmaniliyasu77@gmail.com</t>
  </si>
  <si>
    <t>Flood Shield Jigawa is a climate-tech startup using space technology, satellite data, AI, and smart sensors to provide real-time flood detection and early warning systems for vulnerable communities. We empower local governments, farmers, and emergency responders with tools to predict, monitor, and respond to flood risks, helping save lives, protect farmlands, and build climate resilience from the grassroots.</t>
  </si>
  <si>
    <t>Disaster Management</t>
  </si>
  <si>
    <t>Friendnpal</t>
  </si>
  <si>
    <t>Chinenye Eruchie</t>
  </si>
  <si>
    <t>esstar100@gmail.com</t>
  </si>
  <si>
    <t>FriendnPal is Africa’s first AI-powered, multilingual mental health platform, designed to break barriers of access, affordability, and stigma. By integrating AI-driven therapy, human therapists, and offline capabilities (WhatsApp, SMS, and voice-based interventions), we provide culturally relevant, stigma-free, and affordable mental health support to underserved communities, including migrants, refugees, and low-income populations.</t>
  </si>
  <si>
    <t>https://friendnpal.com</t>
  </si>
  <si>
    <t>FUTURE FISH AGROTECH</t>
  </si>
  <si>
    <t>Kehinde Adedeji</t>
  </si>
  <si>
    <t>k.adedeji.14@gmail.com</t>
  </si>
  <si>
    <t>Future Fish Agrotech is an innovative agritech startup focused on revolutionizing aquaculture through technology-driven solutions. The company leverages AI, IoT, and data analytics to enhance fish farming efficiency, optimize feed utilization, and improve water quality management.</t>
  </si>
  <si>
    <t>https://futurefishagro.com/</t>
  </si>
  <si>
    <t>Galaxy Star Networking Limited</t>
  </si>
  <si>
    <t>Aminu Umar</t>
  </si>
  <si>
    <t>ameenuumarmalu@gmail.com</t>
  </si>
  <si>
    <t>Emergency and security reporting system is software that provides sustainable sulution to criminal activities in Northern Nigeria and the country at large. The system will help the securities agencies to track the exact location of the incident as in the issue of emergency such as kidnappings, arm robbery, accident and other emergency problems. The system use satellite technology to track the movement of the victims and use Google Maps to track the exact location also the software use voice detection as means of reporting emergency issues to the relevant authorities.</t>
  </si>
  <si>
    <t>Security</t>
  </si>
  <si>
    <t>Geonet</t>
  </si>
  <si>
    <t xml:space="preserve"> George Michael</t>
  </si>
  <si>
    <t>sylvester.ola.george@gmail.ocm</t>
  </si>
  <si>
    <t>Geonet Founded in May 2024, Geonet is a groundbreaking startup dedicated to bridging the digital divide in Nigeria. By leveraging advanced satellite internet technology, Geonet delivers reliable, high-speed connectivity to underserved rural and remote areas. Our mission is to empower communities by providing equal access to critical digital resources and communication opportunities.</t>
  </si>
  <si>
    <t>https://geonet.geoinc.co/</t>
  </si>
  <si>
    <t>Geosecure360</t>
  </si>
  <si>
    <t>Ibrahim Isah Liman</t>
  </si>
  <si>
    <t>ibrahimisahliman7874@gmail.com</t>
  </si>
  <si>
    <t>A cutting-edge cybersecurity and intelligence solution that combines satellite technology, AI, and geospatial analytics to protect Nigeria’s digital and physical infrastructure.</t>
  </si>
  <si>
    <t>Green Acumen</t>
  </si>
  <si>
    <t>Olusegun Dada</t>
  </si>
  <si>
    <t>sd@greenacumen.com</t>
  </si>
  <si>
    <t>Green Acumen Technologies leverages satellite technology and AI powered platformed analytics for ESG and sustainability performance measurement, management and reporting.</t>
  </si>
  <si>
    <t>www.greenacumen.com</t>
  </si>
  <si>
    <t>GreenBii</t>
  </si>
  <si>
    <t>Aisha Lawal</t>
  </si>
  <si>
    <t>aishalawal4030@gmail.com</t>
  </si>
  <si>
    <t>Green Flame Biogas Energy is a pioneering initiative that harnesses the potential of biogas from poultry waste, providing clean energy for cooking and domestic needs. This innovative approach tackles some of the most pressing challenges faced by rural communities, including deforestation, indoor air pollution, and women's economic empowerment.</t>
  </si>
  <si>
    <t>Agri-tech</t>
  </si>
  <si>
    <t>GREENFLAME Energy</t>
  </si>
  <si>
    <t>Vincent Edigin</t>
  </si>
  <si>
    <t>vincent.edigin@greenbii.com</t>
  </si>
  <si>
    <t>GreenBii is helping global enterprise software companies in developed countries, with a platform for Distribution and expansion into Africa. On the other hand, African Businesses are now able to access quality software easily, affordably and from one place</t>
  </si>
  <si>
    <t>Enterprise Tech</t>
  </si>
  <si>
    <t>www.greenbii.com</t>
  </si>
  <si>
    <t>Gugu Robotics Inc.</t>
  </si>
  <si>
    <t>Emmanuel Obed</t>
  </si>
  <si>
    <t>Emmanuelobed877@gmail.com</t>
  </si>
  <si>
    <t>Gugu Robotics is an innovative startup developing AI-powered robots and sustainable technology solutions for industries, defense, and exploration. Our cutting-edge products, like the Cybunk 5.1 rover and PhotonPulse Infinity Generator, push the boundaries of automation, energy, and autonomy. Recognized as Africa’s fastest-growing robotics company, we combine AI, robotics, and renewable energy to create intelligent, self-sustaining systems. The Future is Now!</t>
  </si>
  <si>
    <t>Robotics</t>
  </si>
  <si>
    <t>gugurobotics.com.ng</t>
  </si>
  <si>
    <t>health sat innovators</t>
  </si>
  <si>
    <t>Abdulrazak Nuhu Lamin</t>
  </si>
  <si>
    <t>lameenabdul757@gmail.com</t>
  </si>
  <si>
    <t>Our start up is an innovative Health Tech platform designed to bridge the healthcare gap in underserved communities, especially in rural northern Nigeria. By combining satellite technology and artificial intelligence, the platform offers accessible and efficient healthcare services, including AI-powered symptom checks in local languages, digital consultations with certified medical professionals, real-time environmental risk monitoring, and electronic patient health records. Our mission is to empower communities with timely medical support, improve disease surveillance, and promote healthier living through technology-driven solutions.</t>
  </si>
  <si>
    <t>https://healthsat.great-site.net</t>
  </si>
  <si>
    <t xml:space="preserve">IDB ANALYTICS </t>
  </si>
  <si>
    <t>Joseph Bozimo</t>
  </si>
  <si>
    <t>idbanalyticsresearchlab@outlook.com</t>
  </si>
  <si>
    <t>IDB ANALYTICS LTD is a data-driven research and technology company leveraging artificial intelligence, geospatial analytics, and satellite technology to address Nigeria’s most pressing security and environmental challenges. Our primary focus is mitigating conflicts between farmers and herders while enhancing security monitoring across hotspot zones prone to violence and insurgency.By integrating real-time satellite imagery, AI-powered predictive analytics, and mobile migration history data, we provide proactive conflict prevention and early warning systems for local communities, security agencies, and policymakers.</t>
  </si>
  <si>
    <t>Idle Farmer</t>
  </si>
  <si>
    <t>Balmun Daniel</t>
  </si>
  <si>
    <t>danielbalmun@gmail.com</t>
  </si>
  <si>
    <t>Idlefarmer is a digital solution that streamlines access to essential agricultural services for smallholder farmers through input aggregation, distribution, and mechanization. Through our web application, farmers can request and share tractors, place bulk orders for farm inputs, and access real-time support from our crowdsourced network of trusted local agents—all in one place. By grouping demand, Idlefarmer reduces costs, optimizes supply chains, and provides access to shared resources, making farming more efficient, affordable, and profitable. Idlefarmer captures farmer, land, and crop data per season, equipment ownership and mechanization data, input supply and demand trends, and farmer credit &amp; financial data—powering operations, financial services, and innovations to build a sustainable and profitable agricultural ecosystem.</t>
  </si>
  <si>
    <t>www.idlefarmer.africa (in-view)</t>
  </si>
  <si>
    <t>IDRIS BUSINESS CENTER</t>
  </si>
  <si>
    <t>Idris Badamasi</t>
  </si>
  <si>
    <t>idrisbadamasi11@gmail.com</t>
  </si>
  <si>
    <t>Satellites track logistics, verify cross-border shipments, monitor underreporting, and improve customs enforcement. They connect remote sellers and buyers, enabling digital tax systems in rural areas. Satellites provide geolocation data for tax jurisdictions, ensuring accurate tax allocation.</t>
  </si>
  <si>
    <t>IT Hive jigawa</t>
  </si>
  <si>
    <t>BASHIR, SHAMSU, SULAIMAN, AMINU, ISAH (SANI, NAFIU, ZAKAR, EL-MUSTAPHA MUAZ, NUHU)</t>
  </si>
  <si>
    <t>support@ithivejigawa.com.ng</t>
  </si>
  <si>
    <t>IT Hive Team: A hub of innovation and collaboration, specializing in cutting-edge tech solutions, web development, and IT support. Together, we build smarter systems for a connected future!</t>
  </si>
  <si>
    <t>https://ithivejg.com.ng/</t>
  </si>
  <si>
    <t>Koguna International Cafe</t>
  </si>
  <si>
    <t>ADAMU UMAR</t>
  </si>
  <si>
    <t>kogunaintlcaferingim@gmail.com</t>
  </si>
  <si>
    <t>Printing press</t>
  </si>
  <si>
    <t>Printing</t>
  </si>
  <si>
    <t>Lands&amp;bits</t>
  </si>
  <si>
    <t>Bello Abdullahi</t>
  </si>
  <si>
    <t>embeeae@gmail.com</t>
  </si>
  <si>
    <t>Lands&amp;bits is a geospatial intelligence platform that uses satellite imagery, AI, and simulation tools to help organizations plan, monitor, and evaluate infrastructure projects. The platform enables users—from NGOs to development agencies and private contractors—to identify infrastructure gaps, simulate development projects, and make data-driven decisions to improve impact and efficiency.</t>
  </si>
  <si>
    <t>Geospatial Technology</t>
  </si>
  <si>
    <t>https://infra-mappers.onrender.com/map</t>
  </si>
  <si>
    <t>Learned Mind Developers</t>
  </si>
  <si>
    <t>Zailani Nasir</t>
  </si>
  <si>
    <t>zailanimuhammadnasir@gmail.com</t>
  </si>
  <si>
    <t>Learned Mind Software Developers is a Nigerian-basEd-Technology startup focused on creating innovative software solutions that integrate satellite-basEd-Technology. Our applications address challenges in precision agriculture, smart logistics, and rural connectivity by leveraging satellite imagery, GPS tracking, and AI-driven analytics</t>
  </si>
  <si>
    <t>LeearNEXO</t>
  </si>
  <si>
    <t>FOLASHADE DAHUNSI</t>
  </si>
  <si>
    <t>fmdahunsi@gmail.com</t>
  </si>
  <si>
    <t>LearNEXO is a revolutionary edtech solution designed to transform the learning landscape. By harnessing the power of AI, VR, and space tech, we create tailored learning pathways that cater to diverse needs, including students with learning disabilities, and foster a robust educational foundation.</t>
  </si>
  <si>
    <t>Legaltech innovators</t>
  </si>
  <si>
    <t>Umar Garba Sanusi</t>
  </si>
  <si>
    <t>talk2umarsgk@gmail.com</t>
  </si>
  <si>
    <t>LegalTech Innovators is a startup focused on leveraging technology to provide innovative legal solutions, improve access to justice, and enhance legal processes through digital tools and platforms.</t>
  </si>
  <si>
    <t>Legal Technology</t>
  </si>
  <si>
    <t>legaltechinnovators.netlify.app</t>
  </si>
  <si>
    <t>Longon integrated farms</t>
  </si>
  <si>
    <t>Joseph Miner</t>
  </si>
  <si>
    <t>joseph.miner@longonintegratedfarms.ng</t>
  </si>
  <si>
    <t xml:space="preserve">Longon Integrated Farms (LIF) is a private agro-allied company in Wase, Plateau State, dedicated to producing high-quality organic and non-organic products. We create jobs, alleviate poverty, and empower communities through sustainable farming and innovation
</t>
  </si>
  <si>
    <t>https://longonintegratedfarms.ng/</t>
  </si>
  <si>
    <t>MAGMASAT INNOVATORS</t>
  </si>
  <si>
    <t>Usman Yusuf Usman</t>
  </si>
  <si>
    <t>usmanykzr@gmail.com</t>
  </si>
  <si>
    <t>Concept: A startup leveraging space technology to provide skills-based training and workforce development for the space industry, moving beyond traditional degree-focused hiring.Description:Our startup addresses the space industry's growing demand for specialized skills by offering:Customized training programs: Designed in collaboration with space companies, focusing on practical skills like satellite operation, data analysis, and robotics</t>
  </si>
  <si>
    <t>Space Tech</t>
  </si>
  <si>
    <t>MechTag</t>
  </si>
  <si>
    <t>Samaila Bah</t>
  </si>
  <si>
    <t>kanawaallme@gmail.com</t>
  </si>
  <si>
    <t>MechTag is a tech-driven platform poised to revolutionize the automotive service industry in Nigeria. We are building a solution that connects car owners, fleet operators, and gig economy drivers with verified mechanics, offering real-time diagnostics, predictive maintenance, and blockchain-based spare part verification. Our flagship product, MechBuddy, is an OBD-II diagnostic scanner currently in development, designed to integrate with our mobile app and provide accurate vehicle health insights.</t>
  </si>
  <si>
    <t>Gig Economy</t>
  </si>
  <si>
    <t>https://mechtag.dorik.io/</t>
  </si>
  <si>
    <t>Melon Data Services</t>
  </si>
  <si>
    <t>Ayokunle Omoniyi</t>
  </si>
  <si>
    <t>ayok.omoniyi@gmail.com</t>
  </si>
  <si>
    <t>Melon is a data technology company that provides innovative solutions for data collection, analysis, and visualization. It offers mobile tools for field data collection, real-time analytics, and geospatial intelligence to help organizations make informed decisions. Melon serves sectors like public health, impact evaluation, and retail mapping, leveraging AI and a network of field agents across Nigeria.</t>
  </si>
  <si>
    <t>https://melon.ng/</t>
  </si>
  <si>
    <t>Microvarsity</t>
  </si>
  <si>
    <t>Olatunde Wealth</t>
  </si>
  <si>
    <t>browsedotcom247@gmail.com</t>
  </si>
  <si>
    <t>Microvarsity is a vocational education platform empowering African entrepreneurs in high-impact sectors like agriculture and export. By offering practical, export-focused training, mentorship, and digital tools, we equip learners with the skills needed to scale their businesses globally and drive economic growth.</t>
  </si>
  <si>
    <t>https://microvarsity.com/</t>
  </si>
  <si>
    <t>MyFerry</t>
  </si>
  <si>
    <t>Samuel Oke</t>
  </si>
  <si>
    <t>samuel.oke@aide-solutions.com</t>
  </si>
  <si>
    <t>myFerry is a revolutionary mobile-first platform transforming waterway transportation in Nigeria. It aims to solve key challenges such as unreliable scheduling, limited booking options, safety concerns, and underutilized leisure opportunities by integrating advancEd-Technology, including space technology for real-time updates and safety insights.</t>
  </si>
  <si>
    <t>https://efficentlyyours.my.canva.site/findmyferry</t>
  </si>
  <si>
    <t>NATADA</t>
  </si>
  <si>
    <t>Johnwhite Elijah</t>
  </si>
  <si>
    <t>niveotechnologyltd@gmail.com</t>
  </si>
  <si>
    <t>Natada is an intra-campus transportation system that Integrate mobile technology to make transportation experience for students, convenient, efficient, and user-friendly to improve their campus experience The aim and objective of Natada is to enhance accessibility, minimise waiting times, create a stable and transparent pricing, payment secure, and enhance environmental sustainability with the use of electric tricycle</t>
  </si>
  <si>
    <t>NEOGIA</t>
  </si>
  <si>
    <t>Ahmed Idris</t>
  </si>
  <si>
    <t>mail4neogia@gmail.com</t>
  </si>
  <si>
    <t>Neogia is addressing the critical challenges of connectivity and power access in under-served communities across Africa. By leveraging innovative mobile solar charging stations equipped with satellite communication systems, the project provides clean energy and internet access to regions that are often excluded from traditional infrastructure development.</t>
  </si>
  <si>
    <t>www.neogia.africa</t>
  </si>
  <si>
    <t>Neura bridge</t>
  </si>
  <si>
    <t>Ifeanyi Godsfavour</t>
  </si>
  <si>
    <t>neurabridge@gmail.com</t>
  </si>
  <si>
    <t>At Neura Bridge, we are using cutting edge artificial intelligence to help users discover, track and convert their savings into the right assets for their financial goals such as stocks, ETFs, Bonds, Agro-commodities, etc</t>
  </si>
  <si>
    <t>Fintech</t>
  </si>
  <si>
    <t>Neurabridge.io</t>
  </si>
  <si>
    <t>Niteon</t>
  </si>
  <si>
    <t>Tony Nwose</t>
  </si>
  <si>
    <t>tonynwose@niteon.co</t>
  </si>
  <si>
    <t>Niteon is an AI-powered B2B marketplace connecting African manufacturers in agriculture, fabrics, and mineral resources to global buyers. We integrate AI-driven trade matching, procurement financing, and supply chain management to ensure seamless transactions</t>
  </si>
  <si>
    <t>https://niteon.co</t>
  </si>
  <si>
    <t>NORC DIGITAL</t>
  </si>
  <si>
    <t>Chinwe Mgbejiofor</t>
  </si>
  <si>
    <t>norcdigitals@gmail.com</t>
  </si>
  <si>
    <t>NORC Digital Global Services Ltd is a technology-driven consulting firm that empowers businesses and individuals through digital marketing, data analytics, ICT solutions, and strategic management consultancy. We help businesses optimize their online presence, improve ROI, and leverage data-driven decision-making tools to drive growth.</t>
  </si>
  <si>
    <t>getnorcdigital.vercel.app</t>
  </si>
  <si>
    <t>Onecenter</t>
  </si>
  <si>
    <t>Ziyad Shuaibu</t>
  </si>
  <si>
    <t>Ahmedzeeyad02@gmail.com</t>
  </si>
  <si>
    <t>OneCenter uses AI-powered voice agents to improve customer service for businesses. We handle incoming and outgoing calls, reducing wait times, improving customer satisfaction, and lowering operational costs. Our solution is tailored for SaaS businesses and SMEs, ensuring efficient, seamless customer support without relying solely on human agents</t>
  </si>
  <si>
    <t>onecenter.ai</t>
  </si>
  <si>
    <t>OneClick-Med</t>
  </si>
  <si>
    <t>Reagan Rowland</t>
  </si>
  <si>
    <t>reagan.oneclickmed.ng@gmail.com</t>
  </si>
  <si>
    <t>OneClick-Med is a digital health platform designed to solve the inefficiencies in African healthcare systems caused by fragmented patient records, long wait times, and poor interoperability between hospitals and clinics</t>
  </si>
  <si>
    <t>https://oneclickmed.ng/</t>
  </si>
  <si>
    <t>PRGBYTE</t>
  </si>
  <si>
    <t>Abubakar Idris</t>
  </si>
  <si>
    <t>contact@program160.com.ng</t>
  </si>
  <si>
    <t>PRGBYTE is a social impact startup dedicated to democratizing internet access in Nigeria. We are building a network of satellite-powered Wi-Fi hotspots, using NIGCOMSAT's infrastructure, to provide affordable, high-speed internet to communities lacking reliable connectivity. Our user-friendly app and flexible data plans make internet access accessible to everyone, driving economic growth and digital inclusion</t>
  </si>
  <si>
    <t>https://prgbyte.program160.com.ng</t>
  </si>
  <si>
    <t>PV Tech Solar Energy Solution</t>
  </si>
  <si>
    <t>Daniel Esiobise</t>
  </si>
  <si>
    <t>d_ceo@yahoo.com</t>
  </si>
  <si>
    <t>PV-Tech Solar Energy Solution; is a an innovative start-up business enterprise that is proving renewable energy to combat climate change through the service of installation of solar panels, and inverters, sales of solar product, like Lumos, Onyx Solar photovoltaic glass and solar gadgets.</t>
  </si>
  <si>
    <t>REALA</t>
  </si>
  <si>
    <t>Fishon Amos</t>
  </si>
  <si>
    <t>amosfishon@gmail.com</t>
  </si>
  <si>
    <t>Reala is a modern property management platform that streamlines listing, leasing, and property management for owners, real estate firms, and tenants. It simplifies inspections, payments, and property tracking for seamless real estate operations.</t>
  </si>
  <si>
    <t>https://www.reala.ng/</t>
  </si>
  <si>
    <t>Sabikuk</t>
  </si>
  <si>
    <t>Umar Musa</t>
  </si>
  <si>
    <t>umargafia@gmail.com</t>
  </si>
  <si>
    <t>Sabikuk is an all-in-one culinary platform that empowers chefs to teach, share, and monetize their skills while providing food enthusiasts with a seamless learning experience. We offer structured courses, a vibrant community, and an integrated marketplace where users can buy ingredients, spices, and kitchenware—all in one place.</t>
  </si>
  <si>
    <t>Social Networking</t>
  </si>
  <si>
    <t>www.sabikuk.com</t>
  </si>
  <si>
    <t>Sahel Digimart</t>
  </si>
  <si>
    <t>Shafii Shehu</t>
  </si>
  <si>
    <t>shafiishehu5@gmail.com</t>
  </si>
  <si>
    <t>Sahel Gigimart is a dynamic grocery marketplace dedicated to empowering local farmers and SMEs, connecting them with a wider customer base in Sub-Saharan Africa. Our innovative platform provides a digital storefront for grocery vendors and farmers, enabling them to showcase and sell their farm products l. By leveraging technology, we bridge the gap between farmers, vendors and consumers, stimulating economic growth and job creation within the region.</t>
  </si>
  <si>
    <t>E-Commerce</t>
  </si>
  <si>
    <t>saheldigimart.com.ng</t>
  </si>
  <si>
    <t>SefrelShop</t>
  </si>
  <si>
    <t>Ridwan Akinola</t>
  </si>
  <si>
    <t>info@sefrel.com</t>
  </si>
  <si>
    <t>SefrelShop is an innovative e-commerce marketplace designed to empower vendors and provide customers with a seamless shopping experience. Our platform allows vendors to create personalized online stores, showcase their products, and engage directly with customers.</t>
  </si>
  <si>
    <t>https://sefrelshop.com</t>
  </si>
  <si>
    <t>Shara Eco Solution</t>
  </si>
  <si>
    <t>Khalid Abdullahi</t>
  </si>
  <si>
    <t>khaleedbnwaleed@gmail.com</t>
  </si>
  <si>
    <t>hara Eco Solutions Ltd. is an innovative waste management startup committed to transforming waste into valuable, eco-friendly resources. Based in Nigeria, our mission is to revolutionize the waste management sector by employing cutting-edge technologies and sustainable practices to reduce environmental impact, enhance recycling, and promote resource recovery</t>
  </si>
  <si>
    <t>http://www.shara.com.ng/</t>
  </si>
  <si>
    <t>Smart Route</t>
  </si>
  <si>
    <t>Ayomiku Dahunsi</t>
  </si>
  <si>
    <t>bloombytelimited@gmail.com</t>
  </si>
  <si>
    <t>Smart Route: A Smart Road Anomaly Information System The system holds a significant potential and aligns with the broader vision creating intelligent and sustainable urban environments. The system contributes to improving road safety within the city. By detecting and avoiding road anomalies such as potholes, debris, or obstacles, the system helps prevent accidents and minimize risks for road users.</t>
  </si>
  <si>
    <t>https://smart-route-five.vercel.app/#feature</t>
  </si>
  <si>
    <t>Smartiphy</t>
  </si>
  <si>
    <t>Emmanuel Onwusoro</t>
  </si>
  <si>
    <t>iotdatainfo@gmail.com</t>
  </si>
  <si>
    <t>Our company is an IoT and robotics focus enterprise, we build smart solutions based on these technologies to solve agricultural, energy and industrial problems.</t>
  </si>
  <si>
    <t>SoilGenie</t>
  </si>
  <si>
    <t>Ali Mohammed</t>
  </si>
  <si>
    <t>Aliyuddeen95@gmail.com</t>
  </si>
  <si>
    <t>SoilGenie is an innovative AgriTech startup that leverages data-driven insights to help farmers optimize soil health and maximize crop yields. Our platform provides real-time soil analysis, personalized fertilization recommendations, and precision agriculture solutions, enabling smallholder farmers to increase productivity and sustainability</t>
  </si>
  <si>
    <t>https://soilgenie.pages.dev</t>
  </si>
  <si>
    <t>SunStream Technologies</t>
  </si>
  <si>
    <t>Usman Hayatu</t>
  </si>
  <si>
    <t>usmanahayatu@gmail.com</t>
  </si>
  <si>
    <t>Sunstream Technologies Limited is a pioneering Nigerian drone technology company specializing in manufacturing, deploying, and integrating drones across multiple industries. Founded in 2023 and headquartered in Kaduna, we provide innovative, cost-effective, and scalable solutions in agriculture, security, mapping, GIS, logistics, and infrastructure monitoring. Our core mission is to revolutionize industries by leveraging locally manufactured drones to enhance efficiency, data accuracy, and automation in traditionally labor-intensive processes</t>
  </si>
  <si>
    <t>Drone Technology</t>
  </si>
  <si>
    <t>https://x.com/SunstreamTech?t=fSswluST7_EZ2jEqzHjatw&amp;s=09</t>
  </si>
  <si>
    <t>Teachly</t>
  </si>
  <si>
    <t>Tokunbo Adekanla</t>
  </si>
  <si>
    <t>tokunboadekanla@gmail.com</t>
  </si>
  <si>
    <t>Teachly is connecting tutors with eager learners across the globe outside the typical academics and traditional classroom. The big concept is to learn anywhere anytime without boundary. We are empowering tutors and enabling connections both in the formal and informal sectors without looking at the typical academic environment.</t>
  </si>
  <si>
    <t>https://www.teachly.com.ng</t>
  </si>
  <si>
    <t>teeketing</t>
  </si>
  <si>
    <t>Linus Madukaife</t>
  </si>
  <si>
    <t>madukaifeol@gmail.com</t>
  </si>
  <si>
    <t>Teeketing Event Tech Services Ltd is a Nigerian startup revolutionizing event planning, management and ticketing. Our platform provides a seamless and secured solution for event organizers to sell tickets, manage attendees, easily have access to vendors, schedule and gather feedbacks and engage audiences through direct messaging and live streaming.</t>
  </si>
  <si>
    <t>Event Tech</t>
  </si>
  <si>
    <t>www.teeketing.com</t>
  </si>
  <si>
    <t>TERIXCO COMMUNICATION VENTURES</t>
  </si>
  <si>
    <t>ATULE TERUNGWA CHRISTIAN</t>
  </si>
  <si>
    <t>atulechris1@gmail.com</t>
  </si>
  <si>
    <t>Satellite-Based Environmental Monitoring using Machine Learning and AI Project Overview This project aims to develop a satellite-based environmental monitoring system using machine learning and AI to identify and detect instances of illegal mining, pipeline vandalism, flooding, deforestation, and other environmental crimes. The system will utilize satellite imagery and other relevant data sources to provide real-time insights to stakeholders.</t>
  </si>
  <si>
    <t xml:space="preserve">V&amp;H lines Tech. Enterprise </t>
  </si>
  <si>
    <t>Abraham Idris</t>
  </si>
  <si>
    <t>idrisabraham92@gmail.com</t>
  </si>
  <si>
    <t>V and H Lines Tech. Enterprise is a dynamic startup dedicated to empowering kids, young adults, and women through digital skills training. We provide hands-on learning experiences in areas like computer literacy, coding, and tech entrepreneurship. In addition to our educational programs, we offer professional services in website and software development to help individuals and businesses thrive in the digital age</t>
  </si>
  <si>
    <t>https://www.vandhlinestech.com.ng</t>
  </si>
  <si>
    <t>VitalPay</t>
  </si>
  <si>
    <t>Aaron Ejeme</t>
  </si>
  <si>
    <t>aaron@vitalpay.com</t>
  </si>
  <si>
    <t>VitalPay is an AI-powered "Healthcare Now, Pay Later" platform that makes medical care more accessible by allowing patients to receive treatment immediately and pay in manageable installments. Using AI-driven credit assessments, VitalPay enables seamless financing for healthcare services, from fertility treatments like IVF to surgeries and routine medical care. For healthcare providers, it improves patient retention and revenue while reducing financial barriers to care. Our fully digital, bank-free solution is designed to make quality healthcare affordable for everyone.</t>
  </si>
  <si>
    <t>Vizzion</t>
  </si>
  <si>
    <t>Che Yusuph</t>
  </si>
  <si>
    <t>josephdilas@gmail.com</t>
  </si>
  <si>
    <t>Vizzion is an innovative VR/AR entertainment platform that revolutionizes the way people experience movies and adventure sports. By combining cinematic virtual reality, extreme sports simulations, and real-world satellite data, Vizzion enables users to watch blockbuster movies in a 360° immersive cinema and experience thrilling activities like mountain gliding and skydiving—all from the comfort of their homes.</t>
  </si>
  <si>
    <t>VOREM</t>
  </si>
  <si>
    <t>Dominic Orume</t>
  </si>
  <si>
    <t>dominicrume@gmail.com</t>
  </si>
  <si>
    <t>SPACE , AI and blockchain</t>
  </si>
  <si>
    <t>vorem.co</t>
  </si>
  <si>
    <t>WatchersNg</t>
  </si>
  <si>
    <t>Sa'adatu Ahmad Shehu</t>
  </si>
  <si>
    <t>syenzy00@gmail.com</t>
  </si>
  <si>
    <t>Watchers.ng is a community-driven security platform that enhances public safety through real-time incident reporting and emergency response.</t>
  </si>
  <si>
    <t>WaterBrooks</t>
  </si>
  <si>
    <t>Adesoji Praise-God</t>
  </si>
  <si>
    <t>waterbrookstechnologies@gmail.com</t>
  </si>
  <si>
    <t>WaterBrooks Technologies is a climate-smart agritech startup revolutionizing food preservation and supply chains in Nigeria. We provide solar-powered, off-grid cold storage solutions embedded with IoT capabilities to extend the shelf life of perishable crops, reduce food waste, and enhance farmers' profitability.</t>
  </si>
  <si>
    <t>Workdey</t>
  </si>
  <si>
    <t>Samuel Usoroh</t>
  </si>
  <si>
    <t>samuel@workdey.co</t>
  </si>
  <si>
    <t>Workdey is a digital marketplace that connects individuals with skilled professionals for technical and non-technical tasks. Inspired by the challenges Nigerians face on global freelance platforms, Workdey provides a localized, stigma-free solution for outsourcing jobs efficiently and securely. By leveraging technology, we streamline task matching, payments, and communication to enhance accessibility and reliability in the local gig economy.</t>
  </si>
  <si>
    <t>workdey.co</t>
  </si>
  <si>
    <t>Zion Robotics</t>
  </si>
  <si>
    <t>Joshua Osu</t>
  </si>
  <si>
    <t>emekaosu@gmail.com</t>
  </si>
  <si>
    <t>We manufacture made-in-Nigeria robotics kits and Internet of Things development boards. We are the robotics development platform for African education</t>
  </si>
  <si>
    <t>https://zionrobots.com.ng</t>
  </si>
  <si>
    <t>Smooth Drive</t>
  </si>
  <si>
    <t>Smooth Drive is an innovative technology aimed at reducing road accidents and improving travel safety. By leveraging cutting-edge technologies such as IoT, machine learning, cloud computing, and artificial intelligence, SRAS identifies road anomalies (e.g., potholes, cracks, and bumps) in real-time and provides drivers with timely alerts. Equipped with sensors like accelerometers, vibration sensors, magnetometers, and gyroscopes, the system processes road condition data and recommends safer travel routes via a web application.</t>
  </si>
  <si>
    <t>Pilla Technology Resources Limited</t>
  </si>
  <si>
    <t>Dr Freeman Osonuga</t>
  </si>
  <si>
    <t>dfo@pilla.africa</t>
  </si>
  <si>
    <t>Pilla is a PropTech bank focused on closing Africa’s housing deficit through smart financial solutions. Our mission is to make homeownership more accessible and sustainable for millions across the continent, by creating convenient financial solutions for renters, landlords, real estate professionals, developers and investors</t>
  </si>
  <si>
    <t>https://www.pilla.africa/</t>
  </si>
  <si>
    <t>ABSENT (7)</t>
  </si>
  <si>
    <t>NAME</t>
  </si>
  <si>
    <t>GMAIL</t>
  </si>
  <si>
    <t>PHONE_NUMBER</t>
  </si>
  <si>
    <t>STARTUP_NAME</t>
  </si>
  <si>
    <t>STATRUP_DESCRIPTION</t>
  </si>
  <si>
    <t>Cofie Abraham</t>
  </si>
  <si>
    <t>cofie@agrisyncer.com</t>
  </si>
  <si>
    <t>AgriSync</t>
  </si>
  <si>
    <t>AgriSync Solutions is a groundbreaking Solution poised to transform agricultural practices in Nigeria by incorporating two cutting-edge technologies: Integrated Aerial Precision (IAP) and Automated IoT-Based Irrigation. This innovative fusion aims to revolutionize medium and large-scale farming across various crops, offering tailored solutions to address prevalent challenges and enhance agricultural productivity sustainably. AgriSync Solutions leverages state-of-the-art drone technology through Integrated Aerial Precision (IAP) to provide real-time data insights throughout the agricultural lifecycle</t>
  </si>
  <si>
    <t>www.agrisyncer.com</t>
  </si>
  <si>
    <t>Buhari Bilya</t>
  </si>
  <si>
    <t>bukhaarey@gmail.com</t>
  </si>
  <si>
    <t>MediWatch</t>
  </si>
  <si>
    <t>MediWatch is a space-enabled health intelligence platform that uses satellite data and AI to detect, predict, and respond to disease outbreaks in underserved communities. Built with a focus on rural and hard-to-reach regions like Jigawa State, MediWatch integrates Earth observation data—such as vegetation, flooding, and water body patterns—with AI models that analyze health reports, news, and social media to identify early signs of disease outbreaks. Through geospatial mapping and real-time alerts, the platform empowers local health authorities, clinics, and NGOs with actionable insights to respond swiftly and effectively. In areas without internet connectivity, MediWatch uses SMS to deliver outbreak warnings and clinic-level guidance. By leveraging NIGCOMSAT’s satellite infrastructure, MediWatch ensures consistent data delivery, remote health system integration, and improved emergency response. Our goal is to strengthen Nigeria’s disease surveillance ecosystem, reduce response times, and ultimately save lives through proactive, space-powered public health intelligence.</t>
  </si>
  <si>
    <t>Abdulrazak Haruna MUsa</t>
  </si>
  <si>
    <t>almustaphaabdulhameed166@gmail.com</t>
  </si>
  <si>
    <t>SpaceBridge</t>
  </si>
  <si>
    <t>Empowering education and awareness</t>
  </si>
  <si>
    <t>Isyaku Sunusi</t>
  </si>
  <si>
    <t>ishaqsunusibkd@gmail.com</t>
  </si>
  <si>
    <t>Artisan's forge</t>
  </si>
  <si>
    <t>Creative and Artistic: 1. *Digital Media Agency*: Offers creative services for branding, advertising, and content creation. 2. *Artisanal Food Company*: Develops unique and artisanal food products for local markets. 3. *Fashion Design Studio*: Creates bespoke fashion designs for individuals and businesses. 4. *Graphic Design Studio*: Offers graphic design services for branding, marketing, and advertising</t>
  </si>
  <si>
    <t>Ahmed Rufai Ibrahim</t>
  </si>
  <si>
    <t>digilands.ng@gmail.com</t>
  </si>
  <si>
    <t>DigiLands</t>
  </si>
  <si>
    <t>DigiLands is a blockchain-powered land registry and marketplace transforming land registration and ownership in Nigeria. By partnering with governments, it digitizes land records and ensures tamper-proof ownership using blockchain and GIS technology. Key features include automated ownership transfers via smart contracts, prevention of duplicate registrations with precise geolocation, and a secure marketplace for property listings.</t>
  </si>
  <si>
    <t>MUHAMMAD SANI</t>
  </si>
  <si>
    <t>msanijahun@yahoo.com</t>
  </si>
  <si>
    <t>RELIABLE INTEGRATED SERVICES</t>
  </si>
  <si>
    <t>It's a computer skill training and services created to provide basic and advanced knowledge on computer skill añd experience inorder to adopt the advanced knowledge on digitalization of the global system.</t>
  </si>
  <si>
    <t>ABDULLAHI FATIMAH</t>
  </si>
  <si>
    <t>fatimahabdullahi22x@gmail.com</t>
  </si>
  <si>
    <t>BUDESHI technology</t>
  </si>
  <si>
    <t>Budeshi Technology is a forward-thinking tech company dedicated to enhancing efficiency and transparency in organizational operations. We develop innovative digital solutions such as Amebo, Boomerang, and Gwapp, which streamline employee management, procurement, and financial operations for businesses and NGOs. Our mission is to empower organizations with data-driven tools that optimize workflows, improve compliance, and drive impactful decision-making.</t>
  </si>
  <si>
    <t xml:space="preserve">SECTOR </t>
  </si>
  <si>
    <t>COUNT</t>
  </si>
  <si>
    <t xml:space="preserve">AGRI‑tech </t>
  </si>
  <si>
    <t>Ed‑Tech</t>
  </si>
  <si>
    <t>E‑commerce</t>
  </si>
  <si>
    <t>OTHERS</t>
  </si>
</sst>
</file>

<file path=xl/styles.xml><?xml version="1.0" encoding="utf-8"?>
<styleSheet xmlns="http://schemas.openxmlformats.org/spreadsheetml/2006/main" xmlns:x14ac="http://schemas.microsoft.com/office/spreadsheetml/2009/9/ac" xmlns:mc="http://schemas.openxmlformats.org/markup-compatibility/2006">
  <fonts count="41">
    <font>
      <sz val="11.0"/>
      <color theme="1"/>
      <name val="Calibri"/>
      <scheme val="minor"/>
    </font>
    <font>
      <sz val="15.0"/>
      <color theme="1"/>
      <name val="Calibri"/>
      <scheme val="minor"/>
    </font>
    <font>
      <b/>
      <sz val="15.0"/>
      <color theme="1"/>
      <name val="Calibri"/>
      <scheme val="minor"/>
    </font>
    <font>
      <u/>
      <sz val="15.0"/>
      <color rgb="FF0000FF"/>
      <name val="Roboto"/>
    </font>
    <font>
      <u/>
      <sz val="15.0"/>
      <color rgb="FF0000FF"/>
      <name val="Roboto"/>
    </font>
    <font>
      <u/>
      <sz val="15.0"/>
      <color rgb="FF0000FF"/>
      <name val="Roboto"/>
    </font>
    <font>
      <u/>
      <sz val="15.0"/>
      <color rgb="FF0000FF"/>
      <name val="Roboto"/>
    </font>
    <font>
      <u/>
      <sz val="15.0"/>
      <color rgb="FF0000FF"/>
      <name val="Roboto"/>
    </font>
    <font>
      <u/>
      <sz val="15.0"/>
      <color rgb="FF0000FF"/>
      <name val="Roboto"/>
    </font>
    <font>
      <u/>
      <sz val="15.0"/>
      <color rgb="FF0000FF"/>
      <name val="Roboto"/>
    </font>
    <font>
      <u/>
      <sz val="15.0"/>
      <color rgb="FF0000FF"/>
      <name val="Roboto"/>
    </font>
    <font>
      <u/>
      <sz val="15.0"/>
      <color rgb="FF0000FF"/>
      <name val="Roboto"/>
    </font>
    <font>
      <u/>
      <sz val="15.0"/>
      <color rgb="FF0000FF"/>
      <name val="Roboto"/>
    </font>
    <font>
      <u/>
      <sz val="15.0"/>
      <color rgb="FF0000FF"/>
      <name val="Roboto"/>
    </font>
    <font>
      <u/>
      <sz val="15.0"/>
      <color theme="1"/>
      <name val="Calibri"/>
      <scheme val="minor"/>
    </font>
    <font>
      <u/>
      <sz val="15.0"/>
      <color rgb="FF0000FF"/>
      <name val="Roboto"/>
    </font>
    <font>
      <u/>
      <sz val="15.0"/>
      <color rgb="FF434343"/>
      <name val="Roboto"/>
    </font>
    <font>
      <u/>
      <sz val="15.0"/>
      <color rgb="FF0000FF"/>
      <name val="Roboto"/>
    </font>
    <font>
      <u/>
      <sz val="15.0"/>
      <color rgb="FF0000FF"/>
      <name val="Roboto"/>
    </font>
    <font>
      <u/>
      <sz val="15.0"/>
      <color rgb="FF0000FF"/>
      <name val="Roboto"/>
    </font>
    <font>
      <u/>
      <sz val="15.0"/>
      <color rgb="FF0000FF"/>
      <name val="Roboto"/>
    </font>
    <font>
      <u/>
      <sz val="15.0"/>
      <color rgb="FF0000FF"/>
      <name val="Roboto"/>
    </font>
    <font>
      <sz val="15.0"/>
      <color theme="1"/>
      <name val="Roboto"/>
    </font>
    <font>
      <sz val="15.0"/>
      <color rgb="FF434343"/>
      <name val="Roboto"/>
    </font>
    <font>
      <sz val="15.0"/>
      <color rgb="FFD4EDBC"/>
      <name val="Roboto"/>
    </font>
    <font>
      <u/>
      <sz val="15.0"/>
      <color rgb="FF434343"/>
      <name val="Roboto"/>
    </font>
    <font>
      <u/>
      <sz val="15.0"/>
      <color rgb="FF434343"/>
      <name val="Roboto"/>
    </font>
    <font>
      <sz val="11.0"/>
      <color theme="1"/>
      <name val="Calibri"/>
    </font>
    <font>
      <sz val="14.0"/>
      <color theme="1"/>
      <name val="Arial"/>
    </font>
    <font>
      <color theme="1"/>
      <name val="Calibri"/>
      <scheme val="minor"/>
    </font>
    <font>
      <u/>
      <sz val="14.0"/>
      <color rgb="FF0000FF"/>
      <name val="Arial"/>
    </font>
    <font>
      <u/>
      <sz val="14.0"/>
      <color rgb="FF0000FF"/>
      <name val="Arial"/>
    </font>
    <font>
      <b/>
      <color theme="1"/>
      <name val="Calibri"/>
      <scheme val="minor"/>
    </font>
    <font>
      <sz val="24.0"/>
      <color theme="1"/>
      <name val="Calibri"/>
      <scheme val="minor"/>
    </font>
    <font>
      <sz val="34.0"/>
      <color rgb="FFFFFFFF"/>
      <name val="Calibri"/>
      <scheme val="minor"/>
    </font>
    <font>
      <sz val="34.0"/>
      <color theme="0"/>
      <name val="Calibri"/>
      <scheme val="minor"/>
    </font>
    <font>
      <u/>
      <color theme="1"/>
      <name val="Calibri"/>
      <scheme val="minor"/>
    </font>
    <font>
      <u/>
      <color theme="1"/>
      <name val="Calibri"/>
      <scheme val="minor"/>
    </font>
    <font>
      <u/>
      <color theme="1"/>
      <name val="Calibri"/>
      <scheme val="minor"/>
    </font>
    <font>
      <sz val="20.0"/>
      <color theme="1"/>
      <name val="Calibri"/>
      <scheme val="minor"/>
    </font>
    <font/>
  </fonts>
  <fills count="6">
    <fill>
      <patternFill patternType="none"/>
    </fill>
    <fill>
      <patternFill patternType="lightGray"/>
    </fill>
    <fill>
      <patternFill patternType="solid">
        <fgColor rgb="FFFFFFFF"/>
        <bgColor rgb="FFFFFFFF"/>
      </patternFill>
    </fill>
    <fill>
      <patternFill patternType="solid">
        <fgColor rgb="FFF6F8F9"/>
        <bgColor rgb="FFF6F8F9"/>
      </patternFill>
    </fill>
    <fill>
      <patternFill patternType="solid">
        <fgColor rgb="FF46BDC6"/>
        <bgColor rgb="FF46BDC6"/>
      </patternFill>
    </fill>
    <fill>
      <patternFill patternType="solid">
        <fgColor rgb="FFFF0000"/>
        <bgColor rgb="FFFF0000"/>
      </patternFill>
    </fill>
  </fills>
  <borders count="17">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D9D9D9"/>
      </left>
      <right style="thin">
        <color rgb="FFD9D9D9"/>
      </right>
      <top style="thin">
        <color rgb="FFD9D9D9"/>
      </top>
      <bottom style="thin">
        <color rgb="FFD9D9D9"/>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FFFFFF"/>
      </right>
      <top style="thin">
        <color rgb="FFFFFFFF"/>
      </top>
      <bottom style="thin">
        <color rgb="FF284E3F"/>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top" wrapText="0"/>
    </xf>
    <xf borderId="2" fillId="0" fontId="2" numFmtId="0" xfId="0" applyAlignment="1" applyBorder="1" applyFont="1">
      <alignment horizontal="center" readingOrder="0" shrinkToFit="0" vertical="top"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0"/>
    </xf>
    <xf borderId="4" fillId="0" fontId="1" numFmtId="0" xfId="0" applyAlignment="1" applyBorder="1" applyFont="1">
      <alignment horizontal="left" shrinkToFit="0" vertical="top"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2" fontId="1" numFmtId="0" xfId="0" applyAlignment="1" applyBorder="1" applyFill="1" applyFont="1">
      <alignment shrinkToFit="0" vertical="center" wrapText="1"/>
    </xf>
    <xf borderId="5" fillId="2" fontId="1" numFmtId="0" xfId="0" applyAlignment="1" applyBorder="1" applyFont="1">
      <alignment shrinkToFit="0" vertical="center" wrapText="0"/>
    </xf>
    <xf borderId="5" fillId="2" fontId="1" numFmtId="0" xfId="0" applyAlignment="1" applyBorder="1" applyFont="1">
      <alignment horizontal="right" shrinkToFit="0" vertical="center" wrapText="1"/>
    </xf>
    <xf borderId="6" fillId="2" fontId="1" numFmtId="0" xfId="0" applyAlignment="1" applyBorder="1" applyFont="1">
      <alignment horizontal="right" shrinkToFit="0" vertical="center" wrapText="1"/>
    </xf>
    <xf borderId="7" fillId="0" fontId="1" numFmtId="0" xfId="0" applyAlignment="1" applyBorder="1" applyFont="1">
      <alignment horizontal="left" shrinkToFit="0" vertical="top" wrapText="0"/>
    </xf>
    <xf borderId="8" fillId="0" fontId="1" numFmtId="0" xfId="0" applyAlignment="1" applyBorder="1" applyFont="1">
      <alignment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2" fontId="1" numFmtId="0" xfId="0" applyAlignment="1" applyBorder="1" applyFont="1">
      <alignment shrinkToFit="0" vertical="center" wrapText="1"/>
    </xf>
    <xf borderId="8" fillId="2" fontId="1" numFmtId="0" xfId="0" applyAlignment="1" applyBorder="1" applyFont="1">
      <alignment shrinkToFit="0" vertical="center" wrapText="0"/>
    </xf>
    <xf borderId="8" fillId="2" fontId="1" numFmtId="0" xfId="0" applyAlignment="1" applyBorder="1" applyFont="1">
      <alignment horizontal="right" shrinkToFit="0" vertical="center" wrapText="1"/>
    </xf>
    <xf borderId="8" fillId="2" fontId="3" numFmtId="0" xfId="0" applyAlignment="1" applyBorder="1" applyFont="1">
      <alignment shrinkToFit="0" vertical="center" wrapText="0"/>
    </xf>
    <xf borderId="8" fillId="3" fontId="4" numFmtId="0" xfId="0" applyAlignment="1" applyBorder="1" applyFill="1" applyFont="1">
      <alignment horizontal="right" shrinkToFit="0" vertical="center" wrapText="1"/>
    </xf>
    <xf borderId="9" fillId="3" fontId="1" numFmtId="0" xfId="0" applyAlignment="1" applyBorder="1" applyFont="1">
      <alignment horizontal="right" shrinkToFit="0" vertical="center" wrapText="1"/>
    </xf>
    <xf borderId="5" fillId="0" fontId="1" numFmtId="0" xfId="0" applyAlignment="1" applyBorder="1" applyFont="1">
      <alignment shrinkToFit="0" vertical="center" wrapText="0"/>
    </xf>
    <xf borderId="5" fillId="2" fontId="5" numFmtId="0" xfId="0" applyAlignment="1" applyBorder="1" applyFont="1">
      <alignment shrinkToFit="0" vertical="center" wrapText="0"/>
    </xf>
    <xf borderId="5" fillId="2" fontId="6" numFmtId="0" xfId="0" applyAlignment="1" applyBorder="1" applyFont="1">
      <alignment horizontal="right" shrinkToFit="0" vertical="center" wrapText="1"/>
    </xf>
    <xf borderId="8" fillId="3" fontId="1" numFmtId="0" xfId="0" applyAlignment="1" applyBorder="1" applyFont="1">
      <alignment shrinkToFit="0" vertical="center" wrapText="1"/>
    </xf>
    <xf borderId="8" fillId="3" fontId="1" numFmtId="0" xfId="0" applyAlignment="1" applyBorder="1" applyFont="1">
      <alignment horizontal="right" shrinkToFit="0" vertical="center" wrapText="1"/>
    </xf>
    <xf borderId="5" fillId="2" fontId="7" numFmtId="0" xfId="0" applyAlignment="1" applyBorder="1" applyFont="1">
      <alignment shrinkToFit="0" vertical="center" wrapText="1"/>
    </xf>
    <xf borderId="7" fillId="0" fontId="1" numFmtId="0" xfId="0" applyAlignment="1" applyBorder="1" applyFont="1">
      <alignment horizontal="left" readingOrder="0" shrinkToFit="0" vertical="top" wrapText="0"/>
    </xf>
    <xf borderId="8" fillId="2" fontId="8" numFmtId="0" xfId="0" applyAlignment="1" applyBorder="1" applyFont="1">
      <alignment shrinkToFit="0" vertical="center" wrapText="1"/>
    </xf>
    <xf borderId="5" fillId="3" fontId="1" numFmtId="0" xfId="0" applyAlignment="1" applyBorder="1" applyFont="1">
      <alignment shrinkToFit="0" vertical="center" wrapText="0"/>
    </xf>
    <xf borderId="5" fillId="2" fontId="1" numFmtId="0" xfId="0" applyAlignment="1" applyBorder="1" applyFont="1">
      <alignment horizontal="right" shrinkToFit="0" vertical="center" wrapText="0"/>
    </xf>
    <xf borderId="5" fillId="3" fontId="1" numFmtId="0" xfId="0" applyAlignment="1" applyBorder="1" applyFont="1">
      <alignment horizontal="right" shrinkToFit="0" vertical="center" wrapText="0"/>
    </xf>
    <xf borderId="6" fillId="3" fontId="1" numFmtId="0" xfId="0" applyAlignment="1" applyBorder="1" applyFont="1">
      <alignment horizontal="right" shrinkToFit="0" vertical="center" wrapText="0"/>
    </xf>
    <xf borderId="8" fillId="2" fontId="1" numFmtId="0" xfId="0" applyAlignment="1" applyBorder="1" applyFont="1">
      <alignment horizontal="right" shrinkToFit="0" vertical="center" wrapText="0"/>
    </xf>
    <xf borderId="9" fillId="2" fontId="1" numFmtId="0" xfId="0" applyAlignment="1" applyBorder="1" applyFont="1">
      <alignment horizontal="right" shrinkToFit="0" vertical="center" wrapText="0"/>
    </xf>
    <xf borderId="8" fillId="3" fontId="1" numFmtId="0" xfId="0" applyAlignment="1" applyBorder="1" applyFont="1">
      <alignment shrinkToFit="0" vertical="center" wrapText="0"/>
    </xf>
    <xf borderId="8" fillId="3" fontId="1" numFmtId="0" xfId="0" applyAlignment="1" applyBorder="1" applyFont="1">
      <alignment horizontal="right" shrinkToFit="0" vertical="center" wrapText="0"/>
    </xf>
    <xf borderId="9" fillId="3" fontId="1" numFmtId="0" xfId="0" applyAlignment="1" applyBorder="1" applyFont="1">
      <alignment horizontal="right" shrinkToFit="0" vertical="center" wrapText="0"/>
    </xf>
    <xf borderId="5" fillId="3" fontId="9" numFmtId="0" xfId="0" applyAlignment="1" applyBorder="1" applyFont="1">
      <alignment horizontal="right" shrinkToFit="0" vertical="center" wrapText="0"/>
    </xf>
    <xf borderId="8" fillId="2" fontId="10" numFmtId="0" xfId="0" applyAlignment="1" applyBorder="1" applyFont="1">
      <alignment horizontal="right" shrinkToFit="0" vertical="center" wrapText="0"/>
    </xf>
    <xf borderId="8" fillId="3" fontId="11" numFmtId="0" xfId="0" applyAlignment="1" applyBorder="1" applyFont="1">
      <alignment horizontal="right" shrinkToFit="0" vertical="center" wrapText="0"/>
    </xf>
    <xf borderId="5" fillId="2" fontId="12" numFmtId="0" xfId="0" applyAlignment="1" applyBorder="1" applyFont="1">
      <alignment horizontal="right" shrinkToFit="0" vertical="center" wrapText="0"/>
    </xf>
    <xf borderId="6" fillId="2" fontId="1" numFmtId="0" xfId="0" applyAlignment="1" applyBorder="1" applyFont="1">
      <alignment horizontal="right" shrinkToFit="0" vertical="center" wrapText="0"/>
    </xf>
    <xf borderId="8" fillId="3" fontId="13" numFmtId="0" xfId="0" applyAlignment="1" applyBorder="1" applyFont="1">
      <alignment shrinkToFit="0" vertical="center" wrapText="0"/>
    </xf>
    <xf borderId="9" fillId="0" fontId="1" numFmtId="0" xfId="0" applyAlignment="1" applyBorder="1" applyFont="1">
      <alignment shrinkToFit="0" vertical="center" wrapText="0"/>
    </xf>
    <xf borderId="6" fillId="0" fontId="1" numFmtId="0" xfId="0" applyAlignment="1" applyBorder="1" applyFont="1">
      <alignment shrinkToFit="0" vertical="center" wrapText="0"/>
    </xf>
    <xf borderId="7" fillId="0" fontId="1" numFmtId="0" xfId="0" applyAlignment="1" applyBorder="1" applyFont="1">
      <alignment shrinkToFit="0" vertical="center" wrapText="0"/>
    </xf>
    <xf borderId="9" fillId="0" fontId="1" numFmtId="0" xfId="0" applyAlignment="1" applyBorder="1" applyFont="1">
      <alignment shrinkToFit="0" vertical="center" wrapText="0"/>
    </xf>
    <xf borderId="6" fillId="0" fontId="1" numFmtId="0" xfId="0" applyAlignment="1" applyBorder="1" applyFont="1">
      <alignment shrinkToFit="0" vertical="center" wrapText="0"/>
    </xf>
    <xf borderId="5" fillId="2" fontId="1" numFmtId="0" xfId="0" applyAlignment="1" applyBorder="1" applyFont="1">
      <alignment horizontal="center" shrinkToFit="0" vertical="center" wrapText="0"/>
    </xf>
    <xf borderId="5" fillId="2" fontId="14" numFmtId="0" xfId="0" applyAlignment="1" applyBorder="1" applyFont="1">
      <alignment horizontal="center" shrinkToFit="0" vertical="center" wrapText="0"/>
    </xf>
    <xf borderId="5" fillId="2" fontId="15" numFmtId="0" xfId="0" applyAlignment="1" applyBorder="1" applyFont="1">
      <alignment horizontal="center" shrinkToFit="0" vertical="center" wrapText="0"/>
    </xf>
    <xf borderId="8" fillId="2" fontId="16"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shrinkToFit="0" vertical="center" wrapText="0"/>
    </xf>
    <xf borderId="8" fillId="0" fontId="1" numFmtId="0" xfId="0" applyAlignment="1" applyBorder="1" applyFont="1">
      <alignment readingOrder="0" shrinkToFit="0" vertical="center" wrapText="0"/>
    </xf>
    <xf borderId="8" fillId="2" fontId="1" numFmtId="0" xfId="0" applyAlignment="1" applyBorder="1" applyFont="1">
      <alignment horizontal="center" shrinkToFit="0" vertical="center" wrapText="0"/>
    </xf>
    <xf borderId="8" fillId="3" fontId="1" numFmtId="0" xfId="0" applyAlignment="1" applyBorder="1" applyFont="1">
      <alignment horizontal="center" shrinkToFit="0" vertical="center" wrapText="0"/>
    </xf>
    <xf borderId="8" fillId="2" fontId="17" numFmtId="0" xfId="0" applyAlignment="1" applyBorder="1" applyFont="1">
      <alignment horizontal="center" shrinkToFit="0" vertical="center" wrapText="0"/>
    </xf>
    <xf borderId="8" fillId="3" fontId="18" numFmtId="0" xfId="0" applyAlignment="1" applyBorder="1" applyFont="1">
      <alignment horizontal="center" shrinkToFit="0" vertical="center" wrapText="0"/>
    </xf>
    <xf borderId="5" fillId="4" fontId="1" numFmtId="0" xfId="0" applyAlignment="1" applyBorder="1" applyFill="1" applyFont="1">
      <alignment shrinkToFit="0" vertical="center" wrapText="0"/>
    </xf>
    <xf borderId="5" fillId="4" fontId="1" numFmtId="0" xfId="0" applyAlignment="1" applyBorder="1" applyFont="1">
      <alignment horizontal="right" shrinkToFit="0" vertical="center" wrapText="0"/>
    </xf>
    <xf borderId="5" fillId="4" fontId="1" numFmtId="0" xfId="0" applyAlignment="1" applyBorder="1" applyFont="1">
      <alignment shrinkToFit="0" vertical="center" wrapText="1"/>
    </xf>
    <xf borderId="5" fillId="4" fontId="19" numFmtId="0" xfId="0" applyAlignment="1" applyBorder="1" applyFont="1">
      <alignment shrinkToFit="0" vertical="center" wrapText="0"/>
    </xf>
    <xf borderId="5" fillId="4" fontId="20" numFmtId="0" xfId="0" applyAlignment="1" applyBorder="1" applyFont="1">
      <alignment horizontal="right" shrinkToFit="0" vertical="center" wrapText="0"/>
    </xf>
    <xf borderId="5" fillId="3" fontId="21" numFmtId="0" xfId="0" applyAlignment="1" applyBorder="1" applyFont="1">
      <alignment shrinkToFit="0" vertical="center" wrapText="0"/>
    </xf>
    <xf borderId="4" fillId="2" fontId="22" numFmtId="0" xfId="0" applyAlignment="1" applyBorder="1" applyFont="1">
      <alignment readingOrder="0" shrinkToFit="0" vertical="top" wrapText="0"/>
    </xf>
    <xf borderId="5" fillId="2" fontId="23" numFmtId="0" xfId="0" applyAlignment="1" applyBorder="1" applyFont="1">
      <alignment horizontal="right" shrinkToFit="0" vertical="center" wrapText="0"/>
    </xf>
    <xf borderId="5" fillId="2" fontId="23" numFmtId="0" xfId="0" applyAlignment="1" applyBorder="1" applyFont="1">
      <alignment shrinkToFit="0" vertical="center" wrapText="0"/>
    </xf>
    <xf borderId="5" fillId="2" fontId="24" numFmtId="0" xfId="0" applyAlignment="1" applyBorder="1" applyFont="1">
      <alignment shrinkToFit="0" vertical="center" wrapText="0"/>
    </xf>
    <xf borderId="5" fillId="2" fontId="23" numFmtId="0" xfId="0" applyAlignment="1" applyBorder="1" applyFont="1">
      <alignment horizontal="right" shrinkToFit="0" vertical="center" wrapText="0"/>
    </xf>
    <xf borderId="5" fillId="2" fontId="23" numFmtId="0" xfId="0" applyAlignment="1" applyBorder="1" applyFont="1">
      <alignment readingOrder="0" shrinkToFit="0" vertical="center" wrapText="1"/>
    </xf>
    <xf borderId="5" fillId="2" fontId="25" numFmtId="0" xfId="0" applyAlignment="1" applyBorder="1" applyFont="1">
      <alignment shrinkToFit="0" vertical="center" wrapText="0"/>
    </xf>
    <xf borderId="5" fillId="2" fontId="26" numFmtId="0" xfId="0" applyAlignment="1" applyBorder="1" applyFont="1">
      <alignment horizontal="right" shrinkToFit="0" vertical="center" wrapText="0"/>
    </xf>
    <xf borderId="6" fillId="2" fontId="27" numFmtId="0" xfId="0" applyAlignment="1" applyBorder="1" applyFont="1">
      <alignment shrinkToFit="0" vertical="center" wrapText="0"/>
    </xf>
    <xf borderId="10" fillId="2" fontId="28" numFmtId="0" xfId="0" applyAlignment="1" applyBorder="1" applyFont="1">
      <alignment shrinkToFit="0" vertical="center" wrapText="1"/>
    </xf>
    <xf borderId="11" fillId="0" fontId="29" numFmtId="0" xfId="0" applyAlignment="1" applyBorder="1" applyFont="1">
      <alignment readingOrder="0" shrinkToFit="0" vertical="center" wrapText="0"/>
    </xf>
    <xf borderId="11" fillId="0" fontId="29" numFmtId="0" xfId="0" applyAlignment="1" applyBorder="1" applyFont="1">
      <alignment readingOrder="0" shrinkToFit="0" vertical="center" wrapText="0"/>
    </xf>
    <xf borderId="11" fillId="0" fontId="29" numFmtId="0" xfId="0" applyAlignment="1" applyBorder="1" applyFont="1">
      <alignment readingOrder="0" shrinkToFit="0" vertical="center" wrapText="0"/>
    </xf>
    <xf borderId="10" fillId="2" fontId="28" numFmtId="0" xfId="0" applyAlignment="1" applyBorder="1" applyFont="1">
      <alignment readingOrder="0" shrinkToFit="0" vertical="center" wrapText="1"/>
    </xf>
    <xf borderId="10" fillId="2" fontId="30" numFmtId="0" xfId="0" applyAlignment="1" applyBorder="1" applyFont="1">
      <alignment shrinkToFit="0" vertical="center" wrapText="1"/>
    </xf>
    <xf borderId="10" fillId="2" fontId="31" numFmtId="0" xfId="0" applyAlignment="1" applyBorder="1" applyFont="1">
      <alignment horizontal="right" shrinkToFit="0" vertical="center" wrapText="1"/>
    </xf>
    <xf borderId="12" fillId="0" fontId="29" numFmtId="0" xfId="0" applyAlignment="1" applyBorder="1" applyFont="1">
      <alignment shrinkToFit="0" vertical="center" wrapText="0"/>
    </xf>
    <xf borderId="0" fillId="0" fontId="29" numFmtId="0" xfId="0" applyAlignment="1" applyFont="1">
      <alignment horizontal="left"/>
    </xf>
    <xf borderId="0" fillId="0" fontId="32" numFmtId="0" xfId="0" applyAlignment="1" applyFont="1">
      <alignment horizontal="center" readingOrder="0"/>
    </xf>
    <xf borderId="0" fillId="0" fontId="29" numFmtId="0" xfId="0" applyAlignment="1" applyFont="1">
      <alignment shrinkToFit="0" wrapText="0"/>
    </xf>
    <xf borderId="0" fillId="0" fontId="29" numFmtId="0" xfId="0" applyAlignment="1" applyFont="1">
      <alignment shrinkToFit="0" wrapText="1"/>
    </xf>
    <xf borderId="0" fillId="0" fontId="33" numFmtId="0" xfId="0" applyAlignment="1" applyFont="1">
      <alignment horizontal="left"/>
    </xf>
    <xf borderId="0" fillId="5" fontId="34" numFmtId="0" xfId="0" applyAlignment="1" applyFill="1" applyFont="1">
      <alignment horizontal="center" readingOrder="0"/>
    </xf>
    <xf borderId="0" fillId="3" fontId="35" numFmtId="0" xfId="0" applyAlignment="1" applyFont="1">
      <alignment horizontal="center" readingOrder="0"/>
    </xf>
    <xf borderId="1" fillId="0" fontId="29" numFmtId="0" xfId="0" applyAlignment="1" applyBorder="1" applyFont="1">
      <alignment horizontal="left" readingOrder="0" shrinkToFit="0" vertical="center" wrapText="0"/>
    </xf>
    <xf borderId="2" fillId="0" fontId="29" numFmtId="0" xfId="0" applyAlignment="1" applyBorder="1" applyFont="1">
      <alignment horizontal="left" readingOrder="0" shrinkToFit="0" vertical="center" wrapText="0"/>
    </xf>
    <xf borderId="2" fillId="0" fontId="29" numFmtId="0" xfId="0" applyAlignment="1" applyBorder="1" applyFont="1">
      <alignment horizontal="left" readingOrder="0" shrinkToFit="0" vertical="center" wrapText="0"/>
    </xf>
    <xf borderId="3" fillId="0" fontId="29" numFmtId="0" xfId="0" applyAlignment="1" applyBorder="1" applyFont="1">
      <alignment horizontal="left" readingOrder="0" shrinkToFit="0" vertical="center" wrapText="0"/>
    </xf>
    <xf borderId="4" fillId="0" fontId="29" numFmtId="0" xfId="0" applyAlignment="1" applyBorder="1" applyFont="1">
      <alignment shrinkToFit="0" vertical="center" wrapText="0"/>
    </xf>
    <xf borderId="5" fillId="0" fontId="36" numFmtId="49" xfId="0" applyAlignment="1" applyBorder="1" applyFont="1" applyNumberFormat="1">
      <alignment shrinkToFit="0" vertical="center" wrapText="0"/>
    </xf>
    <xf borderId="5" fillId="0" fontId="29" numFmtId="0" xfId="0" applyAlignment="1" applyBorder="1" applyFont="1">
      <alignment shrinkToFit="0" vertical="center" wrapText="0"/>
    </xf>
    <xf borderId="5" fillId="0" fontId="29" numFmtId="0" xfId="0" applyAlignment="1" applyBorder="1" applyFont="1">
      <alignment shrinkToFit="0" vertical="center" wrapText="0"/>
    </xf>
    <xf borderId="6" fillId="0" fontId="29" numFmtId="0" xfId="0" applyAlignment="1" applyBorder="1" applyFont="1">
      <alignment shrinkToFit="0" vertical="center" wrapText="0"/>
    </xf>
    <xf borderId="7" fillId="0" fontId="29" numFmtId="0" xfId="0" applyAlignment="1" applyBorder="1" applyFont="1">
      <alignment shrinkToFit="0" vertical="center" wrapText="0"/>
    </xf>
    <xf borderId="8" fillId="0" fontId="37" numFmtId="49" xfId="0" applyAlignment="1" applyBorder="1" applyFont="1" applyNumberFormat="1">
      <alignment shrinkToFit="0" vertical="center" wrapText="0"/>
    </xf>
    <xf borderId="8" fillId="0" fontId="29" numFmtId="0" xfId="0" applyAlignment="1" applyBorder="1" applyFont="1">
      <alignment shrinkToFit="0" vertical="center" wrapText="0"/>
    </xf>
    <xf borderId="8" fillId="0" fontId="29" numFmtId="0" xfId="0" applyAlignment="1" applyBorder="1" applyFont="1">
      <alignment shrinkToFit="0" vertical="center" wrapText="0"/>
    </xf>
    <xf borderId="9" fillId="0" fontId="29" numFmtId="0" xfId="0" applyAlignment="1" applyBorder="1" applyFont="1">
      <alignment shrinkToFit="0" vertical="center" wrapText="0"/>
    </xf>
    <xf borderId="13" fillId="0" fontId="29" numFmtId="0" xfId="0" applyAlignment="1" applyBorder="1" applyFont="1">
      <alignment shrinkToFit="0" vertical="center" wrapText="0"/>
    </xf>
    <xf borderId="11" fillId="0" fontId="38" numFmtId="49" xfId="0" applyAlignment="1" applyBorder="1" applyFont="1" applyNumberFormat="1">
      <alignment shrinkToFit="0" vertical="center" wrapText="0"/>
    </xf>
    <xf borderId="11" fillId="0" fontId="29" numFmtId="0" xfId="0" applyAlignment="1" applyBorder="1" applyFont="1">
      <alignment shrinkToFit="0" vertical="center" wrapText="0"/>
    </xf>
    <xf borderId="11" fillId="0" fontId="29" numFmtId="0" xfId="0" applyAlignment="1" applyBorder="1" applyFont="1">
      <alignment shrinkToFit="0" vertical="center" wrapText="0"/>
    </xf>
    <xf borderId="12" fillId="0" fontId="29" numFmtId="0" xfId="0" applyAlignment="1" applyBorder="1" applyFont="1">
      <alignment shrinkToFit="0" vertical="center" wrapText="0"/>
    </xf>
    <xf borderId="14" fillId="0" fontId="32" numFmtId="0" xfId="0" applyAlignment="1" applyBorder="1" applyFont="1">
      <alignment horizontal="left" readingOrder="0"/>
    </xf>
    <xf borderId="14" fillId="0" fontId="32" numFmtId="0" xfId="0" applyAlignment="1" applyBorder="1" applyFont="1">
      <alignment readingOrder="0"/>
    </xf>
    <xf borderId="14" fillId="0" fontId="29" numFmtId="0" xfId="0" applyAlignment="1" applyBorder="1" applyFont="1">
      <alignment readingOrder="0"/>
    </xf>
    <xf borderId="0" fillId="0" fontId="39" numFmtId="0" xfId="0" applyAlignment="1" applyFont="1">
      <alignment readingOrder="0" shrinkToFit="0" wrapText="1"/>
    </xf>
    <xf borderId="0" fillId="0" fontId="29" numFmtId="0" xfId="0" applyAlignment="1" applyFont="1">
      <alignment readingOrder="0"/>
    </xf>
    <xf borderId="15" fillId="0" fontId="39" numFmtId="0" xfId="0" applyAlignment="1" applyBorder="1" applyFont="1">
      <alignment readingOrder="0" shrinkToFit="0" wrapText="1"/>
    </xf>
    <xf borderId="16" fillId="0" fontId="40" numFmtId="0" xfId="0" applyBorder="1" applyFont="1"/>
    <xf borderId="14" fillId="0" fontId="29" numFmtId="0" xfId="0" applyBorder="1" applyFont="1"/>
    <xf borderId="14" fillId="0" fontId="29" numFmtId="0" xfId="0" applyAlignment="1" applyBorder="1" applyFont="1">
      <alignment shrinkToFit="0" wrapText="1"/>
    </xf>
    <xf borderId="14" fillId="0" fontId="29" numFmtId="0" xfId="0" applyAlignment="1" applyBorder="1" applyFont="1">
      <alignment shrinkToFit="0"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Sheet1-style">
      <tableStyleElement dxfId="1" type="headerRow"/>
      <tableStyleElement dxfId="2" type="firstRowStripe"/>
      <tableStyleElement dxfId="3" type="secondRowStripe"/>
    </tableStyle>
    <tableStyle count="3" pivot="0" name="Sheet1-style 2">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Q84" displayName="Table1" name="Table1" id="1">
  <autoFilter ref="$A$1:$Q$84"/>
  <tableColumns count="17">
    <tableColumn name="Startup Name" id="1"/>
    <tableColumn name="Total Responses" id="2"/>
    <tableColumn name="Maybe" id="3"/>
    <tableColumn name="No" id="4"/>
    <tableColumn name="Yes" id="5"/>
    <tableColumn name="Maureen" id="6"/>
    <tableColumn name="Nath" id="7"/>
    <tableColumn name="FINAL DECISION" id="8"/>
    <tableColumn name="NAME " id="9"/>
    <tableColumn name="GENDER" id="10"/>
    <tableColumn name="EMAIL" id="11"/>
    <tableColumn name="PHONE NUMBER" id="12"/>
    <tableColumn name="STARTUP DESCRIPTION" id="13"/>
    <tableColumn name="SECTOR" id="14"/>
    <tableColumn name="WEBSITE" id="15"/>
    <tableColumn name="INITIAL EVALUATION SCORE" id="16"/>
    <tableColumn name="Column 11" id="17"/>
  </tableColumns>
  <tableStyleInfo name="Sheet1-style" showColumnStripes="0" showFirstColumn="1" showLastColumn="1" showRowStripes="1"/>
</table>
</file>

<file path=xl/tables/table2.xml><?xml version="1.0" encoding="utf-8"?>
<table xmlns="http://schemas.openxmlformats.org/spreadsheetml/2006/main" ref="A90:H97" displayName="ABSENT" name="ABSENT" id="2">
  <tableColumns count="8">
    <tableColumn name="NAME" id="1"/>
    <tableColumn name="GMAIL" id="2"/>
    <tableColumn name="PHONE_NUMBER" id="3"/>
    <tableColumn name="STARTUP_NAME" id="4"/>
    <tableColumn name="STATRUP_DESCRIPTION" id="5"/>
    <tableColumn name="SECTOR" id="6"/>
    <tableColumn name="WEBSITE" id="7"/>
    <tableColumn name="INITIAL EVALUATION SCORE" id="8"/>
  </tableColumns>
  <tableStyleInfo name="Sheet1-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geonet.geoinc.co/" TargetMode="External"/><Relationship Id="rId42" Type="http://schemas.openxmlformats.org/officeDocument/2006/relationships/hyperlink" Target="https://geonet.geoinc.co/" TargetMode="External"/><Relationship Id="rId41" Type="http://schemas.openxmlformats.org/officeDocument/2006/relationships/hyperlink" Target="https://geonet.geoinc.co/" TargetMode="External"/><Relationship Id="rId44" Type="http://schemas.openxmlformats.org/officeDocument/2006/relationships/hyperlink" Target="http://www.greenacumen.com" TargetMode="External"/><Relationship Id="rId43" Type="http://schemas.openxmlformats.org/officeDocument/2006/relationships/hyperlink" Target="https://geonet.geoinc.co/" TargetMode="External"/><Relationship Id="rId46" Type="http://schemas.openxmlformats.org/officeDocument/2006/relationships/hyperlink" Target="http://www.greenbii.com" TargetMode="External"/><Relationship Id="rId45" Type="http://schemas.openxmlformats.org/officeDocument/2006/relationships/hyperlink" Target="http://www.greenacumen.com" TargetMode="External"/><Relationship Id="rId107" Type="http://schemas.openxmlformats.org/officeDocument/2006/relationships/hyperlink" Target="https://www.pilla.africa/" TargetMode="External"/><Relationship Id="rId106" Type="http://schemas.openxmlformats.org/officeDocument/2006/relationships/hyperlink" Target="https://smart-route-five.vercel.app/" TargetMode="External"/><Relationship Id="rId105" Type="http://schemas.openxmlformats.org/officeDocument/2006/relationships/hyperlink" Target="https://zionrobots.com.ng" TargetMode="External"/><Relationship Id="rId104" Type="http://schemas.openxmlformats.org/officeDocument/2006/relationships/hyperlink" Target="https://zionrobots.com.ng" TargetMode="External"/><Relationship Id="rId109" Type="http://schemas.openxmlformats.org/officeDocument/2006/relationships/hyperlink" Target="mailto:cofie@agrisyncer.com" TargetMode="External"/><Relationship Id="rId108" Type="http://schemas.openxmlformats.org/officeDocument/2006/relationships/hyperlink" Target="https://www.pilla.africa/" TargetMode="External"/><Relationship Id="rId48" Type="http://schemas.openxmlformats.org/officeDocument/2006/relationships/hyperlink" Target="http://gugurobotics.com.ng/" TargetMode="External"/><Relationship Id="rId47" Type="http://schemas.openxmlformats.org/officeDocument/2006/relationships/hyperlink" Target="http://www.greenbii.com" TargetMode="External"/><Relationship Id="rId49" Type="http://schemas.openxmlformats.org/officeDocument/2006/relationships/hyperlink" Target="http://gugurobotics.com.ng" TargetMode="External"/><Relationship Id="rId103" Type="http://schemas.openxmlformats.org/officeDocument/2006/relationships/hyperlink" Target="http://workdey.co" TargetMode="External"/><Relationship Id="rId102" Type="http://schemas.openxmlformats.org/officeDocument/2006/relationships/hyperlink" Target="http://workdey.co" TargetMode="External"/><Relationship Id="rId101" Type="http://schemas.openxmlformats.org/officeDocument/2006/relationships/hyperlink" Target="http://vorem.co/" TargetMode="External"/><Relationship Id="rId100" Type="http://schemas.openxmlformats.org/officeDocument/2006/relationships/hyperlink" Target="http://vorem.co/" TargetMode="External"/><Relationship Id="rId31" Type="http://schemas.openxmlformats.org/officeDocument/2006/relationships/hyperlink" Target="https://fingertipps.com" TargetMode="External"/><Relationship Id="rId30" Type="http://schemas.openxmlformats.org/officeDocument/2006/relationships/hyperlink" Target="https://fastfind360-app.web.app/" TargetMode="External"/><Relationship Id="rId33" Type="http://schemas.openxmlformats.org/officeDocument/2006/relationships/hyperlink" Target="https://taplink.cc/floewslink" TargetMode="External"/><Relationship Id="rId32" Type="http://schemas.openxmlformats.org/officeDocument/2006/relationships/hyperlink" Target="https://fingertipps.com" TargetMode="External"/><Relationship Id="rId35" Type="http://schemas.openxmlformats.org/officeDocument/2006/relationships/hyperlink" Target="https://friendnpal.com" TargetMode="External"/><Relationship Id="rId34" Type="http://schemas.openxmlformats.org/officeDocument/2006/relationships/hyperlink" Target="https://taplink.cc/floewslink" TargetMode="External"/><Relationship Id="rId37" Type="http://schemas.openxmlformats.org/officeDocument/2006/relationships/hyperlink" Target="https://futurefishagro.com/" TargetMode="External"/><Relationship Id="rId36" Type="http://schemas.openxmlformats.org/officeDocument/2006/relationships/hyperlink" Target="https://friendnpal.com" TargetMode="External"/><Relationship Id="rId39" Type="http://schemas.openxmlformats.org/officeDocument/2006/relationships/hyperlink" Target="https://geonet.geoinc.co/" TargetMode="External"/><Relationship Id="rId38" Type="http://schemas.openxmlformats.org/officeDocument/2006/relationships/hyperlink" Target="https://futurefishagro.com/" TargetMode="External"/><Relationship Id="rId20" Type="http://schemas.openxmlformats.org/officeDocument/2006/relationships/hyperlink" Target="https://dilivar.com" TargetMode="External"/><Relationship Id="rId22" Type="http://schemas.openxmlformats.org/officeDocument/2006/relationships/hyperlink" Target="http://www.dynalimb.ng" TargetMode="External"/><Relationship Id="rId21" Type="http://schemas.openxmlformats.org/officeDocument/2006/relationships/hyperlink" Target="http://www.dynalimb.ng" TargetMode="External"/><Relationship Id="rId24" Type="http://schemas.openxmlformats.org/officeDocument/2006/relationships/hyperlink" Target="http://earihub.net/" TargetMode="External"/><Relationship Id="rId23" Type="http://schemas.openxmlformats.org/officeDocument/2006/relationships/hyperlink" Target="http://earihub.net/" TargetMode="External"/><Relationship Id="rId26" Type="http://schemas.openxmlformats.org/officeDocument/2006/relationships/hyperlink" Target="https://www.emergencyresponseafrica.com/" TargetMode="External"/><Relationship Id="rId25" Type="http://schemas.openxmlformats.org/officeDocument/2006/relationships/hyperlink" Target="https://www.emergencyresponseafrica.com/" TargetMode="External"/><Relationship Id="rId120" Type="http://schemas.openxmlformats.org/officeDocument/2006/relationships/table" Target="../tables/table2.xml"/><Relationship Id="rId28" Type="http://schemas.openxmlformats.org/officeDocument/2006/relationships/hyperlink" Target="http://farmintel.org" TargetMode="External"/><Relationship Id="rId27" Type="http://schemas.openxmlformats.org/officeDocument/2006/relationships/hyperlink" Target="http://farmintel.org" TargetMode="External"/><Relationship Id="rId29" Type="http://schemas.openxmlformats.org/officeDocument/2006/relationships/hyperlink" Target="https://fastfind360-app.web.app/" TargetMode="External"/><Relationship Id="rId95" Type="http://schemas.openxmlformats.org/officeDocument/2006/relationships/hyperlink" Target="https://www.teachly.com.ng" TargetMode="External"/><Relationship Id="rId94" Type="http://schemas.openxmlformats.org/officeDocument/2006/relationships/hyperlink" Target="https://www.teachly.com.ng" TargetMode="External"/><Relationship Id="rId97" Type="http://schemas.openxmlformats.org/officeDocument/2006/relationships/hyperlink" Target="http://www.teeketing.com" TargetMode="External"/><Relationship Id="rId96" Type="http://schemas.openxmlformats.org/officeDocument/2006/relationships/hyperlink" Target="http://www.teeketing.com" TargetMode="External"/><Relationship Id="rId11" Type="http://schemas.openxmlformats.org/officeDocument/2006/relationships/hyperlink" Target="https://carsle.com" TargetMode="External"/><Relationship Id="rId99" Type="http://schemas.openxmlformats.org/officeDocument/2006/relationships/hyperlink" Target="https://www.vandhlinestech.com.ng" TargetMode="External"/><Relationship Id="rId10" Type="http://schemas.openxmlformats.org/officeDocument/2006/relationships/hyperlink" Target="https://www.buyscrap.com.ng" TargetMode="External"/><Relationship Id="rId98" Type="http://schemas.openxmlformats.org/officeDocument/2006/relationships/hyperlink" Target="https://www.vandhlinestech.com.ng" TargetMode="External"/><Relationship Id="rId13" Type="http://schemas.openxmlformats.org/officeDocument/2006/relationships/hyperlink" Target="https://chota.ng/" TargetMode="External"/><Relationship Id="rId12" Type="http://schemas.openxmlformats.org/officeDocument/2006/relationships/hyperlink" Target="https://carsle.com" TargetMode="External"/><Relationship Id="rId91" Type="http://schemas.openxmlformats.org/officeDocument/2006/relationships/hyperlink" Target="https://soilgenie.pages.dev" TargetMode="External"/><Relationship Id="rId90" Type="http://schemas.openxmlformats.org/officeDocument/2006/relationships/hyperlink" Target="https://soilgenie.pages.dev" TargetMode="External"/><Relationship Id="rId93" Type="http://schemas.openxmlformats.org/officeDocument/2006/relationships/hyperlink" Target="https://x.com/SunstreamTech?t=fSswluST7_EZ2jEqzHjatw&amp;s=09" TargetMode="External"/><Relationship Id="rId92" Type="http://schemas.openxmlformats.org/officeDocument/2006/relationships/hyperlink" Target="https://x.com/SunstreamTech?t=fSswluST7_EZ2jEqzHjatw&amp;s=09" TargetMode="External"/><Relationship Id="rId116" Type="http://schemas.openxmlformats.org/officeDocument/2006/relationships/drawing" Target="../drawings/drawing1.xml"/><Relationship Id="rId115" Type="http://schemas.openxmlformats.org/officeDocument/2006/relationships/hyperlink" Target="mailto:fatimahabdullahi22x@gmail.com" TargetMode="External"/><Relationship Id="rId119" Type="http://schemas.openxmlformats.org/officeDocument/2006/relationships/table" Target="../tables/table1.xml"/><Relationship Id="rId15" Type="http://schemas.openxmlformats.org/officeDocument/2006/relationships/hyperlink" Target="http://www.climatrixai.com/" TargetMode="External"/><Relationship Id="rId110" Type="http://schemas.openxmlformats.org/officeDocument/2006/relationships/hyperlink" Target="mailto:bukhaarey@gmail.com" TargetMode="External"/><Relationship Id="rId14" Type="http://schemas.openxmlformats.org/officeDocument/2006/relationships/hyperlink" Target="https://chota.ng/" TargetMode="External"/><Relationship Id="rId17" Type="http://schemas.openxmlformats.org/officeDocument/2006/relationships/hyperlink" Target="https://connectedai.net/" TargetMode="External"/><Relationship Id="rId16" Type="http://schemas.openxmlformats.org/officeDocument/2006/relationships/hyperlink" Target="http://www.climatrixai.com/" TargetMode="External"/><Relationship Id="rId19" Type="http://schemas.openxmlformats.org/officeDocument/2006/relationships/hyperlink" Target="https://dilivar.com" TargetMode="External"/><Relationship Id="rId114" Type="http://schemas.openxmlformats.org/officeDocument/2006/relationships/hyperlink" Target="mailto:msanijahun@yahoo.com" TargetMode="External"/><Relationship Id="rId18" Type="http://schemas.openxmlformats.org/officeDocument/2006/relationships/hyperlink" Target="https://connectedai.net/" TargetMode="External"/><Relationship Id="rId113" Type="http://schemas.openxmlformats.org/officeDocument/2006/relationships/hyperlink" Target="mailto:digilands.ng@gmail.com" TargetMode="External"/><Relationship Id="rId112" Type="http://schemas.openxmlformats.org/officeDocument/2006/relationships/hyperlink" Target="mailto:ishaqsunusibkd@gmail.com" TargetMode="External"/><Relationship Id="rId111" Type="http://schemas.openxmlformats.org/officeDocument/2006/relationships/hyperlink" Target="mailto:almustaphaabdulhameed166@gmail.com" TargetMode="External"/><Relationship Id="rId84" Type="http://schemas.openxmlformats.org/officeDocument/2006/relationships/hyperlink" Target="https://sefrelshop.com" TargetMode="External"/><Relationship Id="rId83" Type="http://schemas.openxmlformats.org/officeDocument/2006/relationships/hyperlink" Target="http://saheldigimart.com.ng" TargetMode="External"/><Relationship Id="rId86" Type="http://schemas.openxmlformats.org/officeDocument/2006/relationships/hyperlink" Target="http://www.shara.com.ng/" TargetMode="External"/><Relationship Id="rId85" Type="http://schemas.openxmlformats.org/officeDocument/2006/relationships/hyperlink" Target="https://sefrelshop.com" TargetMode="External"/><Relationship Id="rId88" Type="http://schemas.openxmlformats.org/officeDocument/2006/relationships/hyperlink" Target="https://smart-route-five.vercel.app/" TargetMode="External"/><Relationship Id="rId87" Type="http://schemas.openxmlformats.org/officeDocument/2006/relationships/hyperlink" Target="http://www.shara.com.ng/" TargetMode="External"/><Relationship Id="rId89" Type="http://schemas.openxmlformats.org/officeDocument/2006/relationships/hyperlink" Target="https://smart-route-five.vercel.app/" TargetMode="External"/><Relationship Id="rId80" Type="http://schemas.openxmlformats.org/officeDocument/2006/relationships/hyperlink" Target="http://www.sabikuk.com" TargetMode="External"/><Relationship Id="rId82" Type="http://schemas.openxmlformats.org/officeDocument/2006/relationships/hyperlink" Target="http://saheldigimart.com.ng" TargetMode="External"/><Relationship Id="rId81" Type="http://schemas.openxmlformats.org/officeDocument/2006/relationships/hyperlink" Target="http://www.sabikuk.com" TargetMode="External"/><Relationship Id="rId1" Type="http://schemas.openxmlformats.org/officeDocument/2006/relationships/hyperlink" Target="http://7mobile.ng" TargetMode="External"/><Relationship Id="rId2" Type="http://schemas.openxmlformats.org/officeDocument/2006/relationships/hyperlink" Target="http://7mobile.ng" TargetMode="External"/><Relationship Id="rId3" Type="http://schemas.openxmlformats.org/officeDocument/2006/relationships/hyperlink" Target="http://www.apluscomputertrainingtech.com.ng/" TargetMode="External"/><Relationship Id="rId4" Type="http://schemas.openxmlformats.org/officeDocument/2006/relationships/hyperlink" Target="http://www.apluscomputertrainingtech.com.ng/" TargetMode="External"/><Relationship Id="rId9" Type="http://schemas.openxmlformats.org/officeDocument/2006/relationships/hyperlink" Target="https://www.buyscrap.com.ng" TargetMode="External"/><Relationship Id="rId5" Type="http://schemas.openxmlformats.org/officeDocument/2006/relationships/hyperlink" Target="http://www.abujadataschool.com" TargetMode="External"/><Relationship Id="rId6" Type="http://schemas.openxmlformats.org/officeDocument/2006/relationships/hyperlink" Target="http://www.abujadataschool.com" TargetMode="External"/><Relationship Id="rId7" Type="http://schemas.openxmlformats.org/officeDocument/2006/relationships/hyperlink" Target="https://www.afrimart.com.ng/" TargetMode="External"/><Relationship Id="rId8" Type="http://schemas.openxmlformats.org/officeDocument/2006/relationships/hyperlink" Target="https://www.afrimart.com.ng/" TargetMode="External"/><Relationship Id="rId73" Type="http://schemas.openxmlformats.org/officeDocument/2006/relationships/hyperlink" Target="http://onecenter.ai/" TargetMode="External"/><Relationship Id="rId72" Type="http://schemas.openxmlformats.org/officeDocument/2006/relationships/hyperlink" Target="http://onecenter.ai/" TargetMode="External"/><Relationship Id="rId75" Type="http://schemas.openxmlformats.org/officeDocument/2006/relationships/hyperlink" Target="https://oneclickmed.ng/" TargetMode="External"/><Relationship Id="rId74" Type="http://schemas.openxmlformats.org/officeDocument/2006/relationships/hyperlink" Target="https://oneclickmed.ng/" TargetMode="External"/><Relationship Id="rId77" Type="http://schemas.openxmlformats.org/officeDocument/2006/relationships/hyperlink" Target="https://prgbyte.program160.com.ng" TargetMode="External"/><Relationship Id="rId76" Type="http://schemas.openxmlformats.org/officeDocument/2006/relationships/hyperlink" Target="https://prgbyte.program160.com.ng" TargetMode="External"/><Relationship Id="rId79" Type="http://schemas.openxmlformats.org/officeDocument/2006/relationships/hyperlink" Target="https://www.reala.ng/" TargetMode="External"/><Relationship Id="rId78" Type="http://schemas.openxmlformats.org/officeDocument/2006/relationships/hyperlink" Target="https://www.reala.ng/" TargetMode="External"/><Relationship Id="rId71" Type="http://schemas.openxmlformats.org/officeDocument/2006/relationships/hyperlink" Target="https://niteon.co" TargetMode="External"/><Relationship Id="rId70" Type="http://schemas.openxmlformats.org/officeDocument/2006/relationships/hyperlink" Target="https://niteon.co" TargetMode="External"/><Relationship Id="rId62" Type="http://schemas.openxmlformats.org/officeDocument/2006/relationships/hyperlink" Target="https://microvarsity.com/" TargetMode="External"/><Relationship Id="rId61" Type="http://schemas.openxmlformats.org/officeDocument/2006/relationships/hyperlink" Target="https://melon.ng/" TargetMode="External"/><Relationship Id="rId64" Type="http://schemas.openxmlformats.org/officeDocument/2006/relationships/hyperlink" Target="https://efficentlyyours.my.canva.site/findmyferry" TargetMode="External"/><Relationship Id="rId63" Type="http://schemas.openxmlformats.org/officeDocument/2006/relationships/hyperlink" Target="https://microvarsity.com/" TargetMode="External"/><Relationship Id="rId66" Type="http://schemas.openxmlformats.org/officeDocument/2006/relationships/hyperlink" Target="https://neogia.africa/" TargetMode="External"/><Relationship Id="rId65" Type="http://schemas.openxmlformats.org/officeDocument/2006/relationships/hyperlink" Target="https://efficentlyyours.my.canva.site/findmyferry" TargetMode="External"/><Relationship Id="rId68" Type="http://schemas.openxmlformats.org/officeDocument/2006/relationships/hyperlink" Target="http://neurabridge.io" TargetMode="External"/><Relationship Id="rId67" Type="http://schemas.openxmlformats.org/officeDocument/2006/relationships/hyperlink" Target="https://neogia.africa/" TargetMode="External"/><Relationship Id="rId60" Type="http://schemas.openxmlformats.org/officeDocument/2006/relationships/hyperlink" Target="https://melon.ng/" TargetMode="External"/><Relationship Id="rId69" Type="http://schemas.openxmlformats.org/officeDocument/2006/relationships/hyperlink" Target="http://neurabridge.io" TargetMode="External"/><Relationship Id="rId51" Type="http://schemas.openxmlformats.org/officeDocument/2006/relationships/hyperlink" Target="https://healthsat.great-site.net" TargetMode="External"/><Relationship Id="rId50" Type="http://schemas.openxmlformats.org/officeDocument/2006/relationships/hyperlink" Target="https://healthsat.great-site.net" TargetMode="External"/><Relationship Id="rId53" Type="http://schemas.openxmlformats.org/officeDocument/2006/relationships/hyperlink" Target="https://ithivejg.com.ng/" TargetMode="External"/><Relationship Id="rId52" Type="http://schemas.openxmlformats.org/officeDocument/2006/relationships/hyperlink" Target="https://ithivejg.com.ng/" TargetMode="External"/><Relationship Id="rId55" Type="http://schemas.openxmlformats.org/officeDocument/2006/relationships/hyperlink" Target="https://infra-mappers.onrender.com/map" TargetMode="External"/><Relationship Id="rId54" Type="http://schemas.openxmlformats.org/officeDocument/2006/relationships/hyperlink" Target="https://infra-mappers.onrender.com/map" TargetMode="External"/><Relationship Id="rId57" Type="http://schemas.openxmlformats.org/officeDocument/2006/relationships/hyperlink" Target="https://longonintegratedfarms.ng/" TargetMode="External"/><Relationship Id="rId56" Type="http://schemas.openxmlformats.org/officeDocument/2006/relationships/hyperlink" Target="https://longonintegratedfarms.ng/" TargetMode="External"/><Relationship Id="rId59" Type="http://schemas.openxmlformats.org/officeDocument/2006/relationships/hyperlink" Target="https://mechtag.dorik.io/" TargetMode="External"/><Relationship Id="rId58" Type="http://schemas.openxmlformats.org/officeDocument/2006/relationships/hyperlink" Target="https://mechtag.dorik.i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38.71"/>
    <col customWidth="1" min="2" max="2" width="23.86"/>
    <col customWidth="1" min="3" max="3" width="26.29"/>
    <col customWidth="1" min="4" max="4" width="34.43"/>
    <col customWidth="1" min="5" max="5" width="12.86"/>
    <col customWidth="1" min="6" max="6" width="14.43"/>
    <col customWidth="1" min="7" max="7" width="20.29"/>
    <col customWidth="1" min="8" max="8" width="27.71"/>
    <col customWidth="1" min="9" max="9" width="18.57"/>
    <col customWidth="1" min="10" max="10" width="25.14"/>
    <col customWidth="1" min="11" max="11" width="17.14"/>
    <col customWidth="1" min="12" max="12" width="59.0"/>
    <col customWidth="1" min="13" max="13" width="41.86"/>
    <col customWidth="1" min="14" max="14" width="53.14"/>
    <col customWidth="1" min="15" max="15" width="22.14"/>
    <col customWidth="1" min="16" max="16" width="38.14"/>
    <col customWidth="1" min="17" max="17" width="24.0"/>
    <col customWidth="1" min="18" max="26" width="8.71"/>
  </cols>
  <sheetData>
    <row r="1">
      <c r="A1" s="1" t="s">
        <v>0</v>
      </c>
      <c r="B1" s="2" t="s">
        <v>1</v>
      </c>
      <c r="C1" s="2" t="s">
        <v>2</v>
      </c>
      <c r="D1" s="2" t="s">
        <v>3</v>
      </c>
      <c r="E1" s="2" t="s">
        <v>4</v>
      </c>
      <c r="F1" s="3" t="s">
        <v>5</v>
      </c>
      <c r="G1" s="3" t="s">
        <v>6</v>
      </c>
      <c r="H1" s="4" t="s">
        <v>7</v>
      </c>
      <c r="I1" s="4" t="s">
        <v>8</v>
      </c>
      <c r="J1" s="4" t="s">
        <v>9</v>
      </c>
      <c r="K1" s="4" t="s">
        <v>10</v>
      </c>
      <c r="L1" s="4" t="s">
        <v>11</v>
      </c>
      <c r="M1" s="5" t="s">
        <v>12</v>
      </c>
      <c r="N1" s="4" t="s">
        <v>13</v>
      </c>
      <c r="O1" s="4" t="s">
        <v>14</v>
      </c>
      <c r="P1" s="5" t="s">
        <v>15</v>
      </c>
      <c r="Q1" s="6" t="s">
        <v>16</v>
      </c>
    </row>
    <row r="2" ht="101.25" customHeight="1">
      <c r="A2" s="7" t="s">
        <v>17</v>
      </c>
      <c r="B2" s="8">
        <v>1.0</v>
      </c>
      <c r="C2" s="8">
        <v>0.0</v>
      </c>
      <c r="D2" s="8">
        <v>1.0</v>
      </c>
      <c r="E2" s="8">
        <v>0.0</v>
      </c>
      <c r="F2" s="9"/>
      <c r="G2" s="10" t="s">
        <v>18</v>
      </c>
      <c r="H2" s="11" t="s">
        <v>18</v>
      </c>
      <c r="I2" s="12" t="s">
        <v>19</v>
      </c>
      <c r="J2" s="12" t="s">
        <v>20</v>
      </c>
      <c r="K2" s="13" t="s">
        <v>21</v>
      </c>
      <c r="L2" s="14">
        <f>+2349034472093</f>
        <v>2349034472093</v>
      </c>
      <c r="M2" s="12" t="s">
        <v>22</v>
      </c>
      <c r="N2" s="12" t="s">
        <v>23</v>
      </c>
      <c r="O2" s="13" t="s">
        <v>24</v>
      </c>
      <c r="P2" s="14">
        <v>6.3</v>
      </c>
      <c r="Q2" s="15"/>
    </row>
    <row r="3" ht="175.5" customHeight="1">
      <c r="A3" s="16" t="s">
        <v>25</v>
      </c>
      <c r="B3" s="17">
        <v>3.0</v>
      </c>
      <c r="C3" s="17">
        <v>0.0</v>
      </c>
      <c r="D3" s="17">
        <v>0.0</v>
      </c>
      <c r="E3" s="17">
        <v>3.0</v>
      </c>
      <c r="F3" s="18" t="s">
        <v>26</v>
      </c>
      <c r="G3" s="19" t="s">
        <v>26</v>
      </c>
      <c r="H3" s="20" t="s">
        <v>26</v>
      </c>
      <c r="I3" s="21" t="s">
        <v>27</v>
      </c>
      <c r="J3" s="21" t="s">
        <v>20</v>
      </c>
      <c r="K3" s="22" t="s">
        <v>28</v>
      </c>
      <c r="L3" s="23">
        <v>8.060171362E9</v>
      </c>
      <c r="M3" s="21" t="s">
        <v>29</v>
      </c>
      <c r="N3" s="21" t="s">
        <v>23</v>
      </c>
      <c r="O3" s="24" t="s">
        <v>30</v>
      </c>
      <c r="P3" s="25">
        <v>3.7</v>
      </c>
      <c r="Q3" s="26"/>
    </row>
    <row r="4" ht="47.25" customHeight="1">
      <c r="A4" s="7" t="s">
        <v>31</v>
      </c>
      <c r="B4" s="27">
        <v>2.0</v>
      </c>
      <c r="C4" s="27">
        <v>0.0</v>
      </c>
      <c r="D4" s="27">
        <v>1.0</v>
      </c>
      <c r="E4" s="27">
        <v>1.0</v>
      </c>
      <c r="F4" s="9" t="s">
        <v>32</v>
      </c>
      <c r="G4" s="10" t="s">
        <v>32</v>
      </c>
      <c r="H4" s="11" t="s">
        <v>18</v>
      </c>
      <c r="I4" s="12" t="s">
        <v>33</v>
      </c>
      <c r="J4" s="12" t="s">
        <v>20</v>
      </c>
      <c r="K4" s="13" t="s">
        <v>34</v>
      </c>
      <c r="L4" s="14">
        <v>7.03187928E9</v>
      </c>
      <c r="M4" s="12" t="s">
        <v>35</v>
      </c>
      <c r="N4" s="12" t="s">
        <v>36</v>
      </c>
      <c r="O4" s="28" t="s">
        <v>37</v>
      </c>
      <c r="P4" s="29">
        <v>3.5</v>
      </c>
      <c r="Q4" s="15"/>
    </row>
    <row r="5">
      <c r="A5" s="16" t="s">
        <v>38</v>
      </c>
      <c r="B5" s="17">
        <v>3.0</v>
      </c>
      <c r="C5" s="17">
        <v>3.0</v>
      </c>
      <c r="D5" s="17">
        <v>0.0</v>
      </c>
      <c r="E5" s="17">
        <v>0.0</v>
      </c>
      <c r="F5" s="18" t="s">
        <v>39</v>
      </c>
      <c r="G5" s="19" t="s">
        <v>39</v>
      </c>
      <c r="H5" s="20" t="s">
        <v>18</v>
      </c>
      <c r="I5" s="30" t="s">
        <v>40</v>
      </c>
      <c r="J5" s="30" t="s">
        <v>20</v>
      </c>
      <c r="K5" s="22" t="s">
        <v>41</v>
      </c>
      <c r="L5" s="23">
        <v>7.033848999E9</v>
      </c>
      <c r="M5" s="21" t="s">
        <v>42</v>
      </c>
      <c r="N5" s="30" t="s">
        <v>43</v>
      </c>
      <c r="O5" s="30" t="s">
        <v>24</v>
      </c>
      <c r="P5" s="31">
        <v>7.4</v>
      </c>
      <c r="Q5" s="26"/>
    </row>
    <row r="6">
      <c r="A6" s="7" t="s">
        <v>44</v>
      </c>
      <c r="B6" s="27">
        <v>4.0</v>
      </c>
      <c r="C6" s="27">
        <v>2.0</v>
      </c>
      <c r="D6" s="27">
        <v>0.0</v>
      </c>
      <c r="E6" s="27">
        <v>2.0</v>
      </c>
      <c r="F6" s="9" t="s">
        <v>45</v>
      </c>
      <c r="G6" s="10" t="s">
        <v>45</v>
      </c>
      <c r="H6" s="11" t="s">
        <v>18</v>
      </c>
      <c r="I6" s="12" t="s">
        <v>46</v>
      </c>
      <c r="J6" s="12" t="s">
        <v>20</v>
      </c>
      <c r="K6" s="13" t="s">
        <v>47</v>
      </c>
      <c r="L6" s="14">
        <v>8.035051994E9</v>
      </c>
      <c r="M6" s="12" t="s">
        <v>48</v>
      </c>
      <c r="N6" s="12" t="s">
        <v>36</v>
      </c>
      <c r="O6" s="32" t="s">
        <v>49</v>
      </c>
      <c r="P6" s="29">
        <v>3.1</v>
      </c>
      <c r="Q6" s="15"/>
    </row>
    <row r="7">
      <c r="A7" s="33" t="s">
        <v>50</v>
      </c>
      <c r="B7" s="17">
        <v>4.0</v>
      </c>
      <c r="C7" s="17">
        <v>1.0</v>
      </c>
      <c r="D7" s="17">
        <v>0.0</v>
      </c>
      <c r="E7" s="17">
        <v>3.0</v>
      </c>
      <c r="F7" s="18" t="s">
        <v>26</v>
      </c>
      <c r="G7" s="19" t="s">
        <v>26</v>
      </c>
      <c r="H7" s="20" t="s">
        <v>18</v>
      </c>
      <c r="I7" s="30" t="s">
        <v>51</v>
      </c>
      <c r="J7" s="30" t="s">
        <v>20</v>
      </c>
      <c r="K7" s="22" t="s">
        <v>52</v>
      </c>
      <c r="L7" s="23">
        <f>+2349028908052</f>
        <v>2349028908052</v>
      </c>
      <c r="M7" s="21" t="s">
        <v>53</v>
      </c>
      <c r="N7" s="30" t="s">
        <v>54</v>
      </c>
      <c r="O7" s="34" t="s">
        <v>55</v>
      </c>
      <c r="P7" s="25">
        <v>6.8</v>
      </c>
      <c r="Q7" s="26"/>
    </row>
    <row r="8">
      <c r="A8" s="7" t="s">
        <v>56</v>
      </c>
      <c r="B8" s="27">
        <v>6.0</v>
      </c>
      <c r="C8" s="27">
        <v>1.0</v>
      </c>
      <c r="D8" s="27">
        <v>0.0</v>
      </c>
      <c r="E8" s="27">
        <v>5.0</v>
      </c>
      <c r="F8" s="9" t="s">
        <v>26</v>
      </c>
      <c r="G8" s="10" t="s">
        <v>26</v>
      </c>
      <c r="H8" s="11" t="s">
        <v>18</v>
      </c>
      <c r="I8" s="13" t="s">
        <v>57</v>
      </c>
      <c r="J8" s="35" t="s">
        <v>20</v>
      </c>
      <c r="K8" s="13" t="s">
        <v>58</v>
      </c>
      <c r="L8" s="36">
        <f>+2349064685088</f>
        <v>2349064685088</v>
      </c>
      <c r="M8" s="12" t="s">
        <v>59</v>
      </c>
      <c r="N8" s="35" t="s">
        <v>60</v>
      </c>
      <c r="O8" s="35" t="s">
        <v>24</v>
      </c>
      <c r="P8" s="37">
        <v>3.2</v>
      </c>
      <c r="Q8" s="38"/>
    </row>
    <row r="9">
      <c r="A9" s="16" t="s">
        <v>61</v>
      </c>
      <c r="B9" s="17">
        <v>4.0</v>
      </c>
      <c r="C9" s="17">
        <v>0.0</v>
      </c>
      <c r="D9" s="17">
        <v>0.0</v>
      </c>
      <c r="E9" s="17">
        <v>4.0</v>
      </c>
      <c r="F9" s="18" t="s">
        <v>26</v>
      </c>
      <c r="G9" s="19" t="s">
        <v>26</v>
      </c>
      <c r="H9" s="20" t="s">
        <v>26</v>
      </c>
      <c r="I9" s="22" t="s">
        <v>62</v>
      </c>
      <c r="J9" s="22" t="s">
        <v>20</v>
      </c>
      <c r="K9" s="22" t="s">
        <v>63</v>
      </c>
      <c r="L9" s="39">
        <f>+2347089459265</f>
        <v>2347089459265</v>
      </c>
      <c r="M9" s="21" t="s">
        <v>64</v>
      </c>
      <c r="N9" s="22" t="s">
        <v>60</v>
      </c>
      <c r="O9" s="22" t="s">
        <v>24</v>
      </c>
      <c r="P9" s="39">
        <v>6.2</v>
      </c>
      <c r="Q9" s="40"/>
    </row>
    <row r="10">
      <c r="A10" s="7" t="s">
        <v>65</v>
      </c>
      <c r="B10" s="27">
        <v>2.0</v>
      </c>
      <c r="C10" s="27">
        <v>1.0</v>
      </c>
      <c r="D10" s="27">
        <v>0.0</v>
      </c>
      <c r="E10" s="27">
        <v>1.0</v>
      </c>
      <c r="F10" s="9" t="s">
        <v>26</v>
      </c>
      <c r="G10" s="10" t="s">
        <v>45</v>
      </c>
      <c r="H10" s="11" t="s">
        <v>18</v>
      </c>
      <c r="I10" s="35" t="s">
        <v>66</v>
      </c>
      <c r="J10" s="35" t="s">
        <v>67</v>
      </c>
      <c r="K10" s="13" t="s">
        <v>68</v>
      </c>
      <c r="L10" s="36">
        <f>+2349138882017</f>
        <v>2349138882017</v>
      </c>
      <c r="M10" s="12" t="s">
        <v>69</v>
      </c>
      <c r="N10" s="35" t="s">
        <v>60</v>
      </c>
      <c r="O10" s="35" t="s">
        <v>24</v>
      </c>
      <c r="P10" s="37">
        <v>6.6</v>
      </c>
      <c r="Q10" s="38"/>
    </row>
    <row r="11">
      <c r="A11" s="16" t="s">
        <v>70</v>
      </c>
      <c r="B11" s="17">
        <v>5.0</v>
      </c>
      <c r="C11" s="17">
        <v>0.0</v>
      </c>
      <c r="D11" s="17">
        <v>0.0</v>
      </c>
      <c r="E11" s="17">
        <v>5.0</v>
      </c>
      <c r="F11" s="18" t="s">
        <v>26</v>
      </c>
      <c r="G11" s="19" t="s">
        <v>26</v>
      </c>
      <c r="H11" s="20" t="s">
        <v>18</v>
      </c>
      <c r="I11" s="41" t="s">
        <v>71</v>
      </c>
      <c r="J11" s="41" t="s">
        <v>20</v>
      </c>
      <c r="K11" s="22" t="s">
        <v>72</v>
      </c>
      <c r="L11" s="39">
        <f>+2348135261568</f>
        <v>2348135261568</v>
      </c>
      <c r="M11" s="21" t="s">
        <v>73</v>
      </c>
      <c r="N11" s="41" t="s">
        <v>74</v>
      </c>
      <c r="O11" s="41" t="s">
        <v>24</v>
      </c>
      <c r="P11" s="42">
        <v>7.0</v>
      </c>
      <c r="Q11" s="43"/>
    </row>
    <row r="12">
      <c r="A12" s="7" t="s">
        <v>75</v>
      </c>
      <c r="B12" s="27">
        <v>6.0</v>
      </c>
      <c r="C12" s="27">
        <v>2.0</v>
      </c>
      <c r="D12" s="27">
        <v>2.0</v>
      </c>
      <c r="E12" s="27">
        <v>2.0</v>
      </c>
      <c r="F12" s="9" t="s">
        <v>26</v>
      </c>
      <c r="G12" s="10" t="s">
        <v>76</v>
      </c>
      <c r="H12" s="11" t="s">
        <v>18</v>
      </c>
      <c r="I12" s="35" t="s">
        <v>77</v>
      </c>
      <c r="J12" s="35" t="s">
        <v>20</v>
      </c>
      <c r="K12" s="13" t="s">
        <v>78</v>
      </c>
      <c r="L12" s="36">
        <f>+2348133087742</f>
        <v>2348133087742</v>
      </c>
      <c r="M12" s="12" t="s">
        <v>79</v>
      </c>
      <c r="N12" s="35" t="s">
        <v>80</v>
      </c>
      <c r="O12" s="28" t="s">
        <v>81</v>
      </c>
      <c r="P12" s="44">
        <v>5.8</v>
      </c>
      <c r="Q12" s="38"/>
    </row>
    <row r="13">
      <c r="A13" s="16" t="s">
        <v>82</v>
      </c>
      <c r="B13" s="17">
        <v>3.0</v>
      </c>
      <c r="C13" s="17">
        <v>1.0</v>
      </c>
      <c r="D13" s="17">
        <v>0.0</v>
      </c>
      <c r="E13" s="17">
        <v>2.0</v>
      </c>
      <c r="F13" s="18" t="s">
        <v>26</v>
      </c>
      <c r="G13" s="19" t="s">
        <v>26</v>
      </c>
      <c r="H13" s="20" t="s">
        <v>18</v>
      </c>
      <c r="I13" s="22" t="s">
        <v>83</v>
      </c>
      <c r="J13" s="22" t="s">
        <v>20</v>
      </c>
      <c r="K13" s="22" t="s">
        <v>84</v>
      </c>
      <c r="L13" s="39">
        <v>9.061327808E9</v>
      </c>
      <c r="M13" s="21" t="s">
        <v>85</v>
      </c>
      <c r="N13" s="22" t="s">
        <v>86</v>
      </c>
      <c r="O13" s="24" t="s">
        <v>87</v>
      </c>
      <c r="P13" s="45">
        <v>3.3</v>
      </c>
      <c r="Q13" s="40"/>
    </row>
    <row r="14">
      <c r="A14" s="7" t="s">
        <v>88</v>
      </c>
      <c r="B14" s="27">
        <v>3.0</v>
      </c>
      <c r="C14" s="27">
        <v>0.0</v>
      </c>
      <c r="D14" s="27">
        <v>0.0</v>
      </c>
      <c r="E14" s="27">
        <v>3.0</v>
      </c>
      <c r="F14" s="9" t="s">
        <v>26</v>
      </c>
      <c r="G14" s="10" t="s">
        <v>26</v>
      </c>
      <c r="H14" s="11" t="s">
        <v>26</v>
      </c>
      <c r="I14" s="13" t="s">
        <v>89</v>
      </c>
      <c r="J14" s="13" t="s">
        <v>20</v>
      </c>
      <c r="K14" s="13" t="s">
        <v>90</v>
      </c>
      <c r="L14" s="36">
        <f>+2348032576594</f>
        <v>2348032576594</v>
      </c>
      <c r="M14" s="12" t="s">
        <v>91</v>
      </c>
      <c r="N14" s="35" t="s">
        <v>92</v>
      </c>
      <c r="O14" s="28" t="s">
        <v>93</v>
      </c>
      <c r="P14" s="44">
        <v>5.1</v>
      </c>
      <c r="Q14" s="38"/>
    </row>
    <row r="15">
      <c r="A15" s="16" t="s">
        <v>94</v>
      </c>
      <c r="B15" s="17">
        <v>3.0</v>
      </c>
      <c r="C15" s="17">
        <v>0.0</v>
      </c>
      <c r="D15" s="17">
        <v>0.0</v>
      </c>
      <c r="E15" s="17">
        <v>3.0</v>
      </c>
      <c r="F15" s="18" t="s">
        <v>26</v>
      </c>
      <c r="G15" s="19" t="s">
        <v>26</v>
      </c>
      <c r="H15" s="20" t="s">
        <v>26</v>
      </c>
      <c r="I15" s="22" t="s">
        <v>95</v>
      </c>
      <c r="J15" s="22" t="s">
        <v>20</v>
      </c>
      <c r="K15" s="22" t="s">
        <v>96</v>
      </c>
      <c r="L15" s="39">
        <f>+2349015567269</f>
        <v>2349015567269</v>
      </c>
      <c r="M15" s="21" t="s">
        <v>97</v>
      </c>
      <c r="N15" s="22" t="s">
        <v>98</v>
      </c>
      <c r="O15" s="24" t="s">
        <v>99</v>
      </c>
      <c r="P15" s="45">
        <v>5.7</v>
      </c>
      <c r="Q15" s="40"/>
    </row>
    <row r="16">
      <c r="A16" s="7" t="s">
        <v>100</v>
      </c>
      <c r="B16" s="27">
        <v>3.0</v>
      </c>
      <c r="C16" s="27">
        <v>1.0</v>
      </c>
      <c r="D16" s="27">
        <v>0.0</v>
      </c>
      <c r="E16" s="27">
        <v>2.0</v>
      </c>
      <c r="F16" s="9" t="s">
        <v>26</v>
      </c>
      <c r="G16" s="10" t="s">
        <v>26</v>
      </c>
      <c r="H16" s="11" t="s">
        <v>26</v>
      </c>
      <c r="I16" s="13" t="s">
        <v>101</v>
      </c>
      <c r="J16" s="13" t="s">
        <v>20</v>
      </c>
      <c r="K16" s="13" t="s">
        <v>102</v>
      </c>
      <c r="L16" s="36">
        <f>+2347035251445</f>
        <v>2347035251445</v>
      </c>
      <c r="M16" s="12" t="s">
        <v>103</v>
      </c>
      <c r="N16" s="35" t="s">
        <v>23</v>
      </c>
      <c r="O16" s="28" t="s">
        <v>104</v>
      </c>
      <c r="P16" s="44">
        <v>2.3</v>
      </c>
      <c r="Q16" s="38"/>
    </row>
    <row r="17">
      <c r="A17" s="16" t="s">
        <v>105</v>
      </c>
      <c r="B17" s="17">
        <v>3.0</v>
      </c>
      <c r="C17" s="17">
        <v>1.0</v>
      </c>
      <c r="D17" s="17">
        <v>0.0</v>
      </c>
      <c r="E17" s="17">
        <v>2.0</v>
      </c>
      <c r="F17" s="18" t="s">
        <v>26</v>
      </c>
      <c r="G17" s="19" t="s">
        <v>26</v>
      </c>
      <c r="H17" s="20" t="s">
        <v>26</v>
      </c>
      <c r="I17" s="22" t="s">
        <v>106</v>
      </c>
      <c r="J17" s="22" t="s">
        <v>20</v>
      </c>
      <c r="K17" s="22" t="s">
        <v>107</v>
      </c>
      <c r="L17" s="39">
        <f>+2347061675693</f>
        <v>2347061675693</v>
      </c>
      <c r="M17" s="21" t="s">
        <v>108</v>
      </c>
      <c r="N17" s="41" t="s">
        <v>109</v>
      </c>
      <c r="O17" s="24" t="s">
        <v>110</v>
      </c>
      <c r="P17" s="46">
        <v>3.8</v>
      </c>
      <c r="Q17" s="43"/>
    </row>
    <row r="18">
      <c r="A18" s="7" t="s">
        <v>111</v>
      </c>
      <c r="B18" s="27">
        <v>7.0</v>
      </c>
      <c r="C18" s="27">
        <v>1.0</v>
      </c>
      <c r="D18" s="27">
        <v>0.0</v>
      </c>
      <c r="E18" s="27">
        <v>6.0</v>
      </c>
      <c r="F18" s="9" t="s">
        <v>26</v>
      </c>
      <c r="G18" s="10" t="s">
        <v>26</v>
      </c>
      <c r="H18" s="11" t="s">
        <v>26</v>
      </c>
      <c r="I18" s="13" t="s">
        <v>112</v>
      </c>
      <c r="J18" s="13" t="s">
        <v>20</v>
      </c>
      <c r="K18" s="13" t="s">
        <v>113</v>
      </c>
      <c r="L18" s="36">
        <v>8.126636975E9</v>
      </c>
      <c r="M18" s="12" t="s">
        <v>114</v>
      </c>
      <c r="N18" s="13" t="s">
        <v>74</v>
      </c>
      <c r="O18" s="28" t="s">
        <v>115</v>
      </c>
      <c r="P18" s="47">
        <v>4.1</v>
      </c>
      <c r="Q18" s="48"/>
    </row>
    <row r="19">
      <c r="A19" s="16" t="s">
        <v>116</v>
      </c>
      <c r="B19" s="17">
        <v>2.0</v>
      </c>
      <c r="C19" s="17">
        <v>2.0</v>
      </c>
      <c r="D19" s="17">
        <v>0.0</v>
      </c>
      <c r="E19" s="17">
        <v>0.0</v>
      </c>
      <c r="F19" s="18" t="s">
        <v>26</v>
      </c>
      <c r="G19" s="19" t="s">
        <v>39</v>
      </c>
      <c r="H19" s="20" t="s">
        <v>18</v>
      </c>
      <c r="I19" s="41" t="s">
        <v>117</v>
      </c>
      <c r="J19" s="22" t="s">
        <v>20</v>
      </c>
      <c r="K19" s="22" t="s">
        <v>118</v>
      </c>
      <c r="L19" s="39">
        <f>+2348069033090</f>
        <v>2348069033090</v>
      </c>
      <c r="M19" s="21" t="s">
        <v>119</v>
      </c>
      <c r="N19" s="41" t="s">
        <v>43</v>
      </c>
      <c r="O19" s="49" t="s">
        <v>120</v>
      </c>
      <c r="P19" s="46">
        <v>5.6</v>
      </c>
      <c r="Q19" s="50"/>
    </row>
    <row r="20">
      <c r="A20" s="7" t="s">
        <v>121</v>
      </c>
      <c r="B20" s="27">
        <v>2.0</v>
      </c>
      <c r="C20" s="27">
        <v>1.0</v>
      </c>
      <c r="D20" s="27">
        <v>1.0</v>
      </c>
      <c r="E20" s="27">
        <v>0.0</v>
      </c>
      <c r="F20" s="9" t="s">
        <v>26</v>
      </c>
      <c r="G20" s="10" t="s">
        <v>122</v>
      </c>
      <c r="H20" s="11" t="s">
        <v>18</v>
      </c>
      <c r="I20" s="13" t="s">
        <v>123</v>
      </c>
      <c r="J20" s="13" t="s">
        <v>20</v>
      </c>
      <c r="K20" s="13" t="s">
        <v>124</v>
      </c>
      <c r="L20" s="36">
        <v>7.069003398E9</v>
      </c>
      <c r="M20" s="12"/>
      <c r="N20" s="13" t="s">
        <v>36</v>
      </c>
      <c r="O20" s="13" t="s">
        <v>24</v>
      </c>
      <c r="P20" s="36">
        <v>7.8</v>
      </c>
      <c r="Q20" s="51"/>
    </row>
    <row r="21">
      <c r="A21" s="16" t="s">
        <v>125</v>
      </c>
      <c r="B21" s="17">
        <v>2.0</v>
      </c>
      <c r="C21" s="17">
        <v>0.0</v>
      </c>
      <c r="D21" s="17">
        <v>2.0</v>
      </c>
      <c r="E21" s="17">
        <v>0.0</v>
      </c>
      <c r="F21" s="18" t="s">
        <v>26</v>
      </c>
      <c r="G21" s="19" t="s">
        <v>18</v>
      </c>
      <c r="H21" s="20" t="s">
        <v>18</v>
      </c>
      <c r="I21" s="41" t="s">
        <v>126</v>
      </c>
      <c r="J21" s="41" t="s">
        <v>20</v>
      </c>
      <c r="K21" s="22" t="s">
        <v>127</v>
      </c>
      <c r="L21" s="39">
        <v>8.14442352E9</v>
      </c>
      <c r="M21" s="21" t="s">
        <v>128</v>
      </c>
      <c r="N21" s="41" t="s">
        <v>36</v>
      </c>
      <c r="O21" s="41" t="s">
        <v>24</v>
      </c>
      <c r="P21" s="42">
        <v>7.3</v>
      </c>
      <c r="Q21" s="50"/>
    </row>
    <row r="22" ht="15.75" customHeight="1">
      <c r="A22" s="7" t="s">
        <v>129</v>
      </c>
      <c r="B22" s="27">
        <v>2.0</v>
      </c>
      <c r="C22" s="27">
        <v>0.0</v>
      </c>
      <c r="D22" s="27">
        <v>0.0</v>
      </c>
      <c r="E22" s="27">
        <v>2.0</v>
      </c>
      <c r="F22" s="9" t="s">
        <v>26</v>
      </c>
      <c r="G22" s="10" t="s">
        <v>26</v>
      </c>
      <c r="H22" s="11" t="s">
        <v>26</v>
      </c>
      <c r="I22" s="13" t="s">
        <v>130</v>
      </c>
      <c r="J22" s="13" t="s">
        <v>131</v>
      </c>
      <c r="K22" s="13" t="s">
        <v>132</v>
      </c>
      <c r="L22" s="36">
        <f>+2347067776806</f>
        <v>2347067776806</v>
      </c>
      <c r="M22" s="12" t="s">
        <v>133</v>
      </c>
      <c r="N22" s="13" t="s">
        <v>74</v>
      </c>
      <c r="O22" s="28" t="s">
        <v>134</v>
      </c>
      <c r="P22" s="47">
        <v>5.7</v>
      </c>
      <c r="Q22" s="51"/>
    </row>
    <row r="23" ht="15.75" customHeight="1">
      <c r="A23" s="16" t="s">
        <v>135</v>
      </c>
      <c r="B23" s="17">
        <v>2.0</v>
      </c>
      <c r="C23" s="17">
        <v>0.0</v>
      </c>
      <c r="D23" s="17">
        <v>0.0</v>
      </c>
      <c r="E23" s="17">
        <v>2.0</v>
      </c>
      <c r="F23" s="18" t="s">
        <v>26</v>
      </c>
      <c r="G23" s="19" t="s">
        <v>26</v>
      </c>
      <c r="H23" s="20" t="s">
        <v>26</v>
      </c>
      <c r="I23" s="22" t="s">
        <v>136</v>
      </c>
      <c r="J23" s="22" t="s">
        <v>20</v>
      </c>
      <c r="K23" s="22" t="s">
        <v>137</v>
      </c>
      <c r="L23" s="39">
        <f>+2348034643754</f>
        <v>2348034643754</v>
      </c>
      <c r="M23" s="21" t="s">
        <v>138</v>
      </c>
      <c r="N23" s="41" t="s">
        <v>60</v>
      </c>
      <c r="O23" s="24" t="s">
        <v>139</v>
      </c>
      <c r="P23" s="46">
        <v>5.5</v>
      </c>
      <c r="Q23" s="50"/>
    </row>
    <row r="24" ht="15.75" customHeight="1">
      <c r="A24" s="7" t="s">
        <v>140</v>
      </c>
      <c r="B24" s="27">
        <v>4.0</v>
      </c>
      <c r="C24" s="27">
        <v>0.0</v>
      </c>
      <c r="D24" s="27">
        <v>0.0</v>
      </c>
      <c r="E24" s="27">
        <v>4.0</v>
      </c>
      <c r="F24" s="9" t="s">
        <v>26</v>
      </c>
      <c r="G24" s="10" t="s">
        <v>26</v>
      </c>
      <c r="H24" s="11" t="s">
        <v>26</v>
      </c>
      <c r="I24" s="13" t="s">
        <v>141</v>
      </c>
      <c r="J24" s="13" t="s">
        <v>20</v>
      </c>
      <c r="K24" s="13" t="s">
        <v>142</v>
      </c>
      <c r="L24" s="36">
        <f>+2348056419040</f>
        <v>2348056419040</v>
      </c>
      <c r="M24" s="12" t="s">
        <v>143</v>
      </c>
      <c r="N24" s="13" t="s">
        <v>144</v>
      </c>
      <c r="O24" s="28" t="s">
        <v>145</v>
      </c>
      <c r="P24" s="47">
        <v>3.6</v>
      </c>
      <c r="Q24" s="51"/>
    </row>
    <row r="25" ht="15.75" customHeight="1">
      <c r="A25" s="52" t="s">
        <v>146</v>
      </c>
      <c r="B25" s="17">
        <v>3.0</v>
      </c>
      <c r="C25" s="17">
        <v>2.0</v>
      </c>
      <c r="D25" s="17">
        <v>0.0</v>
      </c>
      <c r="E25" s="17">
        <v>1.0</v>
      </c>
      <c r="F25" s="18" t="s">
        <v>26</v>
      </c>
      <c r="G25" s="19" t="s">
        <v>39</v>
      </c>
      <c r="H25" s="20" t="s">
        <v>18</v>
      </c>
      <c r="I25" s="41" t="s">
        <v>147</v>
      </c>
      <c r="J25" s="41" t="s">
        <v>20</v>
      </c>
      <c r="K25" s="41" t="s">
        <v>148</v>
      </c>
      <c r="L25" s="39">
        <f>+2347055361211</f>
        <v>2347055361211</v>
      </c>
      <c r="M25" s="21" t="s">
        <v>149</v>
      </c>
      <c r="N25" s="22" t="s">
        <v>54</v>
      </c>
      <c r="O25" s="24" t="s">
        <v>150</v>
      </c>
      <c r="P25" s="46">
        <v>2.3</v>
      </c>
      <c r="Q25" s="50"/>
    </row>
    <row r="26" ht="15.75" customHeight="1">
      <c r="A26" s="7" t="s">
        <v>151</v>
      </c>
      <c r="B26" s="27">
        <v>4.0</v>
      </c>
      <c r="C26" s="27">
        <v>0.0</v>
      </c>
      <c r="D26" s="27">
        <v>0.0</v>
      </c>
      <c r="E26" s="27">
        <v>4.0</v>
      </c>
      <c r="F26" s="9" t="s">
        <v>26</v>
      </c>
      <c r="G26" s="10" t="s">
        <v>26</v>
      </c>
      <c r="H26" s="11" t="s">
        <v>26</v>
      </c>
      <c r="I26" s="13" t="s">
        <v>152</v>
      </c>
      <c r="J26" s="13" t="s">
        <v>20</v>
      </c>
      <c r="K26" s="13" t="s">
        <v>153</v>
      </c>
      <c r="L26" s="36">
        <v>8.138693864E9</v>
      </c>
      <c r="M26" s="12" t="s">
        <v>154</v>
      </c>
      <c r="N26" s="13" t="s">
        <v>74</v>
      </c>
      <c r="O26" s="13" t="s">
        <v>155</v>
      </c>
      <c r="P26" s="36">
        <v>6.6</v>
      </c>
      <c r="Q26" s="51"/>
    </row>
    <row r="27" ht="15.75" customHeight="1">
      <c r="A27" s="16" t="s">
        <v>156</v>
      </c>
      <c r="B27" s="17">
        <v>3.0</v>
      </c>
      <c r="C27" s="17">
        <v>0.0</v>
      </c>
      <c r="D27" s="17">
        <v>0.0</v>
      </c>
      <c r="E27" s="17">
        <v>3.0</v>
      </c>
      <c r="F27" s="18" t="s">
        <v>26</v>
      </c>
      <c r="G27" s="19" t="s">
        <v>26</v>
      </c>
      <c r="H27" s="20" t="s">
        <v>26</v>
      </c>
      <c r="I27" s="22" t="s">
        <v>157</v>
      </c>
      <c r="J27" s="22" t="s">
        <v>20</v>
      </c>
      <c r="K27" s="22" t="s">
        <v>158</v>
      </c>
      <c r="L27" s="39">
        <f>+2347067954324</f>
        <v>2347067954324</v>
      </c>
      <c r="M27" s="21" t="s">
        <v>159</v>
      </c>
      <c r="N27" s="22" t="s">
        <v>80</v>
      </c>
      <c r="O27" s="24" t="s">
        <v>160</v>
      </c>
      <c r="P27" s="46">
        <v>2.9</v>
      </c>
      <c r="Q27" s="53"/>
    </row>
    <row r="28" ht="15.75" customHeight="1">
      <c r="A28" s="7" t="s">
        <v>161</v>
      </c>
      <c r="B28" s="27">
        <v>8.0</v>
      </c>
      <c r="C28" s="27">
        <v>0.0</v>
      </c>
      <c r="D28" s="27">
        <v>0.0</v>
      </c>
      <c r="E28" s="27">
        <v>8.0</v>
      </c>
      <c r="F28" s="9" t="s">
        <v>26</v>
      </c>
      <c r="G28" s="10" t="s">
        <v>26</v>
      </c>
      <c r="H28" s="11" t="s">
        <v>26</v>
      </c>
      <c r="I28" s="13" t="s">
        <v>162</v>
      </c>
      <c r="J28" s="13" t="s">
        <v>20</v>
      </c>
      <c r="K28" s="13" t="s">
        <v>163</v>
      </c>
      <c r="L28" s="13"/>
      <c r="M28" s="12" t="s">
        <v>164</v>
      </c>
      <c r="N28" s="13" t="s">
        <v>165</v>
      </c>
      <c r="O28" s="13" t="s">
        <v>24</v>
      </c>
      <c r="P28" s="36">
        <v>9.3</v>
      </c>
      <c r="Q28" s="54"/>
    </row>
    <row r="29" ht="15.75" customHeight="1">
      <c r="A29" s="16" t="s">
        <v>166</v>
      </c>
      <c r="B29" s="17">
        <v>4.0</v>
      </c>
      <c r="C29" s="17">
        <v>1.0</v>
      </c>
      <c r="D29" s="17">
        <v>0.0</v>
      </c>
      <c r="E29" s="17">
        <v>3.0</v>
      </c>
      <c r="F29" s="18" t="s">
        <v>26</v>
      </c>
      <c r="G29" s="19" t="s">
        <v>26</v>
      </c>
      <c r="H29" s="20" t="s">
        <v>26</v>
      </c>
      <c r="I29" s="22" t="s">
        <v>167</v>
      </c>
      <c r="J29" s="22" t="s">
        <v>131</v>
      </c>
      <c r="K29" s="22" t="s">
        <v>168</v>
      </c>
      <c r="L29" s="39">
        <f>+2349055570782</f>
        <v>2349055570782</v>
      </c>
      <c r="M29" s="21" t="s">
        <v>169</v>
      </c>
      <c r="N29" s="41" t="s">
        <v>74</v>
      </c>
      <c r="O29" s="24" t="s">
        <v>170</v>
      </c>
      <c r="P29" s="46">
        <v>1.7</v>
      </c>
      <c r="Q29" s="53"/>
    </row>
    <row r="30" ht="15.75" customHeight="1">
      <c r="A30" s="7" t="s">
        <v>171</v>
      </c>
      <c r="B30" s="27">
        <v>2.0</v>
      </c>
      <c r="C30" s="27">
        <v>1.0</v>
      </c>
      <c r="D30" s="27">
        <v>0.0</v>
      </c>
      <c r="E30" s="27">
        <v>1.0</v>
      </c>
      <c r="F30" s="9" t="s">
        <v>26</v>
      </c>
      <c r="G30" s="10" t="s">
        <v>45</v>
      </c>
      <c r="H30" s="11" t="s">
        <v>18</v>
      </c>
      <c r="I30" s="13" t="s">
        <v>172</v>
      </c>
      <c r="J30" s="13" t="s">
        <v>20</v>
      </c>
      <c r="K30" s="13" t="s">
        <v>173</v>
      </c>
      <c r="L30" s="36">
        <f>+2349165584798</f>
        <v>2349165584798</v>
      </c>
      <c r="M30" s="12" t="s">
        <v>174</v>
      </c>
      <c r="N30" s="13" t="s">
        <v>60</v>
      </c>
      <c r="O30" s="28" t="s">
        <v>175</v>
      </c>
      <c r="P30" s="47">
        <v>5.5</v>
      </c>
      <c r="Q30" s="54"/>
    </row>
    <row r="31" ht="15.75" customHeight="1">
      <c r="A31" s="16" t="s">
        <v>176</v>
      </c>
      <c r="B31" s="17">
        <v>4.0</v>
      </c>
      <c r="C31" s="17">
        <v>1.0</v>
      </c>
      <c r="D31" s="17">
        <v>1.0</v>
      </c>
      <c r="E31" s="17">
        <v>2.0</v>
      </c>
      <c r="F31" s="18" t="s">
        <v>26</v>
      </c>
      <c r="G31" s="19" t="s">
        <v>26</v>
      </c>
      <c r="H31" s="20" t="s">
        <v>26</v>
      </c>
      <c r="I31" s="22" t="s">
        <v>177</v>
      </c>
      <c r="J31" s="41" t="s">
        <v>20</v>
      </c>
      <c r="K31" s="22" t="s">
        <v>178</v>
      </c>
      <c r="L31" s="39">
        <v>8.036274417E9</v>
      </c>
      <c r="M31" s="21" t="s">
        <v>179</v>
      </c>
      <c r="N31" s="41" t="s">
        <v>180</v>
      </c>
      <c r="O31" s="41" t="s">
        <v>24</v>
      </c>
      <c r="P31" s="42">
        <v>8.0</v>
      </c>
      <c r="Q31" s="50"/>
    </row>
    <row r="32" ht="15.75" customHeight="1">
      <c r="A32" s="7" t="s">
        <v>181</v>
      </c>
      <c r="B32" s="27">
        <v>7.0</v>
      </c>
      <c r="C32" s="27">
        <v>0.0</v>
      </c>
      <c r="D32" s="27">
        <v>0.0</v>
      </c>
      <c r="E32" s="27">
        <v>7.0</v>
      </c>
      <c r="F32" s="9" t="s">
        <v>26</v>
      </c>
      <c r="G32" s="10" t="s">
        <v>26</v>
      </c>
      <c r="H32" s="11" t="s">
        <v>26</v>
      </c>
      <c r="I32" s="55" t="s">
        <v>182</v>
      </c>
      <c r="J32" s="56" t="s">
        <v>20</v>
      </c>
      <c r="K32" s="57" t="s">
        <v>183</v>
      </c>
      <c r="L32" s="57">
        <v>2.348109564858E12</v>
      </c>
      <c r="M32" s="32" t="s">
        <v>184</v>
      </c>
      <c r="N32" s="55" t="s">
        <v>23</v>
      </c>
      <c r="O32" s="57" t="s">
        <v>185</v>
      </c>
      <c r="P32" s="57">
        <v>4.6</v>
      </c>
      <c r="Q32" s="51"/>
    </row>
    <row r="33" ht="15.75" customHeight="1">
      <c r="A33" s="16" t="s">
        <v>186</v>
      </c>
      <c r="B33" s="17">
        <v>2.0</v>
      </c>
      <c r="C33" s="17">
        <v>1.0</v>
      </c>
      <c r="D33" s="17">
        <v>0.0</v>
      </c>
      <c r="E33" s="17">
        <v>1.0</v>
      </c>
      <c r="F33" s="18" t="s">
        <v>26</v>
      </c>
      <c r="G33" s="19" t="s">
        <v>45</v>
      </c>
      <c r="H33" s="20" t="s">
        <v>18</v>
      </c>
      <c r="I33" s="41" t="s">
        <v>187</v>
      </c>
      <c r="J33" s="41" t="s">
        <v>20</v>
      </c>
      <c r="K33" s="22" t="s">
        <v>188</v>
      </c>
      <c r="L33" s="39">
        <v>8.142727874E9</v>
      </c>
      <c r="M33" s="21" t="s">
        <v>189</v>
      </c>
      <c r="N33" s="41" t="s">
        <v>23</v>
      </c>
      <c r="O33" s="41" t="s">
        <v>24</v>
      </c>
      <c r="P33" s="42">
        <v>5.0</v>
      </c>
      <c r="Q33" s="50"/>
    </row>
    <row r="34" ht="15.75" customHeight="1">
      <c r="A34" s="7" t="s">
        <v>190</v>
      </c>
      <c r="B34" s="27">
        <v>3.0</v>
      </c>
      <c r="C34" s="27">
        <v>0.0</v>
      </c>
      <c r="D34" s="27">
        <v>0.0</v>
      </c>
      <c r="E34" s="27">
        <v>3.0</v>
      </c>
      <c r="F34" s="9" t="s">
        <v>26</v>
      </c>
      <c r="G34" s="10" t="s">
        <v>26</v>
      </c>
      <c r="H34" s="11" t="s">
        <v>26</v>
      </c>
      <c r="I34" s="13" t="s">
        <v>191</v>
      </c>
      <c r="J34" s="13" t="s">
        <v>20</v>
      </c>
      <c r="K34" s="13" t="s">
        <v>192</v>
      </c>
      <c r="L34" s="36">
        <v>2.349038859159E12</v>
      </c>
      <c r="M34" s="12" t="s">
        <v>193</v>
      </c>
      <c r="N34" s="13" t="s">
        <v>80</v>
      </c>
      <c r="O34" s="28" t="s">
        <v>194</v>
      </c>
      <c r="P34" s="47">
        <v>5.2</v>
      </c>
      <c r="Q34" s="51"/>
    </row>
    <row r="35" ht="15.75" customHeight="1">
      <c r="A35" s="16" t="s">
        <v>195</v>
      </c>
      <c r="B35" s="17">
        <v>4.0</v>
      </c>
      <c r="C35" s="17">
        <v>3.0</v>
      </c>
      <c r="D35" s="17">
        <v>0.0</v>
      </c>
      <c r="E35" s="17">
        <v>1.0</v>
      </c>
      <c r="F35" s="18" t="s">
        <v>26</v>
      </c>
      <c r="G35" s="19" t="s">
        <v>39</v>
      </c>
      <c r="H35" s="20" t="s">
        <v>18</v>
      </c>
      <c r="I35" s="41" t="s">
        <v>196</v>
      </c>
      <c r="J35" s="41" t="s">
        <v>131</v>
      </c>
      <c r="K35" s="41" t="s">
        <v>197</v>
      </c>
      <c r="L35" s="39">
        <f>+2347043058231</f>
        <v>2347043058231</v>
      </c>
      <c r="M35" s="21" t="s">
        <v>198</v>
      </c>
      <c r="N35" s="41" t="s">
        <v>199</v>
      </c>
      <c r="O35" s="41" t="s">
        <v>24</v>
      </c>
      <c r="P35" s="42">
        <v>4.4</v>
      </c>
      <c r="Q35" s="50"/>
    </row>
    <row r="36" ht="15.75" customHeight="1">
      <c r="A36" s="7" t="s">
        <v>200</v>
      </c>
      <c r="B36" s="27">
        <v>1.0</v>
      </c>
      <c r="C36" s="27">
        <v>0.0</v>
      </c>
      <c r="D36" s="27">
        <v>1.0</v>
      </c>
      <c r="E36" s="27">
        <v>0.0</v>
      </c>
      <c r="F36" s="9" t="s">
        <v>26</v>
      </c>
      <c r="G36" s="10" t="s">
        <v>18</v>
      </c>
      <c r="H36" s="11" t="s">
        <v>18</v>
      </c>
      <c r="I36" s="13" t="s">
        <v>201</v>
      </c>
      <c r="J36" s="13" t="s">
        <v>20</v>
      </c>
      <c r="K36" s="13" t="s">
        <v>202</v>
      </c>
      <c r="L36" s="36">
        <f>+2348066230856</f>
        <v>2348066230856</v>
      </c>
      <c r="M36" s="12" t="s">
        <v>203</v>
      </c>
      <c r="N36" s="13" t="s">
        <v>204</v>
      </c>
      <c r="O36" s="28" t="s">
        <v>205</v>
      </c>
      <c r="P36" s="47">
        <v>2.6</v>
      </c>
      <c r="Q36" s="51"/>
    </row>
    <row r="37" ht="15.75" customHeight="1">
      <c r="A37" s="16" t="s">
        <v>206</v>
      </c>
      <c r="B37" s="17">
        <v>4.0</v>
      </c>
      <c r="C37" s="17">
        <v>0.0</v>
      </c>
      <c r="D37" s="17">
        <v>0.0</v>
      </c>
      <c r="E37" s="17">
        <v>4.0</v>
      </c>
      <c r="F37" s="18" t="s">
        <v>26</v>
      </c>
      <c r="G37" s="19" t="s">
        <v>26</v>
      </c>
      <c r="H37" s="20" t="s">
        <v>26</v>
      </c>
      <c r="I37" s="22" t="s">
        <v>207</v>
      </c>
      <c r="J37" s="22" t="s">
        <v>20</v>
      </c>
      <c r="K37" s="22" t="s">
        <v>208</v>
      </c>
      <c r="L37" s="39">
        <f>+2348108425282</f>
        <v>2348108425282</v>
      </c>
      <c r="M37" s="21" t="s">
        <v>209</v>
      </c>
      <c r="N37" s="41" t="s">
        <v>210</v>
      </c>
      <c r="O37" s="58" t="s">
        <v>211</v>
      </c>
      <c r="P37" s="46">
        <v>4.3</v>
      </c>
      <c r="Q37" s="50"/>
    </row>
    <row r="38" ht="15.75" customHeight="1">
      <c r="A38" s="7" t="s">
        <v>212</v>
      </c>
      <c r="B38" s="27">
        <v>2.0</v>
      </c>
      <c r="C38" s="27">
        <v>1.0</v>
      </c>
      <c r="D38" s="27">
        <v>0.0</v>
      </c>
      <c r="E38" s="27">
        <v>1.0</v>
      </c>
      <c r="F38" s="9" t="s">
        <v>26</v>
      </c>
      <c r="G38" s="10" t="s">
        <v>45</v>
      </c>
      <c r="H38" s="11" t="s">
        <v>18</v>
      </c>
      <c r="I38" s="13" t="s">
        <v>213</v>
      </c>
      <c r="J38" s="13" t="s">
        <v>20</v>
      </c>
      <c r="K38" s="13" t="s">
        <v>214</v>
      </c>
      <c r="L38" s="36">
        <v>8.147520206E9</v>
      </c>
      <c r="M38" s="12" t="s">
        <v>215</v>
      </c>
      <c r="N38" s="13" t="s">
        <v>74</v>
      </c>
      <c r="O38" s="28" t="s">
        <v>216</v>
      </c>
      <c r="P38" s="47">
        <v>8.1</v>
      </c>
      <c r="Q38" s="51"/>
    </row>
    <row r="39" ht="15.75" customHeight="1">
      <c r="A39" s="16" t="s">
        <v>217</v>
      </c>
      <c r="B39" s="17">
        <v>3.0</v>
      </c>
      <c r="C39" s="17">
        <v>1.0</v>
      </c>
      <c r="D39" s="17">
        <v>0.0</v>
      </c>
      <c r="E39" s="17">
        <v>2.0</v>
      </c>
      <c r="F39" s="18" t="s">
        <v>26</v>
      </c>
      <c r="G39" s="19" t="s">
        <v>26</v>
      </c>
      <c r="H39" s="20" t="s">
        <v>26</v>
      </c>
      <c r="I39" s="22" t="s">
        <v>218</v>
      </c>
      <c r="J39" s="22" t="s">
        <v>20</v>
      </c>
      <c r="K39" s="22" t="s">
        <v>219</v>
      </c>
      <c r="L39" s="39">
        <v>9.067555049E9</v>
      </c>
      <c r="M39" s="21" t="s">
        <v>220</v>
      </c>
      <c r="N39" s="41" t="s">
        <v>180</v>
      </c>
      <c r="O39" s="22" t="s">
        <v>24</v>
      </c>
      <c r="P39" s="42">
        <v>4.6</v>
      </c>
      <c r="Q39" s="50"/>
    </row>
    <row r="40" ht="15.75" customHeight="1">
      <c r="A40" s="7" t="s">
        <v>221</v>
      </c>
      <c r="B40" s="27">
        <v>4.0</v>
      </c>
      <c r="C40" s="27">
        <v>1.0</v>
      </c>
      <c r="D40" s="27">
        <v>0.0</v>
      </c>
      <c r="E40" s="27">
        <v>3.0</v>
      </c>
      <c r="F40" s="9" t="s">
        <v>26</v>
      </c>
      <c r="G40" s="10" t="s">
        <v>26</v>
      </c>
      <c r="H40" s="11" t="s">
        <v>26</v>
      </c>
      <c r="I40" s="13" t="s">
        <v>222</v>
      </c>
      <c r="J40" s="13" t="s">
        <v>20</v>
      </c>
      <c r="K40" s="13" t="s">
        <v>223</v>
      </c>
      <c r="L40" s="36">
        <f>+2349056322083</f>
        <v>2349056322083</v>
      </c>
      <c r="M40" s="12" t="s">
        <v>224</v>
      </c>
      <c r="N40" s="13" t="s">
        <v>60</v>
      </c>
      <c r="O40" s="13" t="s">
        <v>225</v>
      </c>
      <c r="P40" s="36">
        <v>7.0</v>
      </c>
      <c r="Q40" s="51"/>
    </row>
    <row r="41" ht="15.75" customHeight="1">
      <c r="A41" s="16" t="s">
        <v>226</v>
      </c>
      <c r="B41" s="59">
        <v>1.0</v>
      </c>
      <c r="C41" s="59">
        <v>0.0</v>
      </c>
      <c r="D41" s="59">
        <v>1.0</v>
      </c>
      <c r="E41" s="59">
        <v>0.0</v>
      </c>
      <c r="F41" s="60"/>
      <c r="G41" s="61" t="s">
        <v>18</v>
      </c>
      <c r="H41" s="20" t="s">
        <v>18</v>
      </c>
      <c r="I41" s="22" t="s">
        <v>227</v>
      </c>
      <c r="J41" s="22" t="s">
        <v>20</v>
      </c>
      <c r="K41" s="22" t="s">
        <v>228</v>
      </c>
      <c r="L41" s="39">
        <v>8.06093356E9</v>
      </c>
      <c r="M41" s="21" t="s">
        <v>229</v>
      </c>
      <c r="N41" s="41" t="s">
        <v>54</v>
      </c>
      <c r="O41" s="41" t="s">
        <v>24</v>
      </c>
      <c r="P41" s="42">
        <v>7.9</v>
      </c>
      <c r="Q41" s="50"/>
    </row>
    <row r="42" ht="15.75" customHeight="1">
      <c r="A42" s="7" t="s">
        <v>230</v>
      </c>
      <c r="B42" s="27">
        <v>2.0</v>
      </c>
      <c r="C42" s="27">
        <v>0.0</v>
      </c>
      <c r="D42" s="27">
        <v>1.0</v>
      </c>
      <c r="E42" s="27">
        <v>1.0</v>
      </c>
      <c r="F42" s="9" t="s">
        <v>26</v>
      </c>
      <c r="G42" s="10" t="s">
        <v>32</v>
      </c>
      <c r="H42" s="11" t="s">
        <v>18</v>
      </c>
      <c r="I42" s="13" t="s">
        <v>231</v>
      </c>
      <c r="J42" s="13" t="s">
        <v>20</v>
      </c>
      <c r="K42" s="13" t="s">
        <v>232</v>
      </c>
      <c r="L42" s="36">
        <f>+2347066000755</f>
        <v>2347066000755</v>
      </c>
      <c r="M42" s="12" t="s">
        <v>233</v>
      </c>
      <c r="N42" s="13" t="s">
        <v>80</v>
      </c>
      <c r="O42" s="28" t="s">
        <v>234</v>
      </c>
      <c r="P42" s="47">
        <v>7.7</v>
      </c>
      <c r="Q42" s="51"/>
    </row>
    <row r="43" ht="15.75" customHeight="1">
      <c r="A43" s="16" t="s">
        <v>235</v>
      </c>
      <c r="B43" s="17">
        <v>3.0</v>
      </c>
      <c r="C43" s="17">
        <v>0.0</v>
      </c>
      <c r="D43" s="17">
        <v>3.0</v>
      </c>
      <c r="E43" s="17">
        <v>0.0</v>
      </c>
      <c r="F43" s="18" t="s">
        <v>18</v>
      </c>
      <c r="G43" s="19" t="s">
        <v>18</v>
      </c>
      <c r="H43" s="20" t="s">
        <v>18</v>
      </c>
      <c r="I43" s="41" t="s">
        <v>236</v>
      </c>
      <c r="J43" s="41" t="s">
        <v>20</v>
      </c>
      <c r="K43" s="22" t="s">
        <v>237</v>
      </c>
      <c r="L43" s="39">
        <v>8.068900634E9</v>
      </c>
      <c r="M43" s="21" t="s">
        <v>238</v>
      </c>
      <c r="N43" s="41" t="s">
        <v>239</v>
      </c>
      <c r="O43" s="41" t="s">
        <v>24</v>
      </c>
      <c r="P43" s="42">
        <v>5.1</v>
      </c>
      <c r="Q43" s="50"/>
    </row>
    <row r="44" ht="15.75" customHeight="1">
      <c r="A44" s="7" t="s">
        <v>240</v>
      </c>
      <c r="B44" s="27">
        <v>6.0</v>
      </c>
      <c r="C44" s="27">
        <v>1.0</v>
      </c>
      <c r="D44" s="27">
        <v>2.0</v>
      </c>
      <c r="E44" s="27">
        <v>3.0</v>
      </c>
      <c r="F44" s="9" t="s">
        <v>26</v>
      </c>
      <c r="G44" s="10" t="s">
        <v>26</v>
      </c>
      <c r="H44" s="11" t="s">
        <v>18</v>
      </c>
      <c r="I44" s="13" t="s">
        <v>241</v>
      </c>
      <c r="J44" s="13" t="s">
        <v>20</v>
      </c>
      <c r="K44" s="13" t="s">
        <v>242</v>
      </c>
      <c r="L44" s="36">
        <f>+2347015232315</f>
        <v>2347015232315</v>
      </c>
      <c r="M44" s="12" t="s">
        <v>243</v>
      </c>
      <c r="N44" s="13" t="s">
        <v>244</v>
      </c>
      <c r="O44" s="28" t="s">
        <v>245</v>
      </c>
      <c r="P44" s="47">
        <v>8.0</v>
      </c>
      <c r="Q44" s="51"/>
    </row>
    <row r="45" ht="15.75" customHeight="1">
      <c r="A45" s="16" t="s">
        <v>246</v>
      </c>
      <c r="B45" s="17">
        <v>3.0</v>
      </c>
      <c r="C45" s="17">
        <v>2.0</v>
      </c>
      <c r="D45" s="17">
        <v>1.0</v>
      </c>
      <c r="E45" s="17">
        <v>0.0</v>
      </c>
      <c r="F45" s="18" t="s">
        <v>26</v>
      </c>
      <c r="G45" s="19" t="s">
        <v>39</v>
      </c>
      <c r="H45" s="20" t="s">
        <v>18</v>
      </c>
      <c r="I45" s="22" t="s">
        <v>247</v>
      </c>
      <c r="J45" s="22" t="s">
        <v>20</v>
      </c>
      <c r="K45" s="22" t="s">
        <v>248</v>
      </c>
      <c r="L45" s="39">
        <v>7.030540429E9</v>
      </c>
      <c r="M45" s="21" t="s">
        <v>249</v>
      </c>
      <c r="N45" s="41" t="s">
        <v>60</v>
      </c>
      <c r="O45" s="41"/>
      <c r="P45" s="42">
        <v>5.8</v>
      </c>
      <c r="Q45" s="50"/>
    </row>
    <row r="46" ht="15.75" customHeight="1">
      <c r="A46" s="7" t="s">
        <v>250</v>
      </c>
      <c r="B46" s="27">
        <v>4.0</v>
      </c>
      <c r="C46" s="27">
        <v>1.0</v>
      </c>
      <c r="D46" s="27">
        <v>0.0</v>
      </c>
      <c r="E46" s="27">
        <v>3.0</v>
      </c>
      <c r="F46" s="9" t="s">
        <v>26</v>
      </c>
      <c r="G46" s="10" t="s">
        <v>26</v>
      </c>
      <c r="H46" s="11" t="s">
        <v>26</v>
      </c>
      <c r="I46" s="13" t="s">
        <v>251</v>
      </c>
      <c r="J46" s="13" t="s">
        <v>131</v>
      </c>
      <c r="K46" s="13" t="s">
        <v>252</v>
      </c>
      <c r="L46" s="36">
        <v>8.10156416E9</v>
      </c>
      <c r="M46" s="12" t="s">
        <v>253</v>
      </c>
      <c r="N46" s="13" t="s">
        <v>36</v>
      </c>
      <c r="O46" s="13" t="s">
        <v>24</v>
      </c>
      <c r="P46" s="36">
        <v>5.6</v>
      </c>
      <c r="Q46" s="51"/>
    </row>
    <row r="47" ht="15.75" customHeight="1">
      <c r="A47" s="16" t="s">
        <v>254</v>
      </c>
      <c r="B47" s="17">
        <v>3.0</v>
      </c>
      <c r="C47" s="17">
        <v>2.0</v>
      </c>
      <c r="D47" s="17">
        <v>1.0</v>
      </c>
      <c r="E47" s="17">
        <v>0.0</v>
      </c>
      <c r="F47" s="18" t="s">
        <v>26</v>
      </c>
      <c r="G47" s="19" t="s">
        <v>122</v>
      </c>
      <c r="H47" s="20" t="s">
        <v>18</v>
      </c>
      <c r="I47" s="22" t="s">
        <v>255</v>
      </c>
      <c r="J47" s="22" t="s">
        <v>20</v>
      </c>
      <c r="K47" s="22" t="s">
        <v>256</v>
      </c>
      <c r="L47" s="39">
        <v>7.058045478E9</v>
      </c>
      <c r="M47" s="21" t="s">
        <v>257</v>
      </c>
      <c r="N47" s="22" t="s">
        <v>258</v>
      </c>
      <c r="O47" s="22" t="s">
        <v>259</v>
      </c>
      <c r="P47" s="42">
        <v>5.5</v>
      </c>
      <c r="Q47" s="50"/>
    </row>
    <row r="48" ht="15.75" customHeight="1">
      <c r="A48" s="7" t="s">
        <v>260</v>
      </c>
      <c r="B48" s="27">
        <v>2.0</v>
      </c>
      <c r="C48" s="27">
        <v>0.0</v>
      </c>
      <c r="D48" s="27">
        <v>2.0</v>
      </c>
      <c r="E48" s="27">
        <v>0.0</v>
      </c>
      <c r="F48" s="9" t="s">
        <v>26</v>
      </c>
      <c r="G48" s="10" t="s">
        <v>18</v>
      </c>
      <c r="H48" s="11" t="s">
        <v>18</v>
      </c>
      <c r="I48" s="13" t="s">
        <v>261</v>
      </c>
      <c r="J48" s="13" t="s">
        <v>20</v>
      </c>
      <c r="K48" s="13" t="s">
        <v>262</v>
      </c>
      <c r="L48" s="36">
        <v>8.033084043E9</v>
      </c>
      <c r="M48" s="12" t="s">
        <v>263</v>
      </c>
      <c r="N48" s="13" t="s">
        <v>60</v>
      </c>
      <c r="O48" s="28" t="s">
        <v>264</v>
      </c>
      <c r="P48" s="47">
        <v>4.4</v>
      </c>
      <c r="Q48" s="51"/>
    </row>
    <row r="49" ht="15.75" customHeight="1">
      <c r="A49" s="16" t="s">
        <v>265</v>
      </c>
      <c r="B49" s="17">
        <v>3.0</v>
      </c>
      <c r="C49" s="17">
        <v>2.0</v>
      </c>
      <c r="D49" s="17">
        <v>1.0</v>
      </c>
      <c r="E49" s="17">
        <v>0.0</v>
      </c>
      <c r="F49" s="18" t="s">
        <v>26</v>
      </c>
      <c r="G49" s="19" t="s">
        <v>39</v>
      </c>
      <c r="H49" s="20" t="s">
        <v>18</v>
      </c>
      <c r="I49" s="22" t="s">
        <v>266</v>
      </c>
      <c r="J49" s="22" t="s">
        <v>20</v>
      </c>
      <c r="K49" s="22" t="s">
        <v>267</v>
      </c>
      <c r="L49" s="39">
        <f>+237034765799</f>
        <v>237034765799</v>
      </c>
      <c r="M49" s="21" t="s">
        <v>268</v>
      </c>
      <c r="N49" s="41" t="s">
        <v>269</v>
      </c>
      <c r="O49" s="22" t="s">
        <v>24</v>
      </c>
      <c r="P49" s="42">
        <v>8.1</v>
      </c>
      <c r="Q49" s="50"/>
    </row>
    <row r="50" ht="15.75" customHeight="1">
      <c r="A50" s="7" t="s">
        <v>270</v>
      </c>
      <c r="B50" s="27">
        <v>7.0</v>
      </c>
      <c r="C50" s="27">
        <v>1.0</v>
      </c>
      <c r="D50" s="27">
        <v>0.0</v>
      </c>
      <c r="E50" s="27">
        <v>6.0</v>
      </c>
      <c r="F50" s="9" t="s">
        <v>26</v>
      </c>
      <c r="G50" s="10" t="s">
        <v>26</v>
      </c>
      <c r="H50" s="11" t="s">
        <v>18</v>
      </c>
      <c r="I50" s="13" t="s">
        <v>271</v>
      </c>
      <c r="J50" s="13" t="s">
        <v>20</v>
      </c>
      <c r="K50" s="13" t="s">
        <v>272</v>
      </c>
      <c r="L50" s="36">
        <f>+2348130424547</f>
        <v>2348130424547</v>
      </c>
      <c r="M50" s="12" t="s">
        <v>273</v>
      </c>
      <c r="N50" s="13" t="s">
        <v>274</v>
      </c>
      <c r="O50" s="28" t="s">
        <v>275</v>
      </c>
      <c r="P50" s="47">
        <v>4.4</v>
      </c>
      <c r="Q50" s="51"/>
    </row>
    <row r="51" ht="15.75" customHeight="1">
      <c r="A51" s="16" t="s">
        <v>276</v>
      </c>
      <c r="B51" s="17">
        <v>3.0</v>
      </c>
      <c r="C51" s="17">
        <v>0.0</v>
      </c>
      <c r="D51" s="17">
        <v>0.0</v>
      </c>
      <c r="E51" s="17">
        <v>3.0</v>
      </c>
      <c r="F51" s="18" t="s">
        <v>26</v>
      </c>
      <c r="G51" s="19" t="s">
        <v>26</v>
      </c>
      <c r="H51" s="20" t="s">
        <v>26</v>
      </c>
      <c r="I51" s="22" t="s">
        <v>277</v>
      </c>
      <c r="J51" s="22" t="s">
        <v>20</v>
      </c>
      <c r="K51" s="22" t="s">
        <v>278</v>
      </c>
      <c r="L51" s="39">
        <f>+2348127775119</f>
        <v>2348127775119</v>
      </c>
      <c r="M51" s="21" t="s">
        <v>279</v>
      </c>
      <c r="N51" s="22" t="s">
        <v>74</v>
      </c>
      <c r="O51" s="24" t="s">
        <v>280</v>
      </c>
      <c r="P51" s="45">
        <v>6.2</v>
      </c>
      <c r="Q51" s="50"/>
    </row>
    <row r="52" ht="15.75" customHeight="1">
      <c r="A52" s="7" t="s">
        <v>281</v>
      </c>
      <c r="B52" s="27">
        <v>4.0</v>
      </c>
      <c r="C52" s="27">
        <v>2.0</v>
      </c>
      <c r="D52" s="27">
        <v>0.0</v>
      </c>
      <c r="E52" s="27">
        <v>2.0</v>
      </c>
      <c r="F52" s="9" t="s">
        <v>26</v>
      </c>
      <c r="G52" s="10" t="s">
        <v>45</v>
      </c>
      <c r="H52" s="11" t="s">
        <v>26</v>
      </c>
      <c r="I52" s="35" t="s">
        <v>282</v>
      </c>
      <c r="J52" s="35" t="s">
        <v>20</v>
      </c>
      <c r="K52" s="13" t="s">
        <v>283</v>
      </c>
      <c r="L52" s="36">
        <v>8.098929298E9</v>
      </c>
      <c r="M52" s="12" t="s">
        <v>284</v>
      </c>
      <c r="N52" s="13" t="s">
        <v>60</v>
      </c>
      <c r="O52" s="28" t="s">
        <v>285</v>
      </c>
      <c r="P52" s="44">
        <v>5.0</v>
      </c>
      <c r="Q52" s="51"/>
    </row>
    <row r="53" ht="15.75" customHeight="1">
      <c r="A53" s="16" t="s">
        <v>286</v>
      </c>
      <c r="B53" s="17">
        <v>2.0</v>
      </c>
      <c r="C53" s="17">
        <v>0.0</v>
      </c>
      <c r="D53" s="17">
        <v>0.0</v>
      </c>
      <c r="E53" s="17">
        <v>2.0</v>
      </c>
      <c r="F53" s="18" t="s">
        <v>26</v>
      </c>
      <c r="G53" s="19" t="s">
        <v>26</v>
      </c>
      <c r="H53" s="20" t="s">
        <v>26</v>
      </c>
      <c r="I53" s="22" t="s">
        <v>287</v>
      </c>
      <c r="J53" s="22" t="s">
        <v>20</v>
      </c>
      <c r="K53" s="22" t="s">
        <v>288</v>
      </c>
      <c r="L53" s="39">
        <f>+2348134769235</f>
        <v>2348134769235</v>
      </c>
      <c r="M53" s="21" t="s">
        <v>289</v>
      </c>
      <c r="N53" s="22" t="s">
        <v>109</v>
      </c>
      <c r="O53" s="24" t="s">
        <v>290</v>
      </c>
      <c r="P53" s="45">
        <v>3.1</v>
      </c>
      <c r="Q53" s="50"/>
    </row>
    <row r="54" ht="15.75" customHeight="1">
      <c r="A54" s="7" t="s">
        <v>291</v>
      </c>
      <c r="B54" s="27">
        <v>3.0</v>
      </c>
      <c r="C54" s="27">
        <v>0.0</v>
      </c>
      <c r="D54" s="27">
        <v>0.0</v>
      </c>
      <c r="E54" s="27">
        <v>3.0</v>
      </c>
      <c r="F54" s="9" t="s">
        <v>26</v>
      </c>
      <c r="G54" s="10" t="s">
        <v>26</v>
      </c>
      <c r="H54" s="11" t="s">
        <v>18</v>
      </c>
      <c r="I54" s="13" t="s">
        <v>292</v>
      </c>
      <c r="J54" s="13" t="s">
        <v>20</v>
      </c>
      <c r="K54" s="13" t="s">
        <v>293</v>
      </c>
      <c r="L54" s="36">
        <v>8.129154265E9</v>
      </c>
      <c r="M54" s="12" t="s">
        <v>294</v>
      </c>
      <c r="N54" s="35" t="s">
        <v>109</v>
      </c>
      <c r="O54" s="35" t="s">
        <v>24</v>
      </c>
      <c r="P54" s="37">
        <v>5.4</v>
      </c>
      <c r="Q54" s="51"/>
    </row>
    <row r="55" ht="15.75" customHeight="1">
      <c r="A55" s="16" t="s">
        <v>295</v>
      </c>
      <c r="B55" s="17">
        <v>3.0</v>
      </c>
      <c r="C55" s="17">
        <v>0.0</v>
      </c>
      <c r="D55" s="17">
        <v>0.0</v>
      </c>
      <c r="E55" s="17">
        <v>3.0</v>
      </c>
      <c r="F55" s="18" t="s">
        <v>26</v>
      </c>
      <c r="G55" s="19" t="s">
        <v>26</v>
      </c>
      <c r="H55" s="20" t="s">
        <v>26</v>
      </c>
      <c r="I55" s="22" t="s">
        <v>296</v>
      </c>
      <c r="J55" s="22" t="s">
        <v>20</v>
      </c>
      <c r="K55" s="22" t="s">
        <v>297</v>
      </c>
      <c r="L55" s="39">
        <f>+2348033730881</f>
        <v>2348033730881</v>
      </c>
      <c r="M55" s="21" t="s">
        <v>298</v>
      </c>
      <c r="N55" s="22" t="s">
        <v>80</v>
      </c>
      <c r="O55" s="24" t="s">
        <v>299</v>
      </c>
      <c r="P55" s="45">
        <v>1.1</v>
      </c>
      <c r="Q55" s="50"/>
    </row>
    <row r="56" ht="15.75" customHeight="1">
      <c r="A56" s="7" t="s">
        <v>300</v>
      </c>
      <c r="B56" s="27">
        <v>4.0</v>
      </c>
      <c r="C56" s="27">
        <v>1.0</v>
      </c>
      <c r="D56" s="27">
        <v>0.0</v>
      </c>
      <c r="E56" s="27">
        <v>3.0</v>
      </c>
      <c r="F56" s="9" t="s">
        <v>26</v>
      </c>
      <c r="G56" s="10" t="s">
        <v>26</v>
      </c>
      <c r="H56" s="11" t="s">
        <v>26</v>
      </c>
      <c r="I56" s="13" t="s">
        <v>301</v>
      </c>
      <c r="J56" s="13" t="s">
        <v>20</v>
      </c>
      <c r="K56" s="13" t="s">
        <v>302</v>
      </c>
      <c r="L56" s="36">
        <v>2.349024992089E12</v>
      </c>
      <c r="M56" s="12" t="s">
        <v>303</v>
      </c>
      <c r="N56" s="13" t="s">
        <v>304</v>
      </c>
      <c r="O56" s="28" t="s">
        <v>305</v>
      </c>
      <c r="P56" s="44">
        <v>4.3</v>
      </c>
      <c r="Q56" s="51"/>
    </row>
    <row r="57" ht="15.75" customHeight="1">
      <c r="A57" s="16" t="s">
        <v>306</v>
      </c>
      <c r="B57" s="17">
        <v>4.0</v>
      </c>
      <c r="C57" s="17">
        <v>0.0</v>
      </c>
      <c r="D57" s="17">
        <v>0.0</v>
      </c>
      <c r="E57" s="17">
        <v>4.0</v>
      </c>
      <c r="F57" s="18" t="s">
        <v>26</v>
      </c>
      <c r="G57" s="19" t="s">
        <v>26</v>
      </c>
      <c r="H57" s="20" t="s">
        <v>18</v>
      </c>
      <c r="I57" s="22" t="s">
        <v>307</v>
      </c>
      <c r="J57" s="22" t="s">
        <v>20</v>
      </c>
      <c r="K57" s="22" t="s">
        <v>308</v>
      </c>
      <c r="L57" s="39">
        <v>8.168009178E9</v>
      </c>
      <c r="M57" s="21" t="s">
        <v>309</v>
      </c>
      <c r="N57" s="22" t="s">
        <v>60</v>
      </c>
      <c r="O57" s="24" t="s">
        <v>310</v>
      </c>
      <c r="P57" s="45">
        <v>3.4</v>
      </c>
      <c r="Q57" s="50"/>
    </row>
    <row r="58" ht="15.75" customHeight="1">
      <c r="A58" s="7" t="s">
        <v>311</v>
      </c>
      <c r="B58" s="27">
        <v>1.0</v>
      </c>
      <c r="C58" s="27">
        <v>1.0</v>
      </c>
      <c r="D58" s="27">
        <v>0.0</v>
      </c>
      <c r="E58" s="27">
        <v>0.0</v>
      </c>
      <c r="F58" s="9" t="s">
        <v>26</v>
      </c>
      <c r="G58" s="10" t="s">
        <v>122</v>
      </c>
      <c r="H58" s="11" t="s">
        <v>18</v>
      </c>
      <c r="I58" s="13" t="s">
        <v>312</v>
      </c>
      <c r="J58" s="13" t="s">
        <v>131</v>
      </c>
      <c r="K58" s="13" t="s">
        <v>313</v>
      </c>
      <c r="L58" s="36">
        <f>+2348030875593</f>
        <v>2348030875593</v>
      </c>
      <c r="M58" s="12" t="s">
        <v>314</v>
      </c>
      <c r="N58" s="35" t="s">
        <v>204</v>
      </c>
      <c r="O58" s="13" t="s">
        <v>315</v>
      </c>
      <c r="P58" s="37">
        <v>2.6</v>
      </c>
      <c r="Q58" s="51"/>
    </row>
    <row r="59" ht="15.75" customHeight="1">
      <c r="A59" s="16" t="s">
        <v>316</v>
      </c>
      <c r="B59" s="17">
        <v>3.0</v>
      </c>
      <c r="C59" s="17">
        <v>1.0</v>
      </c>
      <c r="D59" s="17">
        <v>0.0</v>
      </c>
      <c r="E59" s="17">
        <v>2.0</v>
      </c>
      <c r="F59" s="18" t="s">
        <v>26</v>
      </c>
      <c r="G59" s="19" t="s">
        <v>26</v>
      </c>
      <c r="H59" s="20" t="s">
        <v>18</v>
      </c>
      <c r="I59" s="22" t="s">
        <v>317</v>
      </c>
      <c r="J59" s="22" t="s">
        <v>20</v>
      </c>
      <c r="K59" s="22" t="s">
        <v>318</v>
      </c>
      <c r="L59" s="39">
        <f>+2348158962698</f>
        <v>2348158962698</v>
      </c>
      <c r="M59" s="21" t="s">
        <v>319</v>
      </c>
      <c r="N59" s="22" t="s">
        <v>98</v>
      </c>
      <c r="O59" s="24" t="s">
        <v>320</v>
      </c>
      <c r="P59" s="45">
        <v>5.7</v>
      </c>
      <c r="Q59" s="53"/>
    </row>
    <row r="60" ht="15.75" customHeight="1">
      <c r="A60" s="7" t="s">
        <v>321</v>
      </c>
      <c r="B60" s="27">
        <v>6.0</v>
      </c>
      <c r="C60" s="27">
        <v>0.0</v>
      </c>
      <c r="D60" s="27">
        <v>0.0</v>
      </c>
      <c r="E60" s="27">
        <v>6.0</v>
      </c>
      <c r="F60" s="9" t="s">
        <v>26</v>
      </c>
      <c r="G60" s="10" t="s">
        <v>26</v>
      </c>
      <c r="H60" s="11" t="s">
        <v>26</v>
      </c>
      <c r="I60" s="13" t="s">
        <v>322</v>
      </c>
      <c r="J60" s="13" t="s">
        <v>20</v>
      </c>
      <c r="K60" s="13" t="s">
        <v>323</v>
      </c>
      <c r="L60" s="36">
        <f>+2348138364425</f>
        <v>2348138364425</v>
      </c>
      <c r="M60" s="12" t="s">
        <v>324</v>
      </c>
      <c r="N60" s="13" t="s">
        <v>74</v>
      </c>
      <c r="O60" s="28" t="s">
        <v>325</v>
      </c>
      <c r="P60" s="44">
        <v>1.9</v>
      </c>
      <c r="Q60" s="54"/>
    </row>
    <row r="61" ht="15.75" customHeight="1">
      <c r="A61" s="16" t="s">
        <v>326</v>
      </c>
      <c r="B61" s="17">
        <v>2.0</v>
      </c>
      <c r="C61" s="17">
        <v>0.0</v>
      </c>
      <c r="D61" s="17">
        <v>1.0</v>
      </c>
      <c r="E61" s="17">
        <v>1.0</v>
      </c>
      <c r="F61" s="18" t="s">
        <v>26</v>
      </c>
      <c r="G61" s="19" t="s">
        <v>32</v>
      </c>
      <c r="H61" s="20" t="s">
        <v>26</v>
      </c>
      <c r="I61" s="22" t="s">
        <v>327</v>
      </c>
      <c r="J61" s="22" t="s">
        <v>20</v>
      </c>
      <c r="K61" s="22" t="s">
        <v>328</v>
      </c>
      <c r="L61" s="39">
        <v>9.021284928E9</v>
      </c>
      <c r="M61" s="21" t="s">
        <v>329</v>
      </c>
      <c r="N61" s="41" t="s">
        <v>23</v>
      </c>
      <c r="O61" s="24" t="s">
        <v>330</v>
      </c>
      <c r="P61" s="46">
        <v>5.2</v>
      </c>
      <c r="Q61" s="53"/>
    </row>
    <row r="62" ht="15.75" customHeight="1">
      <c r="A62" s="7" t="s">
        <v>331</v>
      </c>
      <c r="B62" s="27">
        <v>3.0</v>
      </c>
      <c r="C62" s="27">
        <v>1.0</v>
      </c>
      <c r="D62" s="27">
        <v>2.0</v>
      </c>
      <c r="E62" s="27">
        <v>0.0</v>
      </c>
      <c r="F62" s="9" t="s">
        <v>26</v>
      </c>
      <c r="G62" s="10" t="s">
        <v>18</v>
      </c>
      <c r="H62" s="11" t="s">
        <v>18</v>
      </c>
      <c r="I62" s="13" t="s">
        <v>332</v>
      </c>
      <c r="J62" s="13" t="s">
        <v>20</v>
      </c>
      <c r="K62" s="13" t="s">
        <v>333</v>
      </c>
      <c r="L62" s="36">
        <f>+2348068359795</f>
        <v>2348068359795</v>
      </c>
      <c r="M62" s="12" t="s">
        <v>334</v>
      </c>
      <c r="N62" s="13" t="s">
        <v>80</v>
      </c>
      <c r="O62" s="13" t="s">
        <v>24</v>
      </c>
      <c r="P62" s="36">
        <v>5.1</v>
      </c>
      <c r="Q62" s="54"/>
    </row>
    <row r="63" ht="15.75" customHeight="1">
      <c r="A63" s="16" t="s">
        <v>335</v>
      </c>
      <c r="B63" s="17">
        <v>3.0</v>
      </c>
      <c r="C63" s="17">
        <v>1.0</v>
      </c>
      <c r="D63" s="17">
        <v>0.0</v>
      </c>
      <c r="E63" s="17">
        <v>2.0</v>
      </c>
      <c r="F63" s="18" t="s">
        <v>26</v>
      </c>
      <c r="G63" s="19" t="s">
        <v>26</v>
      </c>
      <c r="H63" s="20" t="s">
        <v>18</v>
      </c>
      <c r="I63" s="62" t="s">
        <v>336</v>
      </c>
      <c r="J63" s="62" t="s">
        <v>20</v>
      </c>
      <c r="K63" s="62" t="s">
        <v>337</v>
      </c>
      <c r="L63" s="62">
        <v>2.347063702228E12</v>
      </c>
      <c r="M63" s="21" t="s">
        <v>338</v>
      </c>
      <c r="N63" s="63" t="s">
        <v>144</v>
      </c>
      <c r="O63" s="64" t="s">
        <v>339</v>
      </c>
      <c r="P63" s="65">
        <v>4.6</v>
      </c>
      <c r="Q63" s="53"/>
    </row>
    <row r="64" ht="15.75" customHeight="1">
      <c r="A64" s="7" t="s">
        <v>340</v>
      </c>
      <c r="B64" s="27">
        <v>3.0</v>
      </c>
      <c r="C64" s="27">
        <v>1.0</v>
      </c>
      <c r="D64" s="27">
        <v>1.0</v>
      </c>
      <c r="E64" s="27">
        <v>1.0</v>
      </c>
      <c r="F64" s="9" t="s">
        <v>26</v>
      </c>
      <c r="G64" s="10" t="s">
        <v>76</v>
      </c>
      <c r="H64" s="11" t="s">
        <v>18</v>
      </c>
      <c r="I64" s="35" t="s">
        <v>341</v>
      </c>
      <c r="J64" s="13" t="s">
        <v>20</v>
      </c>
      <c r="K64" s="13" t="s">
        <v>342</v>
      </c>
      <c r="L64" s="36">
        <f>+2349039513111</f>
        <v>2349039513111</v>
      </c>
      <c r="M64" s="12" t="s">
        <v>343</v>
      </c>
      <c r="N64" s="35" t="s">
        <v>344</v>
      </c>
      <c r="O64" s="28" t="s">
        <v>345</v>
      </c>
      <c r="P64" s="44">
        <v>5.2</v>
      </c>
      <c r="Q64" s="54"/>
    </row>
    <row r="65" ht="15.75" customHeight="1">
      <c r="A65" s="16" t="s">
        <v>346</v>
      </c>
      <c r="B65" s="17">
        <v>3.0</v>
      </c>
      <c r="C65" s="17">
        <v>0.0</v>
      </c>
      <c r="D65" s="17">
        <v>0.0</v>
      </c>
      <c r="E65" s="17">
        <v>3.0</v>
      </c>
      <c r="F65" s="18" t="s">
        <v>26</v>
      </c>
      <c r="G65" s="19" t="s">
        <v>26</v>
      </c>
      <c r="H65" s="20" t="s">
        <v>18</v>
      </c>
      <c r="I65" s="22" t="s">
        <v>347</v>
      </c>
      <c r="J65" s="22" t="s">
        <v>20</v>
      </c>
      <c r="K65" s="22" t="s">
        <v>348</v>
      </c>
      <c r="L65" s="39">
        <f>+2347062839813</f>
        <v>2347062839813</v>
      </c>
      <c r="M65" s="21" t="s">
        <v>349</v>
      </c>
      <c r="N65" s="22" t="s">
        <v>350</v>
      </c>
      <c r="O65" s="24" t="s">
        <v>351</v>
      </c>
      <c r="P65" s="45">
        <v>5.7</v>
      </c>
      <c r="Q65" s="53"/>
    </row>
    <row r="66" ht="15.75" customHeight="1">
      <c r="A66" s="7" t="s">
        <v>352</v>
      </c>
      <c r="B66" s="27">
        <v>2.0</v>
      </c>
      <c r="C66" s="27">
        <v>1.0</v>
      </c>
      <c r="D66" s="27">
        <v>0.0</v>
      </c>
      <c r="E66" s="27">
        <v>1.0</v>
      </c>
      <c r="F66" s="9" t="s">
        <v>26</v>
      </c>
      <c r="G66" s="10" t="s">
        <v>45</v>
      </c>
      <c r="H66" s="11" t="s">
        <v>18</v>
      </c>
      <c r="I66" s="13" t="s">
        <v>353</v>
      </c>
      <c r="J66" s="13" t="s">
        <v>20</v>
      </c>
      <c r="K66" s="13" t="s">
        <v>354</v>
      </c>
      <c r="L66" s="36">
        <f>+2348169793233</f>
        <v>2348169793233</v>
      </c>
      <c r="M66" s="12" t="s">
        <v>355</v>
      </c>
      <c r="N66" s="13" t="s">
        <v>54</v>
      </c>
      <c r="O66" s="28" t="s">
        <v>356</v>
      </c>
      <c r="P66" s="44">
        <v>3.1</v>
      </c>
      <c r="Q66" s="54"/>
    </row>
    <row r="67" ht="15.75" customHeight="1">
      <c r="A67" s="16" t="s">
        <v>357</v>
      </c>
      <c r="B67" s="17">
        <v>3.0</v>
      </c>
      <c r="C67" s="17">
        <v>1.0</v>
      </c>
      <c r="D67" s="17">
        <v>0.0</v>
      </c>
      <c r="E67" s="17">
        <v>2.0</v>
      </c>
      <c r="F67" s="18" t="s">
        <v>26</v>
      </c>
      <c r="G67" s="19" t="s">
        <v>26</v>
      </c>
      <c r="H67" s="20" t="s">
        <v>26</v>
      </c>
      <c r="I67" s="22" t="s">
        <v>358</v>
      </c>
      <c r="J67" s="22" t="s">
        <v>20</v>
      </c>
      <c r="K67" s="22" t="s">
        <v>359</v>
      </c>
      <c r="L67" s="39">
        <v>8.169525295E9</v>
      </c>
      <c r="M67" s="21" t="s">
        <v>360</v>
      </c>
      <c r="N67" s="22" t="s">
        <v>80</v>
      </c>
      <c r="O67" s="24" t="s">
        <v>361</v>
      </c>
      <c r="P67" s="45">
        <v>2.9</v>
      </c>
      <c r="Q67" s="53"/>
    </row>
    <row r="68" ht="15.75" customHeight="1">
      <c r="A68" s="7" t="s">
        <v>362</v>
      </c>
      <c r="B68" s="27">
        <v>3.0</v>
      </c>
      <c r="C68" s="27">
        <v>0.0</v>
      </c>
      <c r="D68" s="27">
        <v>1.0</v>
      </c>
      <c r="E68" s="27">
        <v>2.0</v>
      </c>
      <c r="F68" s="9" t="s">
        <v>26</v>
      </c>
      <c r="G68" s="10" t="s">
        <v>26</v>
      </c>
      <c r="H68" s="11" t="s">
        <v>18</v>
      </c>
      <c r="I68" s="66" t="s">
        <v>363</v>
      </c>
      <c r="J68" s="66" t="s">
        <v>131</v>
      </c>
      <c r="K68" s="66" t="s">
        <v>364</v>
      </c>
      <c r="L68" s="67">
        <f>+2349138511246</f>
        <v>2349138511246</v>
      </c>
      <c r="M68" s="68" t="s">
        <v>365</v>
      </c>
      <c r="N68" s="66" t="s">
        <v>109</v>
      </c>
      <c r="O68" s="69" t="s">
        <v>366</v>
      </c>
      <c r="P68" s="70">
        <v>7.6</v>
      </c>
      <c r="Q68" s="54"/>
    </row>
    <row r="69" ht="15.75" customHeight="1">
      <c r="A69" s="16" t="s">
        <v>367</v>
      </c>
      <c r="B69" s="17">
        <v>6.0</v>
      </c>
      <c r="C69" s="17">
        <v>3.0</v>
      </c>
      <c r="D69" s="17">
        <v>0.0</v>
      </c>
      <c r="E69" s="17">
        <v>3.0</v>
      </c>
      <c r="F69" s="18" t="s">
        <v>26</v>
      </c>
      <c r="G69" s="19" t="s">
        <v>45</v>
      </c>
      <c r="H69" s="20" t="s">
        <v>26</v>
      </c>
      <c r="I69" s="62" t="s">
        <v>368</v>
      </c>
      <c r="J69" s="62" t="s">
        <v>20</v>
      </c>
      <c r="K69" s="62" t="s">
        <v>369</v>
      </c>
      <c r="L69" s="62">
        <v>2.34813107404E12</v>
      </c>
      <c r="M69" s="21" t="s">
        <v>370</v>
      </c>
      <c r="N69" s="62" t="s">
        <v>60</v>
      </c>
      <c r="O69" s="62" t="s">
        <v>24</v>
      </c>
      <c r="P69" s="62">
        <v>4.7</v>
      </c>
      <c r="Q69" s="53"/>
    </row>
    <row r="70" ht="15.75" customHeight="1">
      <c r="A70" s="7" t="s">
        <v>371</v>
      </c>
      <c r="B70" s="27">
        <v>3.0</v>
      </c>
      <c r="C70" s="27">
        <v>1.0</v>
      </c>
      <c r="D70" s="27">
        <v>0.0</v>
      </c>
      <c r="E70" s="27">
        <v>2.0</v>
      </c>
      <c r="F70" s="9" t="s">
        <v>26</v>
      </c>
      <c r="G70" s="10" t="s">
        <v>26</v>
      </c>
      <c r="H70" s="11" t="s">
        <v>26</v>
      </c>
      <c r="I70" s="13" t="s">
        <v>372</v>
      </c>
      <c r="J70" s="13" t="s">
        <v>20</v>
      </c>
      <c r="K70" s="13" t="s">
        <v>373</v>
      </c>
      <c r="L70" s="36">
        <f>+2347034444845</f>
        <v>2347034444845</v>
      </c>
      <c r="M70" s="12" t="s">
        <v>374</v>
      </c>
      <c r="N70" s="13" t="s">
        <v>60</v>
      </c>
      <c r="O70" s="28" t="s">
        <v>375</v>
      </c>
      <c r="P70" s="47">
        <v>3.1</v>
      </c>
      <c r="Q70" s="54"/>
    </row>
    <row r="71" ht="15.75" customHeight="1">
      <c r="A71" s="16" t="s">
        <v>376</v>
      </c>
      <c r="B71" s="17">
        <v>4.0</v>
      </c>
      <c r="C71" s="17">
        <v>0.0</v>
      </c>
      <c r="D71" s="17">
        <v>0.0</v>
      </c>
      <c r="E71" s="17">
        <v>4.0</v>
      </c>
      <c r="F71" s="18" t="s">
        <v>26</v>
      </c>
      <c r="G71" s="19" t="s">
        <v>26</v>
      </c>
      <c r="H71" s="20" t="s">
        <v>18</v>
      </c>
      <c r="I71" s="22" t="s">
        <v>377</v>
      </c>
      <c r="J71" s="22" t="s">
        <v>20</v>
      </c>
      <c r="K71" s="22" t="s">
        <v>378</v>
      </c>
      <c r="L71" s="39">
        <f>+2347061632795</f>
        <v>2347061632795</v>
      </c>
      <c r="M71" s="21" t="s">
        <v>379</v>
      </c>
      <c r="N71" s="22" t="s">
        <v>380</v>
      </c>
      <c r="O71" s="24" t="s">
        <v>381</v>
      </c>
      <c r="P71" s="45">
        <v>5.1</v>
      </c>
      <c r="Q71" s="53"/>
    </row>
    <row r="72" ht="15.75" customHeight="1">
      <c r="A72" s="7" t="s">
        <v>382</v>
      </c>
      <c r="B72" s="27">
        <v>4.0</v>
      </c>
      <c r="C72" s="27">
        <v>1.0</v>
      </c>
      <c r="D72" s="27">
        <v>0.0</v>
      </c>
      <c r="E72" s="27">
        <v>3.0</v>
      </c>
      <c r="F72" s="9" t="s">
        <v>26</v>
      </c>
      <c r="G72" s="10" t="s">
        <v>26</v>
      </c>
      <c r="H72" s="11" t="s">
        <v>26</v>
      </c>
      <c r="I72" s="13" t="s">
        <v>383</v>
      </c>
      <c r="J72" s="13" t="s">
        <v>20</v>
      </c>
      <c r="K72" s="13" t="s">
        <v>384</v>
      </c>
      <c r="L72" s="36">
        <v>8.030746207E9</v>
      </c>
      <c r="M72" s="12" t="s">
        <v>385</v>
      </c>
      <c r="N72" s="35" t="s">
        <v>36</v>
      </c>
      <c r="O72" s="28" t="s">
        <v>386</v>
      </c>
      <c r="P72" s="44">
        <v>1.6</v>
      </c>
      <c r="Q72" s="54"/>
    </row>
    <row r="73" ht="15.75" customHeight="1">
      <c r="A73" s="16" t="s">
        <v>387</v>
      </c>
      <c r="B73" s="17">
        <v>2.0</v>
      </c>
      <c r="C73" s="17">
        <v>1.0</v>
      </c>
      <c r="D73" s="17">
        <v>0.0</v>
      </c>
      <c r="E73" s="17">
        <v>1.0</v>
      </c>
      <c r="F73" s="18" t="s">
        <v>26</v>
      </c>
      <c r="G73" s="19" t="s">
        <v>45</v>
      </c>
      <c r="H73" s="20" t="s">
        <v>18</v>
      </c>
      <c r="I73" s="22" t="s">
        <v>388</v>
      </c>
      <c r="J73" s="22" t="s">
        <v>20</v>
      </c>
      <c r="K73" s="22" t="s">
        <v>389</v>
      </c>
      <c r="L73" s="39">
        <f>+2348135832323</f>
        <v>2348135832323</v>
      </c>
      <c r="M73" s="21" t="s">
        <v>390</v>
      </c>
      <c r="N73" s="22" t="s">
        <v>391</v>
      </c>
      <c r="O73" s="24" t="s">
        <v>392</v>
      </c>
      <c r="P73" s="45">
        <v>6.1</v>
      </c>
      <c r="Q73" s="53"/>
    </row>
    <row r="74" ht="15.75" customHeight="1">
      <c r="A74" s="7" t="s">
        <v>393</v>
      </c>
      <c r="B74" s="27">
        <v>5.0</v>
      </c>
      <c r="C74" s="27">
        <v>3.0</v>
      </c>
      <c r="D74" s="27">
        <v>2.0</v>
      </c>
      <c r="E74" s="27">
        <v>0.0</v>
      </c>
      <c r="F74" s="9" t="s">
        <v>18</v>
      </c>
      <c r="G74" s="10" t="s">
        <v>18</v>
      </c>
      <c r="H74" s="11" t="s">
        <v>18</v>
      </c>
      <c r="I74" s="13" t="s">
        <v>394</v>
      </c>
      <c r="J74" s="13" t="s">
        <v>20</v>
      </c>
      <c r="K74" s="13" t="s">
        <v>395</v>
      </c>
      <c r="L74" s="36">
        <v>9.074844558E9</v>
      </c>
      <c r="M74" s="12" t="s">
        <v>396</v>
      </c>
      <c r="N74" s="35" t="s">
        <v>80</v>
      </c>
      <c r="O74" s="35" t="s">
        <v>24</v>
      </c>
      <c r="P74" s="37">
        <v>7.7</v>
      </c>
      <c r="Q74" s="54"/>
    </row>
    <row r="75" ht="15.75" customHeight="1">
      <c r="A75" s="16" t="s">
        <v>397</v>
      </c>
      <c r="B75" s="17">
        <v>2.0</v>
      </c>
      <c r="C75" s="17">
        <v>0.0</v>
      </c>
      <c r="D75" s="17">
        <v>1.0</v>
      </c>
      <c r="E75" s="17">
        <v>1.0</v>
      </c>
      <c r="F75" s="18" t="s">
        <v>26</v>
      </c>
      <c r="G75" s="19" t="s">
        <v>32</v>
      </c>
      <c r="H75" s="20" t="s">
        <v>18</v>
      </c>
      <c r="I75" s="22" t="s">
        <v>398</v>
      </c>
      <c r="J75" s="22" t="s">
        <v>20</v>
      </c>
      <c r="K75" s="22" t="s">
        <v>399</v>
      </c>
      <c r="L75" s="39">
        <f>+2349023006876</f>
        <v>2349023006876</v>
      </c>
      <c r="M75" s="21" t="s">
        <v>400</v>
      </c>
      <c r="N75" s="22" t="s">
        <v>36</v>
      </c>
      <c r="O75" s="24" t="s">
        <v>401</v>
      </c>
      <c r="P75" s="45">
        <v>6.2</v>
      </c>
      <c r="Q75" s="53"/>
    </row>
    <row r="76" ht="15.75" customHeight="1">
      <c r="A76" s="7" t="s">
        <v>402</v>
      </c>
      <c r="B76" s="27">
        <v>1.0</v>
      </c>
      <c r="C76" s="27">
        <v>1.0</v>
      </c>
      <c r="D76" s="27">
        <v>0.0</v>
      </c>
      <c r="E76" s="27">
        <v>0.0</v>
      </c>
      <c r="F76" s="9" t="s">
        <v>26</v>
      </c>
      <c r="G76" s="10" t="s">
        <v>39</v>
      </c>
      <c r="H76" s="11" t="s">
        <v>18</v>
      </c>
      <c r="I76" s="35" t="s">
        <v>403</v>
      </c>
      <c r="J76" s="35" t="s">
        <v>20</v>
      </c>
      <c r="K76" s="13" t="s">
        <v>404</v>
      </c>
      <c r="L76" s="36">
        <f>+2348136035368</f>
        <v>2348136035368</v>
      </c>
      <c r="M76" s="12" t="s">
        <v>405</v>
      </c>
      <c r="N76" s="35" t="s">
        <v>74</v>
      </c>
      <c r="O76" s="35" t="s">
        <v>24</v>
      </c>
      <c r="P76" s="37">
        <v>7.0</v>
      </c>
      <c r="Q76" s="54"/>
    </row>
    <row r="77" ht="15.75" customHeight="1">
      <c r="A77" s="16" t="s">
        <v>406</v>
      </c>
      <c r="B77" s="17">
        <v>3.0</v>
      </c>
      <c r="C77" s="17">
        <v>1.0</v>
      </c>
      <c r="D77" s="17">
        <v>1.0</v>
      </c>
      <c r="E77" s="17">
        <v>1.0</v>
      </c>
      <c r="F77" s="18" t="s">
        <v>26</v>
      </c>
      <c r="G77" s="19" t="s">
        <v>76</v>
      </c>
      <c r="H77" s="20" t="s">
        <v>18</v>
      </c>
      <c r="I77" s="22" t="s">
        <v>407</v>
      </c>
      <c r="J77" s="22" t="s">
        <v>20</v>
      </c>
      <c r="K77" s="22" t="s">
        <v>408</v>
      </c>
      <c r="L77" s="39">
        <f>+2347089068401</f>
        <v>2347089068401</v>
      </c>
      <c r="M77" s="21" t="s">
        <v>409</v>
      </c>
      <c r="N77" s="22" t="s">
        <v>86</v>
      </c>
      <c r="O77" s="22" t="s">
        <v>24</v>
      </c>
      <c r="P77" s="39">
        <v>4.1</v>
      </c>
      <c r="Q77" s="53"/>
    </row>
    <row r="78" ht="15.75" customHeight="1">
      <c r="A78" s="7" t="s">
        <v>410</v>
      </c>
      <c r="B78" s="27">
        <v>3.0</v>
      </c>
      <c r="C78" s="27">
        <v>1.0</v>
      </c>
      <c r="D78" s="27">
        <v>0.0</v>
      </c>
      <c r="E78" s="27">
        <v>2.0</v>
      </c>
      <c r="F78" s="9" t="s">
        <v>26</v>
      </c>
      <c r="G78" s="10" t="s">
        <v>26</v>
      </c>
      <c r="H78" s="11" t="s">
        <v>26</v>
      </c>
      <c r="I78" s="35" t="s">
        <v>411</v>
      </c>
      <c r="J78" s="35" t="s">
        <v>20</v>
      </c>
      <c r="K78" s="13" t="s">
        <v>412</v>
      </c>
      <c r="L78" s="36">
        <v>7.071762688E9</v>
      </c>
      <c r="M78" s="12" t="s">
        <v>413</v>
      </c>
      <c r="N78" s="35" t="s">
        <v>98</v>
      </c>
      <c r="O78" s="71" t="s">
        <v>414</v>
      </c>
      <c r="P78" s="44">
        <v>5.6</v>
      </c>
      <c r="Q78" s="54"/>
    </row>
    <row r="79" ht="15.75" customHeight="1">
      <c r="A79" s="16" t="s">
        <v>415</v>
      </c>
      <c r="B79" s="17">
        <v>2.0</v>
      </c>
      <c r="C79" s="17">
        <v>2.0</v>
      </c>
      <c r="D79" s="17">
        <v>0.0</v>
      </c>
      <c r="E79" s="17">
        <v>0.0</v>
      </c>
      <c r="F79" s="18" t="s">
        <v>26</v>
      </c>
      <c r="G79" s="19" t="s">
        <v>39</v>
      </c>
      <c r="H79" s="20" t="s">
        <v>26</v>
      </c>
      <c r="I79" s="22" t="s">
        <v>416</v>
      </c>
      <c r="J79" s="22" t="s">
        <v>131</v>
      </c>
      <c r="K79" s="22" t="s">
        <v>417</v>
      </c>
      <c r="L79" s="39">
        <v>8.142694307E9</v>
      </c>
      <c r="M79" s="21" t="s">
        <v>418</v>
      </c>
      <c r="N79" s="22" t="s">
        <v>180</v>
      </c>
      <c r="O79" s="22" t="s">
        <v>24</v>
      </c>
      <c r="P79" s="39">
        <v>5.9</v>
      </c>
      <c r="Q79" s="53"/>
    </row>
    <row r="80" ht="15.75" customHeight="1">
      <c r="A80" s="7" t="s">
        <v>419</v>
      </c>
      <c r="B80" s="27">
        <v>3.0</v>
      </c>
      <c r="C80" s="27">
        <v>0.0</v>
      </c>
      <c r="D80" s="27">
        <v>0.0</v>
      </c>
      <c r="E80" s="27">
        <v>3.0</v>
      </c>
      <c r="F80" s="9" t="s">
        <v>26</v>
      </c>
      <c r="G80" s="10" t="s">
        <v>18</v>
      </c>
      <c r="H80" s="11" t="s">
        <v>18</v>
      </c>
      <c r="I80" s="13" t="s">
        <v>420</v>
      </c>
      <c r="J80" s="13" t="s">
        <v>20</v>
      </c>
      <c r="K80" s="13" t="s">
        <v>421</v>
      </c>
      <c r="L80" s="36">
        <v>8.183302195E9</v>
      </c>
      <c r="M80" s="12" t="s">
        <v>422</v>
      </c>
      <c r="N80" s="13" t="s">
        <v>80</v>
      </c>
      <c r="O80" s="35" t="s">
        <v>24</v>
      </c>
      <c r="P80" s="37">
        <v>5.4</v>
      </c>
      <c r="Q80" s="54"/>
    </row>
    <row r="81" ht="15.75" customHeight="1">
      <c r="A81" s="16" t="s">
        <v>423</v>
      </c>
      <c r="B81" s="17">
        <v>5.0</v>
      </c>
      <c r="C81" s="17">
        <v>3.0</v>
      </c>
      <c r="D81" s="17">
        <v>1.0</v>
      </c>
      <c r="E81" s="17">
        <v>1.0</v>
      </c>
      <c r="F81" s="18" t="s">
        <v>26</v>
      </c>
      <c r="G81" s="19" t="s">
        <v>39</v>
      </c>
      <c r="H81" s="20" t="s">
        <v>18</v>
      </c>
      <c r="I81" s="22" t="s">
        <v>424</v>
      </c>
      <c r="J81" s="22" t="s">
        <v>20</v>
      </c>
      <c r="K81" s="22" t="s">
        <v>425</v>
      </c>
      <c r="L81" s="39">
        <v>8.139289312E9</v>
      </c>
      <c r="M81" s="21" t="s">
        <v>426</v>
      </c>
      <c r="N81" s="22" t="s">
        <v>274</v>
      </c>
      <c r="O81" s="24" t="s">
        <v>427</v>
      </c>
      <c r="P81" s="45">
        <v>3.9</v>
      </c>
      <c r="Q81" s="53"/>
    </row>
    <row r="82" ht="15.75" customHeight="1">
      <c r="A82" s="7" t="s">
        <v>428</v>
      </c>
      <c r="B82" s="27">
        <v>5.0</v>
      </c>
      <c r="C82" s="27">
        <v>0.0</v>
      </c>
      <c r="D82" s="27">
        <v>1.0</v>
      </c>
      <c r="E82" s="27">
        <v>4.0</v>
      </c>
      <c r="F82" s="9" t="s">
        <v>26</v>
      </c>
      <c r="G82" s="10" t="s">
        <v>26</v>
      </c>
      <c r="H82" s="11" t="s">
        <v>26</v>
      </c>
      <c r="I82" s="35" t="s">
        <v>429</v>
      </c>
      <c r="J82" s="35" t="s">
        <v>20</v>
      </c>
      <c r="K82" s="13" t="s">
        <v>430</v>
      </c>
      <c r="L82" s="36">
        <f>+2347089770190</f>
        <v>2347089770190</v>
      </c>
      <c r="M82" s="12" t="s">
        <v>431</v>
      </c>
      <c r="N82" s="35" t="s">
        <v>210</v>
      </c>
      <c r="O82" s="28" t="s">
        <v>432</v>
      </c>
      <c r="P82" s="44">
        <v>7.0</v>
      </c>
      <c r="Q82" s="54"/>
    </row>
    <row r="83" ht="15.75" customHeight="1">
      <c r="A83" s="72" t="s">
        <v>433</v>
      </c>
      <c r="B83" s="73">
        <v>3.0</v>
      </c>
      <c r="C83" s="73">
        <v>0.0</v>
      </c>
      <c r="D83" s="73">
        <v>1.0</v>
      </c>
      <c r="E83" s="73">
        <v>2.0</v>
      </c>
      <c r="F83" s="74" t="s">
        <v>26</v>
      </c>
      <c r="G83" s="75" t="s">
        <v>26</v>
      </c>
      <c r="H83" s="74" t="s">
        <v>18</v>
      </c>
      <c r="I83" s="74" t="s">
        <v>363</v>
      </c>
      <c r="J83" s="74" t="s">
        <v>131</v>
      </c>
      <c r="K83" s="74" t="s">
        <v>364</v>
      </c>
      <c r="L83" s="76">
        <f>+2349138511246</f>
        <v>2349138511246</v>
      </c>
      <c r="M83" s="77" t="s">
        <v>434</v>
      </c>
      <c r="N83" s="74" t="s">
        <v>109</v>
      </c>
      <c r="O83" s="78"/>
      <c r="P83" s="79">
        <v>7.6</v>
      </c>
      <c r="Q83" s="80"/>
    </row>
    <row r="84" ht="15.75" customHeight="1">
      <c r="A84" s="81" t="s">
        <v>435</v>
      </c>
      <c r="B84" s="82">
        <v>1.0</v>
      </c>
      <c r="C84" s="82">
        <v>1.0</v>
      </c>
      <c r="D84" s="82">
        <v>0.0</v>
      </c>
      <c r="E84" s="82">
        <v>0.0</v>
      </c>
      <c r="F84" s="83" t="s">
        <v>18</v>
      </c>
      <c r="G84" s="84" t="s">
        <v>18</v>
      </c>
      <c r="H84" s="83" t="s">
        <v>18</v>
      </c>
      <c r="I84" s="81" t="s">
        <v>436</v>
      </c>
      <c r="J84" s="85" t="s">
        <v>20</v>
      </c>
      <c r="K84" s="81" t="s">
        <v>437</v>
      </c>
      <c r="L84" s="81"/>
      <c r="M84" s="81" t="s">
        <v>438</v>
      </c>
      <c r="N84" s="81" t="s">
        <v>144</v>
      </c>
      <c r="O84" s="86" t="s">
        <v>439</v>
      </c>
      <c r="P84" s="87">
        <v>3.8</v>
      </c>
      <c r="Q84" s="88"/>
    </row>
    <row r="85" ht="15.75" customHeight="1">
      <c r="A85" s="89"/>
      <c r="H85" s="90"/>
      <c r="I85" s="90"/>
      <c r="M85" s="91"/>
      <c r="N85" s="92"/>
      <c r="O85" s="91"/>
      <c r="Q85" s="91"/>
    </row>
    <row r="86" ht="15.75" customHeight="1">
      <c r="A86" s="89"/>
      <c r="H86" s="90"/>
      <c r="I86" s="90"/>
      <c r="M86" s="91"/>
      <c r="N86" s="92"/>
      <c r="O86" s="91"/>
      <c r="Q86" s="91"/>
    </row>
    <row r="87" ht="15.75" customHeight="1">
      <c r="A87" s="93"/>
      <c r="H87" s="90"/>
      <c r="I87" s="90"/>
      <c r="M87" s="91"/>
      <c r="N87" s="92"/>
      <c r="O87" s="91"/>
      <c r="Q87" s="91"/>
    </row>
    <row r="88" ht="15.75" customHeight="1">
      <c r="A88" s="94" t="s">
        <v>440</v>
      </c>
      <c r="I88" s="95"/>
      <c r="M88" s="91"/>
      <c r="N88" s="92"/>
      <c r="O88" s="91"/>
      <c r="Q88" s="91"/>
    </row>
    <row r="89" ht="15.75" customHeight="1">
      <c r="A89" s="89"/>
      <c r="H89" s="90"/>
      <c r="I89" s="90"/>
      <c r="M89" s="91"/>
      <c r="N89" s="92"/>
      <c r="O89" s="91"/>
      <c r="Q89" s="91"/>
    </row>
    <row r="90" ht="15.75" customHeight="1">
      <c r="A90" s="96" t="s">
        <v>441</v>
      </c>
      <c r="B90" s="97" t="s">
        <v>442</v>
      </c>
      <c r="C90" s="97" t="s">
        <v>443</v>
      </c>
      <c r="D90" s="97" t="s">
        <v>444</v>
      </c>
      <c r="E90" s="97" t="s">
        <v>445</v>
      </c>
      <c r="F90" s="97" t="s">
        <v>13</v>
      </c>
      <c r="G90" s="98" t="s">
        <v>14</v>
      </c>
      <c r="H90" s="99" t="s">
        <v>15</v>
      </c>
      <c r="J90" s="91"/>
    </row>
    <row r="91" ht="15.75" customHeight="1">
      <c r="A91" s="100" t="s">
        <v>446</v>
      </c>
      <c r="B91" s="101" t="s">
        <v>447</v>
      </c>
      <c r="C91" s="102">
        <v>2.348100589346E12</v>
      </c>
      <c r="D91" s="103" t="s">
        <v>448</v>
      </c>
      <c r="E91" s="103" t="s">
        <v>449</v>
      </c>
      <c r="F91" s="103" t="s">
        <v>60</v>
      </c>
      <c r="G91" s="103" t="s">
        <v>450</v>
      </c>
      <c r="H91" s="104">
        <v>4.0</v>
      </c>
      <c r="J91" s="91"/>
    </row>
    <row r="92" ht="15.75" customHeight="1">
      <c r="A92" s="105" t="s">
        <v>451</v>
      </c>
      <c r="B92" s="106" t="s">
        <v>452</v>
      </c>
      <c r="C92" s="107">
        <v>2.348128443636E12</v>
      </c>
      <c r="D92" s="108" t="s">
        <v>453</v>
      </c>
      <c r="E92" s="108" t="s">
        <v>454</v>
      </c>
      <c r="F92" s="108" t="s">
        <v>74</v>
      </c>
      <c r="G92" s="108" t="s">
        <v>24</v>
      </c>
      <c r="H92" s="109">
        <v>7.5</v>
      </c>
      <c r="J92" s="91"/>
    </row>
    <row r="93" ht="15.75" customHeight="1">
      <c r="A93" s="100" t="s">
        <v>455</v>
      </c>
      <c r="B93" s="101" t="s">
        <v>456</v>
      </c>
      <c r="C93" s="102">
        <v>8.169399515E9</v>
      </c>
      <c r="D93" s="103" t="s">
        <v>457</v>
      </c>
      <c r="E93" s="103" t="s">
        <v>458</v>
      </c>
      <c r="F93" s="103" t="s">
        <v>36</v>
      </c>
      <c r="G93" s="103" t="s">
        <v>24</v>
      </c>
      <c r="H93" s="104">
        <v>7.5</v>
      </c>
      <c r="J93" s="91"/>
    </row>
    <row r="94" ht="15.75" customHeight="1">
      <c r="A94" s="105" t="s">
        <v>459</v>
      </c>
      <c r="B94" s="106" t="s">
        <v>460</v>
      </c>
      <c r="C94" s="107">
        <v>7.061324779E9</v>
      </c>
      <c r="D94" s="108" t="s">
        <v>461</v>
      </c>
      <c r="E94" s="108" t="s">
        <v>462</v>
      </c>
      <c r="F94" s="108" t="s">
        <v>60</v>
      </c>
      <c r="G94" s="108" t="s">
        <v>24</v>
      </c>
      <c r="H94" s="109">
        <v>6.0</v>
      </c>
      <c r="J94" s="91"/>
    </row>
    <row r="95" ht="15.75" customHeight="1">
      <c r="A95" s="100" t="s">
        <v>463</v>
      </c>
      <c r="B95" s="101" t="s">
        <v>464</v>
      </c>
      <c r="C95" s="102">
        <v>2.349073166485E12</v>
      </c>
      <c r="D95" s="103" t="s">
        <v>465</v>
      </c>
      <c r="E95" s="103" t="s">
        <v>466</v>
      </c>
      <c r="F95" s="103" t="s">
        <v>350</v>
      </c>
      <c r="G95" s="103" t="s">
        <v>24</v>
      </c>
      <c r="H95" s="104">
        <v>5.7</v>
      </c>
      <c r="J95" s="91"/>
    </row>
    <row r="96" ht="15.75" customHeight="1">
      <c r="A96" s="105" t="s">
        <v>467</v>
      </c>
      <c r="B96" s="106" t="s">
        <v>468</v>
      </c>
      <c r="C96" s="107">
        <v>9.046278465E9</v>
      </c>
      <c r="D96" s="108" t="s">
        <v>469</v>
      </c>
      <c r="E96" s="108" t="s">
        <v>470</v>
      </c>
      <c r="F96" s="108" t="s">
        <v>36</v>
      </c>
      <c r="G96" s="108" t="s">
        <v>24</v>
      </c>
      <c r="H96" s="109">
        <v>5.9</v>
      </c>
      <c r="J96" s="91"/>
    </row>
    <row r="97" ht="15.75" customHeight="1">
      <c r="A97" s="110" t="s">
        <v>471</v>
      </c>
      <c r="B97" s="111" t="s">
        <v>472</v>
      </c>
      <c r="C97" s="112">
        <v>9.121290618E9</v>
      </c>
      <c r="D97" s="113" t="s">
        <v>473</v>
      </c>
      <c r="E97" s="113" t="s">
        <v>474</v>
      </c>
      <c r="F97" s="113" t="s">
        <v>204</v>
      </c>
      <c r="G97" s="113" t="s">
        <v>24</v>
      </c>
      <c r="H97" s="114">
        <v>5.1</v>
      </c>
      <c r="J97" s="91"/>
    </row>
    <row r="98" ht="15.75" customHeight="1">
      <c r="A98" s="89"/>
      <c r="M98" s="91"/>
      <c r="N98" s="92"/>
      <c r="O98" s="91"/>
      <c r="Q98" s="91"/>
    </row>
    <row r="99" ht="15.75" customHeight="1">
      <c r="A99" s="89"/>
      <c r="M99" s="91"/>
      <c r="N99" s="92"/>
      <c r="O99" s="91"/>
      <c r="Q99" s="91"/>
    </row>
    <row r="100" ht="15.75" customHeight="1">
      <c r="A100" s="89"/>
      <c r="M100" s="91"/>
      <c r="N100" s="92"/>
      <c r="O100" s="91"/>
      <c r="Q100" s="91"/>
    </row>
    <row r="101" ht="15.75" customHeight="1">
      <c r="A101" s="89"/>
      <c r="M101" s="91"/>
      <c r="N101" s="92"/>
      <c r="O101" s="91"/>
      <c r="Q101" s="91"/>
    </row>
    <row r="102" ht="15.75" customHeight="1">
      <c r="A102" s="115" t="s">
        <v>475</v>
      </c>
      <c r="B102" s="116" t="s">
        <v>476</v>
      </c>
      <c r="M102" s="91"/>
      <c r="N102" s="92"/>
      <c r="O102" s="91"/>
      <c r="Q102" s="91"/>
    </row>
    <row r="103" ht="15.75" customHeight="1">
      <c r="A103" s="117" t="s">
        <v>477</v>
      </c>
      <c r="B103" s="117">
        <v>13.0</v>
      </c>
      <c r="M103" s="91"/>
      <c r="N103" s="92"/>
      <c r="O103" s="91"/>
      <c r="Q103" s="91"/>
    </row>
    <row r="104" ht="15.75" customHeight="1">
      <c r="A104" s="117" t="s">
        <v>74</v>
      </c>
      <c r="B104" s="117">
        <v>9.0</v>
      </c>
      <c r="M104" s="91"/>
      <c r="N104" s="92"/>
      <c r="O104" s="91"/>
      <c r="Q104" s="91"/>
    </row>
    <row r="105" ht="15.75" customHeight="1">
      <c r="A105" s="117" t="s">
        <v>80</v>
      </c>
      <c r="B105" s="117">
        <v>9.0</v>
      </c>
      <c r="M105" s="91"/>
      <c r="N105" s="92"/>
      <c r="O105" s="91"/>
      <c r="Q105" s="91"/>
    </row>
    <row r="106" ht="15.75" customHeight="1">
      <c r="A106" s="117" t="s">
        <v>478</v>
      </c>
      <c r="B106" s="117">
        <v>7.0</v>
      </c>
      <c r="M106" s="91"/>
      <c r="N106" s="92"/>
      <c r="O106" s="91"/>
      <c r="Q106" s="91"/>
    </row>
    <row r="107" ht="15.75" customHeight="1">
      <c r="A107" s="117" t="s">
        <v>23</v>
      </c>
      <c r="B107" s="117">
        <v>6.0</v>
      </c>
      <c r="M107" s="91"/>
      <c r="N107" s="92"/>
      <c r="O107" s="91"/>
      <c r="Q107" s="91"/>
    </row>
    <row r="108" ht="15.75" customHeight="1">
      <c r="A108" s="117" t="s">
        <v>479</v>
      </c>
      <c r="B108" s="117">
        <v>5.0</v>
      </c>
      <c r="M108" s="91"/>
      <c r="N108" s="92"/>
      <c r="O108" s="91"/>
      <c r="Q108" s="91"/>
    </row>
    <row r="109" ht="15.75" customHeight="1">
      <c r="A109" s="117" t="s">
        <v>109</v>
      </c>
      <c r="B109" s="117">
        <v>4.0</v>
      </c>
      <c r="M109" s="91"/>
      <c r="N109" s="118"/>
      <c r="O109" s="91"/>
      <c r="Q109" s="91"/>
    </row>
    <row r="110" ht="15.75" customHeight="1">
      <c r="A110" s="117" t="s">
        <v>98</v>
      </c>
      <c r="B110" s="117">
        <v>3.0</v>
      </c>
      <c r="M110" s="91"/>
      <c r="O110" s="119">
        <v>2.0</v>
      </c>
      <c r="Q110" s="91"/>
    </row>
    <row r="111" ht="15.75" customHeight="1">
      <c r="A111" s="117" t="s">
        <v>180</v>
      </c>
      <c r="B111" s="117">
        <v>3.0</v>
      </c>
      <c r="M111" s="91"/>
      <c r="O111" s="119">
        <v>2.0</v>
      </c>
      <c r="Q111" s="91"/>
    </row>
    <row r="112" ht="15.75" customHeight="1">
      <c r="A112" s="117" t="s">
        <v>480</v>
      </c>
      <c r="B112" s="117">
        <v>22.0</v>
      </c>
      <c r="M112" s="91"/>
      <c r="O112" s="119">
        <v>2.0</v>
      </c>
      <c r="Q112" s="91"/>
    </row>
    <row r="113" ht="15.75" customHeight="1">
      <c r="A113" s="89"/>
      <c r="M113" s="91"/>
      <c r="O113" s="119">
        <v>2.0</v>
      </c>
      <c r="Q113" s="91"/>
    </row>
    <row r="114" ht="15.75" customHeight="1">
      <c r="A114" s="89"/>
      <c r="M114" s="91"/>
      <c r="O114" s="119">
        <v>2.0</v>
      </c>
      <c r="Q114" s="91"/>
    </row>
    <row r="115" ht="15.75" customHeight="1">
      <c r="A115" s="120" t="s">
        <v>480</v>
      </c>
      <c r="B115" s="121"/>
      <c r="M115" s="91"/>
      <c r="O115" s="119">
        <v>2.0</v>
      </c>
      <c r="Q115" s="91"/>
    </row>
    <row r="116" ht="15.75" customHeight="1">
      <c r="A116" s="117" t="s">
        <v>43</v>
      </c>
      <c r="B116" s="117">
        <v>2.0</v>
      </c>
      <c r="M116" s="91"/>
      <c r="O116" s="119">
        <v>1.0</v>
      </c>
      <c r="Q116" s="91"/>
    </row>
    <row r="117" ht="15.75" customHeight="1">
      <c r="A117" s="117" t="s">
        <v>86</v>
      </c>
      <c r="B117" s="117">
        <v>2.0</v>
      </c>
      <c r="M117" s="91"/>
      <c r="O117" s="119">
        <v>1.0</v>
      </c>
      <c r="Q117" s="91"/>
    </row>
    <row r="118" ht="15.75" customHeight="1">
      <c r="A118" s="117" t="s">
        <v>144</v>
      </c>
      <c r="B118" s="117">
        <v>2.0</v>
      </c>
      <c r="M118" s="91"/>
      <c r="Q118" s="91"/>
    </row>
    <row r="119" ht="15.75" customHeight="1">
      <c r="A119" s="117" t="s">
        <v>204</v>
      </c>
      <c r="B119" s="117">
        <v>2.0</v>
      </c>
      <c r="M119" s="91"/>
      <c r="O119" s="119">
        <v>1.0</v>
      </c>
      <c r="Q119" s="91"/>
    </row>
    <row r="120" ht="15.75" customHeight="1">
      <c r="A120" s="117" t="s">
        <v>210</v>
      </c>
      <c r="B120" s="117">
        <v>2.0</v>
      </c>
      <c r="M120" s="91"/>
      <c r="O120" s="119">
        <v>1.0</v>
      </c>
      <c r="Q120" s="91"/>
    </row>
    <row r="121" ht="15.75" customHeight="1">
      <c r="A121" s="117" t="s">
        <v>274</v>
      </c>
      <c r="B121" s="117">
        <v>2.0</v>
      </c>
      <c r="M121" s="91"/>
      <c r="O121" s="119">
        <v>1.0</v>
      </c>
      <c r="Q121" s="91"/>
    </row>
    <row r="122" ht="15.75" customHeight="1">
      <c r="A122" s="117" t="s">
        <v>92</v>
      </c>
      <c r="B122" s="117">
        <v>1.0</v>
      </c>
      <c r="M122" s="91"/>
      <c r="O122" s="119">
        <v>1.0</v>
      </c>
      <c r="Q122" s="91"/>
    </row>
    <row r="123" ht="15.75" customHeight="1">
      <c r="A123" s="117" t="s">
        <v>165</v>
      </c>
      <c r="B123" s="117">
        <v>1.0</v>
      </c>
      <c r="M123" s="91"/>
      <c r="O123" s="119">
        <v>1.0</v>
      </c>
      <c r="Q123" s="91"/>
    </row>
    <row r="124" ht="15.75" customHeight="1">
      <c r="A124" s="122"/>
      <c r="B124" s="122"/>
      <c r="M124" s="91"/>
      <c r="O124" s="119">
        <v>1.0</v>
      </c>
      <c r="Q124" s="91"/>
    </row>
    <row r="125" ht="15.75" customHeight="1">
      <c r="A125" s="117" t="s">
        <v>239</v>
      </c>
      <c r="B125" s="117">
        <v>1.0</v>
      </c>
      <c r="M125" s="91"/>
      <c r="Q125" s="91"/>
    </row>
    <row r="126" ht="15.75" customHeight="1">
      <c r="A126" s="117" t="s">
        <v>244</v>
      </c>
      <c r="B126" s="117">
        <v>1.0</v>
      </c>
      <c r="M126" s="91"/>
      <c r="O126" s="119">
        <v>1.0</v>
      </c>
      <c r="Q126" s="91"/>
    </row>
    <row r="127" ht="15.75" customHeight="1">
      <c r="A127" s="117" t="s">
        <v>258</v>
      </c>
      <c r="B127" s="117">
        <v>1.0</v>
      </c>
      <c r="M127" s="91"/>
      <c r="O127" s="119">
        <v>1.0</v>
      </c>
      <c r="Q127" s="91"/>
    </row>
    <row r="128" ht="15.75" customHeight="1">
      <c r="A128" s="117" t="s">
        <v>269</v>
      </c>
      <c r="B128" s="117">
        <v>1.0</v>
      </c>
      <c r="M128" s="91"/>
      <c r="N128" s="92"/>
      <c r="O128" s="91">
        <f>SUM(O109:O127)</f>
        <v>22</v>
      </c>
      <c r="Q128" s="91"/>
    </row>
    <row r="129" ht="15.75" customHeight="1">
      <c r="A129" s="117" t="s">
        <v>304</v>
      </c>
      <c r="B129" s="117">
        <v>1.0</v>
      </c>
      <c r="M129" s="91"/>
      <c r="N129" s="92"/>
      <c r="O129" s="91"/>
      <c r="Q129" s="91"/>
    </row>
    <row r="130" ht="15.75" customHeight="1">
      <c r="A130" s="117" t="s">
        <v>344</v>
      </c>
      <c r="B130" s="117">
        <v>1.0</v>
      </c>
      <c r="M130" s="91"/>
      <c r="N130" s="92"/>
      <c r="O130" s="91"/>
      <c r="Q130" s="91"/>
    </row>
    <row r="131" ht="15.75" customHeight="1">
      <c r="A131" s="122"/>
      <c r="B131" s="122"/>
      <c r="M131" s="91"/>
      <c r="N131" s="92"/>
      <c r="O131" s="91"/>
      <c r="Q131" s="91"/>
    </row>
    <row r="132" ht="15.75" customHeight="1">
      <c r="A132" s="117" t="s">
        <v>380</v>
      </c>
      <c r="B132" s="117">
        <v>1.0</v>
      </c>
      <c r="M132" s="91"/>
      <c r="N132" s="92"/>
      <c r="O132" s="91"/>
      <c r="Q132" s="91"/>
    </row>
    <row r="133" ht="15.75" customHeight="1">
      <c r="A133" s="117" t="s">
        <v>391</v>
      </c>
      <c r="B133" s="117">
        <v>1.0</v>
      </c>
      <c r="M133" s="91"/>
      <c r="N133" s="92"/>
      <c r="O133" s="91"/>
      <c r="Q133" s="91"/>
    </row>
    <row r="134" ht="15.75" customHeight="1">
      <c r="A134" s="123"/>
      <c r="B134" s="124">
        <f>SUM(B115:B133)</f>
        <v>22</v>
      </c>
      <c r="M134" s="91"/>
      <c r="N134" s="92"/>
      <c r="O134" s="91"/>
      <c r="Q134" s="91"/>
    </row>
    <row r="135" ht="15.75" customHeight="1">
      <c r="A135" s="89"/>
      <c r="M135" s="91"/>
      <c r="N135" s="92"/>
      <c r="O135" s="91"/>
      <c r="Q135" s="91"/>
    </row>
    <row r="136" ht="15.75" customHeight="1">
      <c r="A136" s="89"/>
      <c r="M136" s="91"/>
      <c r="N136" s="92"/>
      <c r="O136" s="91"/>
      <c r="Q136" s="91"/>
    </row>
    <row r="137" ht="15.75" customHeight="1">
      <c r="A137" s="89"/>
      <c r="M137" s="91"/>
      <c r="N137" s="92"/>
      <c r="O137" s="91"/>
      <c r="Q137" s="91"/>
    </row>
    <row r="138" ht="15.75" customHeight="1">
      <c r="A138" s="89"/>
      <c r="M138" s="91"/>
      <c r="N138" s="92"/>
      <c r="O138" s="91"/>
      <c r="Q138" s="91"/>
    </row>
    <row r="139" ht="15.75" customHeight="1">
      <c r="A139" s="89"/>
      <c r="M139" s="91"/>
      <c r="N139" s="92"/>
      <c r="O139" s="91"/>
      <c r="Q139" s="91"/>
    </row>
    <row r="140" ht="15.75" customHeight="1">
      <c r="A140" s="89"/>
      <c r="M140" s="91"/>
      <c r="N140" s="92"/>
      <c r="O140" s="91"/>
      <c r="Q140" s="91"/>
    </row>
    <row r="141" ht="15.75" customHeight="1">
      <c r="A141" s="89"/>
      <c r="M141" s="91"/>
      <c r="N141" s="92"/>
      <c r="O141" s="91"/>
      <c r="Q141" s="91"/>
    </row>
    <row r="142" ht="15.75" customHeight="1">
      <c r="A142" s="89"/>
      <c r="M142" s="91"/>
      <c r="N142" s="92"/>
      <c r="O142" s="91"/>
      <c r="Q142" s="91"/>
    </row>
    <row r="143" ht="15.75" customHeight="1">
      <c r="A143" s="89"/>
      <c r="M143" s="91"/>
      <c r="N143" s="92"/>
      <c r="O143" s="91"/>
      <c r="Q143" s="91"/>
    </row>
    <row r="144" ht="15.75" customHeight="1">
      <c r="A144" s="89"/>
      <c r="M144" s="91"/>
      <c r="N144" s="92"/>
      <c r="O144" s="91"/>
      <c r="Q144" s="91"/>
    </row>
    <row r="145" ht="15.75" customHeight="1">
      <c r="A145" s="89"/>
      <c r="M145" s="91"/>
      <c r="N145" s="92"/>
      <c r="O145" s="91"/>
      <c r="Q145" s="91"/>
    </row>
    <row r="146" ht="15.75" customHeight="1">
      <c r="A146" s="89"/>
      <c r="M146" s="91"/>
      <c r="N146" s="92"/>
      <c r="O146" s="91"/>
      <c r="Q146" s="91"/>
    </row>
    <row r="147" ht="15.75" customHeight="1">
      <c r="A147" s="89"/>
      <c r="M147" s="91"/>
      <c r="N147" s="92"/>
      <c r="O147" s="91"/>
      <c r="Q147" s="91"/>
    </row>
    <row r="148" ht="15.75" customHeight="1">
      <c r="A148" s="89"/>
      <c r="M148" s="91"/>
      <c r="N148" s="92"/>
      <c r="O148" s="91"/>
      <c r="Q148" s="91"/>
    </row>
    <row r="149" ht="15.75" customHeight="1">
      <c r="A149" s="89"/>
      <c r="M149" s="91"/>
      <c r="N149" s="92"/>
      <c r="O149" s="91"/>
      <c r="Q149" s="91"/>
    </row>
    <row r="150" ht="15.75" customHeight="1">
      <c r="A150" s="89"/>
      <c r="M150" s="91"/>
      <c r="N150" s="92"/>
      <c r="O150" s="91"/>
      <c r="Q150" s="91"/>
    </row>
    <row r="151" ht="15.75" customHeight="1">
      <c r="A151" s="89"/>
      <c r="M151" s="91"/>
      <c r="N151" s="92"/>
      <c r="O151" s="91"/>
      <c r="Q151" s="91"/>
    </row>
    <row r="152" ht="15.75" customHeight="1">
      <c r="A152" s="89"/>
      <c r="M152" s="91"/>
      <c r="N152" s="92"/>
      <c r="O152" s="91"/>
      <c r="Q152" s="91"/>
    </row>
    <row r="153" ht="15.75" customHeight="1">
      <c r="A153" s="89"/>
      <c r="M153" s="91"/>
      <c r="N153" s="92"/>
      <c r="O153" s="91"/>
      <c r="Q153" s="91"/>
    </row>
    <row r="154" ht="15.75" customHeight="1">
      <c r="A154" s="89"/>
      <c r="M154" s="91"/>
      <c r="N154" s="92"/>
      <c r="O154" s="91"/>
      <c r="Q154" s="91"/>
    </row>
    <row r="155" ht="15.75" customHeight="1">
      <c r="A155" s="89"/>
      <c r="M155" s="91"/>
      <c r="N155" s="92"/>
      <c r="O155" s="91"/>
      <c r="Q155" s="91"/>
    </row>
    <row r="156" ht="15.75" customHeight="1">
      <c r="A156" s="89"/>
      <c r="M156" s="91"/>
      <c r="N156" s="92"/>
      <c r="O156" s="91"/>
      <c r="Q156" s="91"/>
    </row>
    <row r="157" ht="15.75" customHeight="1">
      <c r="A157" s="89"/>
      <c r="M157" s="91"/>
      <c r="N157" s="92"/>
      <c r="O157" s="91"/>
      <c r="Q157" s="91"/>
    </row>
    <row r="158" ht="15.75" customHeight="1">
      <c r="A158" s="89"/>
      <c r="M158" s="91"/>
      <c r="N158" s="92"/>
      <c r="O158" s="91"/>
      <c r="Q158" s="91"/>
    </row>
    <row r="159" ht="15.75" customHeight="1">
      <c r="A159" s="89"/>
      <c r="M159" s="91"/>
      <c r="N159" s="92"/>
      <c r="O159" s="91"/>
      <c r="Q159" s="91"/>
    </row>
    <row r="160" ht="15.75" customHeight="1">
      <c r="A160" s="89"/>
      <c r="M160" s="91"/>
      <c r="N160" s="92"/>
      <c r="O160" s="91"/>
      <c r="Q160" s="91"/>
    </row>
    <row r="161" ht="15.75" customHeight="1">
      <c r="A161" s="89"/>
      <c r="M161" s="91"/>
      <c r="N161" s="92"/>
      <c r="O161" s="91"/>
      <c r="Q161" s="91"/>
    </row>
    <row r="162" ht="15.75" customHeight="1">
      <c r="A162" s="89"/>
      <c r="M162" s="91"/>
      <c r="N162" s="92"/>
      <c r="O162" s="91"/>
      <c r="Q162" s="91"/>
    </row>
    <row r="163" ht="15.75" customHeight="1">
      <c r="A163" s="89"/>
      <c r="M163" s="91"/>
      <c r="N163" s="92"/>
      <c r="O163" s="91"/>
      <c r="Q163" s="91"/>
    </row>
    <row r="164" ht="15.75" customHeight="1">
      <c r="A164" s="89"/>
      <c r="M164" s="91"/>
      <c r="N164" s="92"/>
      <c r="O164" s="91"/>
      <c r="Q164" s="91"/>
    </row>
    <row r="165" ht="15.75" customHeight="1">
      <c r="A165" s="89"/>
      <c r="M165" s="91"/>
      <c r="N165" s="92"/>
      <c r="O165" s="91"/>
      <c r="Q165" s="91"/>
    </row>
    <row r="166" ht="15.75" customHeight="1">
      <c r="A166" s="89"/>
      <c r="M166" s="91"/>
      <c r="N166" s="92"/>
      <c r="O166" s="91"/>
      <c r="Q166" s="91"/>
    </row>
    <row r="167" ht="15.75" customHeight="1">
      <c r="A167" s="89"/>
      <c r="M167" s="91"/>
      <c r="N167" s="92"/>
      <c r="O167" s="91"/>
      <c r="Q167" s="91"/>
    </row>
    <row r="168" ht="15.75" customHeight="1">
      <c r="A168" s="89"/>
      <c r="M168" s="91"/>
      <c r="N168" s="92"/>
      <c r="O168" s="91"/>
      <c r="Q168" s="91"/>
    </row>
    <row r="169" ht="15.75" customHeight="1">
      <c r="A169" s="89"/>
      <c r="M169" s="91"/>
      <c r="N169" s="92"/>
      <c r="O169" s="91"/>
      <c r="Q169" s="91"/>
    </row>
    <row r="170" ht="15.75" customHeight="1">
      <c r="A170" s="89"/>
      <c r="M170" s="91"/>
      <c r="N170" s="92"/>
      <c r="O170" s="91"/>
      <c r="Q170" s="91"/>
    </row>
    <row r="171" ht="15.75" customHeight="1">
      <c r="A171" s="89"/>
      <c r="M171" s="91"/>
      <c r="N171" s="92"/>
      <c r="O171" s="91"/>
      <c r="Q171" s="91"/>
    </row>
    <row r="172" ht="15.75" customHeight="1">
      <c r="A172" s="89"/>
      <c r="M172" s="91"/>
      <c r="N172" s="92"/>
      <c r="O172" s="91"/>
      <c r="Q172" s="91"/>
    </row>
    <row r="173" ht="15.75" customHeight="1">
      <c r="A173" s="89"/>
      <c r="M173" s="91"/>
      <c r="N173" s="92"/>
      <c r="O173" s="91"/>
      <c r="Q173" s="91"/>
    </row>
    <row r="174" ht="15.75" customHeight="1">
      <c r="A174" s="89"/>
      <c r="M174" s="91"/>
      <c r="N174" s="92"/>
      <c r="O174" s="91"/>
      <c r="Q174" s="91"/>
    </row>
    <row r="175" ht="15.75" customHeight="1">
      <c r="A175" s="89"/>
      <c r="M175" s="91"/>
      <c r="N175" s="92"/>
      <c r="O175" s="91"/>
      <c r="Q175" s="91"/>
    </row>
    <row r="176" ht="15.75" customHeight="1">
      <c r="A176" s="89"/>
      <c r="M176" s="91"/>
      <c r="N176" s="92"/>
      <c r="O176" s="91"/>
      <c r="Q176" s="91"/>
    </row>
    <row r="177" ht="15.75" customHeight="1">
      <c r="A177" s="89"/>
      <c r="M177" s="91"/>
      <c r="N177" s="92"/>
      <c r="O177" s="91"/>
      <c r="Q177" s="91"/>
    </row>
    <row r="178" ht="15.75" customHeight="1">
      <c r="A178" s="89"/>
      <c r="M178" s="91"/>
      <c r="N178" s="92"/>
      <c r="O178" s="91"/>
      <c r="Q178" s="91"/>
    </row>
    <row r="179" ht="15.75" customHeight="1">
      <c r="A179" s="89"/>
      <c r="M179" s="91"/>
      <c r="N179" s="92"/>
      <c r="O179" s="91"/>
      <c r="Q179" s="91"/>
    </row>
    <row r="180" ht="15.75" customHeight="1">
      <c r="A180" s="89"/>
      <c r="M180" s="91"/>
      <c r="N180" s="92"/>
      <c r="O180" s="91"/>
      <c r="Q180" s="91"/>
    </row>
    <row r="181" ht="15.75" customHeight="1">
      <c r="A181" s="89"/>
      <c r="M181" s="91"/>
      <c r="N181" s="92"/>
      <c r="O181" s="91"/>
      <c r="Q181" s="91"/>
    </row>
    <row r="182" ht="15.75" customHeight="1">
      <c r="A182" s="89"/>
      <c r="M182" s="91"/>
      <c r="N182" s="92"/>
      <c r="O182" s="91"/>
      <c r="Q182" s="91"/>
    </row>
    <row r="183" ht="15.75" customHeight="1">
      <c r="A183" s="89"/>
      <c r="M183" s="91"/>
      <c r="N183" s="92"/>
      <c r="O183" s="91"/>
      <c r="Q183" s="91"/>
    </row>
    <row r="184" ht="15.75" customHeight="1">
      <c r="A184" s="89"/>
      <c r="M184" s="91"/>
      <c r="N184" s="92"/>
      <c r="O184" s="91"/>
      <c r="Q184" s="91"/>
    </row>
    <row r="185" ht="15.75" customHeight="1">
      <c r="A185" s="89"/>
      <c r="M185" s="91"/>
      <c r="N185" s="92"/>
      <c r="O185" s="91"/>
      <c r="Q185" s="91"/>
    </row>
    <row r="186" ht="15.75" customHeight="1">
      <c r="A186" s="89"/>
      <c r="M186" s="91"/>
      <c r="N186" s="92"/>
      <c r="O186" s="91"/>
      <c r="Q186" s="91"/>
    </row>
    <row r="187" ht="15.75" customHeight="1">
      <c r="A187" s="89"/>
      <c r="M187" s="91"/>
      <c r="N187" s="92"/>
      <c r="O187" s="91"/>
      <c r="Q187" s="91"/>
    </row>
    <row r="188" ht="15.75" customHeight="1">
      <c r="A188" s="89"/>
      <c r="M188" s="91"/>
      <c r="N188" s="92"/>
      <c r="O188" s="91"/>
      <c r="Q188" s="91"/>
    </row>
    <row r="189" ht="15.75" customHeight="1">
      <c r="A189" s="89"/>
      <c r="M189" s="91"/>
      <c r="N189" s="92"/>
      <c r="O189" s="91"/>
      <c r="Q189" s="91"/>
    </row>
    <row r="190" ht="15.75" customHeight="1">
      <c r="A190" s="89"/>
      <c r="M190" s="91"/>
      <c r="N190" s="92"/>
      <c r="O190" s="91"/>
      <c r="Q190" s="91"/>
    </row>
    <row r="191" ht="15.75" customHeight="1">
      <c r="A191" s="89"/>
      <c r="M191" s="91"/>
      <c r="N191" s="92"/>
      <c r="O191" s="91"/>
      <c r="Q191" s="91"/>
    </row>
    <row r="192" ht="15.75" customHeight="1">
      <c r="A192" s="89"/>
      <c r="M192" s="91"/>
      <c r="N192" s="92"/>
      <c r="O192" s="91"/>
      <c r="Q192" s="91"/>
    </row>
    <row r="193" ht="15.75" customHeight="1">
      <c r="A193" s="89"/>
      <c r="M193" s="91"/>
      <c r="N193" s="92"/>
      <c r="O193" s="91"/>
      <c r="Q193" s="91"/>
    </row>
    <row r="194" ht="15.75" customHeight="1">
      <c r="A194" s="89"/>
      <c r="M194" s="91"/>
      <c r="N194" s="92"/>
      <c r="O194" s="91"/>
      <c r="Q194" s="91"/>
    </row>
    <row r="195" ht="15.75" customHeight="1">
      <c r="A195" s="89"/>
      <c r="M195" s="91"/>
      <c r="N195" s="92"/>
      <c r="O195" s="91"/>
      <c r="Q195" s="91"/>
    </row>
    <row r="196" ht="15.75" customHeight="1">
      <c r="A196" s="89"/>
      <c r="M196" s="91"/>
      <c r="N196" s="92"/>
      <c r="O196" s="91"/>
      <c r="Q196" s="91"/>
    </row>
    <row r="197" ht="15.75" customHeight="1">
      <c r="A197" s="89"/>
      <c r="M197" s="91"/>
      <c r="N197" s="92"/>
      <c r="O197" s="91"/>
      <c r="Q197" s="91"/>
    </row>
    <row r="198" ht="15.75" customHeight="1">
      <c r="A198" s="89"/>
      <c r="M198" s="91"/>
      <c r="N198" s="92"/>
      <c r="O198" s="91"/>
      <c r="Q198" s="91"/>
    </row>
    <row r="199" ht="15.75" customHeight="1">
      <c r="A199" s="89"/>
      <c r="M199" s="91"/>
      <c r="N199" s="92"/>
      <c r="O199" s="91"/>
      <c r="Q199" s="91"/>
    </row>
    <row r="200" ht="15.75" customHeight="1">
      <c r="A200" s="89"/>
      <c r="M200" s="91"/>
      <c r="N200" s="92"/>
      <c r="O200" s="91"/>
      <c r="Q200" s="91"/>
    </row>
    <row r="201" ht="15.75" customHeight="1">
      <c r="A201" s="89"/>
      <c r="M201" s="91"/>
      <c r="N201" s="92"/>
      <c r="O201" s="91"/>
      <c r="Q201" s="91"/>
    </row>
    <row r="202" ht="15.75" customHeight="1">
      <c r="A202" s="89"/>
      <c r="M202" s="91"/>
      <c r="N202" s="92"/>
      <c r="O202" s="91"/>
      <c r="Q202" s="91"/>
    </row>
    <row r="203" ht="15.75" customHeight="1">
      <c r="A203" s="89"/>
      <c r="M203" s="91"/>
      <c r="N203" s="92"/>
      <c r="O203" s="91"/>
      <c r="Q203" s="91"/>
    </row>
    <row r="204" ht="15.75" customHeight="1">
      <c r="A204" s="89"/>
      <c r="M204" s="91"/>
      <c r="N204" s="92"/>
      <c r="O204" s="91"/>
      <c r="Q204" s="91"/>
    </row>
    <row r="205" ht="15.75" customHeight="1">
      <c r="A205" s="89"/>
      <c r="M205" s="91"/>
      <c r="N205" s="92"/>
      <c r="O205" s="91"/>
      <c r="Q205" s="91"/>
    </row>
    <row r="206" ht="15.75" customHeight="1">
      <c r="A206" s="89"/>
      <c r="M206" s="91"/>
      <c r="N206" s="92"/>
      <c r="O206" s="91"/>
      <c r="Q206" s="91"/>
    </row>
    <row r="207" ht="15.75" customHeight="1">
      <c r="A207" s="89"/>
      <c r="M207" s="91"/>
      <c r="N207" s="92"/>
      <c r="O207" s="91"/>
      <c r="Q207" s="91"/>
    </row>
    <row r="208" ht="15.75" customHeight="1">
      <c r="A208" s="89"/>
      <c r="M208" s="91"/>
      <c r="N208" s="92"/>
      <c r="O208" s="91"/>
      <c r="Q208" s="91"/>
    </row>
    <row r="209" ht="15.75" customHeight="1">
      <c r="A209" s="89"/>
      <c r="M209" s="91"/>
      <c r="N209" s="92"/>
      <c r="O209" s="91"/>
      <c r="Q209" s="91"/>
    </row>
    <row r="210" ht="15.75" customHeight="1">
      <c r="A210" s="89"/>
      <c r="M210" s="91"/>
      <c r="N210" s="92"/>
      <c r="O210" s="91"/>
      <c r="Q210" s="91"/>
    </row>
    <row r="211" ht="15.75" customHeight="1">
      <c r="A211" s="89"/>
      <c r="M211" s="91"/>
      <c r="N211" s="92"/>
      <c r="O211" s="91"/>
      <c r="Q211" s="91"/>
    </row>
    <row r="212" ht="15.75" customHeight="1">
      <c r="A212" s="89"/>
      <c r="M212" s="91"/>
      <c r="N212" s="92"/>
      <c r="O212" s="91"/>
      <c r="Q212" s="91"/>
    </row>
    <row r="213" ht="15.75" customHeight="1">
      <c r="A213" s="89"/>
      <c r="M213" s="91"/>
      <c r="N213" s="92"/>
      <c r="O213" s="91"/>
      <c r="Q213" s="91"/>
    </row>
    <row r="214" ht="15.75" customHeight="1">
      <c r="A214" s="89"/>
      <c r="M214" s="91"/>
      <c r="N214" s="92"/>
      <c r="O214" s="91"/>
      <c r="Q214" s="91"/>
    </row>
    <row r="215" ht="15.75" customHeight="1">
      <c r="A215" s="89"/>
      <c r="M215" s="91"/>
      <c r="N215" s="92"/>
      <c r="O215" s="91"/>
      <c r="Q215" s="91"/>
    </row>
    <row r="216" ht="15.75" customHeight="1">
      <c r="A216" s="89"/>
      <c r="M216" s="91"/>
      <c r="N216" s="92"/>
      <c r="O216" s="91"/>
      <c r="Q216" s="91"/>
    </row>
    <row r="217" ht="15.75" customHeight="1">
      <c r="A217" s="89"/>
      <c r="M217" s="91"/>
      <c r="N217" s="92"/>
      <c r="O217" s="91"/>
      <c r="Q217" s="91"/>
    </row>
    <row r="218" ht="15.75" customHeight="1">
      <c r="A218" s="89"/>
      <c r="M218" s="91"/>
      <c r="N218" s="92"/>
      <c r="O218" s="91"/>
      <c r="Q218" s="91"/>
    </row>
    <row r="219" ht="15.75" customHeight="1">
      <c r="A219" s="89"/>
      <c r="M219" s="91"/>
      <c r="N219" s="92"/>
      <c r="O219" s="91"/>
      <c r="Q219" s="91"/>
    </row>
    <row r="220" ht="15.75" customHeight="1">
      <c r="A220" s="89"/>
      <c r="M220" s="91"/>
      <c r="N220" s="92"/>
      <c r="O220" s="91"/>
      <c r="Q220" s="91"/>
    </row>
    <row r="221" ht="15.75" customHeight="1">
      <c r="A221" s="89"/>
      <c r="M221" s="91"/>
      <c r="N221" s="92"/>
      <c r="O221" s="91"/>
      <c r="Q221" s="91"/>
    </row>
    <row r="222" ht="15.75" customHeight="1">
      <c r="A222" s="89"/>
      <c r="M222" s="91"/>
      <c r="N222" s="92"/>
      <c r="O222" s="91"/>
      <c r="Q222" s="91"/>
    </row>
    <row r="223" ht="15.75" customHeight="1">
      <c r="A223" s="89"/>
      <c r="M223" s="91"/>
      <c r="N223" s="92"/>
      <c r="O223" s="91"/>
      <c r="Q223" s="91"/>
    </row>
    <row r="224" ht="15.75" customHeight="1">
      <c r="A224" s="89"/>
      <c r="M224" s="91"/>
      <c r="N224" s="92"/>
      <c r="O224" s="91"/>
      <c r="Q224" s="91"/>
    </row>
    <row r="225" ht="15.75" customHeight="1">
      <c r="A225" s="89"/>
      <c r="M225" s="91"/>
      <c r="N225" s="92"/>
      <c r="O225" s="91"/>
      <c r="Q225" s="91"/>
    </row>
    <row r="226" ht="15.75" customHeight="1">
      <c r="A226" s="89"/>
      <c r="M226" s="91"/>
      <c r="N226" s="92"/>
      <c r="O226" s="91"/>
      <c r="Q226" s="91"/>
    </row>
    <row r="227" ht="15.75" customHeight="1">
      <c r="A227" s="89"/>
      <c r="M227" s="91"/>
      <c r="N227" s="92"/>
      <c r="O227" s="91"/>
      <c r="Q227" s="91"/>
    </row>
    <row r="228" ht="15.75" customHeight="1">
      <c r="A228" s="89"/>
      <c r="M228" s="91"/>
      <c r="N228" s="92"/>
      <c r="O228" s="91"/>
      <c r="Q228" s="91"/>
    </row>
    <row r="229" ht="15.75" customHeight="1">
      <c r="A229" s="89"/>
      <c r="M229" s="91"/>
      <c r="N229" s="92"/>
      <c r="O229" s="91"/>
      <c r="Q229" s="91"/>
    </row>
    <row r="230" ht="15.75" customHeight="1">
      <c r="A230" s="89"/>
      <c r="M230" s="91"/>
      <c r="N230" s="92"/>
      <c r="O230" s="91"/>
      <c r="Q230" s="91"/>
    </row>
    <row r="231" ht="15.75" customHeight="1">
      <c r="A231" s="89"/>
      <c r="M231" s="91"/>
      <c r="N231" s="92"/>
      <c r="O231" s="91"/>
      <c r="Q231" s="91"/>
    </row>
    <row r="232" ht="15.75" customHeight="1">
      <c r="A232" s="89"/>
      <c r="M232" s="91"/>
      <c r="N232" s="92"/>
      <c r="O232" s="91"/>
      <c r="Q232" s="91"/>
    </row>
    <row r="233" ht="15.75" customHeight="1">
      <c r="A233" s="89"/>
      <c r="M233" s="91"/>
      <c r="N233" s="92"/>
      <c r="O233" s="91"/>
      <c r="Q233" s="91"/>
    </row>
    <row r="234" ht="15.75" customHeight="1">
      <c r="A234" s="89"/>
      <c r="M234" s="91"/>
      <c r="N234" s="92"/>
      <c r="O234" s="91"/>
      <c r="Q234" s="91"/>
    </row>
    <row r="235" ht="15.75" customHeight="1">
      <c r="A235" s="89"/>
      <c r="M235" s="91"/>
      <c r="N235" s="92"/>
      <c r="O235" s="91"/>
      <c r="Q235" s="91"/>
    </row>
    <row r="236" ht="15.75" customHeight="1">
      <c r="A236" s="89"/>
      <c r="M236" s="91"/>
      <c r="N236" s="92"/>
      <c r="O236" s="91"/>
      <c r="Q236" s="91"/>
    </row>
    <row r="237" ht="15.75" customHeight="1">
      <c r="A237" s="89"/>
      <c r="M237" s="91"/>
      <c r="N237" s="92"/>
      <c r="O237" s="91"/>
      <c r="Q237" s="91"/>
    </row>
    <row r="238" ht="15.75" customHeight="1">
      <c r="A238" s="89"/>
      <c r="M238" s="91"/>
      <c r="N238" s="92"/>
      <c r="O238" s="91"/>
      <c r="Q238" s="91"/>
    </row>
    <row r="239" ht="15.75" customHeight="1">
      <c r="A239" s="89"/>
      <c r="M239" s="91"/>
      <c r="N239" s="92"/>
      <c r="O239" s="91"/>
      <c r="Q239" s="91"/>
    </row>
    <row r="240" ht="15.75" customHeight="1">
      <c r="A240" s="89"/>
      <c r="M240" s="91"/>
      <c r="N240" s="92"/>
      <c r="O240" s="91"/>
      <c r="Q240" s="91"/>
    </row>
    <row r="241" ht="15.75" customHeight="1">
      <c r="A241" s="89"/>
      <c r="M241" s="91"/>
      <c r="N241" s="92"/>
      <c r="O241" s="91"/>
      <c r="Q241" s="91"/>
    </row>
    <row r="242" ht="15.75" customHeight="1">
      <c r="A242" s="89"/>
      <c r="M242" s="91"/>
      <c r="N242" s="92"/>
      <c r="O242" s="91"/>
      <c r="Q242" s="91"/>
    </row>
    <row r="243" ht="15.75" customHeight="1">
      <c r="A243" s="89"/>
      <c r="M243" s="91"/>
      <c r="N243" s="92"/>
      <c r="O243" s="91"/>
      <c r="Q243" s="91"/>
    </row>
    <row r="244" ht="15.75" customHeight="1">
      <c r="A244" s="89"/>
      <c r="M244" s="91"/>
      <c r="N244" s="92"/>
      <c r="O244" s="91"/>
      <c r="Q244" s="91"/>
    </row>
    <row r="245" ht="15.75" customHeight="1">
      <c r="A245" s="89"/>
      <c r="M245" s="91"/>
      <c r="N245" s="92"/>
      <c r="O245" s="91"/>
      <c r="Q245" s="91"/>
    </row>
    <row r="246" ht="15.75" customHeight="1">
      <c r="A246" s="89"/>
      <c r="M246" s="91"/>
      <c r="N246" s="92"/>
      <c r="O246" s="91"/>
      <c r="Q246" s="91"/>
    </row>
    <row r="247" ht="15.75" customHeight="1">
      <c r="A247" s="89"/>
      <c r="M247" s="91"/>
      <c r="N247" s="92"/>
      <c r="O247" s="91"/>
      <c r="Q247" s="91"/>
    </row>
    <row r="248" ht="15.75" customHeight="1">
      <c r="A248" s="89"/>
      <c r="M248" s="91"/>
      <c r="N248" s="92"/>
      <c r="O248" s="91"/>
      <c r="Q248" s="91"/>
    </row>
    <row r="249" ht="15.75" customHeight="1">
      <c r="A249" s="89"/>
      <c r="M249" s="91"/>
      <c r="N249" s="92"/>
      <c r="O249" s="91"/>
      <c r="Q249" s="91"/>
    </row>
    <row r="250" ht="15.75" customHeight="1">
      <c r="A250" s="89"/>
      <c r="M250" s="91"/>
      <c r="N250" s="92"/>
      <c r="O250" s="91"/>
      <c r="Q250" s="91"/>
    </row>
    <row r="251" ht="15.75" customHeight="1">
      <c r="A251" s="89"/>
      <c r="M251" s="91"/>
      <c r="N251" s="92"/>
      <c r="O251" s="91"/>
      <c r="Q251" s="91"/>
    </row>
    <row r="252" ht="15.75" customHeight="1">
      <c r="A252" s="89"/>
      <c r="M252" s="91"/>
      <c r="N252" s="92"/>
      <c r="O252" s="91"/>
      <c r="Q252" s="91"/>
    </row>
    <row r="253" ht="15.75" customHeight="1">
      <c r="A253" s="89"/>
      <c r="M253" s="91"/>
      <c r="N253" s="92"/>
      <c r="O253" s="91"/>
      <c r="Q253" s="91"/>
    </row>
    <row r="254" ht="15.75" customHeight="1">
      <c r="A254" s="89"/>
      <c r="M254" s="91"/>
      <c r="N254" s="92"/>
      <c r="O254" s="91"/>
      <c r="Q254" s="91"/>
    </row>
    <row r="255" ht="15.75" customHeight="1">
      <c r="A255" s="89"/>
      <c r="M255" s="91"/>
      <c r="N255" s="92"/>
      <c r="O255" s="91"/>
      <c r="Q255" s="91"/>
    </row>
    <row r="256" ht="15.75" customHeight="1">
      <c r="A256" s="89"/>
      <c r="M256" s="91"/>
      <c r="N256" s="92"/>
      <c r="O256" s="91"/>
      <c r="Q256" s="91"/>
    </row>
    <row r="257" ht="15.75" customHeight="1">
      <c r="A257" s="89"/>
      <c r="M257" s="91"/>
      <c r="N257" s="92"/>
      <c r="O257" s="91"/>
      <c r="Q257" s="91"/>
    </row>
    <row r="258" ht="15.75" customHeight="1">
      <c r="A258" s="89"/>
      <c r="M258" s="91"/>
      <c r="N258" s="92"/>
      <c r="O258" s="91"/>
      <c r="Q258" s="91"/>
    </row>
    <row r="259" ht="15.75" customHeight="1">
      <c r="A259" s="89"/>
      <c r="M259" s="91"/>
      <c r="N259" s="92"/>
      <c r="O259" s="91"/>
      <c r="Q259" s="91"/>
    </row>
    <row r="260" ht="15.75" customHeight="1">
      <c r="A260" s="89"/>
      <c r="M260" s="91"/>
      <c r="N260" s="92"/>
      <c r="O260" s="91"/>
      <c r="Q260" s="91"/>
    </row>
    <row r="261" ht="15.75" customHeight="1">
      <c r="A261" s="89"/>
      <c r="M261" s="91"/>
      <c r="N261" s="92"/>
      <c r="O261" s="91"/>
      <c r="Q261" s="91"/>
    </row>
    <row r="262" ht="15.75" customHeight="1">
      <c r="A262" s="89"/>
      <c r="M262" s="91"/>
      <c r="N262" s="92"/>
      <c r="O262" s="91"/>
      <c r="Q262" s="91"/>
    </row>
    <row r="263" ht="15.75" customHeight="1">
      <c r="A263" s="89"/>
      <c r="M263" s="91"/>
      <c r="N263" s="92"/>
      <c r="O263" s="91"/>
      <c r="Q263" s="91"/>
    </row>
    <row r="264" ht="15.75" customHeight="1">
      <c r="A264" s="89"/>
      <c r="M264" s="91"/>
      <c r="N264" s="92"/>
      <c r="O264" s="91"/>
      <c r="Q264" s="91"/>
    </row>
    <row r="265" ht="15.75" customHeight="1">
      <c r="A265" s="89"/>
      <c r="M265" s="91"/>
      <c r="N265" s="92"/>
      <c r="O265" s="91"/>
      <c r="Q265" s="91"/>
    </row>
    <row r="266" ht="15.75" customHeight="1">
      <c r="A266" s="89"/>
      <c r="M266" s="91"/>
      <c r="N266" s="92"/>
      <c r="O266" s="91"/>
      <c r="Q266" s="91"/>
    </row>
    <row r="267" ht="15.75" customHeight="1">
      <c r="A267" s="89"/>
      <c r="M267" s="91"/>
      <c r="N267" s="92"/>
      <c r="O267" s="91"/>
      <c r="Q267" s="91"/>
    </row>
    <row r="268" ht="15.75" customHeight="1">
      <c r="A268" s="89"/>
      <c r="M268" s="91"/>
      <c r="N268" s="92"/>
      <c r="O268" s="91"/>
      <c r="Q268" s="91"/>
    </row>
    <row r="269" ht="15.75" customHeight="1">
      <c r="A269" s="89"/>
      <c r="M269" s="91"/>
      <c r="N269" s="92"/>
      <c r="O269" s="91"/>
      <c r="Q269" s="91"/>
    </row>
    <row r="270" ht="15.75" customHeight="1">
      <c r="A270" s="89"/>
      <c r="M270" s="91"/>
      <c r="N270" s="92"/>
      <c r="O270" s="91"/>
      <c r="Q270" s="91"/>
    </row>
    <row r="271" ht="15.75" customHeight="1">
      <c r="A271" s="89"/>
      <c r="M271" s="91"/>
      <c r="N271" s="92"/>
      <c r="O271" s="91"/>
      <c r="Q271" s="91"/>
    </row>
    <row r="272" ht="15.75" customHeight="1">
      <c r="A272" s="89"/>
      <c r="M272" s="91"/>
      <c r="N272" s="92"/>
      <c r="O272" s="91"/>
      <c r="Q272" s="91"/>
    </row>
    <row r="273" ht="15.75" customHeight="1">
      <c r="A273" s="89"/>
      <c r="M273" s="91"/>
      <c r="N273" s="92"/>
      <c r="O273" s="91"/>
      <c r="Q273" s="91"/>
    </row>
    <row r="274" ht="15.75" customHeight="1">
      <c r="A274" s="89"/>
      <c r="M274" s="91"/>
      <c r="N274" s="92"/>
      <c r="O274" s="91"/>
      <c r="Q274" s="91"/>
    </row>
    <row r="275" ht="15.75" customHeight="1">
      <c r="A275" s="89"/>
      <c r="M275" s="91"/>
      <c r="N275" s="92"/>
      <c r="O275" s="91"/>
      <c r="Q275" s="91"/>
    </row>
    <row r="276" ht="15.75" customHeight="1">
      <c r="A276" s="89"/>
      <c r="M276" s="91"/>
      <c r="N276" s="92"/>
      <c r="O276" s="91"/>
      <c r="Q276" s="91"/>
    </row>
    <row r="277" ht="15.75" customHeight="1">
      <c r="A277" s="89"/>
      <c r="M277" s="91"/>
      <c r="N277" s="92"/>
      <c r="O277" s="91"/>
      <c r="Q277" s="91"/>
    </row>
    <row r="278" ht="15.75" customHeight="1">
      <c r="A278" s="89"/>
      <c r="M278" s="91"/>
      <c r="N278" s="92"/>
      <c r="O278" s="91"/>
      <c r="Q278" s="91"/>
    </row>
    <row r="279" ht="15.75" customHeight="1">
      <c r="A279" s="89"/>
      <c r="M279" s="91"/>
      <c r="N279" s="92"/>
      <c r="O279" s="91"/>
      <c r="Q279" s="91"/>
    </row>
    <row r="280" ht="15.75" customHeight="1">
      <c r="A280" s="89"/>
      <c r="M280" s="91"/>
      <c r="N280" s="92"/>
      <c r="O280" s="91"/>
      <c r="Q280" s="91"/>
    </row>
    <row r="281" ht="15.75" customHeight="1">
      <c r="A281" s="89"/>
      <c r="M281" s="91"/>
      <c r="N281" s="92"/>
      <c r="O281" s="91"/>
      <c r="Q281" s="91"/>
    </row>
    <row r="282" ht="15.75" customHeight="1">
      <c r="A282" s="89"/>
      <c r="M282" s="91"/>
      <c r="N282" s="92"/>
      <c r="O282" s="91"/>
      <c r="Q282" s="91"/>
    </row>
    <row r="283" ht="15.75" customHeight="1">
      <c r="A283" s="89"/>
      <c r="M283" s="91"/>
      <c r="N283" s="92"/>
      <c r="O283" s="91"/>
      <c r="Q283" s="91"/>
    </row>
    <row r="284" ht="15.75" customHeight="1">
      <c r="A284" s="89"/>
      <c r="M284" s="91"/>
      <c r="N284" s="92"/>
      <c r="O284" s="91"/>
      <c r="Q284" s="91"/>
    </row>
    <row r="285" ht="15.75" customHeight="1">
      <c r="A285" s="89"/>
      <c r="M285" s="91"/>
      <c r="N285" s="92"/>
      <c r="O285" s="91"/>
      <c r="Q285" s="91"/>
    </row>
    <row r="286" ht="15.75" customHeight="1">
      <c r="A286" s="89"/>
      <c r="M286" s="91"/>
      <c r="N286" s="92"/>
      <c r="O286" s="91"/>
      <c r="Q286" s="91"/>
    </row>
    <row r="287" ht="15.75" customHeight="1">
      <c r="A287" s="89"/>
      <c r="M287" s="91"/>
      <c r="N287" s="92"/>
      <c r="O287" s="91"/>
      <c r="Q287" s="91"/>
    </row>
    <row r="288" ht="15.75" customHeight="1">
      <c r="A288" s="89"/>
      <c r="M288" s="91"/>
      <c r="N288" s="92"/>
      <c r="O288" s="91"/>
      <c r="Q288" s="91"/>
    </row>
    <row r="289" ht="15.75" customHeight="1">
      <c r="A289" s="89"/>
      <c r="M289" s="91"/>
      <c r="N289" s="92"/>
      <c r="O289" s="91"/>
      <c r="Q289" s="91"/>
    </row>
    <row r="290" ht="15.75" customHeight="1">
      <c r="A290" s="89"/>
      <c r="M290" s="91"/>
      <c r="N290" s="92"/>
      <c r="O290" s="91"/>
      <c r="Q290" s="91"/>
    </row>
    <row r="291" ht="15.75" customHeight="1">
      <c r="A291" s="89"/>
      <c r="M291" s="91"/>
      <c r="N291" s="92"/>
      <c r="O291" s="91"/>
      <c r="Q291" s="91"/>
    </row>
    <row r="292" ht="15.75" customHeight="1">
      <c r="A292" s="89"/>
      <c r="M292" s="91"/>
      <c r="N292" s="92"/>
      <c r="O292" s="91"/>
      <c r="Q292" s="91"/>
    </row>
    <row r="293" ht="15.75" customHeight="1">
      <c r="A293" s="89"/>
      <c r="M293" s="91"/>
      <c r="N293" s="92"/>
      <c r="O293" s="91"/>
      <c r="Q293" s="91"/>
    </row>
    <row r="294" ht="15.75" customHeight="1">
      <c r="A294" s="89"/>
      <c r="M294" s="91"/>
      <c r="N294" s="92"/>
      <c r="O294" s="91"/>
      <c r="Q294" s="91"/>
    </row>
    <row r="295" ht="15.75" customHeight="1">
      <c r="A295" s="89"/>
      <c r="M295" s="91"/>
      <c r="N295" s="92"/>
      <c r="O295" s="91"/>
      <c r="Q295" s="91"/>
    </row>
    <row r="296" ht="15.75" customHeight="1">
      <c r="A296" s="89"/>
      <c r="M296" s="91"/>
      <c r="N296" s="92"/>
      <c r="O296" s="91"/>
      <c r="Q296" s="91"/>
    </row>
    <row r="297" ht="15.75" customHeight="1">
      <c r="A297" s="89"/>
      <c r="M297" s="91"/>
      <c r="N297" s="92"/>
      <c r="O297" s="91"/>
      <c r="Q297" s="91"/>
    </row>
    <row r="298" ht="15.75" customHeight="1">
      <c r="A298" s="89"/>
      <c r="M298" s="91"/>
      <c r="N298" s="92"/>
      <c r="O298" s="91"/>
      <c r="Q298" s="91"/>
    </row>
    <row r="299" ht="15.75" customHeight="1">
      <c r="A299" s="89"/>
      <c r="M299" s="91"/>
      <c r="N299" s="92"/>
      <c r="O299" s="91"/>
      <c r="Q299" s="91"/>
    </row>
    <row r="300" ht="15.75" customHeight="1">
      <c r="A300" s="89"/>
      <c r="M300" s="91"/>
      <c r="N300" s="92"/>
      <c r="O300" s="91"/>
      <c r="Q300" s="91"/>
    </row>
    <row r="301" ht="15.75" customHeight="1">
      <c r="A301" s="89"/>
      <c r="M301" s="91"/>
      <c r="N301" s="92"/>
      <c r="O301" s="91"/>
      <c r="Q301" s="91"/>
    </row>
    <row r="302" ht="15.75" customHeight="1">
      <c r="A302" s="89"/>
      <c r="M302" s="91"/>
      <c r="N302" s="92"/>
      <c r="O302" s="91"/>
      <c r="Q302" s="91"/>
    </row>
    <row r="303" ht="15.75" customHeight="1">
      <c r="A303" s="89"/>
      <c r="M303" s="91"/>
      <c r="N303" s="92"/>
      <c r="O303" s="91"/>
      <c r="Q303" s="91"/>
    </row>
    <row r="304" ht="15.75" customHeight="1">
      <c r="A304" s="89"/>
      <c r="M304" s="91"/>
      <c r="N304" s="92"/>
      <c r="O304" s="91"/>
      <c r="Q304" s="91"/>
    </row>
    <row r="305" ht="15.75" customHeight="1">
      <c r="A305" s="89"/>
      <c r="M305" s="91"/>
      <c r="N305" s="92"/>
      <c r="O305" s="91"/>
      <c r="Q305" s="91"/>
    </row>
    <row r="306" ht="15.75" customHeight="1">
      <c r="A306" s="89"/>
      <c r="M306" s="91"/>
      <c r="N306" s="92"/>
      <c r="O306" s="91"/>
      <c r="Q306" s="91"/>
    </row>
    <row r="307" ht="15.75" customHeight="1">
      <c r="A307" s="89"/>
      <c r="M307" s="91"/>
      <c r="N307" s="92"/>
      <c r="O307" s="91"/>
      <c r="Q307" s="91"/>
    </row>
    <row r="308" ht="15.75" customHeight="1">
      <c r="A308" s="89"/>
      <c r="M308" s="91"/>
      <c r="N308" s="92"/>
      <c r="O308" s="91"/>
      <c r="Q308" s="91"/>
    </row>
    <row r="309" ht="15.75" customHeight="1">
      <c r="A309" s="89"/>
      <c r="M309" s="91"/>
      <c r="N309" s="92"/>
      <c r="O309" s="91"/>
      <c r="Q309" s="91"/>
    </row>
    <row r="310" ht="15.75" customHeight="1">
      <c r="A310" s="89"/>
      <c r="M310" s="91"/>
      <c r="N310" s="92"/>
      <c r="O310" s="91"/>
      <c r="Q310" s="91"/>
    </row>
    <row r="311" ht="15.75" customHeight="1">
      <c r="A311" s="89"/>
      <c r="M311" s="91"/>
      <c r="N311" s="92"/>
      <c r="O311" s="91"/>
      <c r="Q311" s="91"/>
    </row>
    <row r="312" ht="15.75" customHeight="1">
      <c r="A312" s="89"/>
      <c r="M312" s="91"/>
      <c r="N312" s="92"/>
      <c r="O312" s="91"/>
      <c r="Q312" s="91"/>
    </row>
    <row r="313" ht="15.75" customHeight="1">
      <c r="A313" s="89"/>
      <c r="M313" s="91"/>
      <c r="N313" s="92"/>
      <c r="O313" s="91"/>
      <c r="Q313" s="91"/>
    </row>
    <row r="314" ht="15.75" customHeight="1">
      <c r="A314" s="89"/>
      <c r="M314" s="91"/>
      <c r="N314" s="92"/>
      <c r="O314" s="91"/>
      <c r="Q314" s="91"/>
    </row>
    <row r="315" ht="15.75" customHeight="1">
      <c r="A315" s="89"/>
      <c r="M315" s="91"/>
      <c r="N315" s="92"/>
      <c r="O315" s="91"/>
      <c r="Q315" s="91"/>
    </row>
    <row r="316" ht="15.75" customHeight="1">
      <c r="A316" s="89"/>
      <c r="M316" s="91"/>
      <c r="N316" s="92"/>
      <c r="O316" s="91"/>
      <c r="Q316" s="91"/>
    </row>
    <row r="317" ht="15.75" customHeight="1">
      <c r="A317" s="89"/>
      <c r="M317" s="91"/>
      <c r="N317" s="92"/>
      <c r="O317" s="91"/>
      <c r="Q317" s="91"/>
    </row>
    <row r="318" ht="15.75" customHeight="1">
      <c r="A318" s="89"/>
      <c r="M318" s="91"/>
      <c r="N318" s="92"/>
      <c r="O318" s="91"/>
      <c r="Q318" s="91"/>
    </row>
    <row r="319" ht="15.75" customHeight="1">
      <c r="A319" s="89"/>
      <c r="M319" s="91"/>
      <c r="N319" s="92"/>
      <c r="O319" s="91"/>
      <c r="Q319" s="91"/>
    </row>
    <row r="320" ht="15.75" customHeight="1">
      <c r="A320" s="89"/>
      <c r="M320" s="91"/>
      <c r="N320" s="92"/>
      <c r="O320" s="91"/>
      <c r="Q320" s="91"/>
    </row>
    <row r="321" ht="15.75" customHeight="1">
      <c r="A321" s="89"/>
      <c r="M321" s="91"/>
      <c r="N321" s="92"/>
      <c r="O321" s="91"/>
      <c r="Q321" s="91"/>
    </row>
    <row r="322" ht="15.75" customHeight="1">
      <c r="A322" s="89"/>
      <c r="M322" s="91"/>
      <c r="N322" s="92"/>
      <c r="O322" s="91"/>
      <c r="Q322" s="91"/>
    </row>
    <row r="323" ht="15.75" customHeight="1">
      <c r="A323" s="89"/>
      <c r="M323" s="91"/>
      <c r="N323" s="92"/>
      <c r="O323" s="91"/>
      <c r="Q323" s="91"/>
    </row>
    <row r="324" ht="15.75" customHeight="1">
      <c r="A324" s="89"/>
      <c r="M324" s="91"/>
      <c r="N324" s="92"/>
      <c r="O324" s="91"/>
      <c r="Q324" s="91"/>
    </row>
    <row r="325" ht="15.75" customHeight="1">
      <c r="A325" s="89"/>
      <c r="M325" s="91"/>
      <c r="N325" s="92"/>
      <c r="O325" s="91"/>
      <c r="Q325" s="91"/>
    </row>
    <row r="326" ht="15.75" customHeight="1">
      <c r="A326" s="89"/>
      <c r="M326" s="91"/>
      <c r="N326" s="92"/>
      <c r="O326" s="91"/>
      <c r="Q326" s="91"/>
    </row>
    <row r="327" ht="15.75" customHeight="1">
      <c r="A327" s="89"/>
      <c r="M327" s="91"/>
      <c r="N327" s="92"/>
      <c r="O327" s="91"/>
      <c r="Q327" s="91"/>
    </row>
    <row r="328" ht="15.75" customHeight="1">
      <c r="A328" s="89"/>
      <c r="M328" s="91"/>
      <c r="N328" s="92"/>
      <c r="O328" s="91"/>
      <c r="Q328" s="91"/>
    </row>
    <row r="329" ht="15.75" customHeight="1">
      <c r="A329" s="89"/>
      <c r="M329" s="91"/>
      <c r="N329" s="92"/>
      <c r="O329" s="91"/>
      <c r="Q329" s="91"/>
    </row>
    <row r="330" ht="15.75" customHeight="1">
      <c r="A330" s="89"/>
      <c r="M330" s="91"/>
      <c r="N330" s="92"/>
      <c r="O330" s="91"/>
      <c r="Q330" s="91"/>
    </row>
    <row r="331" ht="15.75" customHeight="1">
      <c r="A331" s="89"/>
      <c r="M331" s="91"/>
      <c r="N331" s="92"/>
      <c r="O331" s="91"/>
      <c r="Q331" s="91"/>
    </row>
    <row r="332" ht="15.75" customHeight="1">
      <c r="A332" s="89"/>
      <c r="M332" s="91"/>
      <c r="N332" s="92"/>
      <c r="O332" s="91"/>
      <c r="Q332" s="91"/>
    </row>
    <row r="333" ht="15.75" customHeight="1">
      <c r="A333" s="89"/>
      <c r="M333" s="91"/>
      <c r="N333" s="92"/>
      <c r="O333" s="91"/>
      <c r="Q333" s="91"/>
    </row>
    <row r="334" ht="15.75" customHeight="1">
      <c r="A334" s="89"/>
      <c r="M334" s="91"/>
      <c r="N334" s="92"/>
      <c r="O334" s="91"/>
      <c r="Q334" s="91"/>
    </row>
    <row r="335" ht="15.75" customHeight="1">
      <c r="A335" s="89"/>
      <c r="M335" s="91"/>
      <c r="N335" s="92"/>
      <c r="O335" s="91"/>
      <c r="Q335" s="91"/>
    </row>
    <row r="336" ht="15.75" customHeight="1">
      <c r="A336" s="89"/>
      <c r="M336" s="91"/>
      <c r="N336" s="92"/>
      <c r="O336" s="91"/>
      <c r="Q336" s="91"/>
    </row>
    <row r="337" ht="15.75" customHeight="1">
      <c r="A337" s="89"/>
      <c r="M337" s="91"/>
      <c r="N337" s="92"/>
      <c r="O337" s="91"/>
      <c r="Q337" s="91"/>
    </row>
    <row r="338" ht="15.75" customHeight="1">
      <c r="A338" s="89"/>
      <c r="M338" s="91"/>
      <c r="N338" s="92"/>
      <c r="O338" s="91"/>
      <c r="Q338" s="91"/>
    </row>
    <row r="339" ht="15.75" customHeight="1">
      <c r="A339" s="89"/>
      <c r="M339" s="91"/>
      <c r="N339" s="92"/>
      <c r="O339" s="91"/>
      <c r="Q339" s="91"/>
    </row>
    <row r="340" ht="15.75" customHeight="1">
      <c r="A340" s="89"/>
      <c r="M340" s="91"/>
      <c r="N340" s="92"/>
      <c r="O340" s="91"/>
      <c r="Q340" s="91"/>
    </row>
    <row r="341" ht="15.75" customHeight="1">
      <c r="A341" s="89"/>
      <c r="M341" s="91"/>
      <c r="N341" s="92"/>
      <c r="O341" s="91"/>
      <c r="Q341" s="91"/>
    </row>
    <row r="342" ht="15.75" customHeight="1">
      <c r="A342" s="89"/>
      <c r="M342" s="91"/>
      <c r="N342" s="92"/>
      <c r="O342" s="91"/>
      <c r="Q342" s="91"/>
    </row>
    <row r="343" ht="15.75" customHeight="1">
      <c r="A343" s="89"/>
      <c r="M343" s="91"/>
      <c r="N343" s="92"/>
      <c r="O343" s="91"/>
      <c r="Q343" s="91"/>
    </row>
    <row r="344" ht="15.75" customHeight="1">
      <c r="A344" s="89"/>
      <c r="M344" s="91"/>
      <c r="N344" s="92"/>
      <c r="O344" s="91"/>
      <c r="Q344" s="91"/>
    </row>
    <row r="345" ht="15.75" customHeight="1">
      <c r="A345" s="89"/>
      <c r="M345" s="91"/>
      <c r="N345" s="92"/>
      <c r="O345" s="91"/>
      <c r="Q345" s="91"/>
    </row>
    <row r="346" ht="15.75" customHeight="1">
      <c r="A346" s="89"/>
      <c r="M346" s="91"/>
      <c r="N346" s="92"/>
      <c r="O346" s="91"/>
      <c r="Q346" s="91"/>
    </row>
    <row r="347" ht="15.75" customHeight="1">
      <c r="A347" s="89"/>
      <c r="M347" s="91"/>
      <c r="N347" s="92"/>
      <c r="O347" s="91"/>
      <c r="Q347" s="91"/>
    </row>
    <row r="348" ht="15.75" customHeight="1">
      <c r="A348" s="89"/>
      <c r="M348" s="91"/>
      <c r="N348" s="92"/>
      <c r="O348" s="91"/>
      <c r="Q348" s="91"/>
    </row>
    <row r="349" ht="15.75" customHeight="1">
      <c r="A349" s="89"/>
      <c r="M349" s="91"/>
      <c r="N349" s="92"/>
      <c r="O349" s="91"/>
      <c r="Q349" s="91"/>
    </row>
    <row r="350" ht="15.75" customHeight="1">
      <c r="A350" s="89"/>
      <c r="M350" s="91"/>
      <c r="N350" s="92"/>
      <c r="O350" s="91"/>
      <c r="Q350" s="91"/>
    </row>
    <row r="351" ht="15.75" customHeight="1">
      <c r="A351" s="89"/>
      <c r="M351" s="91"/>
      <c r="N351" s="92"/>
      <c r="O351" s="91"/>
      <c r="Q351" s="91"/>
    </row>
    <row r="352" ht="15.75" customHeight="1">
      <c r="A352" s="89"/>
      <c r="M352" s="91"/>
      <c r="N352" s="92"/>
      <c r="O352" s="91"/>
      <c r="Q352" s="91"/>
    </row>
    <row r="353" ht="15.75" customHeight="1">
      <c r="A353" s="89"/>
      <c r="M353" s="91"/>
      <c r="N353" s="92"/>
      <c r="O353" s="91"/>
      <c r="Q353" s="91"/>
    </row>
    <row r="354" ht="15.75" customHeight="1">
      <c r="A354" s="89"/>
      <c r="M354" s="91"/>
      <c r="N354" s="92"/>
      <c r="O354" s="91"/>
      <c r="Q354" s="91"/>
    </row>
    <row r="355" ht="15.75" customHeight="1">
      <c r="A355" s="89"/>
      <c r="M355" s="91"/>
      <c r="N355" s="92"/>
      <c r="O355" s="91"/>
      <c r="Q355" s="91"/>
    </row>
    <row r="356" ht="15.75" customHeight="1">
      <c r="A356" s="89"/>
      <c r="M356" s="91"/>
      <c r="N356" s="92"/>
      <c r="O356" s="91"/>
      <c r="Q356" s="91"/>
    </row>
    <row r="357" ht="15.75" customHeight="1">
      <c r="A357" s="89"/>
      <c r="M357" s="91"/>
      <c r="N357" s="92"/>
      <c r="O357" s="91"/>
      <c r="Q357" s="91"/>
    </row>
    <row r="358" ht="15.75" customHeight="1">
      <c r="A358" s="89"/>
      <c r="M358" s="91"/>
      <c r="N358" s="92"/>
      <c r="O358" s="91"/>
      <c r="Q358" s="91"/>
    </row>
    <row r="359" ht="15.75" customHeight="1">
      <c r="A359" s="89"/>
      <c r="M359" s="91"/>
      <c r="N359" s="92"/>
      <c r="O359" s="91"/>
      <c r="Q359" s="91"/>
    </row>
    <row r="360" ht="15.75" customHeight="1">
      <c r="A360" s="89"/>
      <c r="M360" s="91"/>
      <c r="N360" s="92"/>
      <c r="O360" s="91"/>
      <c r="Q360" s="91"/>
    </row>
    <row r="361" ht="15.75" customHeight="1">
      <c r="A361" s="89"/>
      <c r="M361" s="91"/>
      <c r="N361" s="92"/>
      <c r="O361" s="91"/>
      <c r="Q361" s="91"/>
    </row>
    <row r="362" ht="15.75" customHeight="1">
      <c r="A362" s="89"/>
      <c r="M362" s="91"/>
      <c r="N362" s="92"/>
      <c r="O362" s="91"/>
      <c r="Q362" s="91"/>
    </row>
    <row r="363" ht="15.75" customHeight="1">
      <c r="A363" s="89"/>
      <c r="M363" s="91"/>
      <c r="N363" s="92"/>
      <c r="O363" s="91"/>
      <c r="Q363" s="91"/>
    </row>
    <row r="364" ht="15.75" customHeight="1">
      <c r="A364" s="89"/>
      <c r="M364" s="91"/>
      <c r="N364" s="92"/>
      <c r="O364" s="91"/>
      <c r="Q364" s="91"/>
    </row>
    <row r="365" ht="15.75" customHeight="1">
      <c r="A365" s="89"/>
      <c r="M365" s="91"/>
      <c r="N365" s="92"/>
      <c r="O365" s="91"/>
      <c r="Q365" s="91"/>
    </row>
    <row r="366" ht="15.75" customHeight="1">
      <c r="A366" s="89"/>
      <c r="M366" s="91"/>
      <c r="N366" s="92"/>
      <c r="O366" s="91"/>
      <c r="Q366" s="91"/>
    </row>
    <row r="367" ht="15.75" customHeight="1">
      <c r="A367" s="89"/>
      <c r="M367" s="91"/>
      <c r="N367" s="92"/>
      <c r="O367" s="91"/>
      <c r="Q367" s="91"/>
    </row>
    <row r="368" ht="15.75" customHeight="1">
      <c r="A368" s="89"/>
      <c r="M368" s="91"/>
      <c r="N368" s="92"/>
      <c r="O368" s="91"/>
      <c r="Q368" s="91"/>
    </row>
    <row r="369" ht="15.75" customHeight="1">
      <c r="A369" s="89"/>
      <c r="M369" s="91"/>
      <c r="N369" s="92"/>
      <c r="O369" s="91"/>
      <c r="Q369" s="91"/>
    </row>
    <row r="370" ht="15.75" customHeight="1">
      <c r="A370" s="89"/>
      <c r="M370" s="91"/>
      <c r="N370" s="92"/>
      <c r="O370" s="91"/>
      <c r="Q370" s="91"/>
    </row>
    <row r="371" ht="15.75" customHeight="1">
      <c r="A371" s="89"/>
      <c r="M371" s="91"/>
      <c r="N371" s="92"/>
      <c r="O371" s="91"/>
      <c r="Q371" s="91"/>
    </row>
    <row r="372" ht="15.75" customHeight="1">
      <c r="A372" s="89"/>
      <c r="M372" s="91"/>
      <c r="N372" s="92"/>
      <c r="O372" s="91"/>
      <c r="Q372" s="91"/>
    </row>
    <row r="373" ht="15.75" customHeight="1">
      <c r="A373" s="89"/>
      <c r="M373" s="91"/>
      <c r="N373" s="92"/>
      <c r="O373" s="91"/>
      <c r="Q373" s="91"/>
    </row>
    <row r="374" ht="15.75" customHeight="1">
      <c r="A374" s="89"/>
      <c r="M374" s="91"/>
      <c r="N374" s="92"/>
      <c r="O374" s="91"/>
      <c r="Q374" s="91"/>
    </row>
    <row r="375" ht="15.75" customHeight="1">
      <c r="A375" s="89"/>
      <c r="M375" s="91"/>
      <c r="N375" s="92"/>
      <c r="O375" s="91"/>
      <c r="Q375" s="91"/>
    </row>
    <row r="376" ht="15.75" customHeight="1">
      <c r="A376" s="89"/>
      <c r="M376" s="91"/>
      <c r="N376" s="92"/>
      <c r="O376" s="91"/>
      <c r="Q376" s="91"/>
    </row>
    <row r="377" ht="15.75" customHeight="1">
      <c r="A377" s="89"/>
      <c r="M377" s="91"/>
      <c r="N377" s="92"/>
      <c r="O377" s="91"/>
      <c r="Q377" s="91"/>
    </row>
    <row r="378" ht="15.75" customHeight="1">
      <c r="A378" s="89"/>
      <c r="M378" s="91"/>
      <c r="N378" s="92"/>
      <c r="O378" s="91"/>
      <c r="Q378" s="91"/>
    </row>
    <row r="379" ht="15.75" customHeight="1">
      <c r="A379" s="89"/>
      <c r="M379" s="91"/>
      <c r="N379" s="92"/>
      <c r="O379" s="91"/>
      <c r="Q379" s="91"/>
    </row>
    <row r="380" ht="15.75" customHeight="1">
      <c r="A380" s="89"/>
      <c r="M380" s="91"/>
      <c r="N380" s="92"/>
      <c r="O380" s="91"/>
      <c r="Q380" s="91"/>
    </row>
    <row r="381" ht="15.75" customHeight="1">
      <c r="A381" s="89"/>
      <c r="M381" s="91"/>
      <c r="N381" s="92"/>
      <c r="O381" s="91"/>
      <c r="Q381" s="91"/>
    </row>
    <row r="382" ht="15.75" customHeight="1">
      <c r="A382" s="89"/>
      <c r="M382" s="91"/>
      <c r="N382" s="92"/>
      <c r="O382" s="91"/>
      <c r="Q382" s="91"/>
    </row>
    <row r="383" ht="15.75" customHeight="1">
      <c r="A383" s="89"/>
      <c r="M383" s="91"/>
      <c r="N383" s="92"/>
      <c r="O383" s="91"/>
      <c r="Q383" s="91"/>
    </row>
    <row r="384" ht="15.75" customHeight="1">
      <c r="A384" s="89"/>
      <c r="M384" s="91"/>
      <c r="N384" s="92"/>
      <c r="O384" s="91"/>
      <c r="Q384" s="91"/>
    </row>
    <row r="385" ht="15.75" customHeight="1">
      <c r="A385" s="89"/>
      <c r="M385" s="91"/>
      <c r="N385" s="92"/>
      <c r="O385" s="91"/>
      <c r="Q385" s="91"/>
    </row>
    <row r="386" ht="15.75" customHeight="1">
      <c r="A386" s="89"/>
      <c r="M386" s="91"/>
      <c r="N386" s="92"/>
      <c r="O386" s="91"/>
      <c r="Q386" s="91"/>
    </row>
    <row r="387" ht="15.75" customHeight="1">
      <c r="A387" s="89"/>
      <c r="M387" s="91"/>
      <c r="N387" s="92"/>
      <c r="O387" s="91"/>
      <c r="Q387" s="91"/>
    </row>
    <row r="388" ht="15.75" customHeight="1">
      <c r="A388" s="89"/>
      <c r="M388" s="91"/>
      <c r="N388" s="92"/>
      <c r="O388" s="91"/>
      <c r="Q388" s="91"/>
    </row>
    <row r="389" ht="15.75" customHeight="1">
      <c r="A389" s="89"/>
      <c r="M389" s="91"/>
      <c r="N389" s="92"/>
      <c r="O389" s="91"/>
      <c r="Q389" s="91"/>
    </row>
    <row r="390" ht="15.75" customHeight="1">
      <c r="A390" s="89"/>
      <c r="M390" s="91"/>
      <c r="N390" s="92"/>
      <c r="O390" s="91"/>
      <c r="Q390" s="91"/>
    </row>
    <row r="391" ht="15.75" customHeight="1">
      <c r="A391" s="89"/>
      <c r="M391" s="91"/>
      <c r="N391" s="92"/>
      <c r="O391" s="91"/>
      <c r="Q391" s="91"/>
    </row>
    <row r="392" ht="15.75" customHeight="1">
      <c r="A392" s="89"/>
      <c r="M392" s="91"/>
      <c r="N392" s="92"/>
      <c r="O392" s="91"/>
      <c r="Q392" s="91"/>
    </row>
    <row r="393" ht="15.75" customHeight="1">
      <c r="A393" s="89"/>
      <c r="M393" s="91"/>
      <c r="N393" s="92"/>
      <c r="O393" s="91"/>
      <c r="Q393" s="91"/>
    </row>
    <row r="394" ht="15.75" customHeight="1">
      <c r="A394" s="89"/>
      <c r="M394" s="91"/>
      <c r="N394" s="92"/>
      <c r="O394" s="91"/>
      <c r="Q394" s="91"/>
    </row>
    <row r="395" ht="15.75" customHeight="1">
      <c r="A395" s="89"/>
      <c r="M395" s="91"/>
      <c r="N395" s="92"/>
      <c r="O395" s="91"/>
      <c r="Q395" s="91"/>
    </row>
    <row r="396" ht="15.75" customHeight="1">
      <c r="A396" s="89"/>
      <c r="M396" s="91"/>
      <c r="N396" s="92"/>
      <c r="O396" s="91"/>
      <c r="Q396" s="91"/>
    </row>
    <row r="397" ht="15.75" customHeight="1">
      <c r="A397" s="89"/>
      <c r="M397" s="91"/>
      <c r="N397" s="92"/>
      <c r="O397" s="91"/>
      <c r="Q397" s="91"/>
    </row>
    <row r="398" ht="15.75" customHeight="1">
      <c r="A398" s="89"/>
      <c r="M398" s="91"/>
      <c r="N398" s="92"/>
      <c r="O398" s="91"/>
      <c r="Q398" s="91"/>
    </row>
    <row r="399" ht="15.75" customHeight="1">
      <c r="A399" s="89"/>
      <c r="M399" s="91"/>
      <c r="N399" s="92"/>
      <c r="O399" s="91"/>
      <c r="Q399" s="91"/>
    </row>
    <row r="400" ht="15.75" customHeight="1">
      <c r="A400" s="89"/>
      <c r="M400" s="91"/>
      <c r="N400" s="92"/>
      <c r="O400" s="91"/>
      <c r="Q400" s="91"/>
    </row>
    <row r="401" ht="15.75" customHeight="1">
      <c r="A401" s="89"/>
      <c r="M401" s="91"/>
      <c r="N401" s="92"/>
      <c r="O401" s="91"/>
      <c r="Q401" s="91"/>
    </row>
    <row r="402" ht="15.75" customHeight="1">
      <c r="A402" s="89"/>
      <c r="M402" s="91"/>
      <c r="N402" s="92"/>
      <c r="O402" s="91"/>
      <c r="Q402" s="91"/>
    </row>
    <row r="403" ht="15.75" customHeight="1">
      <c r="A403" s="89"/>
      <c r="M403" s="91"/>
      <c r="N403" s="92"/>
      <c r="O403" s="91"/>
      <c r="Q403" s="91"/>
    </row>
    <row r="404" ht="15.75" customHeight="1">
      <c r="A404" s="89"/>
      <c r="M404" s="91"/>
      <c r="N404" s="92"/>
      <c r="O404" s="91"/>
      <c r="Q404" s="91"/>
    </row>
    <row r="405" ht="15.75" customHeight="1">
      <c r="A405" s="89"/>
      <c r="M405" s="91"/>
      <c r="N405" s="92"/>
      <c r="O405" s="91"/>
      <c r="Q405" s="91"/>
    </row>
    <row r="406" ht="15.75" customHeight="1">
      <c r="A406" s="89"/>
      <c r="M406" s="91"/>
      <c r="N406" s="92"/>
      <c r="O406" s="91"/>
      <c r="Q406" s="91"/>
    </row>
    <row r="407" ht="15.75" customHeight="1">
      <c r="A407" s="89"/>
      <c r="M407" s="91"/>
      <c r="N407" s="92"/>
      <c r="O407" s="91"/>
      <c r="Q407" s="91"/>
    </row>
    <row r="408" ht="15.75" customHeight="1">
      <c r="A408" s="89"/>
      <c r="M408" s="91"/>
      <c r="N408" s="92"/>
      <c r="O408" s="91"/>
      <c r="Q408" s="91"/>
    </row>
    <row r="409" ht="15.75" customHeight="1">
      <c r="A409" s="89"/>
      <c r="M409" s="91"/>
      <c r="N409" s="92"/>
      <c r="O409" s="91"/>
      <c r="Q409" s="91"/>
    </row>
    <row r="410" ht="15.75" customHeight="1">
      <c r="A410" s="89"/>
      <c r="M410" s="91"/>
      <c r="N410" s="92"/>
      <c r="O410" s="91"/>
      <c r="Q410" s="91"/>
    </row>
    <row r="411" ht="15.75" customHeight="1">
      <c r="A411" s="89"/>
      <c r="M411" s="91"/>
      <c r="N411" s="92"/>
      <c r="O411" s="91"/>
      <c r="Q411" s="91"/>
    </row>
    <row r="412" ht="15.75" customHeight="1">
      <c r="A412" s="89"/>
      <c r="M412" s="91"/>
      <c r="N412" s="92"/>
      <c r="O412" s="91"/>
      <c r="Q412" s="91"/>
    </row>
    <row r="413" ht="15.75" customHeight="1">
      <c r="A413" s="89"/>
      <c r="M413" s="91"/>
      <c r="N413" s="92"/>
      <c r="O413" s="91"/>
      <c r="Q413" s="91"/>
    </row>
    <row r="414" ht="15.75" customHeight="1">
      <c r="A414" s="89"/>
      <c r="M414" s="91"/>
      <c r="N414" s="92"/>
      <c r="O414" s="91"/>
      <c r="Q414" s="91"/>
    </row>
    <row r="415" ht="15.75" customHeight="1">
      <c r="A415" s="89"/>
      <c r="M415" s="91"/>
      <c r="N415" s="92"/>
      <c r="O415" s="91"/>
      <c r="Q415" s="91"/>
    </row>
    <row r="416" ht="15.75" customHeight="1">
      <c r="A416" s="89"/>
      <c r="M416" s="91"/>
      <c r="N416" s="92"/>
      <c r="O416" s="91"/>
      <c r="Q416" s="91"/>
    </row>
    <row r="417" ht="15.75" customHeight="1">
      <c r="A417" s="89"/>
      <c r="M417" s="91"/>
      <c r="N417" s="92"/>
      <c r="O417" s="91"/>
      <c r="Q417" s="91"/>
    </row>
    <row r="418" ht="15.75" customHeight="1">
      <c r="A418" s="89"/>
      <c r="M418" s="91"/>
      <c r="N418" s="92"/>
      <c r="O418" s="91"/>
      <c r="Q418" s="91"/>
    </row>
    <row r="419" ht="15.75" customHeight="1">
      <c r="A419" s="89"/>
      <c r="M419" s="91"/>
      <c r="N419" s="92"/>
      <c r="O419" s="91"/>
      <c r="Q419" s="91"/>
    </row>
    <row r="420" ht="15.75" customHeight="1">
      <c r="A420" s="89"/>
      <c r="M420" s="91"/>
      <c r="N420" s="92"/>
      <c r="O420" s="91"/>
      <c r="Q420" s="91"/>
    </row>
    <row r="421" ht="15.75" customHeight="1">
      <c r="A421" s="89"/>
      <c r="M421" s="91"/>
      <c r="N421" s="92"/>
      <c r="O421" s="91"/>
      <c r="Q421" s="91"/>
    </row>
    <row r="422" ht="15.75" customHeight="1">
      <c r="A422" s="89"/>
      <c r="M422" s="91"/>
      <c r="N422" s="92"/>
      <c r="O422" s="91"/>
      <c r="Q422" s="91"/>
    </row>
    <row r="423" ht="15.75" customHeight="1">
      <c r="A423" s="89"/>
      <c r="M423" s="91"/>
      <c r="N423" s="92"/>
      <c r="O423" s="91"/>
      <c r="Q423" s="91"/>
    </row>
    <row r="424" ht="15.75" customHeight="1">
      <c r="A424" s="89"/>
      <c r="M424" s="91"/>
      <c r="N424" s="92"/>
      <c r="O424" s="91"/>
      <c r="Q424" s="91"/>
    </row>
    <row r="425" ht="15.75" customHeight="1">
      <c r="A425" s="89"/>
      <c r="M425" s="91"/>
      <c r="N425" s="92"/>
      <c r="O425" s="91"/>
      <c r="Q425" s="91"/>
    </row>
    <row r="426" ht="15.75" customHeight="1">
      <c r="A426" s="89"/>
      <c r="M426" s="91"/>
      <c r="N426" s="92"/>
      <c r="O426" s="91"/>
      <c r="Q426" s="91"/>
    </row>
    <row r="427" ht="15.75" customHeight="1">
      <c r="A427" s="89"/>
      <c r="M427" s="91"/>
      <c r="N427" s="92"/>
      <c r="O427" s="91"/>
      <c r="Q427" s="91"/>
    </row>
    <row r="428" ht="15.75" customHeight="1">
      <c r="A428" s="89"/>
      <c r="M428" s="91"/>
      <c r="N428" s="92"/>
      <c r="O428" s="91"/>
      <c r="Q428" s="91"/>
    </row>
    <row r="429" ht="15.75" customHeight="1">
      <c r="A429" s="89"/>
      <c r="M429" s="91"/>
      <c r="N429" s="92"/>
      <c r="O429" s="91"/>
      <c r="Q429" s="91"/>
    </row>
    <row r="430" ht="15.75" customHeight="1">
      <c r="A430" s="89"/>
      <c r="M430" s="91"/>
      <c r="N430" s="92"/>
      <c r="O430" s="91"/>
      <c r="Q430" s="91"/>
    </row>
    <row r="431" ht="15.75" customHeight="1">
      <c r="A431" s="89"/>
      <c r="M431" s="91"/>
      <c r="N431" s="92"/>
      <c r="O431" s="91"/>
      <c r="Q431" s="91"/>
    </row>
    <row r="432" ht="15.75" customHeight="1">
      <c r="A432" s="89"/>
      <c r="M432" s="91"/>
      <c r="N432" s="92"/>
      <c r="O432" s="91"/>
      <c r="Q432" s="91"/>
    </row>
    <row r="433" ht="15.75" customHeight="1">
      <c r="A433" s="89"/>
      <c r="M433" s="91"/>
      <c r="N433" s="92"/>
      <c r="O433" s="91"/>
      <c r="Q433" s="91"/>
    </row>
    <row r="434" ht="15.75" customHeight="1">
      <c r="A434" s="89"/>
      <c r="M434" s="91"/>
      <c r="N434" s="92"/>
      <c r="O434" s="91"/>
      <c r="Q434" s="91"/>
    </row>
    <row r="435" ht="15.75" customHeight="1">
      <c r="A435" s="89"/>
      <c r="M435" s="91"/>
      <c r="N435" s="92"/>
      <c r="O435" s="91"/>
      <c r="Q435" s="91"/>
    </row>
    <row r="436" ht="15.75" customHeight="1">
      <c r="A436" s="89"/>
      <c r="M436" s="91"/>
      <c r="N436" s="92"/>
      <c r="O436" s="91"/>
      <c r="Q436" s="91"/>
    </row>
    <row r="437" ht="15.75" customHeight="1">
      <c r="A437" s="89"/>
      <c r="M437" s="91"/>
      <c r="N437" s="92"/>
      <c r="O437" s="91"/>
      <c r="Q437" s="91"/>
    </row>
    <row r="438" ht="15.75" customHeight="1">
      <c r="A438" s="89"/>
      <c r="M438" s="91"/>
      <c r="N438" s="92"/>
      <c r="O438" s="91"/>
      <c r="Q438" s="91"/>
    </row>
    <row r="439" ht="15.75" customHeight="1">
      <c r="A439" s="89"/>
      <c r="M439" s="91"/>
      <c r="N439" s="92"/>
      <c r="O439" s="91"/>
      <c r="Q439" s="91"/>
    </row>
    <row r="440" ht="15.75" customHeight="1">
      <c r="A440" s="89"/>
      <c r="M440" s="91"/>
      <c r="N440" s="92"/>
      <c r="O440" s="91"/>
      <c r="Q440" s="91"/>
    </row>
    <row r="441" ht="15.75" customHeight="1">
      <c r="A441" s="89"/>
      <c r="M441" s="91"/>
      <c r="N441" s="92"/>
      <c r="O441" s="91"/>
      <c r="Q441" s="91"/>
    </row>
    <row r="442" ht="15.75" customHeight="1">
      <c r="A442" s="89"/>
      <c r="M442" s="91"/>
      <c r="N442" s="92"/>
      <c r="O442" s="91"/>
      <c r="Q442" s="91"/>
    </row>
    <row r="443" ht="15.75" customHeight="1">
      <c r="A443" s="89"/>
      <c r="M443" s="91"/>
      <c r="N443" s="92"/>
      <c r="O443" s="91"/>
      <c r="Q443" s="91"/>
    </row>
    <row r="444" ht="15.75" customHeight="1">
      <c r="A444" s="89"/>
      <c r="M444" s="91"/>
      <c r="N444" s="92"/>
      <c r="O444" s="91"/>
      <c r="Q444" s="91"/>
    </row>
    <row r="445" ht="15.75" customHeight="1">
      <c r="A445" s="89"/>
      <c r="M445" s="91"/>
      <c r="N445" s="92"/>
      <c r="O445" s="91"/>
      <c r="Q445" s="91"/>
    </row>
    <row r="446" ht="15.75" customHeight="1">
      <c r="A446" s="89"/>
      <c r="M446" s="91"/>
      <c r="N446" s="92"/>
      <c r="O446" s="91"/>
      <c r="Q446" s="91"/>
    </row>
    <row r="447" ht="15.75" customHeight="1">
      <c r="A447" s="89"/>
      <c r="M447" s="91"/>
      <c r="N447" s="92"/>
      <c r="O447" s="91"/>
      <c r="Q447" s="91"/>
    </row>
    <row r="448" ht="15.75" customHeight="1">
      <c r="A448" s="89"/>
      <c r="M448" s="91"/>
      <c r="N448" s="92"/>
      <c r="O448" s="91"/>
      <c r="Q448" s="91"/>
    </row>
    <row r="449" ht="15.75" customHeight="1">
      <c r="A449" s="89"/>
      <c r="M449" s="91"/>
      <c r="N449" s="92"/>
      <c r="O449" s="91"/>
      <c r="Q449" s="91"/>
    </row>
    <row r="450" ht="15.75" customHeight="1">
      <c r="A450" s="89"/>
      <c r="M450" s="91"/>
      <c r="N450" s="92"/>
      <c r="O450" s="91"/>
      <c r="Q450" s="91"/>
    </row>
    <row r="451" ht="15.75" customHeight="1">
      <c r="A451" s="89"/>
      <c r="M451" s="91"/>
      <c r="N451" s="92"/>
      <c r="O451" s="91"/>
      <c r="Q451" s="91"/>
    </row>
    <row r="452" ht="15.75" customHeight="1">
      <c r="A452" s="89"/>
      <c r="M452" s="91"/>
      <c r="N452" s="92"/>
      <c r="O452" s="91"/>
      <c r="Q452" s="91"/>
    </row>
    <row r="453" ht="15.75" customHeight="1">
      <c r="A453" s="89"/>
      <c r="M453" s="91"/>
      <c r="N453" s="92"/>
      <c r="O453" s="91"/>
      <c r="Q453" s="91"/>
    </row>
    <row r="454" ht="15.75" customHeight="1">
      <c r="A454" s="89"/>
      <c r="M454" s="91"/>
      <c r="N454" s="92"/>
      <c r="O454" s="91"/>
      <c r="Q454" s="91"/>
    </row>
    <row r="455" ht="15.75" customHeight="1">
      <c r="A455" s="89"/>
      <c r="M455" s="91"/>
      <c r="N455" s="92"/>
      <c r="O455" s="91"/>
      <c r="Q455" s="91"/>
    </row>
    <row r="456" ht="15.75" customHeight="1">
      <c r="A456" s="89"/>
      <c r="M456" s="91"/>
      <c r="N456" s="92"/>
      <c r="O456" s="91"/>
      <c r="Q456" s="91"/>
    </row>
    <row r="457" ht="15.75" customHeight="1">
      <c r="A457" s="89"/>
      <c r="M457" s="91"/>
      <c r="N457" s="92"/>
      <c r="O457" s="91"/>
      <c r="Q457" s="91"/>
    </row>
    <row r="458" ht="15.75" customHeight="1">
      <c r="A458" s="89"/>
      <c r="M458" s="91"/>
      <c r="N458" s="92"/>
      <c r="O458" s="91"/>
      <c r="Q458" s="91"/>
    </row>
    <row r="459" ht="15.75" customHeight="1">
      <c r="A459" s="89"/>
      <c r="M459" s="91"/>
      <c r="N459" s="92"/>
      <c r="O459" s="91"/>
      <c r="Q459" s="91"/>
    </row>
    <row r="460" ht="15.75" customHeight="1">
      <c r="A460" s="89"/>
      <c r="M460" s="91"/>
      <c r="N460" s="92"/>
      <c r="O460" s="91"/>
      <c r="Q460" s="91"/>
    </row>
    <row r="461" ht="15.75" customHeight="1">
      <c r="A461" s="89"/>
      <c r="M461" s="91"/>
      <c r="N461" s="92"/>
      <c r="O461" s="91"/>
      <c r="Q461" s="91"/>
    </row>
    <row r="462" ht="15.75" customHeight="1">
      <c r="A462" s="89"/>
      <c r="M462" s="91"/>
      <c r="N462" s="92"/>
      <c r="O462" s="91"/>
      <c r="Q462" s="91"/>
    </row>
    <row r="463" ht="15.75" customHeight="1">
      <c r="A463" s="89"/>
      <c r="M463" s="91"/>
      <c r="N463" s="92"/>
      <c r="O463" s="91"/>
      <c r="Q463" s="91"/>
    </row>
    <row r="464" ht="15.75" customHeight="1">
      <c r="A464" s="89"/>
      <c r="M464" s="91"/>
      <c r="N464" s="92"/>
      <c r="O464" s="91"/>
      <c r="Q464" s="91"/>
    </row>
    <row r="465" ht="15.75" customHeight="1">
      <c r="A465" s="89"/>
      <c r="M465" s="91"/>
      <c r="N465" s="92"/>
      <c r="O465" s="91"/>
      <c r="Q465" s="91"/>
    </row>
    <row r="466" ht="15.75" customHeight="1">
      <c r="A466" s="89"/>
      <c r="M466" s="91"/>
      <c r="N466" s="92"/>
      <c r="O466" s="91"/>
      <c r="Q466" s="91"/>
    </row>
    <row r="467" ht="15.75" customHeight="1">
      <c r="A467" s="89"/>
      <c r="M467" s="91"/>
      <c r="N467" s="92"/>
      <c r="O467" s="91"/>
      <c r="Q467" s="91"/>
    </row>
    <row r="468" ht="15.75" customHeight="1">
      <c r="A468" s="89"/>
      <c r="M468" s="91"/>
      <c r="N468" s="92"/>
      <c r="O468" s="91"/>
      <c r="Q468" s="91"/>
    </row>
    <row r="469" ht="15.75" customHeight="1">
      <c r="A469" s="89"/>
      <c r="M469" s="91"/>
      <c r="N469" s="92"/>
      <c r="O469" s="91"/>
      <c r="Q469" s="91"/>
    </row>
    <row r="470" ht="15.75" customHeight="1">
      <c r="A470" s="89"/>
      <c r="M470" s="91"/>
      <c r="N470" s="92"/>
      <c r="O470" s="91"/>
      <c r="Q470" s="91"/>
    </row>
    <row r="471" ht="15.75" customHeight="1">
      <c r="A471" s="89"/>
      <c r="M471" s="91"/>
      <c r="N471" s="92"/>
      <c r="O471" s="91"/>
      <c r="Q471" s="91"/>
    </row>
    <row r="472" ht="15.75" customHeight="1">
      <c r="A472" s="89"/>
      <c r="M472" s="91"/>
      <c r="N472" s="92"/>
      <c r="O472" s="91"/>
      <c r="Q472" s="91"/>
    </row>
    <row r="473" ht="15.75" customHeight="1">
      <c r="A473" s="89"/>
      <c r="M473" s="91"/>
      <c r="N473" s="92"/>
      <c r="O473" s="91"/>
      <c r="Q473" s="91"/>
    </row>
    <row r="474" ht="15.75" customHeight="1">
      <c r="A474" s="89"/>
      <c r="M474" s="91"/>
      <c r="N474" s="92"/>
      <c r="O474" s="91"/>
      <c r="Q474" s="91"/>
    </row>
    <row r="475" ht="15.75" customHeight="1">
      <c r="A475" s="89"/>
      <c r="M475" s="91"/>
      <c r="N475" s="92"/>
      <c r="O475" s="91"/>
      <c r="Q475" s="91"/>
    </row>
    <row r="476" ht="15.75" customHeight="1">
      <c r="A476" s="89"/>
      <c r="M476" s="91"/>
      <c r="N476" s="92"/>
      <c r="O476" s="91"/>
      <c r="Q476" s="91"/>
    </row>
    <row r="477" ht="15.75" customHeight="1">
      <c r="A477" s="89"/>
      <c r="M477" s="91"/>
      <c r="N477" s="92"/>
      <c r="O477" s="91"/>
      <c r="Q477" s="91"/>
    </row>
    <row r="478" ht="15.75" customHeight="1">
      <c r="A478" s="89"/>
      <c r="M478" s="91"/>
      <c r="N478" s="92"/>
      <c r="O478" s="91"/>
      <c r="Q478" s="91"/>
    </row>
    <row r="479" ht="15.75" customHeight="1">
      <c r="A479" s="89"/>
      <c r="M479" s="91"/>
      <c r="N479" s="92"/>
      <c r="O479" s="91"/>
      <c r="Q479" s="91"/>
    </row>
    <row r="480" ht="15.75" customHeight="1">
      <c r="A480" s="89"/>
      <c r="M480" s="91"/>
      <c r="N480" s="92"/>
      <c r="O480" s="91"/>
      <c r="Q480" s="91"/>
    </row>
    <row r="481" ht="15.75" customHeight="1">
      <c r="A481" s="89"/>
      <c r="M481" s="91"/>
      <c r="N481" s="92"/>
      <c r="O481" s="91"/>
      <c r="Q481" s="91"/>
    </row>
    <row r="482" ht="15.75" customHeight="1">
      <c r="A482" s="89"/>
      <c r="M482" s="91"/>
      <c r="N482" s="92"/>
      <c r="O482" s="91"/>
      <c r="Q482" s="91"/>
    </row>
    <row r="483" ht="15.75" customHeight="1">
      <c r="A483" s="89"/>
      <c r="M483" s="91"/>
      <c r="N483" s="92"/>
      <c r="O483" s="91"/>
      <c r="Q483" s="91"/>
    </row>
    <row r="484" ht="15.75" customHeight="1">
      <c r="A484" s="89"/>
      <c r="M484" s="91"/>
      <c r="N484" s="92"/>
      <c r="O484" s="91"/>
      <c r="Q484" s="91"/>
    </row>
    <row r="485" ht="15.75" customHeight="1">
      <c r="A485" s="89"/>
      <c r="M485" s="91"/>
      <c r="N485" s="92"/>
      <c r="O485" s="91"/>
      <c r="Q485" s="91"/>
    </row>
    <row r="486" ht="15.75" customHeight="1">
      <c r="A486" s="89"/>
      <c r="M486" s="91"/>
      <c r="N486" s="92"/>
      <c r="O486" s="91"/>
      <c r="Q486" s="91"/>
    </row>
    <row r="487" ht="15.75" customHeight="1">
      <c r="A487" s="89"/>
      <c r="M487" s="91"/>
      <c r="N487" s="92"/>
      <c r="O487" s="91"/>
      <c r="Q487" s="91"/>
    </row>
    <row r="488" ht="15.75" customHeight="1">
      <c r="A488" s="89"/>
      <c r="M488" s="91"/>
      <c r="N488" s="92"/>
      <c r="O488" s="91"/>
      <c r="Q488" s="91"/>
    </row>
    <row r="489" ht="15.75" customHeight="1">
      <c r="A489" s="89"/>
      <c r="M489" s="91"/>
      <c r="N489" s="92"/>
      <c r="O489" s="91"/>
      <c r="Q489" s="91"/>
    </row>
    <row r="490" ht="15.75" customHeight="1">
      <c r="A490" s="89"/>
      <c r="M490" s="91"/>
      <c r="N490" s="92"/>
      <c r="O490" s="91"/>
      <c r="Q490" s="91"/>
    </row>
    <row r="491" ht="15.75" customHeight="1">
      <c r="A491" s="89"/>
      <c r="M491" s="91"/>
      <c r="N491" s="92"/>
      <c r="O491" s="91"/>
      <c r="Q491" s="91"/>
    </row>
    <row r="492" ht="15.75" customHeight="1">
      <c r="A492" s="89"/>
      <c r="M492" s="91"/>
      <c r="N492" s="92"/>
      <c r="O492" s="91"/>
      <c r="Q492" s="91"/>
    </row>
    <row r="493" ht="15.75" customHeight="1">
      <c r="A493" s="89"/>
      <c r="M493" s="91"/>
      <c r="N493" s="92"/>
      <c r="O493" s="91"/>
      <c r="Q493" s="91"/>
    </row>
    <row r="494" ht="15.75" customHeight="1">
      <c r="A494" s="89"/>
      <c r="M494" s="91"/>
      <c r="N494" s="92"/>
      <c r="O494" s="91"/>
      <c r="Q494" s="91"/>
    </row>
    <row r="495" ht="15.75" customHeight="1">
      <c r="A495" s="89"/>
      <c r="M495" s="91"/>
      <c r="N495" s="92"/>
      <c r="O495" s="91"/>
      <c r="Q495" s="91"/>
    </row>
    <row r="496" ht="15.75" customHeight="1">
      <c r="A496" s="89"/>
      <c r="M496" s="91"/>
      <c r="N496" s="92"/>
      <c r="O496" s="91"/>
      <c r="Q496" s="91"/>
    </row>
    <row r="497" ht="15.75" customHeight="1">
      <c r="A497" s="89"/>
      <c r="M497" s="91"/>
      <c r="N497" s="92"/>
      <c r="O497" s="91"/>
      <c r="Q497" s="91"/>
    </row>
    <row r="498" ht="15.75" customHeight="1">
      <c r="A498" s="89"/>
      <c r="M498" s="91"/>
      <c r="N498" s="92"/>
      <c r="O498" s="91"/>
      <c r="Q498" s="91"/>
    </row>
    <row r="499" ht="15.75" customHeight="1">
      <c r="A499" s="89"/>
      <c r="M499" s="91"/>
      <c r="N499" s="92"/>
      <c r="O499" s="91"/>
      <c r="Q499" s="91"/>
    </row>
    <row r="500" ht="15.75" customHeight="1">
      <c r="A500" s="89"/>
      <c r="M500" s="91"/>
      <c r="N500" s="92"/>
      <c r="O500" s="91"/>
      <c r="Q500" s="91"/>
    </row>
    <row r="501" ht="15.75" customHeight="1">
      <c r="A501" s="89"/>
      <c r="M501" s="91"/>
      <c r="N501" s="92"/>
      <c r="O501" s="91"/>
      <c r="Q501" s="91"/>
    </row>
    <row r="502" ht="15.75" customHeight="1">
      <c r="A502" s="89"/>
      <c r="M502" s="91"/>
      <c r="N502" s="92"/>
      <c r="O502" s="91"/>
      <c r="Q502" s="91"/>
    </row>
    <row r="503" ht="15.75" customHeight="1">
      <c r="A503" s="89"/>
      <c r="M503" s="91"/>
      <c r="N503" s="92"/>
      <c r="O503" s="91"/>
      <c r="Q503" s="91"/>
    </row>
    <row r="504" ht="15.75" customHeight="1">
      <c r="A504" s="89"/>
      <c r="M504" s="91"/>
      <c r="N504" s="92"/>
      <c r="O504" s="91"/>
      <c r="Q504" s="91"/>
    </row>
    <row r="505" ht="15.75" customHeight="1">
      <c r="A505" s="89"/>
      <c r="M505" s="91"/>
      <c r="N505" s="92"/>
      <c r="O505" s="91"/>
      <c r="Q505" s="91"/>
    </row>
    <row r="506" ht="15.75" customHeight="1">
      <c r="A506" s="89"/>
      <c r="M506" s="91"/>
      <c r="N506" s="92"/>
      <c r="O506" s="91"/>
      <c r="Q506" s="91"/>
    </row>
    <row r="507" ht="15.75" customHeight="1">
      <c r="A507" s="89"/>
      <c r="M507" s="91"/>
      <c r="N507" s="92"/>
      <c r="O507" s="91"/>
      <c r="Q507" s="91"/>
    </row>
    <row r="508" ht="15.75" customHeight="1">
      <c r="A508" s="89"/>
      <c r="M508" s="91"/>
      <c r="N508" s="92"/>
      <c r="O508" s="91"/>
      <c r="Q508" s="91"/>
    </row>
    <row r="509" ht="15.75" customHeight="1">
      <c r="A509" s="89"/>
      <c r="M509" s="91"/>
      <c r="N509" s="92"/>
      <c r="O509" s="91"/>
      <c r="Q509" s="91"/>
    </row>
    <row r="510" ht="15.75" customHeight="1">
      <c r="A510" s="89"/>
      <c r="M510" s="91"/>
      <c r="N510" s="92"/>
      <c r="O510" s="91"/>
      <c r="Q510" s="91"/>
    </row>
    <row r="511" ht="15.75" customHeight="1">
      <c r="A511" s="89"/>
      <c r="M511" s="91"/>
      <c r="N511" s="92"/>
      <c r="O511" s="91"/>
      <c r="Q511" s="91"/>
    </row>
    <row r="512" ht="15.75" customHeight="1">
      <c r="A512" s="89"/>
      <c r="M512" s="91"/>
      <c r="N512" s="92"/>
      <c r="O512" s="91"/>
      <c r="Q512" s="91"/>
    </row>
    <row r="513" ht="15.75" customHeight="1">
      <c r="A513" s="89"/>
      <c r="M513" s="91"/>
      <c r="N513" s="92"/>
      <c r="O513" s="91"/>
      <c r="Q513" s="91"/>
    </row>
    <row r="514" ht="15.75" customHeight="1">
      <c r="A514" s="89"/>
      <c r="M514" s="91"/>
      <c r="N514" s="92"/>
      <c r="O514" s="91"/>
      <c r="Q514" s="91"/>
    </row>
    <row r="515" ht="15.75" customHeight="1">
      <c r="A515" s="89"/>
      <c r="M515" s="91"/>
      <c r="N515" s="92"/>
      <c r="O515" s="91"/>
      <c r="Q515" s="91"/>
    </row>
    <row r="516" ht="15.75" customHeight="1">
      <c r="A516" s="89"/>
      <c r="M516" s="91"/>
      <c r="N516" s="92"/>
      <c r="O516" s="91"/>
      <c r="Q516" s="91"/>
    </row>
    <row r="517" ht="15.75" customHeight="1">
      <c r="A517" s="89"/>
      <c r="M517" s="91"/>
      <c r="N517" s="92"/>
      <c r="O517" s="91"/>
      <c r="Q517" s="91"/>
    </row>
    <row r="518" ht="15.75" customHeight="1">
      <c r="A518" s="89"/>
      <c r="M518" s="91"/>
      <c r="N518" s="92"/>
      <c r="O518" s="91"/>
      <c r="Q518" s="91"/>
    </row>
    <row r="519" ht="15.75" customHeight="1">
      <c r="A519" s="89"/>
      <c r="M519" s="91"/>
      <c r="N519" s="92"/>
      <c r="O519" s="91"/>
      <c r="Q519" s="91"/>
    </row>
    <row r="520" ht="15.75" customHeight="1">
      <c r="A520" s="89"/>
      <c r="M520" s="91"/>
      <c r="N520" s="92"/>
      <c r="O520" s="91"/>
      <c r="Q520" s="91"/>
    </row>
    <row r="521" ht="15.75" customHeight="1">
      <c r="A521" s="89"/>
      <c r="M521" s="91"/>
      <c r="N521" s="92"/>
      <c r="O521" s="91"/>
      <c r="Q521" s="91"/>
    </row>
    <row r="522" ht="15.75" customHeight="1">
      <c r="A522" s="89"/>
      <c r="M522" s="91"/>
      <c r="N522" s="92"/>
      <c r="O522" s="91"/>
      <c r="Q522" s="91"/>
    </row>
    <row r="523" ht="15.75" customHeight="1">
      <c r="A523" s="89"/>
      <c r="M523" s="91"/>
      <c r="N523" s="92"/>
      <c r="O523" s="91"/>
      <c r="Q523" s="91"/>
    </row>
    <row r="524" ht="15.75" customHeight="1">
      <c r="A524" s="89"/>
      <c r="M524" s="91"/>
      <c r="N524" s="92"/>
      <c r="O524" s="91"/>
      <c r="Q524" s="91"/>
    </row>
    <row r="525" ht="15.75" customHeight="1">
      <c r="A525" s="89"/>
      <c r="M525" s="91"/>
      <c r="N525" s="92"/>
      <c r="O525" s="91"/>
      <c r="Q525" s="91"/>
    </row>
    <row r="526" ht="15.75" customHeight="1">
      <c r="A526" s="89"/>
      <c r="M526" s="91"/>
      <c r="N526" s="92"/>
      <c r="O526" s="91"/>
      <c r="Q526" s="91"/>
    </row>
    <row r="527" ht="15.75" customHeight="1">
      <c r="A527" s="89"/>
      <c r="M527" s="91"/>
      <c r="N527" s="92"/>
      <c r="O527" s="91"/>
      <c r="Q527" s="91"/>
    </row>
    <row r="528" ht="15.75" customHeight="1">
      <c r="A528" s="89"/>
      <c r="M528" s="91"/>
      <c r="N528" s="92"/>
      <c r="O528" s="91"/>
      <c r="Q528" s="91"/>
    </row>
    <row r="529" ht="15.75" customHeight="1">
      <c r="A529" s="89"/>
      <c r="M529" s="91"/>
      <c r="N529" s="92"/>
      <c r="O529" s="91"/>
      <c r="Q529" s="91"/>
    </row>
    <row r="530" ht="15.75" customHeight="1">
      <c r="A530" s="89"/>
      <c r="M530" s="91"/>
      <c r="N530" s="92"/>
      <c r="O530" s="91"/>
      <c r="Q530" s="91"/>
    </row>
    <row r="531" ht="15.75" customHeight="1">
      <c r="A531" s="89"/>
      <c r="M531" s="91"/>
      <c r="N531" s="92"/>
      <c r="O531" s="91"/>
      <c r="Q531" s="91"/>
    </row>
    <row r="532" ht="15.75" customHeight="1">
      <c r="A532" s="89"/>
      <c r="M532" s="91"/>
      <c r="N532" s="92"/>
      <c r="O532" s="91"/>
      <c r="Q532" s="91"/>
    </row>
    <row r="533" ht="15.75" customHeight="1">
      <c r="A533" s="89"/>
      <c r="M533" s="91"/>
      <c r="N533" s="92"/>
      <c r="O533" s="91"/>
      <c r="Q533" s="91"/>
    </row>
    <row r="534" ht="15.75" customHeight="1">
      <c r="A534" s="89"/>
      <c r="M534" s="91"/>
      <c r="N534" s="92"/>
      <c r="O534" s="91"/>
      <c r="Q534" s="91"/>
    </row>
    <row r="535" ht="15.75" customHeight="1">
      <c r="A535" s="89"/>
      <c r="M535" s="91"/>
      <c r="N535" s="92"/>
      <c r="O535" s="91"/>
      <c r="Q535" s="91"/>
    </row>
    <row r="536" ht="15.75" customHeight="1">
      <c r="A536" s="89"/>
      <c r="M536" s="91"/>
      <c r="N536" s="92"/>
      <c r="O536" s="91"/>
      <c r="Q536" s="91"/>
    </row>
    <row r="537" ht="15.75" customHeight="1">
      <c r="A537" s="89"/>
      <c r="M537" s="91"/>
      <c r="N537" s="92"/>
      <c r="O537" s="91"/>
      <c r="Q537" s="91"/>
    </row>
    <row r="538" ht="15.75" customHeight="1">
      <c r="A538" s="89"/>
      <c r="M538" s="91"/>
      <c r="N538" s="92"/>
      <c r="O538" s="91"/>
      <c r="Q538" s="91"/>
    </row>
    <row r="539" ht="15.75" customHeight="1">
      <c r="A539" s="89"/>
      <c r="M539" s="91"/>
      <c r="N539" s="92"/>
      <c r="O539" s="91"/>
      <c r="Q539" s="91"/>
    </row>
    <row r="540" ht="15.75" customHeight="1">
      <c r="A540" s="89"/>
      <c r="M540" s="91"/>
      <c r="N540" s="92"/>
      <c r="O540" s="91"/>
      <c r="Q540" s="91"/>
    </row>
    <row r="541" ht="15.75" customHeight="1">
      <c r="A541" s="89"/>
      <c r="M541" s="91"/>
      <c r="N541" s="92"/>
      <c r="O541" s="91"/>
      <c r="Q541" s="91"/>
    </row>
    <row r="542" ht="15.75" customHeight="1">
      <c r="A542" s="89"/>
      <c r="M542" s="91"/>
      <c r="N542" s="92"/>
      <c r="O542" s="91"/>
      <c r="Q542" s="91"/>
    </row>
    <row r="543" ht="15.75" customHeight="1">
      <c r="A543" s="89"/>
      <c r="M543" s="91"/>
      <c r="N543" s="92"/>
      <c r="O543" s="91"/>
      <c r="Q543" s="91"/>
    </row>
    <row r="544" ht="15.75" customHeight="1">
      <c r="A544" s="89"/>
      <c r="M544" s="91"/>
      <c r="N544" s="92"/>
      <c r="O544" s="91"/>
      <c r="Q544" s="91"/>
    </row>
    <row r="545" ht="15.75" customHeight="1">
      <c r="A545" s="89"/>
      <c r="M545" s="91"/>
      <c r="N545" s="92"/>
      <c r="O545" s="91"/>
      <c r="Q545" s="91"/>
    </row>
    <row r="546" ht="15.75" customHeight="1">
      <c r="A546" s="89"/>
      <c r="M546" s="91"/>
      <c r="N546" s="92"/>
      <c r="O546" s="91"/>
      <c r="Q546" s="91"/>
    </row>
    <row r="547" ht="15.75" customHeight="1">
      <c r="A547" s="89"/>
      <c r="M547" s="91"/>
      <c r="N547" s="92"/>
      <c r="O547" s="91"/>
      <c r="Q547" s="91"/>
    </row>
    <row r="548" ht="15.75" customHeight="1">
      <c r="A548" s="89"/>
      <c r="M548" s="91"/>
      <c r="N548" s="92"/>
      <c r="O548" s="91"/>
      <c r="Q548" s="91"/>
    </row>
    <row r="549" ht="15.75" customHeight="1">
      <c r="A549" s="89"/>
      <c r="M549" s="91"/>
      <c r="N549" s="92"/>
      <c r="O549" s="91"/>
      <c r="Q549" s="91"/>
    </row>
    <row r="550" ht="15.75" customHeight="1">
      <c r="A550" s="89"/>
      <c r="M550" s="91"/>
      <c r="N550" s="92"/>
      <c r="O550" s="91"/>
      <c r="Q550" s="91"/>
    </row>
    <row r="551" ht="15.75" customHeight="1">
      <c r="A551" s="89"/>
      <c r="M551" s="91"/>
      <c r="N551" s="92"/>
      <c r="O551" s="91"/>
      <c r="Q551" s="91"/>
    </row>
    <row r="552" ht="15.75" customHeight="1">
      <c r="A552" s="89"/>
      <c r="M552" s="91"/>
      <c r="N552" s="92"/>
      <c r="O552" s="91"/>
      <c r="Q552" s="91"/>
    </row>
    <row r="553" ht="15.75" customHeight="1">
      <c r="A553" s="89"/>
      <c r="M553" s="91"/>
      <c r="N553" s="92"/>
      <c r="O553" s="91"/>
      <c r="Q553" s="91"/>
    </row>
    <row r="554" ht="15.75" customHeight="1">
      <c r="A554" s="89"/>
      <c r="M554" s="91"/>
      <c r="N554" s="92"/>
      <c r="O554" s="91"/>
      <c r="Q554" s="91"/>
    </row>
    <row r="555" ht="15.75" customHeight="1">
      <c r="A555" s="89"/>
      <c r="M555" s="91"/>
      <c r="N555" s="92"/>
      <c r="O555" s="91"/>
      <c r="Q555" s="91"/>
    </row>
    <row r="556" ht="15.75" customHeight="1">
      <c r="A556" s="89"/>
      <c r="M556" s="91"/>
      <c r="N556" s="92"/>
      <c r="O556" s="91"/>
      <c r="Q556" s="91"/>
    </row>
    <row r="557" ht="15.75" customHeight="1">
      <c r="A557" s="89"/>
      <c r="M557" s="91"/>
      <c r="N557" s="92"/>
      <c r="O557" s="91"/>
      <c r="Q557" s="91"/>
    </row>
    <row r="558" ht="15.75" customHeight="1">
      <c r="A558" s="89"/>
      <c r="M558" s="91"/>
      <c r="N558" s="92"/>
      <c r="O558" s="91"/>
      <c r="Q558" s="91"/>
    </row>
    <row r="559" ht="15.75" customHeight="1">
      <c r="A559" s="89"/>
      <c r="M559" s="91"/>
      <c r="N559" s="92"/>
      <c r="O559" s="91"/>
      <c r="Q559" s="91"/>
    </row>
    <row r="560" ht="15.75" customHeight="1">
      <c r="A560" s="89"/>
      <c r="M560" s="91"/>
      <c r="N560" s="92"/>
      <c r="O560" s="91"/>
      <c r="Q560" s="91"/>
    </row>
    <row r="561" ht="15.75" customHeight="1">
      <c r="A561" s="89"/>
      <c r="M561" s="91"/>
      <c r="N561" s="92"/>
      <c r="O561" s="91"/>
      <c r="Q561" s="91"/>
    </row>
    <row r="562" ht="15.75" customHeight="1">
      <c r="A562" s="89"/>
      <c r="M562" s="91"/>
      <c r="N562" s="92"/>
      <c r="O562" s="91"/>
      <c r="Q562" s="91"/>
    </row>
    <row r="563" ht="15.75" customHeight="1">
      <c r="A563" s="89"/>
      <c r="M563" s="91"/>
      <c r="N563" s="92"/>
      <c r="O563" s="91"/>
      <c r="Q563" s="91"/>
    </row>
    <row r="564" ht="15.75" customHeight="1">
      <c r="A564" s="89"/>
      <c r="M564" s="91"/>
      <c r="N564" s="92"/>
      <c r="O564" s="91"/>
      <c r="Q564" s="91"/>
    </row>
    <row r="565" ht="15.75" customHeight="1">
      <c r="A565" s="89"/>
      <c r="M565" s="91"/>
      <c r="N565" s="92"/>
      <c r="O565" s="91"/>
      <c r="Q565" s="91"/>
    </row>
    <row r="566" ht="15.75" customHeight="1">
      <c r="A566" s="89"/>
      <c r="M566" s="91"/>
      <c r="N566" s="92"/>
      <c r="O566" s="91"/>
      <c r="Q566" s="91"/>
    </row>
    <row r="567" ht="15.75" customHeight="1">
      <c r="A567" s="89"/>
      <c r="M567" s="91"/>
      <c r="N567" s="92"/>
      <c r="O567" s="91"/>
      <c r="Q567" s="91"/>
    </row>
    <row r="568" ht="15.75" customHeight="1">
      <c r="A568" s="89"/>
      <c r="M568" s="91"/>
      <c r="N568" s="92"/>
      <c r="O568" s="91"/>
      <c r="Q568" s="91"/>
    </row>
    <row r="569" ht="15.75" customHeight="1">
      <c r="A569" s="89"/>
      <c r="M569" s="91"/>
      <c r="N569" s="92"/>
      <c r="O569" s="91"/>
      <c r="Q569" s="91"/>
    </row>
    <row r="570" ht="15.75" customHeight="1">
      <c r="A570" s="89"/>
      <c r="M570" s="91"/>
      <c r="N570" s="92"/>
      <c r="O570" s="91"/>
      <c r="Q570" s="91"/>
    </row>
    <row r="571" ht="15.75" customHeight="1">
      <c r="A571" s="89"/>
      <c r="M571" s="91"/>
      <c r="N571" s="92"/>
      <c r="O571" s="91"/>
      <c r="Q571" s="91"/>
    </row>
    <row r="572" ht="15.75" customHeight="1">
      <c r="A572" s="89"/>
      <c r="M572" s="91"/>
      <c r="N572" s="92"/>
      <c r="O572" s="91"/>
      <c r="Q572" s="91"/>
    </row>
    <row r="573" ht="15.75" customHeight="1">
      <c r="A573" s="89"/>
      <c r="M573" s="91"/>
      <c r="N573" s="92"/>
      <c r="O573" s="91"/>
      <c r="Q573" s="91"/>
    </row>
    <row r="574" ht="15.75" customHeight="1">
      <c r="A574" s="89"/>
      <c r="M574" s="91"/>
      <c r="N574" s="92"/>
      <c r="O574" s="91"/>
      <c r="Q574" s="91"/>
    </row>
    <row r="575" ht="15.75" customHeight="1">
      <c r="A575" s="89"/>
      <c r="M575" s="91"/>
      <c r="N575" s="92"/>
      <c r="O575" s="91"/>
      <c r="Q575" s="91"/>
    </row>
    <row r="576" ht="15.75" customHeight="1">
      <c r="A576" s="89"/>
      <c r="M576" s="91"/>
      <c r="N576" s="92"/>
      <c r="O576" s="91"/>
      <c r="Q576" s="91"/>
    </row>
    <row r="577" ht="15.75" customHeight="1">
      <c r="A577" s="89"/>
      <c r="M577" s="91"/>
      <c r="N577" s="92"/>
      <c r="O577" s="91"/>
      <c r="Q577" s="91"/>
    </row>
    <row r="578" ht="15.75" customHeight="1">
      <c r="A578" s="89"/>
      <c r="M578" s="91"/>
      <c r="N578" s="92"/>
      <c r="O578" s="91"/>
      <c r="Q578" s="91"/>
    </row>
    <row r="579" ht="15.75" customHeight="1">
      <c r="A579" s="89"/>
      <c r="M579" s="91"/>
      <c r="N579" s="92"/>
      <c r="O579" s="91"/>
      <c r="Q579" s="91"/>
    </row>
    <row r="580" ht="15.75" customHeight="1">
      <c r="A580" s="89"/>
      <c r="M580" s="91"/>
      <c r="N580" s="92"/>
      <c r="O580" s="91"/>
      <c r="Q580" s="91"/>
    </row>
    <row r="581" ht="15.75" customHeight="1">
      <c r="A581" s="89"/>
      <c r="M581" s="91"/>
      <c r="N581" s="92"/>
      <c r="O581" s="91"/>
      <c r="Q581" s="91"/>
    </row>
    <row r="582" ht="15.75" customHeight="1">
      <c r="A582" s="89"/>
      <c r="M582" s="91"/>
      <c r="N582" s="92"/>
      <c r="O582" s="91"/>
      <c r="Q582" s="91"/>
    </row>
    <row r="583" ht="15.75" customHeight="1">
      <c r="A583" s="89"/>
      <c r="M583" s="91"/>
      <c r="N583" s="92"/>
      <c r="O583" s="91"/>
      <c r="Q583" s="91"/>
    </row>
    <row r="584" ht="15.75" customHeight="1">
      <c r="A584" s="89"/>
      <c r="M584" s="91"/>
      <c r="N584" s="92"/>
      <c r="O584" s="91"/>
      <c r="Q584" s="91"/>
    </row>
    <row r="585" ht="15.75" customHeight="1">
      <c r="A585" s="89"/>
      <c r="M585" s="91"/>
      <c r="N585" s="92"/>
      <c r="O585" s="91"/>
      <c r="Q585" s="91"/>
    </row>
    <row r="586" ht="15.75" customHeight="1">
      <c r="A586" s="89"/>
      <c r="M586" s="91"/>
      <c r="N586" s="92"/>
      <c r="O586" s="91"/>
      <c r="Q586" s="91"/>
    </row>
    <row r="587" ht="15.75" customHeight="1">
      <c r="A587" s="89"/>
      <c r="M587" s="91"/>
      <c r="N587" s="92"/>
      <c r="O587" s="91"/>
      <c r="Q587" s="91"/>
    </row>
    <row r="588" ht="15.75" customHeight="1">
      <c r="A588" s="89"/>
      <c r="M588" s="91"/>
      <c r="N588" s="92"/>
      <c r="O588" s="91"/>
      <c r="Q588" s="91"/>
    </row>
    <row r="589" ht="15.75" customHeight="1">
      <c r="A589" s="89"/>
      <c r="M589" s="91"/>
      <c r="N589" s="92"/>
      <c r="O589" s="91"/>
      <c r="Q589" s="91"/>
    </row>
    <row r="590" ht="15.75" customHeight="1">
      <c r="A590" s="89"/>
      <c r="M590" s="91"/>
      <c r="N590" s="92"/>
      <c r="O590" s="91"/>
      <c r="Q590" s="91"/>
    </row>
    <row r="591" ht="15.75" customHeight="1">
      <c r="A591" s="89"/>
      <c r="M591" s="91"/>
      <c r="N591" s="92"/>
      <c r="O591" s="91"/>
      <c r="Q591" s="91"/>
    </row>
    <row r="592" ht="15.75" customHeight="1">
      <c r="A592" s="89"/>
      <c r="M592" s="91"/>
      <c r="N592" s="92"/>
      <c r="O592" s="91"/>
      <c r="Q592" s="91"/>
    </row>
    <row r="593" ht="15.75" customHeight="1">
      <c r="A593" s="89"/>
      <c r="M593" s="91"/>
      <c r="N593" s="92"/>
      <c r="O593" s="91"/>
      <c r="Q593" s="91"/>
    </row>
    <row r="594" ht="15.75" customHeight="1">
      <c r="A594" s="89"/>
      <c r="M594" s="91"/>
      <c r="N594" s="92"/>
      <c r="O594" s="91"/>
      <c r="Q594" s="91"/>
    </row>
    <row r="595" ht="15.75" customHeight="1">
      <c r="A595" s="89"/>
      <c r="M595" s="91"/>
      <c r="N595" s="92"/>
      <c r="O595" s="91"/>
      <c r="Q595" s="91"/>
    </row>
    <row r="596" ht="15.75" customHeight="1">
      <c r="A596" s="89"/>
      <c r="M596" s="91"/>
      <c r="N596" s="92"/>
      <c r="O596" s="91"/>
      <c r="Q596" s="91"/>
    </row>
    <row r="597" ht="15.75" customHeight="1">
      <c r="A597" s="89"/>
      <c r="M597" s="91"/>
      <c r="N597" s="92"/>
      <c r="O597" s="91"/>
      <c r="Q597" s="91"/>
    </row>
    <row r="598" ht="15.75" customHeight="1">
      <c r="A598" s="89"/>
      <c r="M598" s="91"/>
      <c r="N598" s="92"/>
      <c r="O598" s="91"/>
      <c r="Q598" s="91"/>
    </row>
    <row r="599" ht="15.75" customHeight="1">
      <c r="A599" s="89"/>
      <c r="M599" s="91"/>
      <c r="N599" s="92"/>
      <c r="O599" s="91"/>
      <c r="Q599" s="91"/>
    </row>
    <row r="600" ht="15.75" customHeight="1">
      <c r="A600" s="89"/>
      <c r="M600" s="91"/>
      <c r="N600" s="92"/>
      <c r="O600" s="91"/>
      <c r="Q600" s="91"/>
    </row>
    <row r="601" ht="15.75" customHeight="1">
      <c r="A601" s="89"/>
      <c r="M601" s="91"/>
      <c r="N601" s="92"/>
      <c r="O601" s="91"/>
      <c r="Q601" s="91"/>
    </row>
    <row r="602" ht="15.75" customHeight="1">
      <c r="A602" s="89"/>
      <c r="M602" s="91"/>
      <c r="N602" s="92"/>
      <c r="O602" s="91"/>
      <c r="Q602" s="91"/>
    </row>
    <row r="603" ht="15.75" customHeight="1">
      <c r="A603" s="89"/>
      <c r="M603" s="91"/>
      <c r="N603" s="92"/>
      <c r="O603" s="91"/>
      <c r="Q603" s="91"/>
    </row>
    <row r="604" ht="15.75" customHeight="1">
      <c r="A604" s="89"/>
      <c r="M604" s="91"/>
      <c r="N604" s="92"/>
      <c r="O604" s="91"/>
      <c r="Q604" s="91"/>
    </row>
    <row r="605" ht="15.75" customHeight="1">
      <c r="A605" s="89"/>
      <c r="M605" s="91"/>
      <c r="N605" s="92"/>
      <c r="O605" s="91"/>
      <c r="Q605" s="91"/>
    </row>
    <row r="606" ht="15.75" customHeight="1">
      <c r="A606" s="89"/>
      <c r="M606" s="91"/>
      <c r="N606" s="92"/>
      <c r="O606" s="91"/>
      <c r="Q606" s="91"/>
    </row>
    <row r="607" ht="15.75" customHeight="1">
      <c r="A607" s="89"/>
      <c r="M607" s="91"/>
      <c r="N607" s="92"/>
      <c r="O607" s="91"/>
      <c r="Q607" s="91"/>
    </row>
    <row r="608" ht="15.75" customHeight="1">
      <c r="A608" s="89"/>
      <c r="M608" s="91"/>
      <c r="N608" s="92"/>
      <c r="O608" s="91"/>
      <c r="Q608" s="91"/>
    </row>
    <row r="609" ht="15.75" customHeight="1">
      <c r="A609" s="89"/>
      <c r="M609" s="91"/>
      <c r="N609" s="92"/>
      <c r="O609" s="91"/>
      <c r="Q609" s="91"/>
    </row>
    <row r="610" ht="15.75" customHeight="1">
      <c r="A610" s="89"/>
      <c r="M610" s="91"/>
      <c r="N610" s="92"/>
      <c r="O610" s="91"/>
      <c r="Q610" s="91"/>
    </row>
    <row r="611" ht="15.75" customHeight="1">
      <c r="A611" s="89"/>
      <c r="M611" s="91"/>
      <c r="N611" s="92"/>
      <c r="O611" s="91"/>
      <c r="Q611" s="91"/>
    </row>
    <row r="612" ht="15.75" customHeight="1">
      <c r="A612" s="89"/>
      <c r="M612" s="91"/>
      <c r="N612" s="92"/>
      <c r="O612" s="91"/>
      <c r="Q612" s="91"/>
    </row>
    <row r="613" ht="15.75" customHeight="1">
      <c r="A613" s="89"/>
      <c r="M613" s="91"/>
      <c r="N613" s="92"/>
      <c r="O613" s="91"/>
      <c r="Q613" s="91"/>
    </row>
    <row r="614" ht="15.75" customHeight="1">
      <c r="A614" s="89"/>
      <c r="M614" s="91"/>
      <c r="N614" s="92"/>
      <c r="O614" s="91"/>
      <c r="Q614" s="91"/>
    </row>
    <row r="615" ht="15.75" customHeight="1">
      <c r="A615" s="89"/>
      <c r="M615" s="91"/>
      <c r="N615" s="92"/>
      <c r="O615" s="91"/>
      <c r="Q615" s="91"/>
    </row>
    <row r="616" ht="15.75" customHeight="1">
      <c r="A616" s="89"/>
      <c r="M616" s="91"/>
      <c r="N616" s="92"/>
      <c r="O616" s="91"/>
      <c r="Q616" s="91"/>
    </row>
    <row r="617" ht="15.75" customHeight="1">
      <c r="A617" s="89"/>
      <c r="M617" s="91"/>
      <c r="N617" s="92"/>
      <c r="O617" s="91"/>
      <c r="Q617" s="91"/>
    </row>
    <row r="618" ht="15.75" customHeight="1">
      <c r="A618" s="89"/>
      <c r="M618" s="91"/>
      <c r="N618" s="92"/>
      <c r="O618" s="91"/>
      <c r="Q618" s="91"/>
    </row>
    <row r="619" ht="15.75" customHeight="1">
      <c r="A619" s="89"/>
      <c r="M619" s="91"/>
      <c r="N619" s="92"/>
      <c r="O619" s="91"/>
      <c r="Q619" s="91"/>
    </row>
    <row r="620" ht="15.75" customHeight="1">
      <c r="A620" s="89"/>
      <c r="M620" s="91"/>
      <c r="N620" s="92"/>
      <c r="O620" s="91"/>
      <c r="Q620" s="91"/>
    </row>
    <row r="621" ht="15.75" customHeight="1">
      <c r="A621" s="89"/>
      <c r="M621" s="91"/>
      <c r="N621" s="92"/>
      <c r="O621" s="91"/>
      <c r="Q621" s="91"/>
    </row>
    <row r="622" ht="15.75" customHeight="1">
      <c r="A622" s="89"/>
      <c r="M622" s="91"/>
      <c r="N622" s="92"/>
      <c r="O622" s="91"/>
      <c r="Q622" s="91"/>
    </row>
    <row r="623" ht="15.75" customHeight="1">
      <c r="A623" s="89"/>
      <c r="M623" s="91"/>
      <c r="N623" s="92"/>
      <c r="O623" s="91"/>
      <c r="Q623" s="91"/>
    </row>
    <row r="624" ht="15.75" customHeight="1">
      <c r="A624" s="89"/>
      <c r="M624" s="91"/>
      <c r="N624" s="92"/>
      <c r="O624" s="91"/>
      <c r="Q624" s="91"/>
    </row>
    <row r="625" ht="15.75" customHeight="1">
      <c r="A625" s="89"/>
      <c r="M625" s="91"/>
      <c r="N625" s="92"/>
      <c r="O625" s="91"/>
      <c r="Q625" s="91"/>
    </row>
    <row r="626" ht="15.75" customHeight="1">
      <c r="A626" s="89"/>
      <c r="M626" s="91"/>
      <c r="N626" s="92"/>
      <c r="O626" s="91"/>
      <c r="Q626" s="91"/>
    </row>
    <row r="627" ht="15.75" customHeight="1">
      <c r="A627" s="89"/>
      <c r="M627" s="91"/>
      <c r="N627" s="92"/>
      <c r="O627" s="91"/>
      <c r="Q627" s="91"/>
    </row>
    <row r="628" ht="15.75" customHeight="1">
      <c r="A628" s="89"/>
      <c r="M628" s="91"/>
      <c r="N628" s="92"/>
      <c r="O628" s="91"/>
      <c r="Q628" s="91"/>
    </row>
    <row r="629" ht="15.75" customHeight="1">
      <c r="A629" s="89"/>
      <c r="M629" s="91"/>
      <c r="N629" s="92"/>
      <c r="O629" s="91"/>
      <c r="Q629" s="91"/>
    </row>
    <row r="630" ht="15.75" customHeight="1">
      <c r="A630" s="89"/>
      <c r="M630" s="91"/>
      <c r="N630" s="92"/>
      <c r="O630" s="91"/>
      <c r="Q630" s="91"/>
    </row>
    <row r="631" ht="15.75" customHeight="1">
      <c r="A631" s="89"/>
      <c r="M631" s="91"/>
      <c r="N631" s="92"/>
      <c r="O631" s="91"/>
      <c r="Q631" s="91"/>
    </row>
    <row r="632" ht="15.75" customHeight="1">
      <c r="A632" s="89"/>
      <c r="M632" s="91"/>
      <c r="N632" s="92"/>
      <c r="O632" s="91"/>
      <c r="Q632" s="91"/>
    </row>
    <row r="633" ht="15.75" customHeight="1">
      <c r="A633" s="89"/>
      <c r="M633" s="91"/>
      <c r="N633" s="92"/>
      <c r="O633" s="91"/>
      <c r="Q633" s="91"/>
    </row>
    <row r="634" ht="15.75" customHeight="1">
      <c r="A634" s="89"/>
      <c r="M634" s="91"/>
      <c r="N634" s="92"/>
      <c r="O634" s="91"/>
      <c r="Q634" s="91"/>
    </row>
    <row r="635" ht="15.75" customHeight="1">
      <c r="A635" s="89"/>
      <c r="M635" s="91"/>
      <c r="N635" s="92"/>
      <c r="O635" s="91"/>
      <c r="Q635" s="91"/>
    </row>
    <row r="636" ht="15.75" customHeight="1">
      <c r="A636" s="89"/>
      <c r="M636" s="91"/>
      <c r="N636" s="92"/>
      <c r="O636" s="91"/>
      <c r="Q636" s="91"/>
    </row>
    <row r="637" ht="15.75" customHeight="1">
      <c r="A637" s="89"/>
      <c r="M637" s="91"/>
      <c r="N637" s="92"/>
      <c r="O637" s="91"/>
      <c r="Q637" s="91"/>
    </row>
    <row r="638" ht="15.75" customHeight="1">
      <c r="A638" s="89"/>
      <c r="M638" s="91"/>
      <c r="N638" s="92"/>
      <c r="O638" s="91"/>
      <c r="Q638" s="91"/>
    </row>
    <row r="639" ht="15.75" customHeight="1">
      <c r="A639" s="89"/>
      <c r="M639" s="91"/>
      <c r="N639" s="92"/>
      <c r="O639" s="91"/>
      <c r="Q639" s="91"/>
    </row>
    <row r="640" ht="15.75" customHeight="1">
      <c r="A640" s="89"/>
      <c r="M640" s="91"/>
      <c r="N640" s="92"/>
      <c r="O640" s="91"/>
      <c r="Q640" s="91"/>
    </row>
    <row r="641" ht="15.75" customHeight="1">
      <c r="A641" s="89"/>
      <c r="M641" s="91"/>
      <c r="N641" s="92"/>
      <c r="O641" s="91"/>
      <c r="Q641" s="91"/>
    </row>
    <row r="642" ht="15.75" customHeight="1">
      <c r="A642" s="89"/>
      <c r="M642" s="91"/>
      <c r="N642" s="92"/>
      <c r="O642" s="91"/>
      <c r="Q642" s="91"/>
    </row>
    <row r="643" ht="15.75" customHeight="1">
      <c r="A643" s="89"/>
      <c r="M643" s="91"/>
      <c r="N643" s="92"/>
      <c r="O643" s="91"/>
      <c r="Q643" s="91"/>
    </row>
    <row r="644" ht="15.75" customHeight="1">
      <c r="A644" s="89"/>
      <c r="M644" s="91"/>
      <c r="N644" s="92"/>
      <c r="O644" s="91"/>
      <c r="Q644" s="91"/>
    </row>
    <row r="645" ht="15.75" customHeight="1">
      <c r="A645" s="89"/>
      <c r="M645" s="91"/>
      <c r="N645" s="92"/>
      <c r="O645" s="91"/>
      <c r="Q645" s="91"/>
    </row>
    <row r="646" ht="15.75" customHeight="1">
      <c r="A646" s="89"/>
      <c r="M646" s="91"/>
      <c r="N646" s="92"/>
      <c r="O646" s="91"/>
      <c r="Q646" s="91"/>
    </row>
    <row r="647" ht="15.75" customHeight="1">
      <c r="A647" s="89"/>
      <c r="M647" s="91"/>
      <c r="N647" s="92"/>
      <c r="O647" s="91"/>
      <c r="Q647" s="91"/>
    </row>
    <row r="648" ht="15.75" customHeight="1">
      <c r="A648" s="89"/>
      <c r="M648" s="91"/>
      <c r="N648" s="92"/>
      <c r="O648" s="91"/>
      <c r="Q648" s="91"/>
    </row>
    <row r="649" ht="15.75" customHeight="1">
      <c r="A649" s="89"/>
      <c r="M649" s="91"/>
      <c r="N649" s="92"/>
      <c r="O649" s="91"/>
      <c r="Q649" s="91"/>
    </row>
    <row r="650" ht="15.75" customHeight="1">
      <c r="A650" s="89"/>
      <c r="M650" s="91"/>
      <c r="N650" s="92"/>
      <c r="O650" s="91"/>
      <c r="Q650" s="91"/>
    </row>
    <row r="651" ht="15.75" customHeight="1">
      <c r="A651" s="89"/>
      <c r="M651" s="91"/>
      <c r="N651" s="92"/>
      <c r="O651" s="91"/>
      <c r="Q651" s="91"/>
    </row>
    <row r="652" ht="15.75" customHeight="1">
      <c r="A652" s="89"/>
      <c r="M652" s="91"/>
      <c r="N652" s="92"/>
      <c r="O652" s="91"/>
      <c r="Q652" s="91"/>
    </row>
    <row r="653" ht="15.75" customHeight="1">
      <c r="A653" s="89"/>
      <c r="M653" s="91"/>
      <c r="N653" s="92"/>
      <c r="O653" s="91"/>
      <c r="Q653" s="91"/>
    </row>
    <row r="654" ht="15.75" customHeight="1">
      <c r="A654" s="89"/>
      <c r="M654" s="91"/>
      <c r="N654" s="92"/>
      <c r="O654" s="91"/>
      <c r="Q654" s="91"/>
    </row>
    <row r="655" ht="15.75" customHeight="1">
      <c r="A655" s="89"/>
      <c r="M655" s="91"/>
      <c r="N655" s="92"/>
      <c r="O655" s="91"/>
      <c r="Q655" s="91"/>
    </row>
    <row r="656" ht="15.75" customHeight="1">
      <c r="A656" s="89"/>
      <c r="M656" s="91"/>
      <c r="N656" s="92"/>
      <c r="O656" s="91"/>
      <c r="Q656" s="91"/>
    </row>
    <row r="657" ht="15.75" customHeight="1">
      <c r="A657" s="89"/>
      <c r="M657" s="91"/>
      <c r="N657" s="92"/>
      <c r="O657" s="91"/>
      <c r="Q657" s="91"/>
    </row>
    <row r="658" ht="15.75" customHeight="1">
      <c r="A658" s="89"/>
      <c r="M658" s="91"/>
      <c r="N658" s="92"/>
      <c r="O658" s="91"/>
      <c r="Q658" s="91"/>
    </row>
    <row r="659" ht="15.75" customHeight="1">
      <c r="A659" s="89"/>
      <c r="M659" s="91"/>
      <c r="N659" s="92"/>
      <c r="O659" s="91"/>
      <c r="Q659" s="91"/>
    </row>
    <row r="660" ht="15.75" customHeight="1">
      <c r="A660" s="89"/>
      <c r="M660" s="91"/>
      <c r="N660" s="92"/>
      <c r="O660" s="91"/>
      <c r="Q660" s="91"/>
    </row>
    <row r="661" ht="15.75" customHeight="1">
      <c r="A661" s="89"/>
      <c r="M661" s="91"/>
      <c r="N661" s="92"/>
      <c r="O661" s="91"/>
      <c r="Q661" s="91"/>
    </row>
    <row r="662" ht="15.75" customHeight="1">
      <c r="A662" s="89"/>
      <c r="M662" s="91"/>
      <c r="N662" s="92"/>
      <c r="O662" s="91"/>
      <c r="Q662" s="91"/>
    </row>
    <row r="663" ht="15.75" customHeight="1">
      <c r="A663" s="89"/>
      <c r="M663" s="91"/>
      <c r="N663" s="92"/>
      <c r="O663" s="91"/>
      <c r="Q663" s="91"/>
    </row>
    <row r="664" ht="15.75" customHeight="1">
      <c r="A664" s="89"/>
      <c r="M664" s="91"/>
      <c r="N664" s="92"/>
      <c r="O664" s="91"/>
      <c r="Q664" s="91"/>
    </row>
    <row r="665" ht="15.75" customHeight="1">
      <c r="A665" s="89"/>
      <c r="M665" s="91"/>
      <c r="N665" s="92"/>
      <c r="O665" s="91"/>
      <c r="Q665" s="91"/>
    </row>
    <row r="666" ht="15.75" customHeight="1">
      <c r="A666" s="89"/>
      <c r="M666" s="91"/>
      <c r="N666" s="92"/>
      <c r="O666" s="91"/>
      <c r="Q666" s="91"/>
    </row>
    <row r="667" ht="15.75" customHeight="1">
      <c r="A667" s="89"/>
      <c r="M667" s="91"/>
      <c r="N667" s="92"/>
      <c r="O667" s="91"/>
      <c r="Q667" s="91"/>
    </row>
    <row r="668" ht="15.75" customHeight="1">
      <c r="A668" s="89"/>
      <c r="M668" s="91"/>
      <c r="N668" s="92"/>
      <c r="O668" s="91"/>
      <c r="Q668" s="91"/>
    </row>
    <row r="669" ht="15.75" customHeight="1">
      <c r="A669" s="89"/>
      <c r="M669" s="91"/>
      <c r="N669" s="92"/>
      <c r="O669" s="91"/>
      <c r="Q669" s="91"/>
    </row>
    <row r="670" ht="15.75" customHeight="1">
      <c r="A670" s="89"/>
      <c r="M670" s="91"/>
      <c r="N670" s="92"/>
      <c r="O670" s="91"/>
      <c r="Q670" s="91"/>
    </row>
    <row r="671" ht="15.75" customHeight="1">
      <c r="A671" s="89"/>
      <c r="M671" s="91"/>
      <c r="N671" s="92"/>
      <c r="O671" s="91"/>
      <c r="Q671" s="91"/>
    </row>
    <row r="672" ht="15.75" customHeight="1">
      <c r="A672" s="89"/>
      <c r="M672" s="91"/>
      <c r="N672" s="92"/>
      <c r="O672" s="91"/>
      <c r="Q672" s="91"/>
    </row>
    <row r="673" ht="15.75" customHeight="1">
      <c r="A673" s="89"/>
      <c r="M673" s="91"/>
      <c r="N673" s="92"/>
      <c r="O673" s="91"/>
      <c r="Q673" s="91"/>
    </row>
    <row r="674" ht="15.75" customHeight="1">
      <c r="A674" s="89"/>
      <c r="M674" s="91"/>
      <c r="N674" s="92"/>
      <c r="O674" s="91"/>
      <c r="Q674" s="91"/>
    </row>
    <row r="675" ht="15.75" customHeight="1">
      <c r="A675" s="89"/>
      <c r="M675" s="91"/>
      <c r="N675" s="92"/>
      <c r="O675" s="91"/>
      <c r="Q675" s="91"/>
    </row>
    <row r="676" ht="15.75" customHeight="1">
      <c r="A676" s="89"/>
      <c r="M676" s="91"/>
      <c r="N676" s="92"/>
      <c r="O676" s="91"/>
      <c r="Q676" s="91"/>
    </row>
    <row r="677" ht="15.75" customHeight="1">
      <c r="A677" s="89"/>
      <c r="M677" s="91"/>
      <c r="N677" s="92"/>
      <c r="O677" s="91"/>
      <c r="Q677" s="91"/>
    </row>
    <row r="678" ht="15.75" customHeight="1">
      <c r="A678" s="89"/>
      <c r="M678" s="91"/>
      <c r="N678" s="92"/>
      <c r="O678" s="91"/>
      <c r="Q678" s="91"/>
    </row>
    <row r="679" ht="15.75" customHeight="1">
      <c r="A679" s="89"/>
      <c r="M679" s="91"/>
      <c r="N679" s="92"/>
      <c r="O679" s="91"/>
      <c r="Q679" s="91"/>
    </row>
    <row r="680" ht="15.75" customHeight="1">
      <c r="A680" s="89"/>
      <c r="M680" s="91"/>
      <c r="N680" s="92"/>
      <c r="O680" s="91"/>
      <c r="Q680" s="91"/>
    </row>
    <row r="681" ht="15.75" customHeight="1">
      <c r="A681" s="89"/>
      <c r="M681" s="91"/>
      <c r="N681" s="92"/>
      <c r="O681" s="91"/>
      <c r="Q681" s="91"/>
    </row>
    <row r="682" ht="15.75" customHeight="1">
      <c r="A682" s="89"/>
      <c r="M682" s="91"/>
      <c r="N682" s="92"/>
      <c r="O682" s="91"/>
      <c r="Q682" s="91"/>
    </row>
    <row r="683" ht="15.75" customHeight="1">
      <c r="A683" s="89"/>
      <c r="M683" s="91"/>
      <c r="N683" s="92"/>
      <c r="O683" s="91"/>
      <c r="Q683" s="91"/>
    </row>
    <row r="684" ht="15.75" customHeight="1">
      <c r="A684" s="89"/>
      <c r="M684" s="91"/>
      <c r="N684" s="92"/>
      <c r="O684" s="91"/>
      <c r="Q684" s="91"/>
    </row>
    <row r="685" ht="15.75" customHeight="1">
      <c r="A685" s="89"/>
      <c r="M685" s="91"/>
      <c r="N685" s="92"/>
      <c r="O685" s="91"/>
      <c r="Q685" s="91"/>
    </row>
    <row r="686" ht="15.75" customHeight="1">
      <c r="A686" s="89"/>
      <c r="M686" s="91"/>
      <c r="N686" s="92"/>
      <c r="O686" s="91"/>
      <c r="Q686" s="91"/>
    </row>
    <row r="687" ht="15.75" customHeight="1">
      <c r="A687" s="89"/>
      <c r="M687" s="91"/>
      <c r="N687" s="92"/>
      <c r="O687" s="91"/>
      <c r="Q687" s="91"/>
    </row>
    <row r="688" ht="15.75" customHeight="1">
      <c r="A688" s="89"/>
      <c r="M688" s="91"/>
      <c r="N688" s="92"/>
      <c r="O688" s="91"/>
      <c r="Q688" s="91"/>
    </row>
    <row r="689" ht="15.75" customHeight="1">
      <c r="A689" s="89"/>
      <c r="M689" s="91"/>
      <c r="N689" s="92"/>
      <c r="O689" s="91"/>
      <c r="Q689" s="91"/>
    </row>
    <row r="690" ht="15.75" customHeight="1">
      <c r="A690" s="89"/>
      <c r="M690" s="91"/>
      <c r="N690" s="92"/>
      <c r="O690" s="91"/>
      <c r="Q690" s="91"/>
    </row>
    <row r="691" ht="15.75" customHeight="1">
      <c r="A691" s="89"/>
      <c r="M691" s="91"/>
      <c r="N691" s="92"/>
      <c r="O691" s="91"/>
      <c r="Q691" s="91"/>
    </row>
    <row r="692" ht="15.75" customHeight="1">
      <c r="A692" s="89"/>
      <c r="M692" s="91"/>
      <c r="N692" s="92"/>
      <c r="O692" s="91"/>
      <c r="Q692" s="91"/>
    </row>
    <row r="693" ht="15.75" customHeight="1">
      <c r="A693" s="89"/>
      <c r="M693" s="91"/>
      <c r="N693" s="92"/>
      <c r="O693" s="91"/>
      <c r="Q693" s="91"/>
    </row>
    <row r="694" ht="15.75" customHeight="1">
      <c r="A694" s="89"/>
      <c r="M694" s="91"/>
      <c r="N694" s="92"/>
      <c r="O694" s="91"/>
      <c r="Q694" s="91"/>
    </row>
    <row r="695" ht="15.75" customHeight="1">
      <c r="A695" s="89"/>
      <c r="M695" s="91"/>
      <c r="N695" s="92"/>
      <c r="O695" s="91"/>
      <c r="Q695" s="91"/>
    </row>
    <row r="696" ht="15.75" customHeight="1">
      <c r="A696" s="89"/>
      <c r="M696" s="91"/>
      <c r="N696" s="92"/>
      <c r="O696" s="91"/>
      <c r="Q696" s="91"/>
    </row>
    <row r="697" ht="15.75" customHeight="1">
      <c r="A697" s="89"/>
      <c r="M697" s="91"/>
      <c r="N697" s="92"/>
      <c r="O697" s="91"/>
      <c r="Q697" s="91"/>
    </row>
    <row r="698" ht="15.75" customHeight="1">
      <c r="A698" s="89"/>
      <c r="M698" s="91"/>
      <c r="N698" s="92"/>
      <c r="O698" s="91"/>
      <c r="Q698" s="91"/>
    </row>
    <row r="699" ht="15.75" customHeight="1">
      <c r="A699" s="89"/>
      <c r="M699" s="91"/>
      <c r="N699" s="92"/>
      <c r="O699" s="91"/>
      <c r="Q699" s="91"/>
    </row>
    <row r="700" ht="15.75" customHeight="1">
      <c r="A700" s="89"/>
      <c r="M700" s="91"/>
      <c r="N700" s="92"/>
      <c r="O700" s="91"/>
      <c r="Q700" s="91"/>
    </row>
    <row r="701" ht="15.75" customHeight="1">
      <c r="A701" s="89"/>
      <c r="M701" s="91"/>
      <c r="N701" s="92"/>
      <c r="O701" s="91"/>
      <c r="Q701" s="91"/>
    </row>
    <row r="702" ht="15.75" customHeight="1">
      <c r="A702" s="89"/>
      <c r="M702" s="91"/>
      <c r="N702" s="92"/>
      <c r="O702" s="91"/>
      <c r="Q702" s="91"/>
    </row>
    <row r="703" ht="15.75" customHeight="1">
      <c r="A703" s="89"/>
      <c r="M703" s="91"/>
      <c r="N703" s="92"/>
      <c r="O703" s="91"/>
      <c r="Q703" s="91"/>
    </row>
    <row r="704" ht="15.75" customHeight="1">
      <c r="A704" s="89"/>
      <c r="M704" s="91"/>
      <c r="N704" s="92"/>
      <c r="O704" s="91"/>
      <c r="Q704" s="91"/>
    </row>
    <row r="705" ht="15.75" customHeight="1">
      <c r="A705" s="89"/>
      <c r="M705" s="91"/>
      <c r="N705" s="92"/>
      <c r="O705" s="91"/>
      <c r="Q705" s="91"/>
    </row>
    <row r="706" ht="15.75" customHeight="1">
      <c r="A706" s="89"/>
      <c r="M706" s="91"/>
      <c r="N706" s="92"/>
      <c r="O706" s="91"/>
      <c r="Q706" s="91"/>
    </row>
    <row r="707" ht="15.75" customHeight="1">
      <c r="A707" s="89"/>
      <c r="M707" s="91"/>
      <c r="N707" s="92"/>
      <c r="O707" s="91"/>
      <c r="Q707" s="91"/>
    </row>
    <row r="708" ht="15.75" customHeight="1">
      <c r="A708" s="89"/>
      <c r="M708" s="91"/>
      <c r="N708" s="92"/>
      <c r="O708" s="91"/>
      <c r="Q708" s="91"/>
    </row>
    <row r="709" ht="15.75" customHeight="1">
      <c r="A709" s="89"/>
      <c r="M709" s="91"/>
      <c r="N709" s="92"/>
      <c r="O709" s="91"/>
      <c r="Q709" s="91"/>
    </row>
    <row r="710" ht="15.75" customHeight="1">
      <c r="A710" s="89"/>
      <c r="M710" s="91"/>
      <c r="N710" s="92"/>
      <c r="O710" s="91"/>
      <c r="Q710" s="91"/>
    </row>
    <row r="711" ht="15.75" customHeight="1">
      <c r="A711" s="89"/>
      <c r="M711" s="91"/>
      <c r="N711" s="92"/>
      <c r="O711" s="91"/>
      <c r="Q711" s="91"/>
    </row>
    <row r="712" ht="15.75" customHeight="1">
      <c r="A712" s="89"/>
      <c r="M712" s="91"/>
      <c r="N712" s="92"/>
      <c r="O712" s="91"/>
      <c r="Q712" s="91"/>
    </row>
    <row r="713" ht="15.75" customHeight="1">
      <c r="A713" s="89"/>
      <c r="M713" s="91"/>
      <c r="N713" s="92"/>
      <c r="O713" s="91"/>
      <c r="Q713" s="91"/>
    </row>
    <row r="714" ht="15.75" customHeight="1">
      <c r="A714" s="89"/>
      <c r="M714" s="91"/>
      <c r="N714" s="92"/>
      <c r="O714" s="91"/>
      <c r="Q714" s="91"/>
    </row>
    <row r="715" ht="15.75" customHeight="1">
      <c r="A715" s="89"/>
      <c r="M715" s="91"/>
      <c r="N715" s="92"/>
      <c r="O715" s="91"/>
      <c r="Q715" s="91"/>
    </row>
    <row r="716" ht="15.75" customHeight="1">
      <c r="A716" s="89"/>
      <c r="M716" s="91"/>
      <c r="N716" s="92"/>
      <c r="O716" s="91"/>
      <c r="Q716" s="91"/>
    </row>
    <row r="717" ht="15.75" customHeight="1">
      <c r="A717" s="89"/>
      <c r="M717" s="91"/>
      <c r="N717" s="92"/>
      <c r="O717" s="91"/>
      <c r="Q717" s="91"/>
    </row>
    <row r="718" ht="15.75" customHeight="1">
      <c r="A718" s="89"/>
      <c r="M718" s="91"/>
      <c r="N718" s="92"/>
      <c r="O718" s="91"/>
      <c r="Q718" s="91"/>
    </row>
    <row r="719" ht="15.75" customHeight="1">
      <c r="A719" s="89"/>
      <c r="M719" s="91"/>
      <c r="N719" s="92"/>
      <c r="O719" s="91"/>
      <c r="Q719" s="91"/>
    </row>
    <row r="720" ht="15.75" customHeight="1">
      <c r="A720" s="89"/>
      <c r="M720" s="91"/>
      <c r="N720" s="92"/>
      <c r="O720" s="91"/>
      <c r="Q720" s="91"/>
    </row>
    <row r="721" ht="15.75" customHeight="1">
      <c r="A721" s="89"/>
      <c r="M721" s="91"/>
      <c r="N721" s="92"/>
      <c r="O721" s="91"/>
      <c r="Q721" s="91"/>
    </row>
    <row r="722" ht="15.75" customHeight="1">
      <c r="A722" s="89"/>
      <c r="M722" s="91"/>
      <c r="N722" s="92"/>
      <c r="O722" s="91"/>
      <c r="Q722" s="91"/>
    </row>
    <row r="723" ht="15.75" customHeight="1">
      <c r="A723" s="89"/>
      <c r="M723" s="91"/>
      <c r="N723" s="92"/>
      <c r="O723" s="91"/>
      <c r="Q723" s="91"/>
    </row>
    <row r="724" ht="15.75" customHeight="1">
      <c r="A724" s="89"/>
      <c r="M724" s="91"/>
      <c r="N724" s="92"/>
      <c r="O724" s="91"/>
      <c r="Q724" s="91"/>
    </row>
    <row r="725" ht="15.75" customHeight="1">
      <c r="A725" s="89"/>
      <c r="M725" s="91"/>
      <c r="N725" s="92"/>
      <c r="O725" s="91"/>
      <c r="Q725" s="91"/>
    </row>
    <row r="726" ht="15.75" customHeight="1">
      <c r="A726" s="89"/>
      <c r="M726" s="91"/>
      <c r="N726" s="92"/>
      <c r="O726" s="91"/>
      <c r="Q726" s="91"/>
    </row>
    <row r="727" ht="15.75" customHeight="1">
      <c r="A727" s="89"/>
      <c r="M727" s="91"/>
      <c r="N727" s="92"/>
      <c r="O727" s="91"/>
      <c r="Q727" s="91"/>
    </row>
    <row r="728" ht="15.75" customHeight="1">
      <c r="A728" s="89"/>
      <c r="M728" s="91"/>
      <c r="N728" s="92"/>
      <c r="O728" s="91"/>
      <c r="Q728" s="91"/>
    </row>
    <row r="729" ht="15.75" customHeight="1">
      <c r="A729" s="89"/>
      <c r="M729" s="91"/>
      <c r="N729" s="92"/>
      <c r="O729" s="91"/>
      <c r="Q729" s="91"/>
    </row>
    <row r="730" ht="15.75" customHeight="1">
      <c r="A730" s="89"/>
      <c r="M730" s="91"/>
      <c r="N730" s="92"/>
      <c r="O730" s="91"/>
      <c r="Q730" s="91"/>
    </row>
    <row r="731" ht="15.75" customHeight="1">
      <c r="A731" s="89"/>
      <c r="M731" s="91"/>
      <c r="N731" s="92"/>
      <c r="O731" s="91"/>
      <c r="Q731" s="91"/>
    </row>
    <row r="732" ht="15.75" customHeight="1">
      <c r="A732" s="89"/>
      <c r="M732" s="91"/>
      <c r="N732" s="92"/>
      <c r="O732" s="91"/>
      <c r="Q732" s="91"/>
    </row>
    <row r="733" ht="15.75" customHeight="1">
      <c r="A733" s="89"/>
      <c r="M733" s="91"/>
      <c r="N733" s="92"/>
      <c r="O733" s="91"/>
      <c r="Q733" s="91"/>
    </row>
    <row r="734" ht="15.75" customHeight="1">
      <c r="A734" s="89"/>
      <c r="M734" s="91"/>
      <c r="N734" s="92"/>
      <c r="O734" s="91"/>
      <c r="Q734" s="91"/>
    </row>
    <row r="735" ht="15.75" customHeight="1">
      <c r="A735" s="89"/>
      <c r="M735" s="91"/>
      <c r="N735" s="92"/>
      <c r="O735" s="91"/>
      <c r="Q735" s="91"/>
    </row>
    <row r="736" ht="15.75" customHeight="1">
      <c r="A736" s="89"/>
      <c r="M736" s="91"/>
      <c r="N736" s="92"/>
      <c r="O736" s="91"/>
      <c r="Q736" s="91"/>
    </row>
    <row r="737" ht="15.75" customHeight="1">
      <c r="A737" s="89"/>
      <c r="M737" s="91"/>
      <c r="N737" s="92"/>
      <c r="O737" s="91"/>
      <c r="Q737" s="91"/>
    </row>
    <row r="738" ht="15.75" customHeight="1">
      <c r="A738" s="89"/>
      <c r="M738" s="91"/>
      <c r="N738" s="92"/>
      <c r="O738" s="91"/>
      <c r="Q738" s="91"/>
    </row>
    <row r="739" ht="15.75" customHeight="1">
      <c r="A739" s="89"/>
      <c r="M739" s="91"/>
      <c r="N739" s="92"/>
      <c r="O739" s="91"/>
      <c r="Q739" s="91"/>
    </row>
    <row r="740" ht="15.75" customHeight="1">
      <c r="A740" s="89"/>
      <c r="M740" s="91"/>
      <c r="N740" s="92"/>
      <c r="O740" s="91"/>
      <c r="Q740" s="91"/>
    </row>
    <row r="741" ht="15.75" customHeight="1">
      <c r="A741" s="89"/>
      <c r="M741" s="91"/>
      <c r="N741" s="92"/>
      <c r="O741" s="91"/>
      <c r="Q741" s="91"/>
    </row>
    <row r="742" ht="15.75" customHeight="1">
      <c r="A742" s="89"/>
      <c r="M742" s="91"/>
      <c r="N742" s="92"/>
      <c r="O742" s="91"/>
      <c r="Q742" s="91"/>
    </row>
    <row r="743" ht="15.75" customHeight="1">
      <c r="A743" s="89"/>
      <c r="M743" s="91"/>
      <c r="N743" s="92"/>
      <c r="O743" s="91"/>
      <c r="Q743" s="91"/>
    </row>
    <row r="744" ht="15.75" customHeight="1">
      <c r="A744" s="89"/>
      <c r="M744" s="91"/>
      <c r="N744" s="92"/>
      <c r="O744" s="91"/>
      <c r="Q744" s="91"/>
    </row>
    <row r="745" ht="15.75" customHeight="1">
      <c r="A745" s="89"/>
      <c r="M745" s="91"/>
      <c r="N745" s="92"/>
      <c r="O745" s="91"/>
      <c r="Q745" s="91"/>
    </row>
    <row r="746" ht="15.75" customHeight="1">
      <c r="A746" s="89"/>
      <c r="M746" s="91"/>
      <c r="N746" s="92"/>
      <c r="O746" s="91"/>
      <c r="Q746" s="91"/>
    </row>
    <row r="747" ht="15.75" customHeight="1">
      <c r="A747" s="89"/>
      <c r="M747" s="91"/>
      <c r="N747" s="92"/>
      <c r="O747" s="91"/>
      <c r="Q747" s="91"/>
    </row>
    <row r="748" ht="15.75" customHeight="1">
      <c r="A748" s="89"/>
      <c r="M748" s="91"/>
      <c r="N748" s="92"/>
      <c r="O748" s="91"/>
      <c r="Q748" s="91"/>
    </row>
    <row r="749" ht="15.75" customHeight="1">
      <c r="A749" s="89"/>
      <c r="M749" s="91"/>
      <c r="N749" s="92"/>
      <c r="O749" s="91"/>
      <c r="Q749" s="91"/>
    </row>
    <row r="750" ht="15.75" customHeight="1">
      <c r="A750" s="89"/>
      <c r="M750" s="91"/>
      <c r="N750" s="92"/>
      <c r="O750" s="91"/>
      <c r="Q750" s="91"/>
    </row>
    <row r="751" ht="15.75" customHeight="1">
      <c r="A751" s="89"/>
      <c r="M751" s="91"/>
      <c r="N751" s="92"/>
      <c r="O751" s="91"/>
      <c r="Q751" s="91"/>
    </row>
    <row r="752" ht="15.75" customHeight="1">
      <c r="A752" s="89"/>
      <c r="M752" s="91"/>
      <c r="N752" s="92"/>
      <c r="O752" s="91"/>
      <c r="Q752" s="91"/>
    </row>
    <row r="753" ht="15.75" customHeight="1">
      <c r="A753" s="89"/>
      <c r="M753" s="91"/>
      <c r="N753" s="92"/>
      <c r="O753" s="91"/>
      <c r="Q753" s="91"/>
    </row>
    <row r="754" ht="15.75" customHeight="1">
      <c r="A754" s="89"/>
      <c r="M754" s="91"/>
      <c r="N754" s="92"/>
      <c r="O754" s="91"/>
      <c r="Q754" s="91"/>
    </row>
    <row r="755" ht="15.75" customHeight="1">
      <c r="A755" s="89"/>
      <c r="M755" s="91"/>
      <c r="N755" s="92"/>
      <c r="O755" s="91"/>
      <c r="Q755" s="91"/>
    </row>
    <row r="756" ht="15.75" customHeight="1">
      <c r="A756" s="89"/>
      <c r="M756" s="91"/>
      <c r="N756" s="92"/>
      <c r="O756" s="91"/>
      <c r="Q756" s="91"/>
    </row>
    <row r="757" ht="15.75" customHeight="1">
      <c r="A757" s="89"/>
      <c r="M757" s="91"/>
      <c r="N757" s="92"/>
      <c r="O757" s="91"/>
      <c r="Q757" s="91"/>
    </row>
    <row r="758" ht="15.75" customHeight="1">
      <c r="A758" s="89"/>
      <c r="M758" s="91"/>
      <c r="N758" s="92"/>
      <c r="O758" s="91"/>
      <c r="Q758" s="91"/>
    </row>
    <row r="759" ht="15.75" customHeight="1">
      <c r="A759" s="89"/>
      <c r="M759" s="91"/>
      <c r="N759" s="92"/>
      <c r="O759" s="91"/>
      <c r="Q759" s="91"/>
    </row>
    <row r="760" ht="15.75" customHeight="1">
      <c r="A760" s="89"/>
      <c r="M760" s="91"/>
      <c r="N760" s="92"/>
      <c r="O760" s="91"/>
      <c r="Q760" s="91"/>
    </row>
    <row r="761" ht="15.75" customHeight="1">
      <c r="A761" s="89"/>
      <c r="M761" s="91"/>
      <c r="N761" s="92"/>
      <c r="O761" s="91"/>
      <c r="Q761" s="91"/>
    </row>
    <row r="762" ht="15.75" customHeight="1">
      <c r="A762" s="89"/>
      <c r="M762" s="91"/>
      <c r="N762" s="92"/>
      <c r="O762" s="91"/>
      <c r="Q762" s="91"/>
    </row>
    <row r="763" ht="15.75" customHeight="1">
      <c r="A763" s="89"/>
      <c r="M763" s="91"/>
      <c r="N763" s="92"/>
      <c r="O763" s="91"/>
      <c r="Q763" s="91"/>
    </row>
    <row r="764" ht="15.75" customHeight="1">
      <c r="A764" s="89"/>
      <c r="M764" s="91"/>
      <c r="N764" s="92"/>
      <c r="O764" s="91"/>
      <c r="Q764" s="91"/>
    </row>
    <row r="765" ht="15.75" customHeight="1">
      <c r="A765" s="89"/>
      <c r="M765" s="91"/>
      <c r="N765" s="92"/>
      <c r="O765" s="91"/>
      <c r="Q765" s="91"/>
    </row>
    <row r="766" ht="15.75" customHeight="1">
      <c r="A766" s="89"/>
      <c r="M766" s="91"/>
      <c r="N766" s="92"/>
      <c r="O766" s="91"/>
      <c r="Q766" s="91"/>
    </row>
    <row r="767" ht="15.75" customHeight="1">
      <c r="A767" s="89"/>
      <c r="M767" s="91"/>
      <c r="N767" s="92"/>
      <c r="O767" s="91"/>
      <c r="Q767" s="91"/>
    </row>
    <row r="768" ht="15.75" customHeight="1">
      <c r="A768" s="89"/>
      <c r="M768" s="91"/>
      <c r="N768" s="92"/>
      <c r="O768" s="91"/>
      <c r="Q768" s="91"/>
    </row>
    <row r="769" ht="15.75" customHeight="1">
      <c r="A769" s="89"/>
      <c r="M769" s="91"/>
      <c r="N769" s="92"/>
      <c r="O769" s="91"/>
      <c r="Q769" s="91"/>
    </row>
    <row r="770" ht="15.75" customHeight="1">
      <c r="A770" s="89"/>
      <c r="M770" s="91"/>
      <c r="N770" s="92"/>
      <c r="O770" s="91"/>
      <c r="Q770" s="91"/>
    </row>
    <row r="771" ht="15.75" customHeight="1">
      <c r="A771" s="89"/>
      <c r="M771" s="91"/>
      <c r="N771" s="92"/>
      <c r="O771" s="91"/>
      <c r="Q771" s="91"/>
    </row>
    <row r="772" ht="15.75" customHeight="1">
      <c r="A772" s="89"/>
      <c r="M772" s="91"/>
      <c r="N772" s="92"/>
      <c r="O772" s="91"/>
      <c r="Q772" s="91"/>
    </row>
    <row r="773" ht="15.75" customHeight="1">
      <c r="A773" s="89"/>
      <c r="M773" s="91"/>
      <c r="N773" s="92"/>
      <c r="O773" s="91"/>
      <c r="Q773" s="91"/>
    </row>
    <row r="774" ht="15.75" customHeight="1">
      <c r="A774" s="89"/>
      <c r="M774" s="91"/>
      <c r="N774" s="92"/>
      <c r="O774" s="91"/>
      <c r="Q774" s="91"/>
    </row>
    <row r="775" ht="15.75" customHeight="1">
      <c r="A775" s="89"/>
      <c r="M775" s="91"/>
      <c r="N775" s="92"/>
      <c r="O775" s="91"/>
      <c r="Q775" s="91"/>
    </row>
    <row r="776" ht="15.75" customHeight="1">
      <c r="A776" s="89"/>
      <c r="M776" s="91"/>
      <c r="N776" s="92"/>
      <c r="O776" s="91"/>
      <c r="Q776" s="91"/>
    </row>
    <row r="777" ht="15.75" customHeight="1">
      <c r="A777" s="89"/>
      <c r="M777" s="91"/>
      <c r="N777" s="92"/>
      <c r="O777" s="91"/>
      <c r="Q777" s="91"/>
    </row>
    <row r="778" ht="15.75" customHeight="1">
      <c r="A778" s="89"/>
      <c r="M778" s="91"/>
      <c r="N778" s="92"/>
      <c r="O778" s="91"/>
      <c r="Q778" s="91"/>
    </row>
    <row r="779" ht="15.75" customHeight="1">
      <c r="A779" s="89"/>
      <c r="M779" s="91"/>
      <c r="N779" s="92"/>
      <c r="O779" s="91"/>
      <c r="Q779" s="91"/>
    </row>
    <row r="780" ht="15.75" customHeight="1">
      <c r="A780" s="89"/>
      <c r="M780" s="91"/>
      <c r="N780" s="92"/>
      <c r="O780" s="91"/>
      <c r="Q780" s="91"/>
    </row>
    <row r="781" ht="15.75" customHeight="1">
      <c r="A781" s="89"/>
      <c r="M781" s="91"/>
      <c r="N781" s="92"/>
      <c r="O781" s="91"/>
      <c r="Q781" s="91"/>
    </row>
    <row r="782" ht="15.75" customHeight="1">
      <c r="A782" s="89"/>
      <c r="M782" s="91"/>
      <c r="N782" s="92"/>
      <c r="O782" s="91"/>
      <c r="Q782" s="91"/>
    </row>
    <row r="783" ht="15.75" customHeight="1">
      <c r="A783" s="89"/>
      <c r="M783" s="91"/>
      <c r="N783" s="92"/>
      <c r="O783" s="91"/>
      <c r="Q783" s="91"/>
    </row>
    <row r="784" ht="15.75" customHeight="1">
      <c r="A784" s="89"/>
      <c r="M784" s="91"/>
      <c r="N784" s="92"/>
      <c r="O784" s="91"/>
      <c r="Q784" s="91"/>
    </row>
    <row r="785" ht="15.75" customHeight="1">
      <c r="A785" s="89"/>
      <c r="M785" s="91"/>
      <c r="N785" s="92"/>
      <c r="O785" s="91"/>
      <c r="Q785" s="91"/>
    </row>
    <row r="786" ht="15.75" customHeight="1">
      <c r="A786" s="89"/>
      <c r="M786" s="91"/>
      <c r="N786" s="92"/>
      <c r="O786" s="91"/>
      <c r="Q786" s="91"/>
    </row>
    <row r="787" ht="15.75" customHeight="1">
      <c r="A787" s="89"/>
      <c r="M787" s="91"/>
      <c r="N787" s="92"/>
      <c r="O787" s="91"/>
      <c r="Q787" s="91"/>
    </row>
    <row r="788" ht="15.75" customHeight="1">
      <c r="A788" s="89"/>
      <c r="M788" s="91"/>
      <c r="N788" s="92"/>
      <c r="O788" s="91"/>
      <c r="Q788" s="91"/>
    </row>
    <row r="789" ht="15.75" customHeight="1">
      <c r="A789" s="89"/>
      <c r="M789" s="91"/>
      <c r="N789" s="92"/>
      <c r="O789" s="91"/>
      <c r="Q789" s="91"/>
    </row>
    <row r="790" ht="15.75" customHeight="1">
      <c r="A790" s="89"/>
      <c r="M790" s="91"/>
      <c r="N790" s="92"/>
      <c r="O790" s="91"/>
      <c r="Q790" s="91"/>
    </row>
    <row r="791" ht="15.75" customHeight="1">
      <c r="A791" s="89"/>
      <c r="M791" s="91"/>
      <c r="N791" s="92"/>
      <c r="O791" s="91"/>
      <c r="Q791" s="91"/>
    </row>
    <row r="792" ht="15.75" customHeight="1">
      <c r="A792" s="89"/>
      <c r="M792" s="91"/>
      <c r="N792" s="92"/>
      <c r="O792" s="91"/>
      <c r="Q792" s="91"/>
    </row>
    <row r="793" ht="15.75" customHeight="1">
      <c r="A793" s="89"/>
      <c r="M793" s="91"/>
      <c r="N793" s="92"/>
      <c r="O793" s="91"/>
      <c r="Q793" s="91"/>
    </row>
    <row r="794" ht="15.75" customHeight="1">
      <c r="A794" s="89"/>
      <c r="M794" s="91"/>
      <c r="N794" s="92"/>
      <c r="O794" s="91"/>
      <c r="Q794" s="91"/>
    </row>
    <row r="795" ht="15.75" customHeight="1">
      <c r="A795" s="89"/>
      <c r="M795" s="91"/>
      <c r="N795" s="92"/>
      <c r="O795" s="91"/>
      <c r="Q795" s="91"/>
    </row>
    <row r="796" ht="15.75" customHeight="1">
      <c r="A796" s="89"/>
      <c r="M796" s="91"/>
      <c r="N796" s="92"/>
      <c r="O796" s="91"/>
      <c r="Q796" s="91"/>
    </row>
    <row r="797" ht="15.75" customHeight="1">
      <c r="A797" s="89"/>
      <c r="M797" s="91"/>
      <c r="N797" s="92"/>
      <c r="O797" s="91"/>
      <c r="Q797" s="91"/>
    </row>
    <row r="798" ht="15.75" customHeight="1">
      <c r="A798" s="89"/>
      <c r="M798" s="91"/>
      <c r="N798" s="92"/>
      <c r="O798" s="91"/>
      <c r="Q798" s="91"/>
    </row>
    <row r="799" ht="15.75" customHeight="1">
      <c r="A799" s="89"/>
      <c r="M799" s="91"/>
      <c r="N799" s="92"/>
      <c r="O799" s="91"/>
      <c r="Q799" s="91"/>
    </row>
    <row r="800" ht="15.75" customHeight="1">
      <c r="A800" s="89"/>
      <c r="M800" s="91"/>
      <c r="N800" s="92"/>
      <c r="O800" s="91"/>
      <c r="Q800" s="91"/>
    </row>
    <row r="801" ht="15.75" customHeight="1">
      <c r="A801" s="89"/>
      <c r="M801" s="91"/>
      <c r="N801" s="92"/>
      <c r="O801" s="91"/>
      <c r="Q801" s="91"/>
    </row>
    <row r="802" ht="15.75" customHeight="1">
      <c r="A802" s="89"/>
      <c r="M802" s="91"/>
      <c r="N802" s="92"/>
      <c r="O802" s="91"/>
      <c r="Q802" s="91"/>
    </row>
    <row r="803" ht="15.75" customHeight="1">
      <c r="A803" s="89"/>
      <c r="M803" s="91"/>
      <c r="N803" s="92"/>
      <c r="O803" s="91"/>
      <c r="Q803" s="91"/>
    </row>
    <row r="804" ht="15.75" customHeight="1">
      <c r="A804" s="89"/>
      <c r="M804" s="91"/>
      <c r="N804" s="92"/>
      <c r="O804" s="91"/>
      <c r="Q804" s="91"/>
    </row>
    <row r="805" ht="15.75" customHeight="1">
      <c r="A805" s="89"/>
      <c r="M805" s="91"/>
      <c r="N805" s="92"/>
      <c r="O805" s="91"/>
      <c r="Q805" s="91"/>
    </row>
    <row r="806" ht="15.75" customHeight="1">
      <c r="A806" s="89"/>
      <c r="M806" s="91"/>
      <c r="N806" s="92"/>
      <c r="O806" s="91"/>
      <c r="Q806" s="91"/>
    </row>
    <row r="807" ht="15.75" customHeight="1">
      <c r="A807" s="89"/>
      <c r="M807" s="91"/>
      <c r="N807" s="92"/>
      <c r="O807" s="91"/>
      <c r="Q807" s="91"/>
    </row>
    <row r="808" ht="15.75" customHeight="1">
      <c r="A808" s="89"/>
      <c r="M808" s="91"/>
      <c r="N808" s="92"/>
      <c r="O808" s="91"/>
      <c r="Q808" s="91"/>
    </row>
    <row r="809" ht="15.75" customHeight="1">
      <c r="A809" s="89"/>
      <c r="M809" s="91"/>
      <c r="N809" s="92"/>
      <c r="O809" s="91"/>
      <c r="Q809" s="91"/>
    </row>
    <row r="810" ht="15.75" customHeight="1">
      <c r="A810" s="89"/>
      <c r="M810" s="91"/>
      <c r="N810" s="92"/>
      <c r="O810" s="91"/>
      <c r="Q810" s="91"/>
    </row>
    <row r="811" ht="15.75" customHeight="1">
      <c r="A811" s="89"/>
      <c r="M811" s="91"/>
      <c r="N811" s="92"/>
      <c r="O811" s="91"/>
      <c r="Q811" s="91"/>
    </row>
    <row r="812" ht="15.75" customHeight="1">
      <c r="A812" s="89"/>
      <c r="M812" s="91"/>
      <c r="N812" s="92"/>
      <c r="O812" s="91"/>
      <c r="Q812" s="91"/>
    </row>
    <row r="813" ht="15.75" customHeight="1">
      <c r="A813" s="89"/>
      <c r="M813" s="91"/>
      <c r="N813" s="92"/>
      <c r="O813" s="91"/>
      <c r="Q813" s="91"/>
    </row>
    <row r="814" ht="15.75" customHeight="1">
      <c r="A814" s="89"/>
      <c r="M814" s="91"/>
      <c r="N814" s="92"/>
      <c r="O814" s="91"/>
      <c r="Q814" s="91"/>
    </row>
    <row r="815" ht="15.75" customHeight="1">
      <c r="A815" s="89"/>
      <c r="M815" s="91"/>
      <c r="N815" s="92"/>
      <c r="O815" s="91"/>
      <c r="Q815" s="91"/>
    </row>
    <row r="816" ht="15.75" customHeight="1">
      <c r="A816" s="89"/>
      <c r="M816" s="91"/>
      <c r="N816" s="92"/>
      <c r="O816" s="91"/>
      <c r="Q816" s="91"/>
    </row>
    <row r="817" ht="15.75" customHeight="1">
      <c r="A817" s="89"/>
      <c r="M817" s="91"/>
      <c r="N817" s="92"/>
      <c r="O817" s="91"/>
      <c r="Q817" s="91"/>
    </row>
    <row r="818" ht="15.75" customHeight="1">
      <c r="A818" s="89"/>
      <c r="M818" s="91"/>
      <c r="N818" s="92"/>
      <c r="O818" s="91"/>
      <c r="Q818" s="91"/>
    </row>
    <row r="819" ht="15.75" customHeight="1">
      <c r="A819" s="89"/>
      <c r="M819" s="91"/>
      <c r="N819" s="92"/>
      <c r="O819" s="91"/>
      <c r="Q819" s="91"/>
    </row>
    <row r="820" ht="15.75" customHeight="1">
      <c r="A820" s="89"/>
      <c r="M820" s="91"/>
      <c r="N820" s="92"/>
      <c r="O820" s="91"/>
      <c r="Q820" s="91"/>
    </row>
    <row r="821" ht="15.75" customHeight="1">
      <c r="A821" s="89"/>
      <c r="M821" s="91"/>
      <c r="N821" s="92"/>
      <c r="O821" s="91"/>
      <c r="Q821" s="91"/>
    </row>
    <row r="822" ht="15.75" customHeight="1">
      <c r="A822" s="89"/>
      <c r="M822" s="91"/>
      <c r="N822" s="92"/>
      <c r="O822" s="91"/>
      <c r="Q822" s="91"/>
    </row>
    <row r="823" ht="15.75" customHeight="1">
      <c r="A823" s="89"/>
      <c r="M823" s="91"/>
      <c r="N823" s="92"/>
      <c r="O823" s="91"/>
      <c r="Q823" s="91"/>
    </row>
    <row r="824" ht="15.75" customHeight="1">
      <c r="A824" s="89"/>
      <c r="M824" s="91"/>
      <c r="N824" s="92"/>
      <c r="O824" s="91"/>
      <c r="Q824" s="91"/>
    </row>
    <row r="825" ht="15.75" customHeight="1">
      <c r="A825" s="89"/>
      <c r="M825" s="91"/>
      <c r="N825" s="92"/>
      <c r="O825" s="91"/>
      <c r="Q825" s="91"/>
    </row>
    <row r="826" ht="15.75" customHeight="1">
      <c r="A826" s="89"/>
      <c r="M826" s="91"/>
      <c r="N826" s="92"/>
      <c r="O826" s="91"/>
      <c r="Q826" s="91"/>
    </row>
    <row r="827" ht="15.75" customHeight="1">
      <c r="A827" s="89"/>
      <c r="M827" s="91"/>
      <c r="N827" s="92"/>
      <c r="O827" s="91"/>
      <c r="Q827" s="91"/>
    </row>
    <row r="828" ht="15.75" customHeight="1">
      <c r="A828" s="89"/>
      <c r="M828" s="91"/>
      <c r="N828" s="92"/>
      <c r="O828" s="91"/>
      <c r="Q828" s="91"/>
    </row>
    <row r="829" ht="15.75" customHeight="1">
      <c r="A829" s="89"/>
      <c r="M829" s="91"/>
      <c r="N829" s="92"/>
      <c r="O829" s="91"/>
      <c r="Q829" s="91"/>
    </row>
    <row r="830" ht="15.75" customHeight="1">
      <c r="A830" s="89"/>
      <c r="M830" s="91"/>
      <c r="N830" s="92"/>
      <c r="O830" s="91"/>
      <c r="Q830" s="91"/>
    </row>
    <row r="831" ht="15.75" customHeight="1">
      <c r="A831" s="89"/>
      <c r="M831" s="91"/>
      <c r="N831" s="92"/>
      <c r="O831" s="91"/>
      <c r="Q831" s="91"/>
    </row>
    <row r="832" ht="15.75" customHeight="1">
      <c r="A832" s="89"/>
      <c r="M832" s="91"/>
      <c r="N832" s="92"/>
      <c r="O832" s="91"/>
      <c r="Q832" s="91"/>
    </row>
    <row r="833" ht="15.75" customHeight="1">
      <c r="A833" s="89"/>
      <c r="M833" s="91"/>
      <c r="N833" s="92"/>
      <c r="O833" s="91"/>
      <c r="Q833" s="91"/>
    </row>
    <row r="834" ht="15.75" customHeight="1">
      <c r="A834" s="89"/>
      <c r="M834" s="91"/>
      <c r="N834" s="92"/>
      <c r="O834" s="91"/>
      <c r="Q834" s="91"/>
    </row>
    <row r="835" ht="15.75" customHeight="1">
      <c r="A835" s="89"/>
      <c r="M835" s="91"/>
      <c r="N835" s="92"/>
      <c r="O835" s="91"/>
      <c r="Q835" s="91"/>
    </row>
    <row r="836" ht="15.75" customHeight="1">
      <c r="A836" s="89"/>
      <c r="M836" s="91"/>
      <c r="N836" s="92"/>
      <c r="O836" s="91"/>
      <c r="Q836" s="91"/>
    </row>
    <row r="837" ht="15.75" customHeight="1">
      <c r="A837" s="89"/>
      <c r="M837" s="91"/>
      <c r="N837" s="92"/>
      <c r="O837" s="91"/>
      <c r="Q837" s="91"/>
    </row>
    <row r="838" ht="15.75" customHeight="1">
      <c r="A838" s="89"/>
      <c r="M838" s="91"/>
      <c r="N838" s="92"/>
      <c r="O838" s="91"/>
      <c r="Q838" s="91"/>
    </row>
    <row r="839" ht="15.75" customHeight="1">
      <c r="A839" s="89"/>
      <c r="M839" s="91"/>
      <c r="N839" s="92"/>
      <c r="O839" s="91"/>
      <c r="Q839" s="91"/>
    </row>
    <row r="840" ht="15.75" customHeight="1">
      <c r="A840" s="89"/>
      <c r="M840" s="91"/>
      <c r="N840" s="92"/>
      <c r="O840" s="91"/>
      <c r="Q840" s="91"/>
    </row>
    <row r="841" ht="15.75" customHeight="1">
      <c r="A841" s="89"/>
      <c r="M841" s="91"/>
      <c r="N841" s="92"/>
      <c r="O841" s="91"/>
      <c r="Q841" s="91"/>
    </row>
    <row r="842" ht="15.75" customHeight="1">
      <c r="A842" s="89"/>
      <c r="M842" s="91"/>
      <c r="N842" s="92"/>
      <c r="O842" s="91"/>
      <c r="Q842" s="91"/>
    </row>
    <row r="843" ht="15.75" customHeight="1">
      <c r="A843" s="89"/>
      <c r="M843" s="91"/>
      <c r="N843" s="92"/>
      <c r="O843" s="91"/>
      <c r="Q843" s="91"/>
    </row>
    <row r="844" ht="15.75" customHeight="1">
      <c r="A844" s="89"/>
      <c r="M844" s="91"/>
      <c r="N844" s="92"/>
      <c r="O844" s="91"/>
      <c r="Q844" s="91"/>
    </row>
    <row r="845" ht="15.75" customHeight="1">
      <c r="A845" s="89"/>
      <c r="M845" s="91"/>
      <c r="N845" s="92"/>
      <c r="O845" s="91"/>
      <c r="Q845" s="91"/>
    </row>
    <row r="846" ht="15.75" customHeight="1">
      <c r="A846" s="89"/>
      <c r="M846" s="91"/>
      <c r="N846" s="92"/>
      <c r="O846" s="91"/>
      <c r="Q846" s="91"/>
    </row>
    <row r="847" ht="15.75" customHeight="1">
      <c r="A847" s="89"/>
      <c r="M847" s="91"/>
      <c r="N847" s="92"/>
      <c r="O847" s="91"/>
      <c r="Q847" s="91"/>
    </row>
    <row r="848" ht="15.75" customHeight="1">
      <c r="A848" s="89"/>
      <c r="M848" s="91"/>
      <c r="N848" s="92"/>
      <c r="O848" s="91"/>
      <c r="Q848" s="91"/>
    </row>
    <row r="849" ht="15.75" customHeight="1">
      <c r="A849" s="89"/>
      <c r="M849" s="91"/>
      <c r="N849" s="92"/>
      <c r="O849" s="91"/>
      <c r="Q849" s="91"/>
    </row>
    <row r="850" ht="15.75" customHeight="1">
      <c r="A850" s="89"/>
      <c r="M850" s="91"/>
      <c r="N850" s="92"/>
      <c r="O850" s="91"/>
      <c r="Q850" s="91"/>
    </row>
    <row r="851" ht="15.75" customHeight="1">
      <c r="A851" s="89"/>
      <c r="M851" s="91"/>
      <c r="N851" s="92"/>
      <c r="O851" s="91"/>
      <c r="Q851" s="91"/>
    </row>
    <row r="852" ht="15.75" customHeight="1">
      <c r="A852" s="89"/>
      <c r="M852" s="91"/>
      <c r="N852" s="92"/>
      <c r="O852" s="91"/>
      <c r="Q852" s="91"/>
    </row>
    <row r="853" ht="15.75" customHeight="1">
      <c r="A853" s="89"/>
      <c r="M853" s="91"/>
      <c r="N853" s="92"/>
      <c r="O853" s="91"/>
      <c r="Q853" s="91"/>
    </row>
    <row r="854" ht="15.75" customHeight="1">
      <c r="A854" s="89"/>
      <c r="M854" s="91"/>
      <c r="N854" s="92"/>
      <c r="O854" s="91"/>
      <c r="Q854" s="91"/>
    </row>
    <row r="855" ht="15.75" customHeight="1">
      <c r="A855" s="89"/>
      <c r="M855" s="91"/>
      <c r="N855" s="92"/>
      <c r="O855" s="91"/>
      <c r="Q855" s="91"/>
    </row>
    <row r="856" ht="15.75" customHeight="1">
      <c r="A856" s="89"/>
      <c r="M856" s="91"/>
      <c r="N856" s="92"/>
      <c r="O856" s="91"/>
      <c r="Q856" s="91"/>
    </row>
    <row r="857" ht="15.75" customHeight="1">
      <c r="A857" s="89"/>
      <c r="M857" s="91"/>
      <c r="N857" s="92"/>
      <c r="O857" s="91"/>
      <c r="Q857" s="91"/>
    </row>
    <row r="858" ht="15.75" customHeight="1">
      <c r="A858" s="89"/>
      <c r="M858" s="91"/>
      <c r="N858" s="92"/>
      <c r="O858" s="91"/>
      <c r="Q858" s="91"/>
    </row>
    <row r="859" ht="15.75" customHeight="1">
      <c r="A859" s="89"/>
      <c r="M859" s="91"/>
      <c r="N859" s="92"/>
      <c r="O859" s="91"/>
      <c r="Q859" s="91"/>
    </row>
    <row r="860" ht="15.75" customHeight="1">
      <c r="A860" s="89"/>
      <c r="M860" s="91"/>
      <c r="N860" s="92"/>
      <c r="O860" s="91"/>
      <c r="Q860" s="91"/>
    </row>
    <row r="861" ht="15.75" customHeight="1">
      <c r="A861" s="89"/>
      <c r="M861" s="91"/>
      <c r="N861" s="92"/>
      <c r="O861" s="91"/>
      <c r="Q861" s="91"/>
    </row>
    <row r="862" ht="15.75" customHeight="1">
      <c r="A862" s="89"/>
      <c r="M862" s="91"/>
      <c r="N862" s="92"/>
      <c r="O862" s="91"/>
      <c r="Q862" s="91"/>
    </row>
    <row r="863" ht="15.75" customHeight="1">
      <c r="A863" s="89"/>
      <c r="M863" s="91"/>
      <c r="N863" s="92"/>
      <c r="O863" s="91"/>
      <c r="Q863" s="91"/>
    </row>
    <row r="864" ht="15.75" customHeight="1">
      <c r="A864" s="89"/>
      <c r="M864" s="91"/>
      <c r="N864" s="92"/>
      <c r="O864" s="91"/>
      <c r="Q864" s="91"/>
    </row>
    <row r="865" ht="15.75" customHeight="1">
      <c r="A865" s="89"/>
      <c r="M865" s="91"/>
      <c r="N865" s="92"/>
      <c r="O865" s="91"/>
      <c r="Q865" s="91"/>
    </row>
    <row r="866" ht="15.75" customHeight="1">
      <c r="A866" s="89"/>
      <c r="M866" s="91"/>
      <c r="N866" s="92"/>
      <c r="O866" s="91"/>
      <c r="Q866" s="91"/>
    </row>
    <row r="867" ht="15.75" customHeight="1">
      <c r="A867" s="89"/>
      <c r="M867" s="91"/>
      <c r="N867" s="92"/>
      <c r="O867" s="91"/>
      <c r="Q867" s="91"/>
    </row>
    <row r="868" ht="15.75" customHeight="1">
      <c r="A868" s="89"/>
      <c r="M868" s="91"/>
      <c r="N868" s="92"/>
      <c r="O868" s="91"/>
      <c r="Q868" s="91"/>
    </row>
    <row r="869" ht="15.75" customHeight="1">
      <c r="A869" s="89"/>
      <c r="M869" s="91"/>
      <c r="N869" s="92"/>
      <c r="O869" s="91"/>
      <c r="Q869" s="91"/>
    </row>
    <row r="870" ht="15.75" customHeight="1">
      <c r="A870" s="89"/>
      <c r="M870" s="91"/>
      <c r="N870" s="92"/>
      <c r="O870" s="91"/>
      <c r="Q870" s="91"/>
    </row>
    <row r="871" ht="15.75" customHeight="1">
      <c r="A871" s="89"/>
      <c r="M871" s="91"/>
      <c r="N871" s="92"/>
      <c r="O871" s="91"/>
      <c r="Q871" s="91"/>
    </row>
    <row r="872" ht="15.75" customHeight="1">
      <c r="A872" s="89"/>
      <c r="M872" s="91"/>
      <c r="N872" s="92"/>
      <c r="O872" s="91"/>
      <c r="Q872" s="91"/>
    </row>
    <row r="873" ht="15.75" customHeight="1">
      <c r="A873" s="89"/>
      <c r="M873" s="91"/>
      <c r="N873" s="92"/>
      <c r="O873" s="91"/>
      <c r="Q873" s="91"/>
    </row>
    <row r="874" ht="15.75" customHeight="1">
      <c r="A874" s="89"/>
      <c r="M874" s="91"/>
      <c r="N874" s="92"/>
      <c r="O874" s="91"/>
      <c r="Q874" s="91"/>
    </row>
    <row r="875" ht="15.75" customHeight="1">
      <c r="A875" s="89"/>
      <c r="M875" s="91"/>
      <c r="N875" s="92"/>
      <c r="O875" s="91"/>
      <c r="Q875" s="91"/>
    </row>
    <row r="876" ht="15.75" customHeight="1">
      <c r="A876" s="89"/>
      <c r="M876" s="91"/>
      <c r="N876" s="92"/>
      <c r="O876" s="91"/>
      <c r="Q876" s="91"/>
    </row>
    <row r="877" ht="15.75" customHeight="1">
      <c r="A877" s="89"/>
      <c r="M877" s="91"/>
      <c r="N877" s="92"/>
      <c r="O877" s="91"/>
      <c r="Q877" s="91"/>
    </row>
    <row r="878" ht="15.75" customHeight="1">
      <c r="A878" s="89"/>
      <c r="M878" s="91"/>
      <c r="N878" s="92"/>
      <c r="O878" s="91"/>
      <c r="Q878" s="91"/>
    </row>
    <row r="879" ht="15.75" customHeight="1">
      <c r="A879" s="89"/>
      <c r="M879" s="91"/>
      <c r="N879" s="92"/>
      <c r="O879" s="91"/>
      <c r="Q879" s="91"/>
    </row>
    <row r="880" ht="15.75" customHeight="1">
      <c r="A880" s="89"/>
      <c r="M880" s="91"/>
      <c r="N880" s="92"/>
      <c r="O880" s="91"/>
      <c r="Q880" s="91"/>
    </row>
    <row r="881" ht="15.75" customHeight="1">
      <c r="A881" s="89"/>
      <c r="M881" s="91"/>
      <c r="N881" s="92"/>
      <c r="O881" s="91"/>
      <c r="Q881" s="91"/>
    </row>
    <row r="882" ht="15.75" customHeight="1">
      <c r="A882" s="89"/>
      <c r="M882" s="91"/>
      <c r="N882" s="92"/>
      <c r="O882" s="91"/>
      <c r="Q882" s="91"/>
    </row>
    <row r="883" ht="15.75" customHeight="1">
      <c r="A883" s="89"/>
      <c r="M883" s="91"/>
      <c r="N883" s="92"/>
      <c r="O883" s="91"/>
      <c r="Q883" s="91"/>
    </row>
    <row r="884" ht="15.75" customHeight="1">
      <c r="A884" s="89"/>
      <c r="M884" s="91"/>
      <c r="N884" s="92"/>
      <c r="O884" s="91"/>
      <c r="Q884" s="91"/>
    </row>
    <row r="885" ht="15.75" customHeight="1">
      <c r="A885" s="89"/>
      <c r="M885" s="91"/>
      <c r="N885" s="92"/>
      <c r="O885" s="91"/>
      <c r="Q885" s="91"/>
    </row>
    <row r="886" ht="15.75" customHeight="1">
      <c r="A886" s="89"/>
      <c r="M886" s="91"/>
      <c r="N886" s="92"/>
      <c r="O886" s="91"/>
      <c r="Q886" s="91"/>
    </row>
    <row r="887" ht="15.75" customHeight="1">
      <c r="A887" s="89"/>
      <c r="M887" s="91"/>
      <c r="N887" s="92"/>
      <c r="O887" s="91"/>
      <c r="Q887" s="91"/>
    </row>
    <row r="888" ht="15.75" customHeight="1">
      <c r="A888" s="89"/>
      <c r="M888" s="91"/>
      <c r="N888" s="92"/>
      <c r="O888" s="91"/>
      <c r="Q888" s="91"/>
    </row>
    <row r="889" ht="15.75" customHeight="1">
      <c r="A889" s="89"/>
      <c r="M889" s="91"/>
      <c r="N889" s="92"/>
      <c r="O889" s="91"/>
      <c r="Q889" s="91"/>
    </row>
    <row r="890" ht="15.75" customHeight="1">
      <c r="A890" s="89"/>
      <c r="M890" s="91"/>
      <c r="N890" s="92"/>
      <c r="O890" s="91"/>
      <c r="Q890" s="91"/>
    </row>
    <row r="891" ht="15.75" customHeight="1">
      <c r="A891" s="89"/>
      <c r="M891" s="91"/>
      <c r="N891" s="92"/>
      <c r="O891" s="91"/>
      <c r="Q891" s="91"/>
    </row>
    <row r="892" ht="15.75" customHeight="1">
      <c r="A892" s="89"/>
      <c r="M892" s="91"/>
      <c r="N892" s="92"/>
      <c r="O892" s="91"/>
      <c r="Q892" s="91"/>
    </row>
    <row r="893" ht="15.75" customHeight="1">
      <c r="A893" s="89"/>
      <c r="M893" s="91"/>
      <c r="N893" s="92"/>
      <c r="O893" s="91"/>
      <c r="Q893" s="91"/>
    </row>
    <row r="894" ht="15.75" customHeight="1">
      <c r="A894" s="89"/>
      <c r="M894" s="91"/>
      <c r="N894" s="92"/>
      <c r="O894" s="91"/>
      <c r="Q894" s="91"/>
    </row>
    <row r="895" ht="15.75" customHeight="1">
      <c r="A895" s="89"/>
      <c r="M895" s="91"/>
      <c r="N895" s="92"/>
      <c r="O895" s="91"/>
      <c r="Q895" s="91"/>
    </row>
    <row r="896" ht="15.75" customHeight="1">
      <c r="A896" s="89"/>
      <c r="M896" s="91"/>
      <c r="N896" s="92"/>
      <c r="O896" s="91"/>
      <c r="Q896" s="91"/>
    </row>
    <row r="897" ht="15.75" customHeight="1">
      <c r="A897" s="89"/>
      <c r="M897" s="91"/>
      <c r="N897" s="92"/>
      <c r="O897" s="91"/>
      <c r="Q897" s="91"/>
    </row>
    <row r="898" ht="15.75" customHeight="1">
      <c r="A898" s="89"/>
      <c r="M898" s="91"/>
      <c r="N898" s="92"/>
      <c r="O898" s="91"/>
      <c r="Q898" s="91"/>
    </row>
    <row r="899" ht="15.75" customHeight="1">
      <c r="A899" s="89"/>
      <c r="M899" s="91"/>
      <c r="N899" s="92"/>
      <c r="O899" s="91"/>
      <c r="Q899" s="91"/>
    </row>
    <row r="900" ht="15.75" customHeight="1">
      <c r="A900" s="89"/>
      <c r="M900" s="91"/>
      <c r="N900" s="92"/>
      <c r="O900" s="91"/>
      <c r="Q900" s="91"/>
    </row>
    <row r="901" ht="15.75" customHeight="1">
      <c r="A901" s="89"/>
      <c r="M901" s="91"/>
      <c r="N901" s="92"/>
      <c r="O901" s="91"/>
      <c r="Q901" s="91"/>
    </row>
    <row r="902" ht="15.75" customHeight="1">
      <c r="A902" s="89"/>
      <c r="M902" s="91"/>
      <c r="N902" s="92"/>
      <c r="O902" s="91"/>
      <c r="Q902" s="91"/>
    </row>
    <row r="903" ht="15.75" customHeight="1">
      <c r="A903" s="89"/>
      <c r="M903" s="91"/>
      <c r="N903" s="92"/>
      <c r="O903" s="91"/>
      <c r="Q903" s="91"/>
    </row>
    <row r="904" ht="15.75" customHeight="1">
      <c r="A904" s="89"/>
      <c r="M904" s="91"/>
      <c r="N904" s="92"/>
      <c r="O904" s="91"/>
      <c r="Q904" s="91"/>
    </row>
    <row r="905" ht="15.75" customHeight="1">
      <c r="A905" s="89"/>
      <c r="M905" s="91"/>
      <c r="N905" s="92"/>
      <c r="O905" s="91"/>
      <c r="Q905" s="91"/>
    </row>
    <row r="906" ht="15.75" customHeight="1">
      <c r="A906" s="89"/>
      <c r="M906" s="91"/>
      <c r="N906" s="92"/>
      <c r="O906" s="91"/>
      <c r="Q906" s="91"/>
    </row>
    <row r="907" ht="15.75" customHeight="1">
      <c r="A907" s="89"/>
      <c r="M907" s="91"/>
      <c r="N907" s="92"/>
      <c r="O907" s="91"/>
      <c r="Q907" s="91"/>
    </row>
    <row r="908" ht="15.75" customHeight="1">
      <c r="A908" s="89"/>
      <c r="M908" s="91"/>
      <c r="N908" s="92"/>
      <c r="O908" s="91"/>
      <c r="Q908" s="91"/>
    </row>
    <row r="909" ht="15.75" customHeight="1">
      <c r="A909" s="89"/>
      <c r="M909" s="91"/>
      <c r="N909" s="92"/>
      <c r="O909" s="91"/>
      <c r="Q909" s="91"/>
    </row>
    <row r="910" ht="15.75" customHeight="1">
      <c r="A910" s="89"/>
      <c r="M910" s="91"/>
      <c r="N910" s="92"/>
      <c r="O910" s="91"/>
      <c r="Q910" s="91"/>
    </row>
    <row r="911" ht="15.75" customHeight="1">
      <c r="A911" s="89"/>
      <c r="M911" s="91"/>
      <c r="N911" s="92"/>
      <c r="O911" s="91"/>
      <c r="Q911" s="91"/>
    </row>
    <row r="912" ht="15.75" customHeight="1">
      <c r="A912" s="89"/>
      <c r="M912" s="91"/>
      <c r="N912" s="92"/>
      <c r="O912" s="91"/>
      <c r="Q912" s="91"/>
    </row>
    <row r="913" ht="15.75" customHeight="1">
      <c r="A913" s="89"/>
      <c r="M913" s="91"/>
      <c r="N913" s="92"/>
      <c r="O913" s="91"/>
      <c r="Q913" s="91"/>
    </row>
    <row r="914" ht="15.75" customHeight="1">
      <c r="A914" s="89"/>
      <c r="M914" s="91"/>
      <c r="N914" s="92"/>
      <c r="O914" s="91"/>
      <c r="Q914" s="91"/>
    </row>
    <row r="915" ht="15.75" customHeight="1">
      <c r="A915" s="89"/>
      <c r="M915" s="91"/>
      <c r="N915" s="92"/>
      <c r="O915" s="91"/>
      <c r="Q915" s="91"/>
    </row>
    <row r="916" ht="15.75" customHeight="1">
      <c r="A916" s="89"/>
      <c r="M916" s="91"/>
      <c r="N916" s="92"/>
      <c r="O916" s="91"/>
      <c r="Q916" s="91"/>
    </row>
    <row r="917" ht="15.75" customHeight="1">
      <c r="A917" s="89"/>
      <c r="M917" s="91"/>
      <c r="N917" s="92"/>
      <c r="O917" s="91"/>
      <c r="Q917" s="91"/>
    </row>
    <row r="918" ht="15.75" customHeight="1">
      <c r="A918" s="89"/>
      <c r="M918" s="91"/>
      <c r="N918" s="92"/>
      <c r="O918" s="91"/>
      <c r="Q918" s="91"/>
    </row>
    <row r="919" ht="15.75" customHeight="1">
      <c r="A919" s="89"/>
      <c r="M919" s="91"/>
      <c r="N919" s="92"/>
      <c r="O919" s="91"/>
      <c r="Q919" s="91"/>
    </row>
    <row r="920" ht="15.75" customHeight="1">
      <c r="A920" s="89"/>
      <c r="M920" s="91"/>
      <c r="N920" s="92"/>
      <c r="O920" s="91"/>
      <c r="Q920" s="91"/>
    </row>
    <row r="921" ht="15.75" customHeight="1">
      <c r="A921" s="89"/>
      <c r="M921" s="91"/>
      <c r="N921" s="92"/>
      <c r="O921" s="91"/>
      <c r="Q921" s="91"/>
    </row>
    <row r="922" ht="15.75" customHeight="1">
      <c r="A922" s="89"/>
      <c r="M922" s="91"/>
      <c r="N922" s="92"/>
      <c r="O922" s="91"/>
      <c r="Q922" s="91"/>
    </row>
    <row r="923" ht="15.75" customHeight="1">
      <c r="A923" s="89"/>
      <c r="M923" s="91"/>
      <c r="N923" s="92"/>
      <c r="O923" s="91"/>
      <c r="Q923" s="91"/>
    </row>
    <row r="924" ht="15.75" customHeight="1">
      <c r="A924" s="89"/>
      <c r="M924" s="91"/>
      <c r="N924" s="92"/>
      <c r="O924" s="91"/>
      <c r="Q924" s="91"/>
    </row>
    <row r="925" ht="15.75" customHeight="1">
      <c r="A925" s="89"/>
      <c r="M925" s="91"/>
      <c r="N925" s="92"/>
      <c r="O925" s="91"/>
      <c r="Q925" s="91"/>
    </row>
    <row r="926" ht="15.75" customHeight="1">
      <c r="A926" s="89"/>
      <c r="M926" s="91"/>
      <c r="N926" s="92"/>
      <c r="O926" s="91"/>
      <c r="Q926" s="91"/>
    </row>
    <row r="927" ht="15.75" customHeight="1">
      <c r="A927" s="89"/>
      <c r="M927" s="91"/>
      <c r="N927" s="92"/>
      <c r="O927" s="91"/>
      <c r="Q927" s="91"/>
    </row>
    <row r="928" ht="15.75" customHeight="1">
      <c r="A928" s="89"/>
      <c r="M928" s="91"/>
      <c r="N928" s="92"/>
      <c r="O928" s="91"/>
      <c r="Q928" s="91"/>
    </row>
    <row r="929" ht="15.75" customHeight="1">
      <c r="A929" s="89"/>
      <c r="M929" s="91"/>
      <c r="N929" s="92"/>
      <c r="O929" s="91"/>
      <c r="Q929" s="91"/>
    </row>
    <row r="930" ht="15.75" customHeight="1">
      <c r="A930" s="89"/>
      <c r="M930" s="91"/>
      <c r="N930" s="92"/>
      <c r="O930" s="91"/>
      <c r="Q930" s="91"/>
    </row>
    <row r="931" ht="15.75" customHeight="1">
      <c r="A931" s="89"/>
      <c r="M931" s="91"/>
      <c r="N931" s="92"/>
      <c r="O931" s="91"/>
      <c r="Q931" s="91"/>
    </row>
    <row r="932" ht="15.75" customHeight="1">
      <c r="A932" s="89"/>
      <c r="M932" s="91"/>
      <c r="N932" s="92"/>
      <c r="O932" s="91"/>
      <c r="Q932" s="91"/>
    </row>
    <row r="933" ht="15.75" customHeight="1">
      <c r="A933" s="89"/>
      <c r="M933" s="91"/>
      <c r="N933" s="92"/>
      <c r="O933" s="91"/>
      <c r="Q933" s="91"/>
    </row>
    <row r="934" ht="15.75" customHeight="1">
      <c r="A934" s="89"/>
      <c r="M934" s="91"/>
      <c r="N934" s="92"/>
      <c r="O934" s="91"/>
      <c r="Q934" s="91"/>
    </row>
    <row r="935" ht="15.75" customHeight="1">
      <c r="A935" s="89"/>
      <c r="M935" s="91"/>
      <c r="N935" s="92"/>
      <c r="O935" s="91"/>
      <c r="Q935" s="91"/>
    </row>
    <row r="936" ht="15.75" customHeight="1">
      <c r="A936" s="89"/>
      <c r="M936" s="91"/>
      <c r="N936" s="92"/>
      <c r="O936" s="91"/>
      <c r="Q936" s="91"/>
    </row>
    <row r="937" ht="15.75" customHeight="1">
      <c r="A937" s="89"/>
      <c r="M937" s="91"/>
      <c r="N937" s="92"/>
      <c r="O937" s="91"/>
      <c r="Q937" s="91"/>
    </row>
    <row r="938" ht="15.75" customHeight="1">
      <c r="A938" s="89"/>
      <c r="M938" s="91"/>
      <c r="N938" s="92"/>
      <c r="O938" s="91"/>
      <c r="Q938" s="91"/>
    </row>
    <row r="939" ht="15.75" customHeight="1">
      <c r="A939" s="89"/>
      <c r="M939" s="91"/>
      <c r="N939" s="92"/>
      <c r="O939" s="91"/>
      <c r="Q939" s="91"/>
    </row>
    <row r="940" ht="15.75" customHeight="1">
      <c r="A940" s="89"/>
      <c r="M940" s="91"/>
      <c r="N940" s="92"/>
      <c r="O940" s="91"/>
      <c r="Q940" s="91"/>
    </row>
    <row r="941" ht="15.75" customHeight="1">
      <c r="A941" s="89"/>
      <c r="M941" s="91"/>
      <c r="N941" s="92"/>
      <c r="O941" s="91"/>
      <c r="Q941" s="91"/>
    </row>
    <row r="942" ht="15.75" customHeight="1">
      <c r="A942" s="89"/>
      <c r="M942" s="91"/>
      <c r="N942" s="92"/>
      <c r="O942" s="91"/>
      <c r="Q942" s="91"/>
    </row>
    <row r="943" ht="15.75" customHeight="1">
      <c r="A943" s="89"/>
      <c r="M943" s="91"/>
      <c r="N943" s="92"/>
      <c r="O943" s="91"/>
      <c r="Q943" s="91"/>
    </row>
    <row r="944" ht="15.75" customHeight="1">
      <c r="A944" s="89"/>
      <c r="M944" s="91"/>
      <c r="N944" s="92"/>
      <c r="O944" s="91"/>
      <c r="Q944" s="91"/>
    </row>
    <row r="945" ht="15.75" customHeight="1">
      <c r="A945" s="89"/>
      <c r="M945" s="91"/>
      <c r="N945" s="92"/>
      <c r="O945" s="91"/>
      <c r="Q945" s="91"/>
    </row>
    <row r="946" ht="15.75" customHeight="1">
      <c r="A946" s="89"/>
      <c r="M946" s="91"/>
      <c r="N946" s="92"/>
      <c r="O946" s="91"/>
      <c r="Q946" s="91"/>
    </row>
    <row r="947" ht="15.75" customHeight="1">
      <c r="A947" s="89"/>
      <c r="M947" s="91"/>
      <c r="N947" s="92"/>
      <c r="O947" s="91"/>
      <c r="Q947" s="91"/>
    </row>
    <row r="948" ht="15.75" customHeight="1">
      <c r="A948" s="89"/>
      <c r="M948" s="91"/>
      <c r="N948" s="92"/>
      <c r="O948" s="91"/>
      <c r="Q948" s="91"/>
    </row>
    <row r="949" ht="15.75" customHeight="1">
      <c r="A949" s="89"/>
      <c r="M949" s="91"/>
      <c r="N949" s="92"/>
      <c r="O949" s="91"/>
      <c r="Q949" s="91"/>
    </row>
    <row r="950" ht="15.75" customHeight="1">
      <c r="A950" s="89"/>
      <c r="M950" s="91"/>
      <c r="N950" s="92"/>
      <c r="O950" s="91"/>
      <c r="Q950" s="91"/>
    </row>
    <row r="951" ht="15.75" customHeight="1">
      <c r="A951" s="89"/>
      <c r="M951" s="91"/>
      <c r="N951" s="92"/>
      <c r="O951" s="91"/>
      <c r="Q951" s="91"/>
    </row>
    <row r="952" ht="15.75" customHeight="1">
      <c r="A952" s="89"/>
      <c r="M952" s="91"/>
      <c r="N952" s="92"/>
      <c r="O952" s="91"/>
      <c r="Q952" s="91"/>
    </row>
    <row r="953" ht="15.75" customHeight="1">
      <c r="A953" s="89"/>
      <c r="M953" s="91"/>
      <c r="N953" s="92"/>
      <c r="O953" s="91"/>
      <c r="Q953" s="91"/>
    </row>
    <row r="954" ht="15.75" customHeight="1">
      <c r="A954" s="89"/>
      <c r="M954" s="91"/>
      <c r="N954" s="92"/>
      <c r="O954" s="91"/>
      <c r="Q954" s="91"/>
    </row>
    <row r="955" ht="15.75" customHeight="1">
      <c r="A955" s="89"/>
      <c r="M955" s="91"/>
      <c r="N955" s="92"/>
      <c r="O955" s="91"/>
      <c r="Q955" s="91"/>
    </row>
    <row r="956" ht="15.75" customHeight="1">
      <c r="A956" s="89"/>
      <c r="M956" s="91"/>
      <c r="N956" s="92"/>
      <c r="O956" s="91"/>
      <c r="Q956" s="91"/>
    </row>
    <row r="957" ht="15.75" customHeight="1">
      <c r="A957" s="89"/>
      <c r="M957" s="91"/>
      <c r="N957" s="92"/>
      <c r="O957" s="91"/>
      <c r="Q957" s="91"/>
    </row>
    <row r="958" ht="15.75" customHeight="1">
      <c r="A958" s="89"/>
      <c r="M958" s="91"/>
      <c r="N958" s="92"/>
      <c r="O958" s="91"/>
      <c r="Q958" s="91"/>
    </row>
    <row r="959" ht="15.75" customHeight="1">
      <c r="A959" s="89"/>
      <c r="M959" s="91"/>
      <c r="N959" s="92"/>
      <c r="O959" s="91"/>
      <c r="Q959" s="91"/>
    </row>
    <row r="960" ht="15.75" customHeight="1">
      <c r="A960" s="89"/>
      <c r="M960" s="91"/>
      <c r="N960" s="92"/>
      <c r="O960" s="91"/>
      <c r="Q960" s="91"/>
    </row>
    <row r="961" ht="15.75" customHeight="1">
      <c r="A961" s="89"/>
      <c r="M961" s="91"/>
      <c r="N961" s="92"/>
      <c r="O961" s="91"/>
      <c r="Q961" s="91"/>
    </row>
    <row r="962" ht="15.75" customHeight="1">
      <c r="A962" s="89"/>
      <c r="M962" s="91"/>
      <c r="N962" s="92"/>
      <c r="O962" s="91"/>
      <c r="Q962" s="91"/>
    </row>
    <row r="963" ht="15.75" customHeight="1">
      <c r="A963" s="89"/>
      <c r="M963" s="91"/>
      <c r="N963" s="92"/>
      <c r="O963" s="91"/>
      <c r="Q963" s="91"/>
    </row>
    <row r="964" ht="15.75" customHeight="1">
      <c r="A964" s="89"/>
      <c r="M964" s="91"/>
      <c r="N964" s="92"/>
      <c r="O964" s="91"/>
      <c r="Q964" s="91"/>
    </row>
    <row r="965" ht="15.75" customHeight="1">
      <c r="A965" s="89"/>
      <c r="M965" s="91"/>
      <c r="N965" s="92"/>
      <c r="O965" s="91"/>
      <c r="Q965" s="91"/>
    </row>
    <row r="966" ht="15.75" customHeight="1">
      <c r="A966" s="89"/>
      <c r="M966" s="91"/>
      <c r="N966" s="92"/>
      <c r="O966" s="91"/>
      <c r="Q966" s="91"/>
    </row>
    <row r="967" ht="15.75" customHeight="1">
      <c r="A967" s="89"/>
      <c r="M967" s="91"/>
      <c r="N967" s="92"/>
      <c r="O967" s="91"/>
      <c r="Q967" s="91"/>
    </row>
    <row r="968" ht="15.75" customHeight="1">
      <c r="A968" s="89"/>
      <c r="M968" s="91"/>
      <c r="N968" s="92"/>
      <c r="O968" s="91"/>
      <c r="Q968" s="91"/>
    </row>
    <row r="969" ht="15.75" customHeight="1">
      <c r="A969" s="89"/>
      <c r="M969" s="91"/>
      <c r="N969" s="92"/>
      <c r="O969" s="91"/>
      <c r="Q969" s="91"/>
    </row>
    <row r="970" ht="15.75" customHeight="1">
      <c r="A970" s="89"/>
      <c r="M970" s="91"/>
      <c r="N970" s="92"/>
      <c r="O970" s="91"/>
      <c r="Q970" s="91"/>
    </row>
    <row r="971" ht="15.75" customHeight="1">
      <c r="A971" s="89"/>
      <c r="M971" s="91"/>
      <c r="N971" s="92"/>
      <c r="O971" s="91"/>
      <c r="Q971" s="91"/>
    </row>
    <row r="972" ht="15.75" customHeight="1">
      <c r="A972" s="89"/>
      <c r="M972" s="91"/>
      <c r="N972" s="92"/>
      <c r="O972" s="91"/>
      <c r="Q972" s="91"/>
    </row>
    <row r="973" ht="15.75" customHeight="1">
      <c r="A973" s="89"/>
      <c r="M973" s="91"/>
      <c r="N973" s="92"/>
      <c r="O973" s="91"/>
      <c r="Q973" s="91"/>
    </row>
    <row r="974" ht="15.75" customHeight="1">
      <c r="A974" s="89"/>
      <c r="M974" s="91"/>
      <c r="N974" s="92"/>
      <c r="O974" s="91"/>
      <c r="Q974" s="91"/>
    </row>
    <row r="975" ht="15.75" customHeight="1">
      <c r="A975" s="89"/>
      <c r="M975" s="91"/>
      <c r="N975" s="92"/>
      <c r="O975" s="91"/>
      <c r="Q975" s="91"/>
    </row>
    <row r="976" ht="15.75" customHeight="1">
      <c r="A976" s="89"/>
      <c r="M976" s="91"/>
      <c r="N976" s="92"/>
      <c r="O976" s="91"/>
      <c r="Q976" s="91"/>
    </row>
    <row r="977" ht="15.75" customHeight="1">
      <c r="A977" s="89"/>
      <c r="M977" s="91"/>
      <c r="N977" s="92"/>
      <c r="O977" s="91"/>
      <c r="Q977" s="91"/>
    </row>
    <row r="978" ht="15.75" customHeight="1">
      <c r="A978" s="89"/>
      <c r="M978" s="91"/>
      <c r="N978" s="92"/>
      <c r="O978" s="91"/>
      <c r="Q978" s="91"/>
    </row>
    <row r="979" ht="15.75" customHeight="1">
      <c r="A979" s="89"/>
      <c r="M979" s="91"/>
      <c r="N979" s="92"/>
      <c r="O979" s="91"/>
      <c r="Q979" s="91"/>
    </row>
    <row r="980" ht="15.75" customHeight="1">
      <c r="A980" s="89"/>
      <c r="M980" s="91"/>
      <c r="N980" s="92"/>
      <c r="O980" s="91"/>
      <c r="Q980" s="91"/>
    </row>
    <row r="981" ht="15.75" customHeight="1">
      <c r="A981" s="89"/>
      <c r="M981" s="91"/>
      <c r="N981" s="92"/>
      <c r="O981" s="91"/>
      <c r="Q981" s="91"/>
    </row>
    <row r="982" ht="15.75" customHeight="1">
      <c r="A982" s="89"/>
      <c r="M982" s="91"/>
      <c r="N982" s="92"/>
      <c r="O982" s="91"/>
      <c r="Q982" s="91"/>
    </row>
    <row r="983" ht="15.75" customHeight="1">
      <c r="A983" s="89"/>
      <c r="M983" s="91"/>
      <c r="N983" s="92"/>
      <c r="O983" s="91"/>
      <c r="Q983" s="91"/>
    </row>
    <row r="984" ht="15.75" customHeight="1">
      <c r="A984" s="89"/>
      <c r="M984" s="91"/>
      <c r="N984" s="92"/>
      <c r="O984" s="91"/>
      <c r="Q984" s="91"/>
    </row>
    <row r="985" ht="15.75" customHeight="1">
      <c r="A985" s="89"/>
      <c r="M985" s="91"/>
      <c r="N985" s="92"/>
      <c r="O985" s="91"/>
      <c r="Q985" s="91"/>
    </row>
    <row r="986" ht="15.75" customHeight="1">
      <c r="A986" s="89"/>
      <c r="M986" s="91"/>
      <c r="N986" s="92"/>
      <c r="O986" s="91"/>
      <c r="Q986" s="91"/>
    </row>
    <row r="987" ht="15.75" customHeight="1">
      <c r="A987" s="89"/>
      <c r="M987" s="91"/>
      <c r="N987" s="92"/>
      <c r="O987" s="91"/>
      <c r="Q987" s="91"/>
    </row>
    <row r="988" ht="15.75" customHeight="1">
      <c r="A988" s="89"/>
      <c r="M988" s="91"/>
      <c r="N988" s="92"/>
      <c r="O988" s="91"/>
      <c r="Q988" s="91"/>
    </row>
    <row r="989" ht="15.75" customHeight="1">
      <c r="A989" s="89"/>
      <c r="M989" s="91"/>
      <c r="N989" s="92"/>
      <c r="O989" s="91"/>
      <c r="Q989" s="91"/>
    </row>
    <row r="990" ht="15.75" customHeight="1">
      <c r="A990" s="89"/>
      <c r="M990" s="91"/>
      <c r="N990" s="92"/>
      <c r="O990" s="91"/>
      <c r="Q990" s="91"/>
    </row>
    <row r="991" ht="15.75" customHeight="1">
      <c r="A991" s="89"/>
      <c r="M991" s="91"/>
      <c r="N991" s="92"/>
      <c r="O991" s="91"/>
      <c r="Q991" s="91"/>
    </row>
    <row r="992" ht="15.75" customHeight="1">
      <c r="A992" s="89"/>
      <c r="M992" s="91"/>
      <c r="N992" s="92"/>
      <c r="O992" s="91"/>
      <c r="Q992" s="91"/>
    </row>
    <row r="993" ht="15.75" customHeight="1">
      <c r="A993" s="89"/>
      <c r="M993" s="91"/>
      <c r="N993" s="92"/>
      <c r="O993" s="91"/>
      <c r="Q993" s="91"/>
    </row>
    <row r="994" ht="15.75" customHeight="1">
      <c r="A994" s="89"/>
      <c r="M994" s="91"/>
      <c r="N994" s="92"/>
      <c r="O994" s="91"/>
      <c r="Q994" s="91"/>
    </row>
    <row r="995" ht="15.75" customHeight="1">
      <c r="A995" s="89"/>
      <c r="M995" s="91"/>
      <c r="N995" s="92"/>
      <c r="O995" s="91"/>
      <c r="Q995" s="91"/>
    </row>
    <row r="996" ht="15.75" customHeight="1">
      <c r="A996" s="89"/>
      <c r="M996" s="91"/>
      <c r="N996" s="92"/>
      <c r="O996" s="91"/>
      <c r="Q996" s="91"/>
    </row>
    <row r="997" ht="15.75" customHeight="1">
      <c r="A997" s="89"/>
      <c r="M997" s="91"/>
      <c r="N997" s="92"/>
      <c r="O997" s="91"/>
      <c r="Q997" s="91"/>
    </row>
    <row r="998" ht="15.75" customHeight="1">
      <c r="A998" s="89"/>
      <c r="M998" s="91"/>
      <c r="N998" s="92"/>
      <c r="O998" s="91"/>
      <c r="Q998" s="91"/>
    </row>
    <row r="999" ht="15.75" customHeight="1">
      <c r="A999" s="89"/>
      <c r="M999" s="91"/>
      <c r="N999" s="92"/>
      <c r="O999" s="91"/>
      <c r="Q999" s="91"/>
    </row>
    <row r="1000" ht="15.75" customHeight="1">
      <c r="A1000" s="89"/>
      <c r="M1000" s="91"/>
      <c r="N1000" s="92"/>
      <c r="O1000" s="91"/>
      <c r="Q1000" s="91"/>
    </row>
    <row r="1001" ht="15.75" customHeight="1">
      <c r="A1001" s="89"/>
      <c r="M1001" s="91"/>
      <c r="N1001" s="92"/>
      <c r="O1001" s="91"/>
      <c r="Q1001" s="91"/>
    </row>
    <row r="1002" ht="15.75" customHeight="1">
      <c r="A1002" s="89"/>
      <c r="M1002" s="91"/>
      <c r="N1002" s="92"/>
      <c r="O1002" s="91"/>
      <c r="Q1002" s="91"/>
    </row>
    <row r="1003" ht="15.75" customHeight="1">
      <c r="A1003" s="89"/>
      <c r="M1003" s="91"/>
      <c r="N1003" s="92"/>
      <c r="O1003" s="91"/>
      <c r="Q1003" s="91"/>
    </row>
    <row r="1004" ht="15.75" customHeight="1">
      <c r="A1004" s="89"/>
      <c r="M1004" s="91"/>
      <c r="N1004" s="92"/>
      <c r="O1004" s="91"/>
      <c r="Q1004" s="91"/>
    </row>
    <row r="1005" ht="15.75" customHeight="1">
      <c r="A1005" s="89"/>
      <c r="M1005" s="91"/>
      <c r="N1005" s="92"/>
      <c r="O1005" s="91"/>
      <c r="Q1005" s="91"/>
    </row>
    <row r="1006" ht="15.75" customHeight="1">
      <c r="A1006" s="89"/>
      <c r="M1006" s="91"/>
      <c r="N1006" s="92"/>
      <c r="O1006" s="91"/>
      <c r="Q1006" s="91"/>
    </row>
    <row r="1007" ht="15.75" customHeight="1">
      <c r="A1007" s="89"/>
      <c r="M1007" s="91"/>
      <c r="N1007" s="92"/>
      <c r="O1007" s="91"/>
      <c r="Q1007" s="91"/>
    </row>
    <row r="1008" ht="15.75" customHeight="1">
      <c r="A1008" s="89"/>
      <c r="M1008" s="91"/>
      <c r="N1008" s="92"/>
      <c r="O1008" s="91"/>
      <c r="Q1008" s="91"/>
    </row>
    <row r="1009" ht="15.75" customHeight="1">
      <c r="A1009" s="89"/>
      <c r="M1009" s="91"/>
      <c r="N1009" s="92"/>
      <c r="O1009" s="91"/>
      <c r="Q1009" s="91"/>
    </row>
    <row r="1010" ht="15.75" customHeight="1">
      <c r="A1010" s="89"/>
      <c r="M1010" s="91"/>
      <c r="N1010" s="92"/>
      <c r="O1010" s="91"/>
      <c r="Q1010" s="91"/>
    </row>
    <row r="1011" ht="15.75" customHeight="1">
      <c r="A1011" s="89"/>
      <c r="M1011" s="91"/>
      <c r="N1011" s="92"/>
      <c r="O1011" s="91"/>
      <c r="Q1011" s="91"/>
    </row>
    <row r="1012" ht="15.75" customHeight="1">
      <c r="A1012" s="89"/>
      <c r="M1012" s="91"/>
      <c r="N1012" s="92"/>
      <c r="O1012" s="91"/>
      <c r="Q1012" s="91"/>
    </row>
    <row r="1013" ht="15.75" customHeight="1">
      <c r="A1013" s="89"/>
      <c r="M1013" s="91"/>
      <c r="N1013" s="92"/>
      <c r="O1013" s="91"/>
      <c r="Q1013" s="91"/>
    </row>
    <row r="1014" ht="15.75" customHeight="1">
      <c r="A1014" s="89"/>
      <c r="M1014" s="91"/>
      <c r="N1014" s="92"/>
      <c r="O1014" s="91"/>
      <c r="Q1014" s="91"/>
    </row>
    <row r="1015" ht="15.75" customHeight="1">
      <c r="A1015" s="89"/>
      <c r="M1015" s="91"/>
      <c r="N1015" s="92"/>
      <c r="O1015" s="91"/>
      <c r="Q1015" s="91"/>
    </row>
    <row r="1016" ht="15.75" customHeight="1">
      <c r="A1016" s="89"/>
      <c r="M1016" s="91"/>
      <c r="N1016" s="92"/>
      <c r="O1016" s="91"/>
      <c r="Q1016" s="91"/>
    </row>
    <row r="1017" ht="15.75" customHeight="1">
      <c r="A1017" s="89"/>
      <c r="M1017" s="91"/>
      <c r="N1017" s="92"/>
      <c r="O1017" s="91"/>
      <c r="Q1017" s="91"/>
    </row>
  </sheetData>
  <mergeCells count="2">
    <mergeCell ref="A88:H88"/>
    <mergeCell ref="A115:B115"/>
  </mergeCells>
  <dataValidations>
    <dataValidation type="list" allowBlank="1" sqref="G2:G84">
      <formula1>"yes,yes/no,maybe,yes/maybe,yes/no/maybe,no/maybe,no"</formula1>
    </dataValidation>
    <dataValidation type="custom" allowBlank="1" showDropDown="1" sqref="B2:E84 C91:C97 H91:H97">
      <formula1>AND(ISNUMBER(B2),(NOT(OR(NOT(ISERROR(DATEVALUE(B2))), AND(ISNUMBER(B2), LEFT(CELL("format", B2))="D")))))</formula1>
    </dataValidation>
  </dataValidations>
  <hyperlinks>
    <hyperlink r:id="rId1" ref="O3"/>
    <hyperlink r:id="rId2" ref="P3"/>
    <hyperlink r:id="rId3" ref="O4"/>
    <hyperlink r:id="rId4" ref="P4"/>
    <hyperlink r:id="rId5" ref="O6"/>
    <hyperlink r:id="rId6" ref="P6"/>
    <hyperlink r:id="rId7" ref="O7"/>
    <hyperlink r:id="rId8" ref="P7"/>
    <hyperlink r:id="rId9" ref="O12"/>
    <hyperlink r:id="rId10" ref="P12"/>
    <hyperlink r:id="rId11" ref="O13"/>
    <hyperlink r:id="rId12" ref="P13"/>
    <hyperlink r:id="rId13" ref="O14"/>
    <hyperlink r:id="rId14" ref="P14"/>
    <hyperlink r:id="rId15" ref="O15"/>
    <hyperlink r:id="rId16" ref="P15"/>
    <hyperlink r:id="rId17" ref="O16"/>
    <hyperlink r:id="rId18" ref="P16"/>
    <hyperlink r:id="rId19" ref="O17"/>
    <hyperlink r:id="rId20" ref="P17"/>
    <hyperlink r:id="rId21" ref="O18"/>
    <hyperlink r:id="rId22" ref="P18"/>
    <hyperlink r:id="rId23" ref="O19"/>
    <hyperlink r:id="rId24" ref="P19"/>
    <hyperlink r:id="rId25" ref="O22"/>
    <hyperlink r:id="rId26" ref="P22"/>
    <hyperlink r:id="rId27" ref="O23"/>
    <hyperlink r:id="rId28" ref="P23"/>
    <hyperlink r:id="rId29" ref="O24"/>
    <hyperlink r:id="rId30" ref="P24"/>
    <hyperlink r:id="rId31" ref="O25"/>
    <hyperlink r:id="rId32" ref="P25"/>
    <hyperlink r:id="rId33" ref="O27"/>
    <hyperlink r:id="rId34" ref="P27"/>
    <hyperlink r:id="rId35" ref="O29"/>
    <hyperlink r:id="rId36" ref="P29"/>
    <hyperlink r:id="rId37" ref="O30"/>
    <hyperlink r:id="rId38" ref="P30"/>
    <hyperlink r:id="rId39" ref="K32"/>
    <hyperlink r:id="rId40" ref="L32"/>
    <hyperlink r:id="rId41" ref="M32"/>
    <hyperlink r:id="rId42" ref="O32"/>
    <hyperlink r:id="rId43" ref="P32"/>
    <hyperlink r:id="rId44" ref="O34"/>
    <hyperlink r:id="rId45" ref="P34"/>
    <hyperlink r:id="rId46" ref="O36"/>
    <hyperlink r:id="rId47" ref="P36"/>
    <hyperlink r:id="rId48" ref="O37"/>
    <hyperlink r:id="rId49" ref="P37"/>
    <hyperlink r:id="rId50" ref="O38"/>
    <hyperlink r:id="rId51" ref="P38"/>
    <hyperlink r:id="rId52" ref="O42"/>
    <hyperlink r:id="rId53" ref="P42"/>
    <hyperlink r:id="rId54" ref="O44"/>
    <hyperlink r:id="rId55" ref="P44"/>
    <hyperlink r:id="rId56" ref="O48"/>
    <hyperlink r:id="rId57" ref="P48"/>
    <hyperlink r:id="rId58" ref="O50"/>
    <hyperlink r:id="rId59" ref="P50"/>
    <hyperlink r:id="rId60" ref="O51"/>
    <hyperlink r:id="rId61" ref="P51"/>
    <hyperlink r:id="rId62" ref="O52"/>
    <hyperlink r:id="rId63" ref="P52"/>
    <hyperlink r:id="rId64" ref="O53"/>
    <hyperlink r:id="rId65" ref="P53"/>
    <hyperlink r:id="rId66" ref="O55"/>
    <hyperlink r:id="rId67" ref="P55"/>
    <hyperlink r:id="rId68" ref="O56"/>
    <hyperlink r:id="rId69" ref="P56"/>
    <hyperlink r:id="rId70" ref="O57"/>
    <hyperlink r:id="rId71" ref="P57"/>
    <hyperlink r:id="rId72" ref="O59"/>
    <hyperlink r:id="rId73" ref="P59"/>
    <hyperlink r:id="rId74" ref="O60"/>
    <hyperlink r:id="rId75" ref="P60"/>
    <hyperlink r:id="rId76" ref="O61"/>
    <hyperlink r:id="rId77" ref="P61"/>
    <hyperlink r:id="rId78" ref="O63"/>
    <hyperlink r:id="rId79" ref="P63"/>
    <hyperlink r:id="rId80" ref="O64"/>
    <hyperlink r:id="rId81" ref="P64"/>
    <hyperlink r:id="rId82" ref="O65"/>
    <hyperlink r:id="rId83" ref="P65"/>
    <hyperlink r:id="rId84" ref="O66"/>
    <hyperlink r:id="rId85" ref="P66"/>
    <hyperlink r:id="rId86" ref="O67"/>
    <hyperlink r:id="rId87" ref="P67"/>
    <hyperlink r:id="rId88" location="feature" ref="O68"/>
    <hyperlink r:id="rId89" location="feature" ref="P68"/>
    <hyperlink r:id="rId90" ref="O70"/>
    <hyperlink r:id="rId91" ref="P70"/>
    <hyperlink r:id="rId92" ref="O71"/>
    <hyperlink r:id="rId93" ref="P71"/>
    <hyperlink r:id="rId94" ref="O72"/>
    <hyperlink r:id="rId95" ref="P72"/>
    <hyperlink r:id="rId96" ref="O73"/>
    <hyperlink r:id="rId97" ref="P73"/>
    <hyperlink r:id="rId98" ref="O75"/>
    <hyperlink r:id="rId99" ref="P75"/>
    <hyperlink r:id="rId100" ref="O78"/>
    <hyperlink r:id="rId101" ref="P78"/>
    <hyperlink r:id="rId102" ref="O81"/>
    <hyperlink r:id="rId103" ref="P81"/>
    <hyperlink r:id="rId104" ref="O82"/>
    <hyperlink r:id="rId105" ref="P82"/>
    <hyperlink r:id="rId106" location="feature" ref="P83"/>
    <hyperlink r:id="rId107" ref="O84"/>
    <hyperlink r:id="rId108" ref="P84"/>
    <hyperlink r:id="rId109" ref="B91"/>
    <hyperlink r:id="rId110" ref="B92"/>
    <hyperlink r:id="rId111" ref="B93"/>
    <hyperlink r:id="rId112" ref="B94"/>
    <hyperlink r:id="rId113" ref="B95"/>
    <hyperlink r:id="rId114" ref="B96"/>
    <hyperlink r:id="rId115" ref="B97"/>
  </hyperlinks>
  <printOptions/>
  <pageMargins bottom="0.75" footer="0.0" header="0.0" left="0.7" right="0.7" top="0.75"/>
  <pageSetup orientation="landscape"/>
  <drawing r:id="rId116"/>
  <tableParts count="2">
    <tablePart r:id="rId119"/>
    <tablePart r:id="rId120"/>
  </tableParts>
</worksheet>
</file>