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esktop\3기_박준호\Embedded\"/>
    </mc:Choice>
  </mc:AlternateContent>
  <xr:revisionPtr revIDLastSave="0" documentId="13_ncr:1_{425970B0-AE22-44DF-B8E4-98741AA84451}" xr6:coauthVersionLast="47" xr6:coauthVersionMax="47" xr10:uidLastSave="{00000000-0000-0000-0000-000000000000}"/>
  <bookViews>
    <workbookView xWindow="-120" yWindow="-120" windowWidth="29040" windowHeight="15840" xr2:uid="{046DAB88-E065-4901-B24B-A2B8D84A5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9" i="1"/>
  <c r="L4" i="1"/>
  <c r="U19" i="1"/>
  <c r="V19" i="1" s="1"/>
  <c r="W19" i="1" s="1"/>
  <c r="U18" i="1"/>
  <c r="U17" i="1"/>
  <c r="U16" i="1"/>
  <c r="V16" i="1" s="1"/>
  <c r="W16" i="1" s="1"/>
  <c r="U15" i="1"/>
  <c r="V15" i="1" s="1"/>
  <c r="W15" i="1" s="1"/>
  <c r="O19" i="1"/>
  <c r="P19" i="1" s="1"/>
  <c r="Q19" i="1" s="1"/>
  <c r="R19" i="1" s="1"/>
  <c r="O18" i="1"/>
  <c r="P18" i="1" s="1"/>
  <c r="Q18" i="1" s="1"/>
  <c r="R18" i="1" s="1"/>
  <c r="O17" i="1"/>
  <c r="P17" i="1" s="1"/>
  <c r="Q17" i="1" s="1"/>
  <c r="R17" i="1" s="1"/>
  <c r="O16" i="1"/>
  <c r="P16" i="1" s="1"/>
  <c r="Q16" i="1" s="1"/>
  <c r="R16" i="1" s="1"/>
  <c r="O15" i="1"/>
  <c r="P15" i="1" s="1"/>
  <c r="Q15" i="1" s="1"/>
  <c r="R15" i="1" s="1"/>
  <c r="J45" i="1"/>
  <c r="J46" i="1"/>
  <c r="K46" i="1" s="1"/>
  <c r="J47" i="1"/>
  <c r="K47" i="1" s="1"/>
  <c r="L47" i="1" s="1"/>
  <c r="M47" i="1" s="1"/>
  <c r="J48" i="1"/>
  <c r="K48" i="1" s="1"/>
  <c r="L48" i="1" s="1"/>
  <c r="M48" i="1" s="1"/>
  <c r="J44" i="1"/>
  <c r="K44" i="1" s="1"/>
  <c r="D48" i="1"/>
  <c r="E48" i="1" s="1"/>
  <c r="F48" i="1" s="1"/>
  <c r="G48" i="1" s="1"/>
  <c r="D47" i="1"/>
  <c r="E47" i="1" s="1"/>
  <c r="F47" i="1" s="1"/>
  <c r="G47" i="1" s="1"/>
  <c r="D46" i="1"/>
  <c r="E46" i="1" s="1"/>
  <c r="F46" i="1" s="1"/>
  <c r="G46" i="1" s="1"/>
  <c r="D45" i="1"/>
  <c r="E45" i="1" s="1"/>
  <c r="F45" i="1" s="1"/>
  <c r="G45" i="1" s="1"/>
  <c r="D44" i="1"/>
  <c r="E44" i="1" s="1"/>
  <c r="F44" i="1" s="1"/>
  <c r="G44" i="1" s="1"/>
  <c r="L37" i="1"/>
  <c r="I36" i="1"/>
  <c r="I37" i="1"/>
  <c r="J37" i="1" s="1"/>
  <c r="K37" i="1" s="1"/>
  <c r="I38" i="1"/>
  <c r="I39" i="1"/>
  <c r="I35" i="1"/>
  <c r="E39" i="1"/>
  <c r="F39" i="1" s="1"/>
  <c r="G39" i="1" s="1"/>
  <c r="J39" i="1" s="1"/>
  <c r="K39" i="1" s="1"/>
  <c r="L39" i="1" s="1"/>
  <c r="D39" i="1"/>
  <c r="D38" i="1"/>
  <c r="E38" i="1" s="1"/>
  <c r="F38" i="1" s="1"/>
  <c r="G38" i="1" s="1"/>
  <c r="D37" i="1"/>
  <c r="E37" i="1" s="1"/>
  <c r="F37" i="1" s="1"/>
  <c r="G37" i="1" s="1"/>
  <c r="D36" i="1"/>
  <c r="E36" i="1" s="1"/>
  <c r="F36" i="1" s="1"/>
  <c r="G36" i="1" s="1"/>
  <c r="D35" i="1"/>
  <c r="E35" i="1" s="1"/>
  <c r="F35" i="1" s="1"/>
  <c r="G35" i="1" s="1"/>
  <c r="J25" i="1"/>
  <c r="J26" i="1"/>
  <c r="J27" i="1"/>
  <c r="J28" i="1"/>
  <c r="J29" i="1"/>
  <c r="J30" i="1"/>
  <c r="J24" i="1"/>
  <c r="K24" i="1" s="1"/>
  <c r="D30" i="1"/>
  <c r="E30" i="1" s="1"/>
  <c r="F30" i="1" s="1"/>
  <c r="G30" i="1" s="1"/>
  <c r="D29" i="1"/>
  <c r="E29" i="1" s="1"/>
  <c r="F29" i="1" s="1"/>
  <c r="G29" i="1" s="1"/>
  <c r="D28" i="1"/>
  <c r="E28" i="1" s="1"/>
  <c r="F28" i="1" s="1"/>
  <c r="G28" i="1" s="1"/>
  <c r="D27" i="1"/>
  <c r="E27" i="1" s="1"/>
  <c r="F27" i="1" s="1"/>
  <c r="G27" i="1" s="1"/>
  <c r="D26" i="1"/>
  <c r="E26" i="1" s="1"/>
  <c r="F26" i="1" s="1"/>
  <c r="G26" i="1" s="1"/>
  <c r="D25" i="1"/>
  <c r="E25" i="1" s="1"/>
  <c r="F25" i="1" s="1"/>
  <c r="G25" i="1" s="1"/>
  <c r="D24" i="1"/>
  <c r="E24" i="1" s="1"/>
  <c r="F24" i="1" s="1"/>
  <c r="G24" i="1" s="1"/>
  <c r="I19" i="1"/>
  <c r="D19" i="1"/>
  <c r="E19" i="1" s="1"/>
  <c r="F19" i="1" s="1"/>
  <c r="G19" i="1" s="1"/>
  <c r="I18" i="1"/>
  <c r="D18" i="1"/>
  <c r="E18" i="1" s="1"/>
  <c r="F18" i="1" s="1"/>
  <c r="G18" i="1" s="1"/>
  <c r="I17" i="1"/>
  <c r="D17" i="1"/>
  <c r="E17" i="1" s="1"/>
  <c r="F17" i="1" s="1"/>
  <c r="G17" i="1" s="1"/>
  <c r="I16" i="1"/>
  <c r="D16" i="1"/>
  <c r="E16" i="1" s="1"/>
  <c r="F16" i="1" s="1"/>
  <c r="G16" i="1" s="1"/>
  <c r="I15" i="1"/>
  <c r="D15" i="1"/>
  <c r="E15" i="1" s="1"/>
  <c r="F15" i="1" s="1"/>
  <c r="G15" i="1" s="1"/>
  <c r="I5" i="1"/>
  <c r="I6" i="1"/>
  <c r="I7" i="1"/>
  <c r="I8" i="1"/>
  <c r="I9" i="1"/>
  <c r="I10" i="1"/>
  <c r="I4" i="1"/>
  <c r="D5" i="1"/>
  <c r="E5" i="1" s="1"/>
  <c r="F5" i="1" s="1"/>
  <c r="G5" i="1" s="1"/>
  <c r="D6" i="1"/>
  <c r="E6" i="1" s="1"/>
  <c r="F6" i="1" s="1"/>
  <c r="G6" i="1" s="1"/>
  <c r="J6" i="1" s="1"/>
  <c r="K6" i="1" s="1"/>
  <c r="D7" i="1"/>
  <c r="E7" i="1" s="1"/>
  <c r="F7" i="1" s="1"/>
  <c r="G7" i="1" s="1"/>
  <c r="D8" i="1"/>
  <c r="E8" i="1" s="1"/>
  <c r="F8" i="1" s="1"/>
  <c r="G8" i="1" s="1"/>
  <c r="D9" i="1"/>
  <c r="E9" i="1" s="1"/>
  <c r="F9" i="1" s="1"/>
  <c r="G9" i="1" s="1"/>
  <c r="D10" i="1"/>
  <c r="E10" i="1" s="1"/>
  <c r="F10" i="1" s="1"/>
  <c r="G10" i="1" s="1"/>
  <c r="D4" i="1"/>
  <c r="E4" i="1" s="1"/>
  <c r="F4" i="1" s="1"/>
  <c r="G4" i="1" s="1"/>
  <c r="J19" i="1" l="1"/>
  <c r="K19" i="1" s="1"/>
  <c r="K45" i="1"/>
  <c r="L45" i="1" s="1"/>
  <c r="M45" i="1" s="1"/>
  <c r="V17" i="1"/>
  <c r="W17" i="1" s="1"/>
  <c r="V18" i="1"/>
  <c r="W18" i="1" s="1"/>
  <c r="L46" i="1"/>
  <c r="M46" i="1" s="1"/>
  <c r="L44" i="1"/>
  <c r="M44" i="1" s="1"/>
  <c r="J4" i="1"/>
  <c r="K4" i="1" s="1"/>
  <c r="J15" i="1"/>
  <c r="K15" i="1" s="1"/>
  <c r="J35" i="1"/>
  <c r="K35" i="1" s="1"/>
  <c r="L35" i="1" s="1"/>
  <c r="J36" i="1"/>
  <c r="K36" i="1" s="1"/>
  <c r="L36" i="1" s="1"/>
  <c r="J38" i="1"/>
  <c r="K38" i="1" s="1"/>
  <c r="L38" i="1" s="1"/>
  <c r="K30" i="1"/>
  <c r="L30" i="1" s="1"/>
  <c r="K26" i="1"/>
  <c r="L26" i="1" s="1"/>
  <c r="J16" i="1"/>
  <c r="K16" i="1" s="1"/>
  <c r="K27" i="1"/>
  <c r="L27" i="1" s="1"/>
  <c r="K25" i="1"/>
  <c r="L25" i="1" s="1"/>
  <c r="K29" i="1"/>
  <c r="L29" i="1" s="1"/>
  <c r="L24" i="1"/>
  <c r="K28" i="1"/>
  <c r="L28" i="1" s="1"/>
  <c r="J5" i="1"/>
  <c r="K5" i="1" s="1"/>
  <c r="J10" i="1"/>
  <c r="K10" i="1" s="1"/>
  <c r="L10" i="1" s="1"/>
  <c r="J17" i="1"/>
  <c r="K17" i="1" s="1"/>
  <c r="J9" i="1"/>
  <c r="K9" i="1" s="1"/>
  <c r="J8" i="1"/>
  <c r="K8" i="1" s="1"/>
  <c r="L8" i="1" s="1"/>
  <c r="J7" i="1"/>
  <c r="K7" i="1" s="1"/>
  <c r="J18" i="1"/>
  <c r="K18" i="1" s="1"/>
</calcChain>
</file>

<file path=xl/sharedStrings.xml><?xml version="1.0" encoding="utf-8"?>
<sst xmlns="http://schemas.openxmlformats.org/spreadsheetml/2006/main" count="93" uniqueCount="26">
  <si>
    <t>timer0</t>
    <phoneticPr fontId="2" type="noConversion"/>
  </si>
  <si>
    <t>overflow</t>
    <phoneticPr fontId="2" type="noConversion"/>
  </si>
  <si>
    <t>16Mhz</t>
    <phoneticPr fontId="2" type="noConversion"/>
  </si>
  <si>
    <t>분주비</t>
    <phoneticPr fontId="2" type="noConversion"/>
  </si>
  <si>
    <t>주파수(Hz)</t>
    <phoneticPr fontId="2" type="noConversion"/>
  </si>
  <si>
    <t>1clock(sec)</t>
    <phoneticPr fontId="2" type="noConversion"/>
  </si>
  <si>
    <t>1clock(msec)</t>
    <phoneticPr fontId="2" type="noConversion"/>
  </si>
  <si>
    <t>1clock(usec)</t>
    <phoneticPr fontId="2" type="noConversion"/>
  </si>
  <si>
    <t>FF(256)-CNT0</t>
    <phoneticPr fontId="2" type="noConversion"/>
  </si>
  <si>
    <t>TIME=개수x1clock</t>
    <phoneticPr fontId="2" type="noConversion"/>
  </si>
  <si>
    <t>(usec)</t>
    <phoneticPr fontId="2" type="noConversion"/>
  </si>
  <si>
    <t>(msec)</t>
    <phoneticPr fontId="2" type="noConversion"/>
  </si>
  <si>
    <t>compare</t>
    <phoneticPr fontId="2" type="noConversion"/>
  </si>
  <si>
    <t>OCR0</t>
    <phoneticPr fontId="2" type="noConversion"/>
  </si>
  <si>
    <t>OCR0+1</t>
    <phoneticPr fontId="2" type="noConversion"/>
  </si>
  <si>
    <t>timer2</t>
    <phoneticPr fontId="2" type="noConversion"/>
  </si>
  <si>
    <t>FFFF(65536)-CNT1,3</t>
    <phoneticPr fontId="2" type="noConversion"/>
  </si>
  <si>
    <t>(sec)</t>
    <phoneticPr fontId="2" type="noConversion"/>
  </si>
  <si>
    <t>OCR1,3</t>
    <phoneticPr fontId="2" type="noConversion"/>
  </si>
  <si>
    <t>OCR1,3+1</t>
    <phoneticPr fontId="2" type="noConversion"/>
  </si>
  <si>
    <t>timer1,3</t>
    <phoneticPr fontId="2" type="noConversion"/>
  </si>
  <si>
    <t>TCNT0</t>
    <phoneticPr fontId="2" type="noConversion"/>
  </si>
  <si>
    <t>TCNT1,3</t>
    <phoneticPr fontId="2" type="noConversion"/>
  </si>
  <si>
    <t>OCR2</t>
    <phoneticPr fontId="2" type="noConversion"/>
  </si>
  <si>
    <t>OCR2+1</t>
    <phoneticPr fontId="2" type="noConversion"/>
  </si>
  <si>
    <t>TCNT2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</si>
</sst>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SB 어그로 Light"/>
      <family val="1"/>
      <charset val="129"/>
    </font>
    <font>
      <sz val="8"/>
      <name val="맑은 고딕"/>
      <family val="2"/>
      <charset val="129"/>
      <scheme val="minor"/>
    </font>
    <font>
      <sz val="11"/>
      <color rgb="FFFF0000"/>
      <name val="SB 어그로 Light"/>
      <family val="1"/>
      <charset val="129"/>
    </font>
    <font>
      <b/>
      <sz val="11"/>
      <color theme="1"/>
      <name val="SB 어그로 Light"/>
      <family val="1"/>
      <charset val="129"/>
    </font>
    <font>
      <b/>
      <sz val="11"/>
      <color rgb="FFFF0000"/>
      <name val="SB 어그로 Light"/>
      <family val="1"/>
      <charset val="129"/>
    </font>
    <font>
      <b/>
      <sz val="11"/>
      <color rgb="FFCA2CB3"/>
      <name val="SB 어그로 Light"/>
      <family val="1"/>
      <charset val="129"/>
    </font>
    <font>
      <sz val="11"/>
      <color rgb="FFCA2CB3"/>
      <name val="SB 어그로 Light"/>
      <family val="1"/>
      <charset val="129"/>
    </font>
    <font>
      <sz val="11"/>
      <name val="SB 어그로 Light"/>
      <family val="1"/>
      <charset val="129"/>
    </font>
    <font>
      <b/>
      <sz val="14"/>
      <color rgb="FFFF0000"/>
      <name val="SB 어그로 Light"/>
      <family val="1"/>
      <charset val="129"/>
    </font>
    <font>
      <b/>
      <sz val="11"/>
      <name val="SB 어그로 Light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1" fillId="0" borderId="4" xfId="0" applyFont="1" applyBorder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2" borderId="7" xfId="0" applyFont="1" applyFill="1" applyBorder="1">
      <alignment vertical="center"/>
    </xf>
    <xf numFmtId="0" fontId="1" fillId="0" borderId="7" xfId="0" applyFont="1" applyBorder="1">
      <alignment vertical="center"/>
    </xf>
    <xf numFmtId="0" fontId="7" fillId="0" borderId="7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0" borderId="8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8" fillId="0" borderId="5" xfId="0" applyFont="1" applyBorder="1" applyAlignment="1">
      <alignment horizontal="right" vertical="center"/>
    </xf>
    <xf numFmtId="0" fontId="3" fillId="3" borderId="7" xfId="0" applyFont="1" applyFill="1" applyBorder="1">
      <alignment vertical="center"/>
    </xf>
    <xf numFmtId="0" fontId="8" fillId="0" borderId="8" xfId="0" applyFont="1" applyBorder="1" applyAlignment="1">
      <alignment horizontal="right" vertical="center"/>
    </xf>
    <xf numFmtId="0" fontId="3" fillId="0" borderId="7" xfId="0" applyFont="1" applyBorder="1">
      <alignment vertical="center"/>
    </xf>
    <xf numFmtId="0" fontId="8" fillId="0" borderId="7" xfId="0" applyFont="1" applyBorder="1" applyAlignment="1">
      <alignment horizontal="right"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0" fillId="0" borderId="8" xfId="0" applyFont="1" applyBorder="1" applyAlignment="1">
      <alignment horizontal="right" vertical="center"/>
    </xf>
    <xf numFmtId="0" fontId="4" fillId="0" borderId="7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  <color rgb="FFCA2CB3"/>
      <color rgb="FFC937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A31C-60A8-4B6D-8446-0AEEEB3FA4B6}">
  <dimension ref="B1:W49"/>
  <sheetViews>
    <sheetView tabSelected="1" topLeftCell="A5" zoomScaleNormal="100" workbookViewId="0">
      <selection activeCell="H20" sqref="H20"/>
    </sheetView>
  </sheetViews>
  <sheetFormatPr defaultRowHeight="16.5" x14ac:dyDescent="0.3"/>
  <cols>
    <col min="1" max="1" width="9" style="6"/>
    <col min="2" max="2" width="11.875" style="6" bestFit="1" customWidth="1"/>
    <col min="3" max="3" width="12.375" style="6" bestFit="1" customWidth="1"/>
    <col min="4" max="4" width="11.875" style="6" bestFit="1" customWidth="1"/>
    <col min="5" max="5" width="13.625" style="6" bestFit="1" customWidth="1"/>
    <col min="6" max="6" width="15.625" style="6" bestFit="1" customWidth="1"/>
    <col min="7" max="7" width="15.125" style="6" bestFit="1" customWidth="1"/>
    <col min="8" max="8" width="10.75" style="6" bestFit="1" customWidth="1"/>
    <col min="9" max="9" width="25" style="6" bestFit="1" customWidth="1"/>
    <col min="10" max="13" width="22" style="6" bestFit="1" customWidth="1"/>
    <col min="14" max="14" width="12.125" style="6" bestFit="1" customWidth="1"/>
    <col min="15" max="15" width="12.375" style="6" bestFit="1" customWidth="1"/>
    <col min="16" max="16" width="15.125" style="6" bestFit="1" customWidth="1"/>
    <col min="17" max="17" width="17.375" style="6" bestFit="1" customWidth="1"/>
    <col min="18" max="18" width="16.75" style="6" bestFit="1" customWidth="1"/>
    <col min="19" max="19" width="9.5" style="6" bestFit="1" customWidth="1"/>
    <col min="20" max="20" width="8.125" style="6" bestFit="1" customWidth="1"/>
    <col min="21" max="21" width="10.25" style="6" bestFit="1" customWidth="1"/>
    <col min="22" max="23" width="22" style="6" bestFit="1" customWidth="1"/>
    <col min="24" max="16384" width="9" style="6"/>
  </cols>
  <sheetData>
    <row r="1" spans="2:23" s="1" customFormat="1" ht="17.25" thickBot="1" x14ac:dyDescent="0.35">
      <c r="G1" s="4"/>
      <c r="K1" s="5"/>
    </row>
    <row r="2" spans="2:23" s="3" customFormat="1" ht="21" x14ac:dyDescent="0.3">
      <c r="B2" s="8" t="s">
        <v>0</v>
      </c>
      <c r="C2" s="9" t="s">
        <v>1</v>
      </c>
      <c r="D2" s="9" t="s">
        <v>2</v>
      </c>
      <c r="E2" s="10"/>
      <c r="F2" s="10"/>
      <c r="G2" s="11"/>
      <c r="H2" s="10"/>
      <c r="I2" s="10"/>
      <c r="J2" s="9" t="s">
        <v>10</v>
      </c>
      <c r="K2" s="28" t="s">
        <v>11</v>
      </c>
      <c r="L2" s="12" t="s">
        <v>17</v>
      </c>
    </row>
    <row r="3" spans="2:23" s="2" customFormat="1" x14ac:dyDescent="0.3">
      <c r="B3" s="13"/>
      <c r="C3" s="14" t="s">
        <v>3</v>
      </c>
      <c r="D3" s="2" t="s">
        <v>4</v>
      </c>
      <c r="E3" s="2" t="s">
        <v>5</v>
      </c>
      <c r="F3" s="2" t="s">
        <v>6</v>
      </c>
      <c r="G3" s="15" t="s">
        <v>7</v>
      </c>
      <c r="H3" s="14" t="s">
        <v>21</v>
      </c>
      <c r="I3" s="2" t="s">
        <v>8</v>
      </c>
      <c r="J3" s="2" t="s">
        <v>9</v>
      </c>
      <c r="K3" s="29" t="s">
        <v>9</v>
      </c>
      <c r="L3" s="16" t="s">
        <v>9</v>
      </c>
    </row>
    <row r="4" spans="2:23" s="1" customFormat="1" x14ac:dyDescent="0.3">
      <c r="B4" s="17">
        <v>16000000</v>
      </c>
      <c r="C4" s="18">
        <v>1</v>
      </c>
      <c r="D4" s="1">
        <f>$B$4/C4</f>
        <v>16000000</v>
      </c>
      <c r="E4" s="1">
        <f>1/D4</f>
        <v>6.2499999999999997E-8</v>
      </c>
      <c r="F4" s="1">
        <f>E4*1000</f>
        <v>6.2500000000000001E-5</v>
      </c>
      <c r="G4" s="4">
        <f>F4*1000</f>
        <v>6.25E-2</v>
      </c>
      <c r="H4" s="19">
        <v>0</v>
      </c>
      <c r="I4" s="1">
        <f>256-H4</f>
        <v>256</v>
      </c>
      <c r="J4" s="1">
        <f>I4*G4</f>
        <v>16</v>
      </c>
      <c r="K4" s="5">
        <f>J4*0.001</f>
        <v>1.6E-2</v>
      </c>
      <c r="L4" s="35">
        <f>K4*0.001</f>
        <v>1.5999999999999999E-5</v>
      </c>
    </row>
    <row r="5" spans="2:23" s="1" customFormat="1" x14ac:dyDescent="0.3">
      <c r="B5" s="17"/>
      <c r="C5" s="18">
        <v>8</v>
      </c>
      <c r="D5" s="1">
        <f t="shared" ref="D5:D10" si="0">$B$4/C5</f>
        <v>2000000</v>
      </c>
      <c r="E5" s="1">
        <f t="shared" ref="E5:E10" si="1">1/D5</f>
        <v>4.9999999999999998E-7</v>
      </c>
      <c r="F5" s="1">
        <f t="shared" ref="F5:G10" si="2">E5*1000</f>
        <v>5.0000000000000001E-4</v>
      </c>
      <c r="G5" s="4">
        <f t="shared" si="2"/>
        <v>0.5</v>
      </c>
      <c r="H5" s="19">
        <v>0</v>
      </c>
      <c r="I5" s="1">
        <f t="shared" ref="I5:I10" si="3">256-H5</f>
        <v>256</v>
      </c>
      <c r="J5" s="1">
        <f t="shared" ref="J5:J10" si="4">I5*G5</f>
        <v>128</v>
      </c>
      <c r="K5" s="5">
        <f t="shared" ref="K5:L10" si="5">J5*0.001</f>
        <v>0.128</v>
      </c>
      <c r="L5" s="35">
        <f t="shared" si="5"/>
        <v>1.2799999999999999E-4</v>
      </c>
    </row>
    <row r="6" spans="2:23" s="1" customFormat="1" x14ac:dyDescent="0.3">
      <c r="B6" s="17"/>
      <c r="C6" s="18">
        <v>32</v>
      </c>
      <c r="D6" s="1">
        <f t="shared" si="0"/>
        <v>500000</v>
      </c>
      <c r="E6" s="1">
        <f t="shared" si="1"/>
        <v>1.9999999999999999E-6</v>
      </c>
      <c r="F6" s="1">
        <f t="shared" si="2"/>
        <v>2E-3</v>
      </c>
      <c r="G6" s="4">
        <f t="shared" si="2"/>
        <v>2</v>
      </c>
      <c r="H6" s="19">
        <v>0</v>
      </c>
      <c r="I6" s="1">
        <f t="shared" si="3"/>
        <v>256</v>
      </c>
      <c r="J6" s="1">
        <f t="shared" si="4"/>
        <v>512</v>
      </c>
      <c r="K6" s="5">
        <f t="shared" si="5"/>
        <v>0.51200000000000001</v>
      </c>
      <c r="L6" s="35">
        <f t="shared" si="5"/>
        <v>5.1199999999999998E-4</v>
      </c>
    </row>
    <row r="7" spans="2:23" s="1" customFormat="1" x14ac:dyDescent="0.3">
      <c r="B7" s="17"/>
      <c r="C7" s="18">
        <v>64</v>
      </c>
      <c r="D7" s="1">
        <f t="shared" si="0"/>
        <v>250000</v>
      </c>
      <c r="E7" s="1">
        <f t="shared" si="1"/>
        <v>3.9999999999999998E-6</v>
      </c>
      <c r="F7" s="1">
        <f t="shared" si="2"/>
        <v>4.0000000000000001E-3</v>
      </c>
      <c r="G7" s="4">
        <f t="shared" si="2"/>
        <v>4</v>
      </c>
      <c r="H7" s="19">
        <v>0</v>
      </c>
      <c r="I7" s="1">
        <f t="shared" si="3"/>
        <v>256</v>
      </c>
      <c r="J7" s="1">
        <f t="shared" si="4"/>
        <v>1024</v>
      </c>
      <c r="K7" s="5">
        <f t="shared" si="5"/>
        <v>1.024</v>
      </c>
      <c r="L7" s="35">
        <f t="shared" si="5"/>
        <v>1.024E-3</v>
      </c>
    </row>
    <row r="8" spans="2:23" s="1" customFormat="1" x14ac:dyDescent="0.3">
      <c r="B8" s="17"/>
      <c r="C8" s="18">
        <v>128</v>
      </c>
      <c r="D8" s="1">
        <f t="shared" si="0"/>
        <v>125000</v>
      </c>
      <c r="E8" s="1">
        <f t="shared" si="1"/>
        <v>7.9999999999999996E-6</v>
      </c>
      <c r="F8" s="1">
        <f t="shared" si="2"/>
        <v>8.0000000000000002E-3</v>
      </c>
      <c r="G8" s="4">
        <f t="shared" si="2"/>
        <v>8</v>
      </c>
      <c r="H8" s="19">
        <v>131</v>
      </c>
      <c r="I8" s="1">
        <f t="shared" si="3"/>
        <v>125</v>
      </c>
      <c r="J8" s="1">
        <f t="shared" si="4"/>
        <v>1000</v>
      </c>
      <c r="K8" s="5">
        <f t="shared" si="5"/>
        <v>1</v>
      </c>
      <c r="L8" s="35">
        <f t="shared" si="5"/>
        <v>1E-3</v>
      </c>
    </row>
    <row r="9" spans="2:23" s="1" customFormat="1" x14ac:dyDescent="0.3">
      <c r="B9" s="17"/>
      <c r="C9" s="18">
        <v>256</v>
      </c>
      <c r="D9" s="1">
        <f t="shared" si="0"/>
        <v>62500</v>
      </c>
      <c r="E9" s="1">
        <f t="shared" si="1"/>
        <v>1.5999999999999999E-5</v>
      </c>
      <c r="F9" s="1">
        <f t="shared" si="2"/>
        <v>1.6E-2</v>
      </c>
      <c r="G9" s="4">
        <f t="shared" si="2"/>
        <v>16</v>
      </c>
      <c r="H9" s="19">
        <v>0</v>
      </c>
      <c r="I9" s="1">
        <f t="shared" si="3"/>
        <v>256</v>
      </c>
      <c r="J9" s="1">
        <f t="shared" si="4"/>
        <v>4096</v>
      </c>
      <c r="K9" s="5">
        <f t="shared" si="5"/>
        <v>4.0960000000000001</v>
      </c>
      <c r="L9" s="35">
        <f t="shared" si="5"/>
        <v>4.0959999999999998E-3</v>
      </c>
    </row>
    <row r="10" spans="2:23" s="1" customFormat="1" ht="17.25" thickBot="1" x14ac:dyDescent="0.35">
      <c r="B10" s="21"/>
      <c r="C10" s="22">
        <v>1024</v>
      </c>
      <c r="D10" s="23">
        <f t="shared" si="0"/>
        <v>15625</v>
      </c>
      <c r="E10" s="23">
        <f t="shared" si="1"/>
        <v>6.3999999999999997E-5</v>
      </c>
      <c r="F10" s="23">
        <f t="shared" si="2"/>
        <v>6.4000000000000001E-2</v>
      </c>
      <c r="G10" s="24">
        <f t="shared" si="2"/>
        <v>64</v>
      </c>
      <c r="H10" s="25">
        <v>0</v>
      </c>
      <c r="I10" s="23">
        <f t="shared" si="3"/>
        <v>256</v>
      </c>
      <c r="J10" s="23">
        <f t="shared" si="4"/>
        <v>16384</v>
      </c>
      <c r="K10" s="33">
        <f t="shared" si="5"/>
        <v>16.384</v>
      </c>
      <c r="L10" s="36">
        <f t="shared" si="5"/>
        <v>1.6383999999999999E-2</v>
      </c>
    </row>
    <row r="11" spans="2:23" s="1" customFormat="1" x14ac:dyDescent="0.3">
      <c r="G11" s="4"/>
      <c r="K11" s="5"/>
    </row>
    <row r="12" spans="2:23" ht="17.25" thickBot="1" x14ac:dyDescent="0.35"/>
    <row r="13" spans="2:23" ht="21" x14ac:dyDescent="0.3">
      <c r="B13" s="8" t="s">
        <v>15</v>
      </c>
      <c r="C13" s="9" t="s">
        <v>1</v>
      </c>
      <c r="D13" s="9" t="s">
        <v>2</v>
      </c>
      <c r="E13" s="10"/>
      <c r="F13" s="10"/>
      <c r="G13" s="11"/>
      <c r="H13" s="10"/>
      <c r="I13" s="10"/>
      <c r="J13" s="9" t="s">
        <v>10</v>
      </c>
      <c r="K13" s="12" t="s">
        <v>11</v>
      </c>
      <c r="M13" s="8" t="s">
        <v>15</v>
      </c>
      <c r="N13" s="9" t="s">
        <v>12</v>
      </c>
      <c r="O13" s="9" t="s">
        <v>2</v>
      </c>
      <c r="P13" s="10"/>
      <c r="Q13" s="10"/>
      <c r="R13" s="11"/>
      <c r="S13" s="10"/>
      <c r="T13" s="27"/>
      <c r="U13" s="10"/>
      <c r="V13" s="9" t="s">
        <v>10</v>
      </c>
      <c r="W13" s="12" t="s">
        <v>11</v>
      </c>
    </row>
    <row r="14" spans="2:23" x14ac:dyDescent="0.3">
      <c r="B14" s="13"/>
      <c r="C14" s="14" t="s">
        <v>3</v>
      </c>
      <c r="D14" s="2" t="s">
        <v>4</v>
      </c>
      <c r="E14" s="2" t="s">
        <v>5</v>
      </c>
      <c r="F14" s="2" t="s">
        <v>6</v>
      </c>
      <c r="G14" s="15" t="s">
        <v>7</v>
      </c>
      <c r="H14" s="14" t="s">
        <v>25</v>
      </c>
      <c r="I14" s="2" t="s">
        <v>8</v>
      </c>
      <c r="J14" s="2" t="s">
        <v>9</v>
      </c>
      <c r="K14" s="16" t="s">
        <v>9</v>
      </c>
      <c r="M14" s="13"/>
      <c r="N14" s="14" t="s">
        <v>3</v>
      </c>
      <c r="O14" s="2" t="s">
        <v>4</v>
      </c>
      <c r="P14" s="2" t="s">
        <v>5</v>
      </c>
      <c r="Q14" s="2" t="s">
        <v>6</v>
      </c>
      <c r="R14" s="15" t="s">
        <v>7</v>
      </c>
      <c r="S14" s="14" t="s">
        <v>25</v>
      </c>
      <c r="T14" s="2" t="s">
        <v>23</v>
      </c>
      <c r="U14" s="2" t="s">
        <v>24</v>
      </c>
      <c r="V14" s="2" t="s">
        <v>9</v>
      </c>
      <c r="W14" s="16" t="s">
        <v>9</v>
      </c>
    </row>
    <row r="15" spans="2:23" x14ac:dyDescent="0.3">
      <c r="B15" s="17">
        <v>16000000</v>
      </c>
      <c r="C15" s="18">
        <v>1</v>
      </c>
      <c r="D15" s="1">
        <f>$B$4/C15</f>
        <v>16000000</v>
      </c>
      <c r="E15" s="1">
        <f>1/D15</f>
        <v>6.2499999999999997E-8</v>
      </c>
      <c r="F15" s="1">
        <f>E15*1000</f>
        <v>6.2500000000000001E-5</v>
      </c>
      <c r="G15" s="4">
        <f>F15*1000</f>
        <v>6.25E-2</v>
      </c>
      <c r="H15" s="19">
        <v>0</v>
      </c>
      <c r="I15" s="1">
        <f>256-H15</f>
        <v>256</v>
      </c>
      <c r="J15" s="1">
        <f>I15*G15</f>
        <v>16</v>
      </c>
      <c r="K15" s="20">
        <f>J15*0.001</f>
        <v>1.6E-2</v>
      </c>
      <c r="M15" s="17">
        <v>16000000</v>
      </c>
      <c r="N15" s="18">
        <v>1</v>
      </c>
      <c r="O15" s="1">
        <f>$B$4/N15</f>
        <v>16000000</v>
      </c>
      <c r="P15" s="1">
        <f>1/O15</f>
        <v>6.2499999999999997E-8</v>
      </c>
      <c r="Q15" s="1">
        <f>P15*1000</f>
        <v>6.2500000000000001E-5</v>
      </c>
      <c r="R15" s="4">
        <f>Q15*1000</f>
        <v>6.25E-2</v>
      </c>
      <c r="S15" s="19">
        <v>0</v>
      </c>
      <c r="T15" s="1">
        <v>255</v>
      </c>
      <c r="U15" s="1">
        <f>T15+1</f>
        <v>256</v>
      </c>
      <c r="V15" s="1">
        <f>U15*R15</f>
        <v>16</v>
      </c>
      <c r="W15" s="20">
        <f>V15*0.001</f>
        <v>1.6E-2</v>
      </c>
    </row>
    <row r="16" spans="2:23" x14ac:dyDescent="0.3">
      <c r="B16" s="17"/>
      <c r="C16" s="18">
        <v>8</v>
      </c>
      <c r="D16" s="1">
        <f t="shared" ref="D16:D19" si="6">$B$4/C16</f>
        <v>2000000</v>
      </c>
      <c r="E16" s="1">
        <f t="shared" ref="E16:E19" si="7">1/D16</f>
        <v>4.9999999999999998E-7</v>
      </c>
      <c r="F16" s="1">
        <f t="shared" ref="F16:G16" si="8">E16*1000</f>
        <v>5.0000000000000001E-4</v>
      </c>
      <c r="G16" s="4">
        <f t="shared" si="8"/>
        <v>0.5</v>
      </c>
      <c r="H16" s="19">
        <v>0</v>
      </c>
      <c r="I16" s="1">
        <f t="shared" ref="I16:I19" si="9">256-H16</f>
        <v>256</v>
      </c>
      <c r="J16" s="1">
        <f t="shared" ref="J16:J19" si="10">I16*G16</f>
        <v>128</v>
      </c>
      <c r="K16" s="20">
        <f t="shared" ref="K16:K19" si="11">J16*0.001</f>
        <v>0.128</v>
      </c>
      <c r="M16" s="17"/>
      <c r="N16" s="18">
        <v>8</v>
      </c>
      <c r="O16" s="1">
        <f t="shared" ref="O16:O19" si="12">$B$4/N16</f>
        <v>2000000</v>
      </c>
      <c r="P16" s="1">
        <f t="shared" ref="P16:P19" si="13">1/O16</f>
        <v>4.9999999999999998E-7</v>
      </c>
      <c r="Q16" s="1">
        <f t="shared" ref="Q16:R16" si="14">P16*1000</f>
        <v>5.0000000000000001E-4</v>
      </c>
      <c r="R16" s="4">
        <f t="shared" si="14"/>
        <v>0.5</v>
      </c>
      <c r="S16" s="19">
        <v>0</v>
      </c>
      <c r="T16" s="1">
        <v>255</v>
      </c>
      <c r="U16" s="1">
        <f t="shared" ref="U16:U19" si="15">T16+1</f>
        <v>256</v>
      </c>
      <c r="V16" s="1">
        <f>U16*R16</f>
        <v>128</v>
      </c>
      <c r="W16" s="20">
        <f t="shared" ref="W16:W19" si="16">V16*0.001</f>
        <v>0.128</v>
      </c>
    </row>
    <row r="17" spans="2:23" x14ac:dyDescent="0.3">
      <c r="B17" s="17"/>
      <c r="C17" s="18">
        <v>64</v>
      </c>
      <c r="D17" s="1">
        <f t="shared" si="6"/>
        <v>250000</v>
      </c>
      <c r="E17" s="1">
        <f t="shared" si="7"/>
        <v>3.9999999999999998E-6</v>
      </c>
      <c r="F17" s="1">
        <f t="shared" ref="F17:G17" si="17">E17*1000</f>
        <v>4.0000000000000001E-3</v>
      </c>
      <c r="G17" s="4">
        <f t="shared" si="17"/>
        <v>4</v>
      </c>
      <c r="H17" s="19">
        <v>0</v>
      </c>
      <c r="I17" s="1">
        <f t="shared" si="9"/>
        <v>256</v>
      </c>
      <c r="J17" s="1">
        <f t="shared" si="10"/>
        <v>1024</v>
      </c>
      <c r="K17" s="20">
        <f t="shared" si="11"/>
        <v>1.024</v>
      </c>
      <c r="M17" s="17"/>
      <c r="N17" s="18">
        <v>64</v>
      </c>
      <c r="O17" s="1">
        <f t="shared" si="12"/>
        <v>250000</v>
      </c>
      <c r="P17" s="1">
        <f t="shared" si="13"/>
        <v>3.9999999999999998E-6</v>
      </c>
      <c r="Q17" s="1">
        <f t="shared" ref="Q17:R17" si="18">P17*1000</f>
        <v>4.0000000000000001E-3</v>
      </c>
      <c r="R17" s="4">
        <f t="shared" si="18"/>
        <v>4</v>
      </c>
      <c r="S17" s="19">
        <v>0</v>
      </c>
      <c r="T17" s="1">
        <v>255</v>
      </c>
      <c r="U17" s="1">
        <f t="shared" si="15"/>
        <v>256</v>
      </c>
      <c r="V17" s="1">
        <f>U17*R17</f>
        <v>1024</v>
      </c>
      <c r="W17" s="20">
        <f t="shared" si="16"/>
        <v>1.024</v>
      </c>
    </row>
    <row r="18" spans="2:23" x14ac:dyDescent="0.3">
      <c r="B18" s="17"/>
      <c r="C18" s="18">
        <v>256</v>
      </c>
      <c r="D18" s="1">
        <f t="shared" si="6"/>
        <v>62500</v>
      </c>
      <c r="E18" s="1">
        <f t="shared" si="7"/>
        <v>1.5999999999999999E-5</v>
      </c>
      <c r="F18" s="1">
        <f t="shared" ref="F18:G18" si="19">E18*1000</f>
        <v>1.6E-2</v>
      </c>
      <c r="G18" s="4">
        <f t="shared" si="19"/>
        <v>16</v>
      </c>
      <c r="H18" s="19">
        <v>0</v>
      </c>
      <c r="I18" s="1">
        <f t="shared" si="9"/>
        <v>256</v>
      </c>
      <c r="J18" s="1">
        <f t="shared" si="10"/>
        <v>4096</v>
      </c>
      <c r="K18" s="20">
        <f t="shared" si="11"/>
        <v>4.0960000000000001</v>
      </c>
      <c r="M18" s="17"/>
      <c r="N18" s="18">
        <v>256</v>
      </c>
      <c r="O18" s="1">
        <f t="shared" si="12"/>
        <v>62500</v>
      </c>
      <c r="P18" s="1">
        <f t="shared" si="13"/>
        <v>1.5999999999999999E-5</v>
      </c>
      <c r="Q18" s="1">
        <f t="shared" ref="Q18:R18" si="20">P18*1000</f>
        <v>1.6E-2</v>
      </c>
      <c r="R18" s="4">
        <f t="shared" si="20"/>
        <v>16</v>
      </c>
      <c r="S18" s="19">
        <v>0</v>
      </c>
      <c r="T18" s="1">
        <v>255</v>
      </c>
      <c r="U18" s="1">
        <f t="shared" si="15"/>
        <v>256</v>
      </c>
      <c r="V18" s="1">
        <f>U18*R18</f>
        <v>4096</v>
      </c>
      <c r="W18" s="20">
        <f t="shared" si="16"/>
        <v>4.0960000000000001</v>
      </c>
    </row>
    <row r="19" spans="2:23" ht="17.25" thickBot="1" x14ac:dyDescent="0.35">
      <c r="B19" s="21"/>
      <c r="C19" s="22">
        <v>1024</v>
      </c>
      <c r="D19" s="23">
        <f t="shared" si="6"/>
        <v>15625</v>
      </c>
      <c r="E19" s="23">
        <f t="shared" si="7"/>
        <v>6.3999999999999997E-5</v>
      </c>
      <c r="F19" s="23">
        <f t="shared" ref="F19:G19" si="21">E19*1000</f>
        <v>6.4000000000000001E-2</v>
      </c>
      <c r="G19" s="24">
        <f t="shared" si="21"/>
        <v>64</v>
      </c>
      <c r="H19" s="25">
        <v>61</v>
      </c>
      <c r="I19" s="23">
        <f t="shared" si="9"/>
        <v>195</v>
      </c>
      <c r="J19" s="23">
        <f t="shared" si="10"/>
        <v>12480</v>
      </c>
      <c r="K19" s="26">
        <f t="shared" si="11"/>
        <v>12.48</v>
      </c>
      <c r="M19" s="21"/>
      <c r="N19" s="22">
        <v>1024</v>
      </c>
      <c r="O19" s="23">
        <f t="shared" si="12"/>
        <v>15625</v>
      </c>
      <c r="P19" s="23">
        <f t="shared" si="13"/>
        <v>6.3999999999999997E-5</v>
      </c>
      <c r="Q19" s="23">
        <f t="shared" ref="Q19:R19" si="22">P19*1000</f>
        <v>6.4000000000000001E-2</v>
      </c>
      <c r="R19" s="24">
        <f t="shared" si="22"/>
        <v>64</v>
      </c>
      <c r="S19" s="25">
        <v>0</v>
      </c>
      <c r="T19" s="23">
        <v>255</v>
      </c>
      <c r="U19" s="23">
        <f t="shared" si="15"/>
        <v>256</v>
      </c>
      <c r="V19" s="23">
        <f>U19*R19</f>
        <v>16384</v>
      </c>
      <c r="W19" s="26">
        <f t="shared" si="16"/>
        <v>16.384</v>
      </c>
    </row>
    <row r="21" spans="2:23" ht="17.25" thickBot="1" x14ac:dyDescent="0.35"/>
    <row r="22" spans="2:23" ht="21" x14ac:dyDescent="0.3">
      <c r="B22" s="8" t="s">
        <v>0</v>
      </c>
      <c r="C22" s="9" t="s">
        <v>12</v>
      </c>
      <c r="D22" s="9" t="s">
        <v>2</v>
      </c>
      <c r="E22" s="10"/>
      <c r="F22" s="10"/>
      <c r="G22" s="11"/>
      <c r="H22" s="10"/>
      <c r="I22" s="27"/>
      <c r="J22" s="10"/>
      <c r="K22" s="9" t="s">
        <v>10</v>
      </c>
      <c r="L22" s="12" t="s">
        <v>11</v>
      </c>
    </row>
    <row r="23" spans="2:23" x14ac:dyDescent="0.3">
      <c r="B23" s="13"/>
      <c r="C23" s="14" t="s">
        <v>3</v>
      </c>
      <c r="D23" s="2" t="s">
        <v>4</v>
      </c>
      <c r="E23" s="2" t="s">
        <v>5</v>
      </c>
      <c r="F23" s="2" t="s">
        <v>6</v>
      </c>
      <c r="G23" s="15" t="s">
        <v>7</v>
      </c>
      <c r="H23" s="14" t="s">
        <v>21</v>
      </c>
      <c r="I23" s="2" t="s">
        <v>13</v>
      </c>
      <c r="J23" s="2" t="s">
        <v>14</v>
      </c>
      <c r="K23" s="2" t="s">
        <v>9</v>
      </c>
      <c r="L23" s="16" t="s">
        <v>9</v>
      </c>
    </row>
    <row r="24" spans="2:23" x14ac:dyDescent="0.3">
      <c r="B24" s="17">
        <v>16000000</v>
      </c>
      <c r="C24" s="18">
        <v>1</v>
      </c>
      <c r="D24" s="1">
        <f>$B$4/C24</f>
        <v>16000000</v>
      </c>
      <c r="E24" s="1">
        <f>1/D24</f>
        <v>6.2499999999999997E-8</v>
      </c>
      <c r="F24" s="1">
        <f>E24*1000</f>
        <v>6.2500000000000001E-5</v>
      </c>
      <c r="G24" s="4">
        <f>F24*1000</f>
        <v>6.25E-2</v>
      </c>
      <c r="H24" s="19">
        <v>0</v>
      </c>
      <c r="I24" s="1">
        <v>255</v>
      </c>
      <c r="J24" s="1">
        <f>I24+1</f>
        <v>256</v>
      </c>
      <c r="K24" s="1">
        <f t="shared" ref="K24:K30" si="23">J24*G24</f>
        <v>16</v>
      </c>
      <c r="L24" s="20">
        <f>K24*0.001</f>
        <v>1.6E-2</v>
      </c>
    </row>
    <row r="25" spans="2:23" x14ac:dyDescent="0.3">
      <c r="B25" s="17"/>
      <c r="C25" s="18">
        <v>8</v>
      </c>
      <c r="D25" s="1">
        <f t="shared" ref="D25:D30" si="24">$B$4/C25</f>
        <v>2000000</v>
      </c>
      <c r="E25" s="1">
        <f t="shared" ref="E25:E30" si="25">1/D25</f>
        <v>4.9999999999999998E-7</v>
      </c>
      <c r="F25" s="1">
        <f t="shared" ref="F25:G25" si="26">E25*1000</f>
        <v>5.0000000000000001E-4</v>
      </c>
      <c r="G25" s="4">
        <f t="shared" si="26"/>
        <v>0.5</v>
      </c>
      <c r="H25" s="19">
        <v>0</v>
      </c>
      <c r="I25" s="1">
        <v>255</v>
      </c>
      <c r="J25" s="1">
        <f t="shared" ref="J25:J30" si="27">I25+1</f>
        <v>256</v>
      </c>
      <c r="K25" s="1">
        <f t="shared" si="23"/>
        <v>128</v>
      </c>
      <c r="L25" s="20">
        <f t="shared" ref="L25:L30" si="28">K25*0.001</f>
        <v>0.128</v>
      </c>
    </row>
    <row r="26" spans="2:23" x14ac:dyDescent="0.3">
      <c r="B26" s="17"/>
      <c r="C26" s="18">
        <v>32</v>
      </c>
      <c r="D26" s="1">
        <f t="shared" si="24"/>
        <v>500000</v>
      </c>
      <c r="E26" s="1">
        <f t="shared" si="25"/>
        <v>1.9999999999999999E-6</v>
      </c>
      <c r="F26" s="1">
        <f t="shared" ref="F26:G26" si="29">E26*1000</f>
        <v>2E-3</v>
      </c>
      <c r="G26" s="4">
        <f t="shared" si="29"/>
        <v>2</v>
      </c>
      <c r="H26" s="19">
        <v>0</v>
      </c>
      <c r="I26" s="1">
        <v>149</v>
      </c>
      <c r="J26" s="1">
        <f t="shared" si="27"/>
        <v>150</v>
      </c>
      <c r="K26" s="1">
        <f t="shared" si="23"/>
        <v>300</v>
      </c>
      <c r="L26" s="20">
        <f t="shared" si="28"/>
        <v>0.3</v>
      </c>
    </row>
    <row r="27" spans="2:23" x14ac:dyDescent="0.3">
      <c r="B27" s="17"/>
      <c r="C27" s="18">
        <v>64</v>
      </c>
      <c r="D27" s="1">
        <f t="shared" si="24"/>
        <v>250000</v>
      </c>
      <c r="E27" s="1">
        <f t="shared" si="25"/>
        <v>3.9999999999999998E-6</v>
      </c>
      <c r="F27" s="1">
        <f t="shared" ref="F27:G27" si="30">E27*1000</f>
        <v>4.0000000000000001E-3</v>
      </c>
      <c r="G27" s="4">
        <f t="shared" si="30"/>
        <v>4</v>
      </c>
      <c r="H27" s="19">
        <v>0</v>
      </c>
      <c r="I27" s="1">
        <v>74</v>
      </c>
      <c r="J27" s="1">
        <f t="shared" si="27"/>
        <v>75</v>
      </c>
      <c r="K27" s="1">
        <f t="shared" si="23"/>
        <v>300</v>
      </c>
      <c r="L27" s="20">
        <f t="shared" si="28"/>
        <v>0.3</v>
      </c>
    </row>
    <row r="28" spans="2:23" x14ac:dyDescent="0.3">
      <c r="B28" s="17"/>
      <c r="C28" s="18">
        <v>128</v>
      </c>
      <c r="D28" s="1">
        <f t="shared" si="24"/>
        <v>125000</v>
      </c>
      <c r="E28" s="1">
        <f t="shared" si="25"/>
        <v>7.9999999999999996E-6</v>
      </c>
      <c r="F28" s="1">
        <f t="shared" ref="F28:G28" si="31">E28*1000</f>
        <v>8.0000000000000002E-3</v>
      </c>
      <c r="G28" s="4">
        <f t="shared" si="31"/>
        <v>8</v>
      </c>
      <c r="H28" s="19">
        <v>0</v>
      </c>
      <c r="I28" s="1">
        <v>37</v>
      </c>
      <c r="J28" s="1">
        <f t="shared" si="27"/>
        <v>38</v>
      </c>
      <c r="K28" s="1">
        <f t="shared" si="23"/>
        <v>304</v>
      </c>
      <c r="L28" s="20">
        <f t="shared" si="28"/>
        <v>0.30399999999999999</v>
      </c>
    </row>
    <row r="29" spans="2:23" x14ac:dyDescent="0.3">
      <c r="B29" s="17"/>
      <c r="C29" s="18">
        <v>256</v>
      </c>
      <c r="D29" s="1">
        <f t="shared" si="24"/>
        <v>62500</v>
      </c>
      <c r="E29" s="1">
        <f t="shared" si="25"/>
        <v>1.5999999999999999E-5</v>
      </c>
      <c r="F29" s="1">
        <f t="shared" ref="F29:G29" si="32">E29*1000</f>
        <v>1.6E-2</v>
      </c>
      <c r="G29" s="4">
        <f t="shared" si="32"/>
        <v>16</v>
      </c>
      <c r="H29" s="19">
        <v>0</v>
      </c>
      <c r="I29" s="1">
        <v>18</v>
      </c>
      <c r="J29" s="1">
        <f t="shared" si="27"/>
        <v>19</v>
      </c>
      <c r="K29" s="1">
        <f t="shared" si="23"/>
        <v>304</v>
      </c>
      <c r="L29" s="20">
        <f t="shared" si="28"/>
        <v>0.30399999999999999</v>
      </c>
    </row>
    <row r="30" spans="2:23" ht="17.25" thickBot="1" x14ac:dyDescent="0.35">
      <c r="B30" s="21"/>
      <c r="C30" s="22">
        <v>1024</v>
      </c>
      <c r="D30" s="23">
        <f t="shared" si="24"/>
        <v>15625</v>
      </c>
      <c r="E30" s="23">
        <f t="shared" si="25"/>
        <v>6.3999999999999997E-5</v>
      </c>
      <c r="F30" s="23">
        <f t="shared" ref="F30:G30" si="33">E30*1000</f>
        <v>6.4000000000000001E-2</v>
      </c>
      <c r="G30" s="24">
        <f t="shared" si="33"/>
        <v>64</v>
      </c>
      <c r="H30" s="25">
        <v>0</v>
      </c>
      <c r="I30" s="23">
        <v>4</v>
      </c>
      <c r="J30" s="23">
        <f t="shared" si="27"/>
        <v>5</v>
      </c>
      <c r="K30" s="23">
        <f t="shared" si="23"/>
        <v>320</v>
      </c>
      <c r="L30" s="26">
        <f t="shared" si="28"/>
        <v>0.32</v>
      </c>
    </row>
    <row r="32" spans="2:23" ht="17.25" thickBot="1" x14ac:dyDescent="0.35"/>
    <row r="33" spans="2:13" ht="21" x14ac:dyDescent="0.3">
      <c r="B33" s="8" t="s">
        <v>20</v>
      </c>
      <c r="C33" s="9" t="s">
        <v>1</v>
      </c>
      <c r="D33" s="9" t="s">
        <v>2</v>
      </c>
      <c r="E33" s="27"/>
      <c r="F33" s="27"/>
      <c r="G33" s="27"/>
      <c r="H33" s="27"/>
      <c r="I33" s="27"/>
      <c r="J33" s="9" t="s">
        <v>10</v>
      </c>
      <c r="K33" s="28" t="s">
        <v>11</v>
      </c>
      <c r="L33" s="12" t="s">
        <v>17</v>
      </c>
    </row>
    <row r="34" spans="2:13" x14ac:dyDescent="0.3">
      <c r="B34" s="13"/>
      <c r="C34" s="14" t="s">
        <v>3</v>
      </c>
      <c r="D34" s="2" t="s">
        <v>4</v>
      </c>
      <c r="E34" s="2" t="s">
        <v>5</v>
      </c>
      <c r="F34" s="2" t="s">
        <v>6</v>
      </c>
      <c r="G34" s="15" t="s">
        <v>7</v>
      </c>
      <c r="H34" s="14" t="s">
        <v>22</v>
      </c>
      <c r="I34" s="2" t="s">
        <v>16</v>
      </c>
      <c r="J34" s="2" t="s">
        <v>9</v>
      </c>
      <c r="K34" s="29" t="s">
        <v>9</v>
      </c>
      <c r="L34" s="16" t="s">
        <v>9</v>
      </c>
    </row>
    <row r="35" spans="2:13" x14ac:dyDescent="0.3">
      <c r="B35" s="17">
        <v>16000000</v>
      </c>
      <c r="C35" s="18">
        <v>1</v>
      </c>
      <c r="D35" s="1">
        <f>$B$4/C35</f>
        <v>16000000</v>
      </c>
      <c r="E35" s="1">
        <f>1/D35</f>
        <v>6.2499999999999997E-8</v>
      </c>
      <c r="F35" s="1">
        <f>E35*1000</f>
        <v>6.2500000000000001E-5</v>
      </c>
      <c r="G35" s="4">
        <f>F35*1000</f>
        <v>6.25E-2</v>
      </c>
      <c r="H35" s="19">
        <v>0</v>
      </c>
      <c r="I35" s="1">
        <f>65536-H35</f>
        <v>65536</v>
      </c>
      <c r="J35" s="1">
        <f>I35*G35</f>
        <v>4096</v>
      </c>
      <c r="K35" s="5">
        <f>J35*0.001</f>
        <v>4.0960000000000001</v>
      </c>
      <c r="L35" s="30">
        <f>K35*0.001</f>
        <v>4.0959999999999998E-3</v>
      </c>
    </row>
    <row r="36" spans="2:13" x14ac:dyDescent="0.3">
      <c r="B36" s="17"/>
      <c r="C36" s="18">
        <v>8</v>
      </c>
      <c r="D36" s="1">
        <f t="shared" ref="D36:D39" si="34">$B$4/C36</f>
        <v>2000000</v>
      </c>
      <c r="E36" s="1">
        <f t="shared" ref="E36:E39" si="35">1/D36</f>
        <v>4.9999999999999998E-7</v>
      </c>
      <c r="F36" s="1">
        <f t="shared" ref="F36:G36" si="36">E36*1000</f>
        <v>5.0000000000000001E-4</v>
      </c>
      <c r="G36" s="4">
        <f t="shared" si="36"/>
        <v>0.5</v>
      </c>
      <c r="H36" s="19">
        <v>0</v>
      </c>
      <c r="I36" s="1">
        <f t="shared" ref="I36:I39" si="37">65536-H36</f>
        <v>65536</v>
      </c>
      <c r="J36" s="1">
        <f t="shared" ref="J36:J39" si="38">I36*G36</f>
        <v>32768</v>
      </c>
      <c r="K36" s="5">
        <f t="shared" ref="K36:L39" si="39">J36*0.001</f>
        <v>32.768000000000001</v>
      </c>
      <c r="L36" s="30">
        <f t="shared" si="39"/>
        <v>3.2767999999999999E-2</v>
      </c>
    </row>
    <row r="37" spans="2:13" x14ac:dyDescent="0.3">
      <c r="B37" s="17"/>
      <c r="C37" s="18">
        <v>64</v>
      </c>
      <c r="D37" s="1">
        <f t="shared" si="34"/>
        <v>250000</v>
      </c>
      <c r="E37" s="1">
        <f t="shared" si="35"/>
        <v>3.9999999999999998E-6</v>
      </c>
      <c r="F37" s="1">
        <f t="shared" ref="F37:G37" si="40">E37*1000</f>
        <v>4.0000000000000001E-3</v>
      </c>
      <c r="G37" s="4">
        <f t="shared" si="40"/>
        <v>4</v>
      </c>
      <c r="H37" s="19">
        <v>0</v>
      </c>
      <c r="I37" s="1">
        <f t="shared" si="37"/>
        <v>65536</v>
      </c>
      <c r="J37" s="1">
        <f t="shared" si="38"/>
        <v>262144</v>
      </c>
      <c r="K37" s="5">
        <f t="shared" si="39"/>
        <v>262.14400000000001</v>
      </c>
      <c r="L37" s="30">
        <f t="shared" si="39"/>
        <v>0.26214399999999999</v>
      </c>
    </row>
    <row r="38" spans="2:13" x14ac:dyDescent="0.3">
      <c r="B38" s="17"/>
      <c r="C38" s="18">
        <v>256</v>
      </c>
      <c r="D38" s="1">
        <f t="shared" si="34"/>
        <v>62500</v>
      </c>
      <c r="E38" s="1">
        <f t="shared" si="35"/>
        <v>1.5999999999999999E-5</v>
      </c>
      <c r="F38" s="1">
        <f t="shared" ref="F38:G38" si="41">E38*1000</f>
        <v>1.6E-2</v>
      </c>
      <c r="G38" s="4">
        <f t="shared" si="41"/>
        <v>16</v>
      </c>
      <c r="H38" s="19">
        <v>0</v>
      </c>
      <c r="I38" s="1">
        <f t="shared" si="37"/>
        <v>65536</v>
      </c>
      <c r="J38" s="1">
        <f t="shared" si="38"/>
        <v>1048576</v>
      </c>
      <c r="K38" s="5">
        <f t="shared" si="39"/>
        <v>1048.576</v>
      </c>
      <c r="L38" s="30">
        <f t="shared" si="39"/>
        <v>1.048576</v>
      </c>
    </row>
    <row r="39" spans="2:13" ht="17.25" thickBot="1" x14ac:dyDescent="0.35">
      <c r="B39" s="21"/>
      <c r="C39" s="22">
        <v>1024</v>
      </c>
      <c r="D39" s="23">
        <f t="shared" si="34"/>
        <v>15625</v>
      </c>
      <c r="E39" s="23">
        <f t="shared" si="35"/>
        <v>6.3999999999999997E-5</v>
      </c>
      <c r="F39" s="23">
        <f t="shared" ref="F39:G39" si="42">E39*1000</f>
        <v>6.4000000000000001E-2</v>
      </c>
      <c r="G39" s="24">
        <f t="shared" si="42"/>
        <v>64</v>
      </c>
      <c r="H39" s="25">
        <v>0</v>
      </c>
      <c r="I39" s="23">
        <f t="shared" si="37"/>
        <v>65536</v>
      </c>
      <c r="J39" s="23">
        <f t="shared" si="38"/>
        <v>4194304</v>
      </c>
      <c r="K39" s="31">
        <f t="shared" si="39"/>
        <v>4194.3040000000001</v>
      </c>
      <c r="L39" s="32">
        <f t="shared" si="39"/>
        <v>4.1943039999999998</v>
      </c>
    </row>
    <row r="41" spans="2:13" ht="17.25" thickBot="1" x14ac:dyDescent="0.35"/>
    <row r="42" spans="2:13" ht="21" x14ac:dyDescent="0.3">
      <c r="B42" s="8" t="s">
        <v>20</v>
      </c>
      <c r="C42" s="9" t="s">
        <v>12</v>
      </c>
      <c r="D42" s="9" t="s">
        <v>2</v>
      </c>
      <c r="E42" s="27"/>
      <c r="F42" s="27"/>
      <c r="G42" s="27"/>
      <c r="H42" s="27"/>
      <c r="I42" s="27"/>
      <c r="J42" s="10"/>
      <c r="K42" s="9" t="s">
        <v>10</v>
      </c>
      <c r="L42" s="28" t="s">
        <v>11</v>
      </c>
      <c r="M42" s="12" t="s">
        <v>17</v>
      </c>
    </row>
    <row r="43" spans="2:13" x14ac:dyDescent="0.3">
      <c r="B43" s="13"/>
      <c r="C43" s="14" t="s">
        <v>3</v>
      </c>
      <c r="D43" s="2" t="s">
        <v>4</v>
      </c>
      <c r="E43" s="2" t="s">
        <v>5</v>
      </c>
      <c r="F43" s="2" t="s">
        <v>6</v>
      </c>
      <c r="G43" s="15" t="s">
        <v>7</v>
      </c>
      <c r="H43" s="14" t="s">
        <v>22</v>
      </c>
      <c r="I43" s="2" t="s">
        <v>18</v>
      </c>
      <c r="J43" s="2" t="s">
        <v>19</v>
      </c>
      <c r="K43" s="2" t="s">
        <v>9</v>
      </c>
      <c r="L43" s="29" t="s">
        <v>9</v>
      </c>
      <c r="M43" s="16" t="s">
        <v>9</v>
      </c>
    </row>
    <row r="44" spans="2:13" x14ac:dyDescent="0.3">
      <c r="B44" s="17">
        <v>16000000</v>
      </c>
      <c r="C44" s="18">
        <v>1</v>
      </c>
      <c r="D44" s="1">
        <f>$B$4/C44</f>
        <v>16000000</v>
      </c>
      <c r="E44" s="1">
        <f>1/D44</f>
        <v>6.2499999999999997E-8</v>
      </c>
      <c r="F44" s="1">
        <f>E44*1000</f>
        <v>6.2500000000000001E-5</v>
      </c>
      <c r="G44" s="4">
        <f>F44*1000</f>
        <v>6.25E-2</v>
      </c>
      <c r="H44" s="19">
        <v>0</v>
      </c>
      <c r="I44" s="1">
        <v>65535</v>
      </c>
      <c r="J44" s="1">
        <f>I44+1</f>
        <v>65536</v>
      </c>
      <c r="K44" s="5">
        <f>J44*G44</f>
        <v>4096</v>
      </c>
      <c r="L44" s="7">
        <f>K44*0.001</f>
        <v>4.0960000000000001</v>
      </c>
      <c r="M44" s="30">
        <f>L44*0.001</f>
        <v>4.0959999999999998E-3</v>
      </c>
    </row>
    <row r="45" spans="2:13" x14ac:dyDescent="0.3">
      <c r="B45" s="17"/>
      <c r="C45" s="18">
        <v>8</v>
      </c>
      <c r="D45" s="1">
        <f t="shared" ref="D45:D48" si="43">$B$4/C45</f>
        <v>2000000</v>
      </c>
      <c r="E45" s="1">
        <f t="shared" ref="E45:E48" si="44">1/D45</f>
        <v>4.9999999999999998E-7</v>
      </c>
      <c r="F45" s="1">
        <f t="shared" ref="F45:G45" si="45">E45*1000</f>
        <v>5.0000000000000001E-4</v>
      </c>
      <c r="G45" s="4">
        <f t="shared" si="45"/>
        <v>0.5</v>
      </c>
      <c r="H45" s="19">
        <v>0</v>
      </c>
      <c r="I45" s="1">
        <v>65535</v>
      </c>
      <c r="J45" s="1">
        <f t="shared" ref="J45:J48" si="46">I45+1</f>
        <v>65536</v>
      </c>
      <c r="K45" s="5">
        <f t="shared" ref="K45:K48" si="47">J45*G45</f>
        <v>32768</v>
      </c>
      <c r="L45" s="7">
        <f t="shared" ref="L45:M45" si="48">K45*0.001</f>
        <v>32.768000000000001</v>
      </c>
      <c r="M45" s="30">
        <f t="shared" si="48"/>
        <v>3.2767999999999999E-2</v>
      </c>
    </row>
    <row r="46" spans="2:13" x14ac:dyDescent="0.3">
      <c r="B46" s="17"/>
      <c r="C46" s="18">
        <v>64</v>
      </c>
      <c r="D46" s="1">
        <f t="shared" si="43"/>
        <v>250000</v>
      </c>
      <c r="E46" s="1">
        <f t="shared" si="44"/>
        <v>3.9999999999999998E-6</v>
      </c>
      <c r="F46" s="1">
        <f t="shared" ref="F46:G46" si="49">E46*1000</f>
        <v>4.0000000000000001E-3</v>
      </c>
      <c r="G46" s="4">
        <f t="shared" si="49"/>
        <v>4</v>
      </c>
      <c r="H46" s="19">
        <v>0</v>
      </c>
      <c r="I46" s="1">
        <v>65535</v>
      </c>
      <c r="J46" s="1">
        <f t="shared" si="46"/>
        <v>65536</v>
      </c>
      <c r="K46" s="5">
        <f t="shared" si="47"/>
        <v>262144</v>
      </c>
      <c r="L46" s="7">
        <f t="shared" ref="L46:M46" si="50">K46*0.001</f>
        <v>262.14400000000001</v>
      </c>
      <c r="M46" s="30">
        <f t="shared" si="50"/>
        <v>0.26214399999999999</v>
      </c>
    </row>
    <row r="47" spans="2:13" x14ac:dyDescent="0.3">
      <c r="B47" s="17"/>
      <c r="C47" s="18">
        <v>256</v>
      </c>
      <c r="D47" s="1">
        <f t="shared" si="43"/>
        <v>62500</v>
      </c>
      <c r="E47" s="1">
        <f t="shared" si="44"/>
        <v>1.5999999999999999E-5</v>
      </c>
      <c r="F47" s="1">
        <f t="shared" ref="F47:G47" si="51">E47*1000</f>
        <v>1.6E-2</v>
      </c>
      <c r="G47" s="4">
        <f t="shared" si="51"/>
        <v>16</v>
      </c>
      <c r="H47" s="19">
        <v>0</v>
      </c>
      <c r="I47" s="1">
        <v>65535</v>
      </c>
      <c r="J47" s="1">
        <f t="shared" si="46"/>
        <v>65536</v>
      </c>
      <c r="K47" s="5">
        <f t="shared" si="47"/>
        <v>1048576</v>
      </c>
      <c r="L47" s="7">
        <f t="shared" ref="L47:M47" si="52">K47*0.001</f>
        <v>1048.576</v>
      </c>
      <c r="M47" s="30">
        <f t="shared" si="52"/>
        <v>1.048576</v>
      </c>
    </row>
    <row r="48" spans="2:13" ht="17.25" thickBot="1" x14ac:dyDescent="0.35">
      <c r="B48" s="21"/>
      <c r="C48" s="22">
        <v>1024</v>
      </c>
      <c r="D48" s="23">
        <f t="shared" si="43"/>
        <v>15625</v>
      </c>
      <c r="E48" s="23">
        <f t="shared" si="44"/>
        <v>6.3999999999999997E-5</v>
      </c>
      <c r="F48" s="23">
        <f t="shared" ref="F48:G48" si="53">E48*1000</f>
        <v>6.4000000000000001E-2</v>
      </c>
      <c r="G48" s="24">
        <f t="shared" si="53"/>
        <v>64</v>
      </c>
      <c r="H48" s="25">
        <v>0</v>
      </c>
      <c r="I48" s="38">
        <v>39062</v>
      </c>
      <c r="J48" s="23">
        <f t="shared" si="46"/>
        <v>39063</v>
      </c>
      <c r="K48" s="33">
        <f t="shared" si="47"/>
        <v>2500032</v>
      </c>
      <c r="L48" s="34">
        <f t="shared" ref="L48:M48" si="54">K48*0.001</f>
        <v>2500.0320000000002</v>
      </c>
      <c r="M48" s="37">
        <f t="shared" si="54"/>
        <v>2.500032</v>
      </c>
    </row>
    <row r="49" spans="12:13" x14ac:dyDescent="0.3">
      <c r="L49" s="7"/>
      <c r="M4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PG3 06</dc:creator>
  <cp:lastModifiedBy>PG3 06</cp:lastModifiedBy>
  <dcterms:created xsi:type="dcterms:W3CDTF">2024-03-26T01:17:07Z</dcterms:created>
  <dcterms:modified xsi:type="dcterms:W3CDTF">2024-04-11T10:00:18Z</dcterms:modified>
</cp:coreProperties>
</file>