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ops technologies\statastics\Project\"/>
    </mc:Choice>
  </mc:AlternateContent>
  <xr:revisionPtr revIDLastSave="0" documentId="13_ncr:1_{56B4FB95-5DF9-4CC2-80B1-9FBD58325F1C}" xr6:coauthVersionLast="47" xr6:coauthVersionMax="47" xr10:uidLastSave="{00000000-0000-0000-0000-000000000000}"/>
  <bookViews>
    <workbookView xWindow="-108" yWindow="-108" windowWidth="23256" windowHeight="12576" xr2:uid="{F9424F4F-96CA-404A-A262-3FD0C2A65F6E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3" l="1"/>
  <c r="L5" i="3"/>
  <c r="J7" i="3"/>
  <c r="K7" i="3"/>
  <c r="I7" i="3"/>
  <c r="L7" i="3" l="1"/>
  <c r="J12" i="3" s="1"/>
  <c r="J18" i="3" s="1"/>
  <c r="K12" i="3" l="1"/>
  <c r="K18" i="3" s="1"/>
  <c r="I12" i="3"/>
  <c r="I18" i="3" s="1"/>
  <c r="L18" i="3" s="1"/>
  <c r="K11" i="3"/>
  <c r="J11" i="3"/>
  <c r="I11" i="3"/>
  <c r="I17" i="3" s="1"/>
  <c r="J13" i="3" l="1"/>
  <c r="J17" i="3"/>
  <c r="J19" i="3" s="1"/>
  <c r="K13" i="3"/>
  <c r="K17" i="3"/>
  <c r="K19" i="3" s="1"/>
  <c r="I19" i="3"/>
  <c r="L12" i="3"/>
  <c r="I13" i="3"/>
  <c r="L11" i="3"/>
  <c r="Q7" i="1"/>
  <c r="Q6" i="1"/>
  <c r="L19" i="3" l="1"/>
  <c r="L13" i="3"/>
  <c r="L17" i="3"/>
</calcChain>
</file>

<file path=xl/sharedStrings.xml><?xml version="1.0" encoding="utf-8"?>
<sst xmlns="http://schemas.openxmlformats.org/spreadsheetml/2006/main" count="64" uniqueCount="44">
  <si>
    <t>Practical Section</t>
  </si>
  <si>
    <t>2. The stock prices of Company A and B over 20 days are:
• Company A: 45, 47, 48, 50, 52, 53, 55, 56, 58, 60, 62, 64, 65, 67, 69, 70, 72, 74, 76, 77
• Company B: 52, 54, 55, 57, 59, 60, 61, 62, 64, 66, 67, 69, 71, 73, 74, 76, 78, 80, 82, 83
Tasks:
• Calculate Covariance and Pearson Correlation between A and B.
• Interpret the nature of their relationship.</t>
  </si>
  <si>
    <t>Company A:</t>
  </si>
  <si>
    <t>Company B:</t>
  </si>
  <si>
    <t>Covariance</t>
  </si>
  <si>
    <t>Correlation</t>
  </si>
  <si>
    <r>
      <rPr>
        <b/>
        <sz val="12"/>
        <color theme="1"/>
        <rFont val="Calibri"/>
        <family val="2"/>
        <scheme val="minor"/>
      </rPr>
      <t>Interpretation Summary:</t>
    </r>
    <r>
      <rPr>
        <sz val="11"/>
        <color theme="1"/>
        <rFont val="Calibri"/>
        <family val="2"/>
        <scheme val="minor"/>
      </rPr>
      <t xml:space="preserve">
A and B have a very strong positive linear relationship.
The high covariance supports this, and the near-perfect Pearson correlation confirms it.
In practical terms, knowing the value of A allows you to very accurately predict the value of B, assuming the relationship is linear and the data is reliable.</t>
    </r>
  </si>
  <si>
    <t>3. A two-sample z-test is conducted to compare exam scores:
Group 1: [85, 88, 92, 87, 90]
Group 2: [78, 80, 75, 82, 76]
O  Test at 5% significance level.
O Assume population std. dev = 5 for both groups.
O Perform the test and state your conclusion.</t>
  </si>
  <si>
    <t>Group 1</t>
  </si>
  <si>
    <t>Group 2</t>
  </si>
  <si>
    <t>z-Test: Two Sample for Means</t>
  </si>
  <si>
    <t>Mean</t>
  </si>
  <si>
    <t>Known Variance</t>
  </si>
  <si>
    <t>Observations</t>
  </si>
  <si>
    <t>Hypothesized Mean Difference</t>
  </si>
  <si>
    <t>z</t>
  </si>
  <si>
    <t>P(Z&lt;=z) one-tail</t>
  </si>
  <si>
    <t>z Critical one-tail</t>
  </si>
  <si>
    <t>P(Z&lt;=z) two-tail</t>
  </si>
  <si>
    <t>z Critical two-tail</t>
  </si>
  <si>
    <t>P-value</t>
  </si>
  <si>
    <t>Alpha</t>
  </si>
  <si>
    <t>Z</t>
  </si>
  <si>
    <t>Z Critical</t>
  </si>
  <si>
    <t>&lt;</t>
  </si>
  <si>
    <t>H0:-           μ1=μ2          there is no significance difference between the means of both groups.</t>
  </si>
  <si>
    <t>H1:-           μ1!=μ2         there is significance difference between the means of both groups.</t>
  </si>
  <si>
    <r>
      <rPr>
        <b/>
        <sz val="11"/>
        <color theme="1"/>
        <rFont val="Calibri"/>
        <family val="2"/>
        <scheme val="minor"/>
      </rPr>
      <t xml:space="preserve">conclusion:- </t>
    </r>
    <r>
      <rPr>
        <sz val="11"/>
        <color theme="1"/>
        <rFont val="Calibri"/>
        <family val="2"/>
        <scheme val="minor"/>
      </rPr>
      <t xml:space="preserve">
here, our P value is  &lt;  significance level(α)
so, we reject null hypothesis and we conclude that
there is significance difference between the means of both groups. </t>
    </r>
  </si>
  <si>
    <t>Male</t>
  </si>
  <si>
    <t>Female</t>
  </si>
  <si>
    <t>Chocolate</t>
  </si>
  <si>
    <t>Vanilla</t>
  </si>
  <si>
    <t>Strawberry</t>
  </si>
  <si>
    <t>Total</t>
  </si>
  <si>
    <t>Oi</t>
  </si>
  <si>
    <t>Ei</t>
  </si>
  <si>
    <t>x^2 = ((Oi - Ei)^2)/Ei</t>
  </si>
  <si>
    <r>
      <rPr>
        <b/>
        <sz val="11"/>
        <color theme="1"/>
        <rFont val="Calibri"/>
        <family val="2"/>
        <scheme val="minor"/>
      </rPr>
      <t>H0:-</t>
    </r>
    <r>
      <rPr>
        <sz val="11"/>
        <color theme="1"/>
        <rFont val="Calibri"/>
        <family val="2"/>
        <scheme val="minor"/>
      </rPr>
      <t xml:space="preserve">          there is no significance difference between Gender and Flavour.</t>
    </r>
  </si>
  <si>
    <r>
      <rPr>
        <b/>
        <sz val="11"/>
        <color theme="1"/>
        <rFont val="Calibri"/>
        <family val="2"/>
        <scheme val="minor"/>
      </rPr>
      <t xml:space="preserve">H1:-  </t>
    </r>
    <r>
      <rPr>
        <sz val="11"/>
        <color theme="1"/>
        <rFont val="Calibri"/>
        <family val="2"/>
        <scheme val="minor"/>
      </rPr>
      <t xml:space="preserve">        there is significance difference between Gender and Flavour.</t>
    </r>
  </si>
  <si>
    <t>x^2 Critical</t>
  </si>
  <si>
    <t>Df</t>
  </si>
  <si>
    <t>x^2</t>
  </si>
  <si>
    <t>&gt;</t>
  </si>
  <si>
    <r>
      <rPr>
        <b/>
        <sz val="11"/>
        <color theme="1"/>
        <rFont val="Calibri"/>
        <family val="2"/>
        <scheme val="minor"/>
      </rPr>
      <t xml:space="preserve">conclusion:- </t>
    </r>
    <r>
      <rPr>
        <sz val="11"/>
        <color theme="1"/>
        <rFont val="Calibri"/>
        <family val="2"/>
        <scheme val="minor"/>
      </rPr>
      <t xml:space="preserve">
here, our x^2 Critical value is  &gt;  x^2
so, we fail to reject null hypothesis and we conclude that
there is no significance difference between Gender and Flavour.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</si>
</sst>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0" xfId="0" applyFill="1" applyBorder="1" applyAlignment="1"/>
    <xf numFmtId="0" fontId="4" fillId="0" borderId="2" xfId="0" applyFont="1" applyFill="1" applyBorder="1" applyAlignment="1">
      <alignment horizontal="center"/>
    </xf>
    <xf numFmtId="0" fontId="0" fillId="0" borderId="1" xfId="0" applyFill="1" applyBorder="1" applyAlignme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top" wrapText="1"/>
    </xf>
    <xf numFmtId="0" fontId="1" fillId="0" borderId="0" xfId="0" applyFont="1" applyBorder="1"/>
    <xf numFmtId="0" fontId="1" fillId="0" borderId="1" xfId="0" applyFont="1" applyFill="1" applyBorder="1"/>
    <xf numFmtId="168" fontId="0" fillId="0" borderId="1" xfId="0" applyNumberFormat="1" applyBorder="1"/>
    <xf numFmtId="0" fontId="0" fillId="0" borderId="0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15240</xdr:rowOff>
    </xdr:from>
    <xdr:to>
      <xdr:col>6</xdr:col>
      <xdr:colOff>53787</xdr:colOff>
      <xdr:row>9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D216AE-3F78-4757-A5D8-2264029738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240"/>
          <a:ext cx="3711387" cy="15984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FB370-7040-474E-85ED-06E2AD2D3673}">
  <dimension ref="A1:V25"/>
  <sheetViews>
    <sheetView tabSelected="1" zoomScale="85" zoomScaleNormal="85" workbookViewId="0">
      <selection activeCell="Y24" sqref="Y24"/>
    </sheetView>
  </sheetViews>
  <sheetFormatPr defaultRowHeight="14.4" x14ac:dyDescent="0.3"/>
  <cols>
    <col min="13" max="14" width="11" bestFit="1" customWidth="1"/>
    <col min="16" max="16" width="11" bestFit="1" customWidth="1"/>
    <col min="17" max="17" width="12.44140625" bestFit="1" customWidth="1"/>
  </cols>
  <sheetData>
    <row r="1" spans="1:22" x14ac:dyDescent="0.3">
      <c r="A1" s="24" t="s">
        <v>0</v>
      </c>
      <c r="B1" s="24"/>
      <c r="C1" s="24"/>
      <c r="D1" s="24"/>
    </row>
    <row r="2" spans="1:22" x14ac:dyDescent="0.3">
      <c r="A2" s="24"/>
      <c r="B2" s="24"/>
      <c r="C2" s="24"/>
      <c r="D2" s="24"/>
    </row>
    <row r="4" spans="1:22" x14ac:dyDescent="0.3">
      <c r="A4" s="25" t="s">
        <v>1</v>
      </c>
      <c r="B4" s="26"/>
      <c r="C4" s="26"/>
      <c r="D4" s="26"/>
      <c r="E4" s="26"/>
      <c r="F4" s="26"/>
      <c r="G4" s="26"/>
      <c r="H4" s="26"/>
      <c r="I4" s="26"/>
      <c r="J4" s="26"/>
      <c r="K4" s="26"/>
    </row>
    <row r="5" spans="1:22" x14ac:dyDescent="0.3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M5" s="1" t="s">
        <v>2</v>
      </c>
      <c r="N5" s="1" t="s">
        <v>3</v>
      </c>
    </row>
    <row r="6" spans="1:22" x14ac:dyDescent="0.3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M6" s="2">
        <v>45</v>
      </c>
      <c r="N6" s="2">
        <v>52</v>
      </c>
      <c r="P6" s="1" t="s">
        <v>4</v>
      </c>
      <c r="Q6" s="2">
        <f>_xlfn.COVARIANCE.P(M6:M25,N6:N25)</f>
        <v>92.65</v>
      </c>
    </row>
    <row r="7" spans="1:22" x14ac:dyDescent="0.3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M7" s="2">
        <v>47</v>
      </c>
      <c r="N7" s="2">
        <v>54</v>
      </c>
      <c r="P7" s="1" t="s">
        <v>5</v>
      </c>
      <c r="Q7" s="2">
        <f>CORREL(M6:M25,N6:N25)</f>
        <v>0.99859572699637911</v>
      </c>
    </row>
    <row r="8" spans="1:22" x14ac:dyDescent="0.3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M8" s="2">
        <v>48</v>
      </c>
      <c r="N8" s="2">
        <v>55</v>
      </c>
    </row>
    <row r="9" spans="1:22" x14ac:dyDescent="0.3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M9" s="2">
        <v>50</v>
      </c>
      <c r="N9" s="2">
        <v>57</v>
      </c>
    </row>
    <row r="10" spans="1:22" x14ac:dyDescent="0.3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M10" s="2">
        <v>52</v>
      </c>
      <c r="N10" s="2">
        <v>59</v>
      </c>
      <c r="P10" s="27" t="s">
        <v>6</v>
      </c>
      <c r="Q10" s="28"/>
      <c r="R10" s="28"/>
      <c r="S10" s="28"/>
      <c r="T10" s="28"/>
      <c r="U10" s="28"/>
      <c r="V10" s="28"/>
    </row>
    <row r="11" spans="1:22" x14ac:dyDescent="0.3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">
        <v>53</v>
      </c>
      <c r="N11" s="2">
        <v>60</v>
      </c>
      <c r="P11" s="28"/>
      <c r="Q11" s="28"/>
      <c r="R11" s="28"/>
      <c r="S11" s="28"/>
      <c r="T11" s="28"/>
      <c r="U11" s="28"/>
      <c r="V11" s="28"/>
    </row>
    <row r="12" spans="1:22" x14ac:dyDescent="0.3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M12" s="2">
        <v>55</v>
      </c>
      <c r="N12" s="2">
        <v>61</v>
      </c>
      <c r="P12" s="28"/>
      <c r="Q12" s="28"/>
      <c r="R12" s="28"/>
      <c r="S12" s="28"/>
      <c r="T12" s="28"/>
      <c r="U12" s="28"/>
      <c r="V12" s="28"/>
    </row>
    <row r="13" spans="1:22" x14ac:dyDescent="0.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M13" s="2">
        <v>56</v>
      </c>
      <c r="N13" s="2">
        <v>62</v>
      </c>
      <c r="P13" s="28"/>
      <c r="Q13" s="28"/>
      <c r="R13" s="28"/>
      <c r="S13" s="28"/>
      <c r="T13" s="28"/>
      <c r="U13" s="28"/>
      <c r="V13" s="28"/>
    </row>
    <row r="14" spans="1:22" x14ac:dyDescent="0.3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M14" s="2">
        <v>58</v>
      </c>
      <c r="N14" s="2">
        <v>64</v>
      </c>
      <c r="P14" s="28"/>
      <c r="Q14" s="28"/>
      <c r="R14" s="28"/>
      <c r="S14" s="28"/>
      <c r="T14" s="28"/>
      <c r="U14" s="28"/>
      <c r="V14" s="28"/>
    </row>
    <row r="15" spans="1:22" x14ac:dyDescent="0.3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M15" s="2">
        <v>60</v>
      </c>
      <c r="N15" s="2">
        <v>66</v>
      </c>
      <c r="P15" s="28"/>
      <c r="Q15" s="28"/>
      <c r="R15" s="28"/>
      <c r="S15" s="28"/>
      <c r="T15" s="28"/>
      <c r="U15" s="28"/>
      <c r="V15" s="28"/>
    </row>
    <row r="16" spans="1:22" x14ac:dyDescent="0.3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M16" s="2">
        <v>62</v>
      </c>
      <c r="N16" s="2">
        <v>67</v>
      </c>
      <c r="P16" s="28"/>
      <c r="Q16" s="28"/>
      <c r="R16" s="28"/>
      <c r="S16" s="28"/>
      <c r="T16" s="28"/>
      <c r="U16" s="28"/>
      <c r="V16" s="28"/>
    </row>
    <row r="17" spans="1:22" x14ac:dyDescent="0.3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M17" s="2">
        <v>64</v>
      </c>
      <c r="N17" s="2">
        <v>69</v>
      </c>
      <c r="P17" s="28"/>
      <c r="Q17" s="28"/>
      <c r="R17" s="28"/>
      <c r="S17" s="28"/>
      <c r="T17" s="28"/>
      <c r="U17" s="28"/>
      <c r="V17" s="28"/>
    </row>
    <row r="18" spans="1:22" x14ac:dyDescent="0.3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M18" s="2">
        <v>65</v>
      </c>
      <c r="N18" s="2">
        <v>71</v>
      </c>
      <c r="P18" s="28"/>
      <c r="Q18" s="28"/>
      <c r="R18" s="28"/>
      <c r="S18" s="28"/>
      <c r="T18" s="28"/>
      <c r="U18" s="28"/>
      <c r="V18" s="28"/>
    </row>
    <row r="19" spans="1:22" x14ac:dyDescent="0.3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M19" s="2">
        <v>67</v>
      </c>
      <c r="N19" s="2">
        <v>73</v>
      </c>
      <c r="P19" s="28"/>
      <c r="Q19" s="28"/>
      <c r="R19" s="28"/>
      <c r="S19" s="28"/>
      <c r="T19" s="28"/>
      <c r="U19" s="28"/>
      <c r="V19" s="28"/>
    </row>
    <row r="20" spans="1:22" x14ac:dyDescent="0.3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M20" s="2">
        <v>69</v>
      </c>
      <c r="N20" s="2">
        <v>74</v>
      </c>
      <c r="P20" s="28"/>
      <c r="Q20" s="28"/>
      <c r="R20" s="28"/>
      <c r="S20" s="28"/>
      <c r="T20" s="28"/>
      <c r="U20" s="28"/>
      <c r="V20" s="28"/>
    </row>
    <row r="21" spans="1:22" x14ac:dyDescent="0.3">
      <c r="M21" s="2">
        <v>70</v>
      </c>
      <c r="N21" s="2">
        <v>76</v>
      </c>
      <c r="P21" s="28"/>
      <c r="Q21" s="28"/>
      <c r="R21" s="28"/>
      <c r="S21" s="28"/>
      <c r="T21" s="28"/>
      <c r="U21" s="28"/>
      <c r="V21" s="28"/>
    </row>
    <row r="22" spans="1:22" x14ac:dyDescent="0.3">
      <c r="M22" s="2">
        <v>72</v>
      </c>
      <c r="N22" s="2">
        <v>78</v>
      </c>
    </row>
    <row r="23" spans="1:22" x14ac:dyDescent="0.3">
      <c r="M23" s="2">
        <v>74</v>
      </c>
      <c r="N23" s="2">
        <v>80</v>
      </c>
    </row>
    <row r="24" spans="1:22" x14ac:dyDescent="0.3">
      <c r="M24" s="2">
        <v>76</v>
      </c>
      <c r="N24" s="2">
        <v>82</v>
      </c>
    </row>
    <row r="25" spans="1:22" x14ac:dyDescent="0.3">
      <c r="M25" s="2">
        <v>77</v>
      </c>
      <c r="N25" s="2">
        <v>83</v>
      </c>
    </row>
  </sheetData>
  <mergeCells count="3">
    <mergeCell ref="A1:D2"/>
    <mergeCell ref="A4:K20"/>
    <mergeCell ref="P10:V2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AFADC-6B09-435D-89FE-7AC87A53C9FB}">
  <dimension ref="A1:R39"/>
  <sheetViews>
    <sheetView zoomScale="70" zoomScaleNormal="70" workbookViewId="0">
      <selection activeCell="I34" sqref="I34:K39"/>
    </sheetView>
  </sheetViews>
  <sheetFormatPr defaultRowHeight="14.4" x14ac:dyDescent="0.3"/>
  <cols>
    <col min="9" max="9" width="27.109375" bestFit="1" customWidth="1"/>
    <col min="10" max="11" width="12.109375" bestFit="1" customWidth="1"/>
  </cols>
  <sheetData>
    <row r="1" spans="1:18" x14ac:dyDescent="0.3">
      <c r="A1" s="27" t="s">
        <v>7</v>
      </c>
      <c r="B1" s="28"/>
      <c r="C1" s="28"/>
      <c r="D1" s="28"/>
      <c r="E1" s="28"/>
      <c r="F1" s="28"/>
      <c r="G1" s="28"/>
      <c r="I1" s="1" t="s">
        <v>8</v>
      </c>
      <c r="J1" s="1" t="s">
        <v>9</v>
      </c>
    </row>
    <row r="2" spans="1:18" x14ac:dyDescent="0.3">
      <c r="A2" s="28"/>
      <c r="B2" s="28"/>
      <c r="C2" s="28"/>
      <c r="D2" s="28"/>
      <c r="E2" s="28"/>
      <c r="F2" s="28"/>
      <c r="G2" s="28"/>
      <c r="I2" s="2">
        <v>85</v>
      </c>
      <c r="J2" s="2">
        <v>78</v>
      </c>
    </row>
    <row r="3" spans="1:18" x14ac:dyDescent="0.3">
      <c r="A3" s="28"/>
      <c r="B3" s="28"/>
      <c r="C3" s="28"/>
      <c r="D3" s="28"/>
      <c r="E3" s="28"/>
      <c r="F3" s="28"/>
      <c r="G3" s="28"/>
      <c r="I3" s="2">
        <v>88</v>
      </c>
      <c r="J3" s="2">
        <v>80</v>
      </c>
    </row>
    <row r="4" spans="1:18" x14ac:dyDescent="0.3">
      <c r="A4" s="28"/>
      <c r="B4" s="28"/>
      <c r="C4" s="28"/>
      <c r="D4" s="28"/>
      <c r="E4" s="28"/>
      <c r="F4" s="28"/>
      <c r="G4" s="28"/>
      <c r="I4" s="2">
        <v>92</v>
      </c>
      <c r="J4" s="2">
        <v>75</v>
      </c>
    </row>
    <row r="5" spans="1:18" x14ac:dyDescent="0.3">
      <c r="A5" s="28"/>
      <c r="B5" s="28"/>
      <c r="C5" s="28"/>
      <c r="D5" s="28"/>
      <c r="E5" s="28"/>
      <c r="F5" s="28"/>
      <c r="G5" s="28"/>
      <c r="I5" s="2">
        <v>87</v>
      </c>
      <c r="J5" s="2">
        <v>82</v>
      </c>
    </row>
    <row r="6" spans="1:18" x14ac:dyDescent="0.3">
      <c r="A6" s="28"/>
      <c r="B6" s="28"/>
      <c r="C6" s="28"/>
      <c r="D6" s="28"/>
      <c r="E6" s="28"/>
      <c r="F6" s="28"/>
      <c r="G6" s="28"/>
      <c r="I6" s="2">
        <v>90</v>
      </c>
      <c r="J6" s="2">
        <v>76</v>
      </c>
    </row>
    <row r="7" spans="1:18" x14ac:dyDescent="0.3">
      <c r="A7" s="28"/>
      <c r="B7" s="28"/>
      <c r="C7" s="28"/>
      <c r="D7" s="28"/>
      <c r="E7" s="28"/>
      <c r="F7" s="28"/>
      <c r="G7" s="28"/>
    </row>
    <row r="8" spans="1:18" x14ac:dyDescent="0.3">
      <c r="A8" s="28"/>
      <c r="B8" s="28"/>
      <c r="C8" s="28"/>
      <c r="D8" s="28"/>
      <c r="E8" s="28"/>
      <c r="F8" s="28"/>
      <c r="G8" s="28"/>
      <c r="I8" s="28" t="s">
        <v>25</v>
      </c>
      <c r="J8" s="28"/>
      <c r="K8" s="28"/>
      <c r="L8" s="28"/>
      <c r="M8" s="28"/>
      <c r="N8" s="28"/>
      <c r="O8" s="28"/>
      <c r="P8" s="28"/>
      <c r="Q8" s="28"/>
      <c r="R8" s="28"/>
    </row>
    <row r="9" spans="1:18" x14ac:dyDescent="0.3">
      <c r="A9" s="28"/>
      <c r="B9" s="28"/>
      <c r="C9" s="28"/>
      <c r="D9" s="28"/>
      <c r="E9" s="28"/>
      <c r="F9" s="28"/>
      <c r="G9" s="28"/>
      <c r="I9" s="28" t="s">
        <v>26</v>
      </c>
      <c r="J9" s="28"/>
      <c r="K9" s="28"/>
      <c r="L9" s="28"/>
      <c r="M9" s="28"/>
      <c r="N9" s="28"/>
      <c r="O9" s="28"/>
      <c r="P9" s="28"/>
      <c r="Q9" s="28"/>
      <c r="R9" s="28"/>
    </row>
    <row r="10" spans="1:18" x14ac:dyDescent="0.3">
      <c r="A10" s="28"/>
      <c r="B10" s="28"/>
      <c r="C10" s="28"/>
      <c r="D10" s="28"/>
      <c r="E10" s="28"/>
      <c r="F10" s="28"/>
      <c r="G10" s="28"/>
    </row>
    <row r="11" spans="1:18" x14ac:dyDescent="0.3">
      <c r="A11" s="28"/>
      <c r="B11" s="28"/>
      <c r="C11" s="28"/>
      <c r="D11" s="28"/>
      <c r="E11" s="28"/>
      <c r="F11" s="28"/>
      <c r="G11" s="28"/>
    </row>
    <row r="12" spans="1:18" x14ac:dyDescent="0.3">
      <c r="I12" s="2" t="s">
        <v>10</v>
      </c>
      <c r="J12" s="9"/>
      <c r="K12" s="10"/>
    </row>
    <row r="13" spans="1:18" ht="15" thickBot="1" x14ac:dyDescent="0.35">
      <c r="I13" s="11"/>
      <c r="J13" s="13"/>
      <c r="K13" s="12"/>
    </row>
    <row r="14" spans="1:18" x14ac:dyDescent="0.3">
      <c r="I14" s="17"/>
      <c r="J14" s="4" t="s">
        <v>8</v>
      </c>
      <c r="K14" s="18" t="s">
        <v>9</v>
      </c>
    </row>
    <row r="15" spans="1:18" x14ac:dyDescent="0.3">
      <c r="I15" s="19" t="s">
        <v>11</v>
      </c>
      <c r="J15" s="3">
        <v>88.4</v>
      </c>
      <c r="K15" s="20">
        <v>78.2</v>
      </c>
    </row>
    <row r="16" spans="1:18" x14ac:dyDescent="0.3">
      <c r="I16" s="19" t="s">
        <v>12</v>
      </c>
      <c r="J16" s="3">
        <v>25</v>
      </c>
      <c r="K16" s="20">
        <v>25</v>
      </c>
    </row>
    <row r="17" spans="8:12" x14ac:dyDescent="0.3">
      <c r="I17" s="19" t="s">
        <v>13</v>
      </c>
      <c r="J17" s="3">
        <v>5</v>
      </c>
      <c r="K17" s="20">
        <v>5</v>
      </c>
    </row>
    <row r="18" spans="8:12" x14ac:dyDescent="0.3">
      <c r="I18" s="19" t="s">
        <v>14</v>
      </c>
      <c r="J18" s="3">
        <v>0</v>
      </c>
      <c r="K18" s="20"/>
    </row>
    <row r="19" spans="8:12" x14ac:dyDescent="0.3">
      <c r="I19" s="19" t="s">
        <v>15</v>
      </c>
      <c r="J19" s="3">
        <v>3.2255232133717477</v>
      </c>
      <c r="K19" s="20"/>
    </row>
    <row r="20" spans="8:12" x14ac:dyDescent="0.3">
      <c r="I20" s="19" t="s">
        <v>16</v>
      </c>
      <c r="J20" s="3">
        <v>6.2871319129831349E-4</v>
      </c>
      <c r="K20" s="20"/>
    </row>
    <row r="21" spans="8:12" x14ac:dyDescent="0.3">
      <c r="I21" s="19" t="s">
        <v>17</v>
      </c>
      <c r="J21" s="3">
        <v>1.6448536269514715</v>
      </c>
      <c r="K21" s="20"/>
    </row>
    <row r="22" spans="8:12" x14ac:dyDescent="0.3">
      <c r="I22" s="19" t="s">
        <v>18</v>
      </c>
      <c r="J22" s="3">
        <v>1.257426382596627E-3</v>
      </c>
      <c r="K22" s="20"/>
    </row>
    <row r="23" spans="8:12" x14ac:dyDescent="0.3">
      <c r="I23" s="21" t="s">
        <v>19</v>
      </c>
      <c r="J23" s="22">
        <v>1.9599639845400536</v>
      </c>
      <c r="K23" s="23"/>
    </row>
    <row r="25" spans="8:12" x14ac:dyDescent="0.3">
      <c r="H25" s="8"/>
      <c r="I25" s="9"/>
      <c r="J25" s="9"/>
      <c r="K25" s="9"/>
      <c r="L25" s="10"/>
    </row>
    <row r="26" spans="8:12" x14ac:dyDescent="0.3">
      <c r="H26" s="11"/>
      <c r="I26" s="6" t="s">
        <v>20</v>
      </c>
      <c r="J26" s="6"/>
      <c r="K26" s="6" t="s">
        <v>21</v>
      </c>
      <c r="L26" s="12"/>
    </row>
    <row r="27" spans="8:12" x14ac:dyDescent="0.3">
      <c r="H27" s="11"/>
      <c r="I27" s="5">
        <v>1.257426382596627E-3</v>
      </c>
      <c r="J27" s="7" t="s">
        <v>24</v>
      </c>
      <c r="K27" s="2">
        <v>0.05</v>
      </c>
      <c r="L27" s="12"/>
    </row>
    <row r="28" spans="8:12" x14ac:dyDescent="0.3">
      <c r="H28" s="11"/>
      <c r="I28" s="13"/>
      <c r="J28" s="13"/>
      <c r="K28" s="13"/>
      <c r="L28" s="12"/>
    </row>
    <row r="29" spans="8:12" x14ac:dyDescent="0.3">
      <c r="H29" s="11"/>
      <c r="I29" s="6" t="s">
        <v>23</v>
      </c>
      <c r="J29" s="6"/>
      <c r="K29" s="6" t="s">
        <v>22</v>
      </c>
      <c r="L29" s="12"/>
    </row>
    <row r="30" spans="8:12" x14ac:dyDescent="0.3">
      <c r="H30" s="11"/>
      <c r="I30" s="5">
        <v>1.9599639845400536</v>
      </c>
      <c r="J30" s="7" t="s">
        <v>24</v>
      </c>
      <c r="K30" s="5">
        <v>3.2255232133717477</v>
      </c>
      <c r="L30" s="12"/>
    </row>
    <row r="31" spans="8:12" x14ac:dyDescent="0.3">
      <c r="H31" s="14"/>
      <c r="I31" s="15"/>
      <c r="J31" s="15"/>
      <c r="K31" s="15"/>
      <c r="L31" s="16"/>
    </row>
    <row r="34" spans="9:11" x14ac:dyDescent="0.3">
      <c r="I34" s="29" t="s">
        <v>27</v>
      </c>
      <c r="J34" s="29"/>
      <c r="K34" s="29"/>
    </row>
    <row r="35" spans="9:11" x14ac:dyDescent="0.3">
      <c r="I35" s="29"/>
      <c r="J35" s="29"/>
      <c r="K35" s="29"/>
    </row>
    <row r="36" spans="9:11" x14ac:dyDescent="0.3">
      <c r="I36" s="29"/>
      <c r="J36" s="29"/>
      <c r="K36" s="29"/>
    </row>
    <row r="37" spans="9:11" x14ac:dyDescent="0.3">
      <c r="I37" s="29"/>
      <c r="J37" s="29"/>
      <c r="K37" s="29"/>
    </row>
    <row r="38" spans="9:11" x14ac:dyDescent="0.3">
      <c r="I38" s="29"/>
      <c r="J38" s="29"/>
      <c r="K38" s="29"/>
    </row>
    <row r="39" spans="9:11" x14ac:dyDescent="0.3">
      <c r="I39" s="29"/>
      <c r="J39" s="29"/>
      <c r="K39" s="29"/>
    </row>
  </sheetData>
  <mergeCells count="4">
    <mergeCell ref="A1:G11"/>
    <mergeCell ref="I8:R8"/>
    <mergeCell ref="I9:R9"/>
    <mergeCell ref="I34:K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D5C66-1338-4E33-9383-508B231485EB}">
  <dimension ref="G1:S35"/>
  <sheetViews>
    <sheetView zoomScale="85" zoomScaleNormal="85" workbookViewId="0">
      <selection activeCell="F13" sqref="F13"/>
    </sheetView>
  </sheetViews>
  <sheetFormatPr defaultRowHeight="14.4" x14ac:dyDescent="0.3"/>
  <cols>
    <col min="7" max="7" width="7" bestFit="1" customWidth="1"/>
    <col min="8" max="8" width="17.77734375" bestFit="1" customWidth="1"/>
    <col min="9" max="10" width="10" bestFit="1" customWidth="1"/>
    <col min="11" max="11" width="10.6640625" bestFit="1" customWidth="1"/>
    <col min="12" max="12" width="10" bestFit="1" customWidth="1"/>
  </cols>
  <sheetData>
    <row r="1" spans="7:13" x14ac:dyDescent="0.3">
      <c r="H1" s="28" t="s">
        <v>37</v>
      </c>
      <c r="I1" s="28"/>
      <c r="J1" s="28"/>
      <c r="K1" s="28"/>
      <c r="L1" s="28"/>
      <c r="M1" s="28"/>
    </row>
    <row r="2" spans="7:13" x14ac:dyDescent="0.3">
      <c r="H2" s="28" t="s">
        <v>38</v>
      </c>
      <c r="I2" s="28"/>
      <c r="J2" s="28"/>
      <c r="K2" s="28"/>
      <c r="L2" s="28"/>
      <c r="M2" s="28"/>
    </row>
    <row r="4" spans="7:13" x14ac:dyDescent="0.3">
      <c r="H4" s="1" t="s">
        <v>34</v>
      </c>
      <c r="I4" s="1" t="s">
        <v>30</v>
      </c>
      <c r="J4" s="1" t="s">
        <v>31</v>
      </c>
      <c r="K4" s="1" t="s">
        <v>32</v>
      </c>
      <c r="L4" s="31" t="s">
        <v>33</v>
      </c>
    </row>
    <row r="5" spans="7:13" x14ac:dyDescent="0.3">
      <c r="H5" s="1" t="s">
        <v>28</v>
      </c>
      <c r="I5" s="2">
        <v>20</v>
      </c>
      <c r="J5" s="2">
        <v>15</v>
      </c>
      <c r="K5" s="2">
        <v>10</v>
      </c>
      <c r="L5" s="2">
        <f>I5+J5+K5</f>
        <v>45</v>
      </c>
    </row>
    <row r="6" spans="7:13" x14ac:dyDescent="0.3">
      <c r="H6" s="1" t="s">
        <v>29</v>
      </c>
      <c r="I6" s="2">
        <v>25</v>
      </c>
      <c r="J6" s="2">
        <v>20</v>
      </c>
      <c r="K6" s="2">
        <v>30</v>
      </c>
      <c r="L6" s="2">
        <f t="shared" ref="L6:L7" si="0">I6+J6+K6</f>
        <v>75</v>
      </c>
    </row>
    <row r="7" spans="7:13" x14ac:dyDescent="0.3">
      <c r="G7" s="30"/>
      <c r="H7" s="1" t="s">
        <v>33</v>
      </c>
      <c r="I7" s="2">
        <f>I5+I6</f>
        <v>45</v>
      </c>
      <c r="J7" s="2">
        <f t="shared" ref="J7:K7" si="1">J5+J6</f>
        <v>35</v>
      </c>
      <c r="K7" s="2">
        <f t="shared" si="1"/>
        <v>40</v>
      </c>
      <c r="L7" s="2">
        <f t="shared" si="0"/>
        <v>120</v>
      </c>
    </row>
    <row r="8" spans="7:13" x14ac:dyDescent="0.3">
      <c r="G8" s="30"/>
      <c r="H8" s="13"/>
      <c r="I8" s="13"/>
      <c r="J8" s="13"/>
    </row>
    <row r="9" spans="7:13" x14ac:dyDescent="0.3">
      <c r="G9" s="30"/>
      <c r="I9" s="13"/>
      <c r="J9" s="13"/>
    </row>
    <row r="10" spans="7:13" x14ac:dyDescent="0.3">
      <c r="G10" s="30"/>
      <c r="H10" s="31" t="s">
        <v>35</v>
      </c>
      <c r="I10" s="1" t="s">
        <v>30</v>
      </c>
      <c r="J10" s="1" t="s">
        <v>31</v>
      </c>
      <c r="K10" s="1" t="s">
        <v>32</v>
      </c>
      <c r="L10" s="31" t="s">
        <v>33</v>
      </c>
    </row>
    <row r="11" spans="7:13" x14ac:dyDescent="0.3">
      <c r="G11" s="30"/>
      <c r="H11" s="1" t="s">
        <v>28</v>
      </c>
      <c r="I11" s="2">
        <f>(L5*I7)/L7</f>
        <v>16.875</v>
      </c>
      <c r="J11" s="2">
        <f>(L5*J7)/L7</f>
        <v>13.125</v>
      </c>
      <c r="K11" s="2">
        <f>(L5*K7)/L7</f>
        <v>15</v>
      </c>
      <c r="L11" s="2">
        <f>I11+J11+K11</f>
        <v>45</v>
      </c>
    </row>
    <row r="12" spans="7:13" x14ac:dyDescent="0.3">
      <c r="G12" s="30"/>
      <c r="H12" s="1" t="s">
        <v>29</v>
      </c>
      <c r="I12" s="2">
        <f>(L6*I7)/L7</f>
        <v>28.125</v>
      </c>
      <c r="J12" s="2">
        <f>(L6*J7)/L7</f>
        <v>21.875</v>
      </c>
      <c r="K12" s="2">
        <f>(L6*K7)/L7</f>
        <v>25</v>
      </c>
      <c r="L12" s="2">
        <f>I12+J12+K12</f>
        <v>75</v>
      </c>
    </row>
    <row r="13" spans="7:13" x14ac:dyDescent="0.3">
      <c r="H13" s="1" t="s">
        <v>33</v>
      </c>
      <c r="I13" s="2">
        <f>I11+I12</f>
        <v>45</v>
      </c>
      <c r="J13" s="2">
        <f>J11+J12</f>
        <v>35</v>
      </c>
      <c r="K13" s="2">
        <f>K11+K12</f>
        <v>40</v>
      </c>
      <c r="L13" s="2">
        <f>L11+L12</f>
        <v>120</v>
      </c>
    </row>
    <row r="14" spans="7:13" x14ac:dyDescent="0.3">
      <c r="H14" s="30"/>
      <c r="I14" s="13"/>
      <c r="J14" s="13"/>
      <c r="K14" s="13"/>
      <c r="L14" s="13"/>
    </row>
    <row r="15" spans="7:13" x14ac:dyDescent="0.3">
      <c r="H15" s="30"/>
      <c r="I15" s="13"/>
      <c r="J15" s="13"/>
      <c r="K15" s="13"/>
      <c r="L15" s="13"/>
    </row>
    <row r="16" spans="7:13" x14ac:dyDescent="0.3">
      <c r="H16" s="31" t="s">
        <v>36</v>
      </c>
      <c r="I16" s="1" t="s">
        <v>30</v>
      </c>
      <c r="J16" s="1" t="s">
        <v>31</v>
      </c>
      <c r="K16" s="1" t="s">
        <v>32</v>
      </c>
      <c r="L16" s="31" t="s">
        <v>33</v>
      </c>
    </row>
    <row r="17" spans="7:19" x14ac:dyDescent="0.3">
      <c r="H17" s="1" t="s">
        <v>28</v>
      </c>
      <c r="I17" s="32">
        <f>((I5-I11)^2)/I11</f>
        <v>0.57870370370370372</v>
      </c>
      <c r="J17" s="32">
        <f t="shared" ref="J17:K18" si="2">((J5-J11)^2)/J11</f>
        <v>0.26785714285714285</v>
      </c>
      <c r="K17" s="32">
        <f t="shared" si="2"/>
        <v>1.6666666666666667</v>
      </c>
      <c r="L17" s="32">
        <f>SUM(I17:K17)</f>
        <v>2.5132275132275135</v>
      </c>
    </row>
    <row r="18" spans="7:19" x14ac:dyDescent="0.3">
      <c r="H18" s="1" t="s">
        <v>29</v>
      </c>
      <c r="I18" s="32">
        <f>((I6-I12)^2)/I12</f>
        <v>0.34722222222222221</v>
      </c>
      <c r="J18" s="32">
        <f t="shared" si="2"/>
        <v>0.16071428571428573</v>
      </c>
      <c r="K18" s="32">
        <f t="shared" si="2"/>
        <v>1</v>
      </c>
      <c r="L18" s="32">
        <f>SUM(I18:K18)</f>
        <v>1.5079365079365079</v>
      </c>
    </row>
    <row r="19" spans="7:19" x14ac:dyDescent="0.3">
      <c r="H19" s="1" t="s">
        <v>33</v>
      </c>
      <c r="I19" s="32">
        <f>SUM(I17:I18)</f>
        <v>0.92592592592592593</v>
      </c>
      <c r="J19" s="32">
        <f>SUM(J17:J18)</f>
        <v>0.4285714285714286</v>
      </c>
      <c r="K19" s="32">
        <f>SUM(K17:K18)</f>
        <v>2.666666666666667</v>
      </c>
      <c r="L19" s="32">
        <f>SUM(I19:K19)</f>
        <v>4.0211640211640214</v>
      </c>
    </row>
    <row r="20" spans="7:19" x14ac:dyDescent="0.3">
      <c r="H20" s="30"/>
      <c r="I20" s="13"/>
      <c r="J20" s="13"/>
      <c r="K20" s="13"/>
      <c r="L20" s="13"/>
    </row>
    <row r="21" spans="7:19" x14ac:dyDescent="0.3">
      <c r="G21" s="13"/>
      <c r="H21" s="1" t="s">
        <v>40</v>
      </c>
      <c r="I21" s="2">
        <v>2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</row>
    <row r="22" spans="7:19" x14ac:dyDescent="0.3">
      <c r="G22" s="13"/>
      <c r="H22" s="34" t="s">
        <v>41</v>
      </c>
      <c r="I22" s="35">
        <v>4.0209999999999999</v>
      </c>
      <c r="J22" s="33"/>
      <c r="K22" s="33"/>
      <c r="L22" s="33"/>
      <c r="M22" s="33"/>
      <c r="N22" s="33"/>
      <c r="O22" s="33"/>
      <c r="P22" s="33"/>
      <c r="Q22" s="33"/>
      <c r="R22" s="33"/>
      <c r="S22" s="33"/>
    </row>
    <row r="23" spans="7:19" x14ac:dyDescent="0.3">
      <c r="G23" s="13"/>
      <c r="H23" s="34" t="s">
        <v>39</v>
      </c>
      <c r="I23" s="35">
        <v>5.9909999999999997</v>
      </c>
      <c r="J23" s="33"/>
      <c r="K23" s="33"/>
      <c r="L23" s="33"/>
      <c r="M23" s="33"/>
      <c r="N23" s="33"/>
      <c r="O23" s="33"/>
      <c r="P23" s="33"/>
      <c r="Q23" s="33"/>
      <c r="R23" s="33"/>
      <c r="S23" s="33"/>
    </row>
    <row r="24" spans="7:19" x14ac:dyDescent="0.3"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</row>
    <row r="26" spans="7:19" x14ac:dyDescent="0.3">
      <c r="H26" s="34" t="s">
        <v>39</v>
      </c>
      <c r="I26" s="2"/>
      <c r="J26" s="34" t="s">
        <v>41</v>
      </c>
    </row>
    <row r="27" spans="7:19" x14ac:dyDescent="0.3">
      <c r="H27" s="35">
        <v>5.9909999999999997</v>
      </c>
      <c r="I27" s="7" t="s">
        <v>42</v>
      </c>
      <c r="J27" s="35">
        <v>4.0209999999999999</v>
      </c>
    </row>
    <row r="30" spans="7:19" x14ac:dyDescent="0.3">
      <c r="H30" s="29" t="s">
        <v>43</v>
      </c>
      <c r="I30" s="29"/>
      <c r="J30" s="29"/>
    </row>
    <row r="31" spans="7:19" x14ac:dyDescent="0.3">
      <c r="H31" s="29"/>
      <c r="I31" s="29"/>
      <c r="J31" s="29"/>
    </row>
    <row r="32" spans="7:19" x14ac:dyDescent="0.3">
      <c r="H32" s="29"/>
      <c r="I32" s="29"/>
      <c r="J32" s="29"/>
    </row>
    <row r="33" spans="8:10" x14ac:dyDescent="0.3">
      <c r="H33" s="29"/>
      <c r="I33" s="29"/>
      <c r="J33" s="29"/>
    </row>
    <row r="34" spans="8:10" x14ac:dyDescent="0.3">
      <c r="H34" s="29"/>
      <c r="I34" s="29"/>
      <c r="J34" s="29"/>
    </row>
    <row r="35" spans="8:10" x14ac:dyDescent="0.3">
      <c r="H35" s="29"/>
      <c r="I35" s="29"/>
      <c r="J35" s="29"/>
    </row>
  </sheetData>
  <mergeCells count="3">
    <mergeCell ref="H1:M1"/>
    <mergeCell ref="H2:M2"/>
    <mergeCell ref="H30:J3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2025-10-01T16:13:43Z</dcterms:created>
  <dcterms:modified xsi:type="dcterms:W3CDTF">2025-10-02T04:36:10Z</dcterms:modified>
</cp:coreProperties>
</file>