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esktop\python\Numpy_Panda.np\Excel\ExcelAdvanceTask\"/>
    </mc:Choice>
  </mc:AlternateContent>
  <xr:revisionPtr revIDLastSave="0" documentId="13_ncr:1_{8D607A98-8F22-4D28-A0B6-C39195ECDE0B}" xr6:coauthVersionLast="36" xr6:coauthVersionMax="36" xr10:uidLastSave="{00000000-0000-0000-0000-000000000000}"/>
  <bookViews>
    <workbookView xWindow="480" yWindow="24" windowWidth="12420" windowHeight="9552" firstSheet="1" activeTab="1" xr2:uid="{00000000-000D-0000-FFFF-FFFF00000000}"/>
  </bookViews>
  <sheets>
    <sheet name="AverageMarksPerClass" sheetId="4" r:id="rId1"/>
    <sheet name="FilterforGenderAndGrade" sheetId="5" r:id="rId2"/>
    <sheet name="CountofStudentinEachGrade" sheetId="6" r:id="rId3"/>
    <sheet name="SchoolData" sheetId="1" r:id="rId4"/>
    <sheet name="ClassTeacherData" sheetId="3" r:id="rId5"/>
    <sheet name="QUESTIONS" sheetId="2" r:id="rId6"/>
  </sheets>
  <calcPr calcId="191029"/>
  <pivotCaches>
    <pivotCache cacheId="0" r:id="rId7"/>
  </pivotCaches>
</workbook>
</file>

<file path=xl/calcChain.xml><?xml version="1.0" encoding="utf-8"?>
<calcChain xmlns="http://schemas.openxmlformats.org/spreadsheetml/2006/main">
  <c r="C5" i="2" l="1"/>
  <c r="C8" i="2"/>
  <c r="C22" i="1" l="1"/>
  <c r="M8" i="1"/>
  <c r="N8" i="1" s="1"/>
  <c r="M9" i="1"/>
  <c r="N9" i="1" s="1"/>
  <c r="M12" i="1"/>
  <c r="N12" i="1" s="1"/>
  <c r="M13" i="1"/>
  <c r="N13" i="1" s="1"/>
  <c r="M6" i="1"/>
  <c r="O6" i="1" s="1"/>
  <c r="L7" i="1"/>
  <c r="M7" i="1" s="1"/>
  <c r="L8" i="1"/>
  <c r="L9" i="1"/>
  <c r="L10" i="1"/>
  <c r="M10" i="1" s="1"/>
  <c r="L11" i="1"/>
  <c r="M11" i="1" s="1"/>
  <c r="L12" i="1"/>
  <c r="L13" i="1"/>
  <c r="L14" i="1"/>
  <c r="M14" i="1" s="1"/>
  <c r="L15" i="1"/>
  <c r="M15" i="1" s="1"/>
  <c r="L6" i="1"/>
  <c r="K7" i="1"/>
  <c r="K8" i="1"/>
  <c r="K9" i="1"/>
  <c r="K10" i="1"/>
  <c r="K11" i="1"/>
  <c r="K12" i="1"/>
  <c r="K13" i="1"/>
  <c r="K14" i="1"/>
  <c r="K15" i="1"/>
  <c r="K6" i="1"/>
  <c r="F24" i="1"/>
  <c r="F23" i="1"/>
  <c r="F22" i="1"/>
  <c r="F21" i="1"/>
  <c r="G18" i="1"/>
  <c r="H18" i="1"/>
  <c r="I18" i="1"/>
  <c r="G17" i="1"/>
  <c r="H17" i="1"/>
  <c r="I17" i="1"/>
  <c r="F18" i="1"/>
  <c r="F17" i="1"/>
  <c r="G16" i="1"/>
  <c r="H16" i="1"/>
  <c r="I16" i="1"/>
  <c r="F16" i="1"/>
  <c r="B16" i="1"/>
  <c r="N15" i="1" l="1"/>
  <c r="O15" i="1"/>
  <c r="N11" i="1"/>
  <c r="O11" i="1"/>
  <c r="N7" i="1"/>
  <c r="O7" i="1"/>
  <c r="O14" i="1"/>
  <c r="N14" i="1"/>
  <c r="O10" i="1"/>
  <c r="N10" i="1"/>
  <c r="O13" i="1"/>
  <c r="O9" i="1"/>
  <c r="N6" i="1"/>
  <c r="O12" i="1"/>
  <c r="O8" i="1"/>
</calcChain>
</file>

<file path=xl/sharedStrings.xml><?xml version="1.0" encoding="utf-8"?>
<sst xmlns="http://schemas.openxmlformats.org/spreadsheetml/2006/main" count="125" uniqueCount="104">
  <si>
    <t>Sample School Management Dataset</t>
  </si>
  <si>
    <t>Student ID</t>
  </si>
  <si>
    <t>Name</t>
  </si>
  <si>
    <t>Class</t>
  </si>
  <si>
    <t>Gender</t>
  </si>
  <si>
    <t>Mathematics</t>
  </si>
  <si>
    <t>Science</t>
  </si>
  <si>
    <t>English</t>
  </si>
  <si>
    <t>Social Studies</t>
  </si>
  <si>
    <t>Enrollment Date</t>
  </si>
  <si>
    <t>S001</t>
  </si>
  <si>
    <t>Alice Johnson</t>
  </si>
  <si>
    <t>Female</t>
  </si>
  <si>
    <t>S002</t>
  </si>
  <si>
    <t>Bob Smith</t>
  </si>
  <si>
    <t>Male</t>
  </si>
  <si>
    <t>S003</t>
  </si>
  <si>
    <t>Carol Davis</t>
  </si>
  <si>
    <t>S004</t>
  </si>
  <si>
    <t>David Wilson</t>
  </si>
  <si>
    <t>S005</t>
  </si>
  <si>
    <t>Emma Brown</t>
  </si>
  <si>
    <t>S006</t>
  </si>
  <si>
    <t>Frank Taylor</t>
  </si>
  <si>
    <t>S007</t>
  </si>
  <si>
    <t>Grace Lee</t>
  </si>
  <si>
    <t>S008</t>
  </si>
  <si>
    <t>Henry Martin</t>
  </si>
  <si>
    <t>S009</t>
  </si>
  <si>
    <t>Irene Clark</t>
  </si>
  <si>
    <t>S010</t>
  </si>
  <si>
    <t>Jack Young</t>
  </si>
  <si>
    <r>
      <t xml:space="preserve">Excel assignment idea and dataset based on a </t>
    </r>
    <r>
      <rPr>
        <b/>
        <sz val="11"/>
        <color rgb="FFFF0000"/>
        <rFont val="Calibri"/>
        <family val="2"/>
        <scheme val="minor"/>
      </rPr>
      <t>School Management Application</t>
    </r>
    <r>
      <rPr>
        <sz val="11"/>
        <color rgb="FFFF0000"/>
        <rFont val="Calibri"/>
        <family val="2"/>
        <scheme val="minor"/>
      </rPr>
      <t xml:space="preserve"> domain. This focuses on student performance, class management, and analytics.</t>
    </r>
  </si>
  <si>
    <t>Additional Data for Lookups (Class Teachers)</t>
  </si>
  <si>
    <t>Teacher</t>
  </si>
  <si>
    <t>Mrs. Parker</t>
  </si>
  <si>
    <t>Mr. Johnson</t>
  </si>
  <si>
    <t>Miss Thompson</t>
  </si>
  <si>
    <t>Assignment: Student Performance and School Management</t>
  </si>
  <si>
    <t>Tasks</t>
  </si>
  <si>
    <r>
      <t>1. Basic Analysis</t>
    </r>
    <r>
      <rPr>
        <sz val="11"/>
        <color theme="1"/>
        <rFont val="Calibri"/>
        <family val="2"/>
        <scheme val="minor"/>
      </rPr>
      <t>:</t>
    </r>
  </si>
  <si>
    <t>Calculate the total number of students.</t>
  </si>
  <si>
    <t>Find the average marks in each subject.</t>
  </si>
  <si>
    <t>Determine the highest and lowest marks in Mathematics.</t>
  </si>
  <si>
    <r>
      <t xml:space="preserve">Count how many students scored above 75% in Science using </t>
    </r>
    <r>
      <rPr>
        <b/>
        <sz val="11"/>
        <color theme="1"/>
        <rFont val="Calibri"/>
        <family val="2"/>
        <scheme val="minor"/>
      </rPr>
      <t>COUNTIF</t>
    </r>
    <r>
      <rPr>
        <sz val="11"/>
        <color theme="1"/>
        <rFont val="Calibri"/>
        <family val="2"/>
        <scheme val="minor"/>
      </rPr>
      <t>.</t>
    </r>
  </si>
  <si>
    <t>Use conditional formatting to highlight students with marks below 40% in any subject.</t>
  </si>
  <si>
    <r>
      <t>2. Logical Functions</t>
    </r>
    <r>
      <rPr>
        <sz val="11"/>
        <color theme="1"/>
        <rFont val="Calibri"/>
        <family val="2"/>
        <scheme val="minor"/>
      </rPr>
      <t>:</t>
    </r>
  </si>
  <si>
    <r>
      <t xml:space="preserve">Add a column to classify students as "Pass" or "Fail" (Pass if all marks are ≥ 40, otherwise Fail) using </t>
    </r>
    <r>
      <rPr>
        <b/>
        <sz val="11"/>
        <color theme="1"/>
        <rFont val="Calibri"/>
        <family val="2"/>
        <scheme val="minor"/>
      </rPr>
      <t>IF</t>
    </r>
    <r>
      <rPr>
        <sz val="11"/>
        <color theme="1"/>
        <rFont val="Calibri"/>
        <family val="2"/>
        <scheme val="minor"/>
      </rPr>
      <t>.</t>
    </r>
  </si>
  <si>
    <r>
      <t xml:space="preserve">Identify "Top Performers" (Total Percentage ≥ 85%) using </t>
    </r>
    <r>
      <rPr>
        <b/>
        <sz val="11"/>
        <color theme="1"/>
        <rFont val="Calibri"/>
        <family val="2"/>
        <scheme val="minor"/>
      </rPr>
      <t>IF</t>
    </r>
    <r>
      <rPr>
        <sz val="11"/>
        <color theme="1"/>
        <rFont val="Calibri"/>
        <family val="2"/>
        <scheme val="minor"/>
      </rPr>
      <t>.</t>
    </r>
  </si>
  <si>
    <t>Add a column to award a grade based on Total Percentage:</t>
  </si>
  <si>
    <t>≥ 90%: A+</t>
  </si>
  <si>
    <t>80–89%: A</t>
  </si>
  <si>
    <t>70–79%: B</t>
  </si>
  <si>
    <t>60–69%: C</t>
  </si>
  <si>
    <t>&lt; 60%: D</t>
  </si>
  <si>
    <r>
      <t>3. Data Visualization</t>
    </r>
    <r>
      <rPr>
        <sz val="11"/>
        <color theme="1"/>
        <rFont val="Calibri"/>
        <family val="2"/>
        <scheme val="minor"/>
      </rPr>
      <t>:</t>
    </r>
  </si>
  <si>
    <t>Create a bar chart for average marks in each subject.</t>
  </si>
  <si>
    <t>Create a pie chart showing the distribution of grades (A+, A, B, etc.).</t>
  </si>
  <si>
    <t>Build a line chart to compare the performance of three selected students across subjects.</t>
  </si>
  <si>
    <r>
      <t>4. Advanced Functions</t>
    </r>
    <r>
      <rPr>
        <sz val="11"/>
        <color theme="1"/>
        <rFont val="Calibri"/>
        <family val="2"/>
        <scheme val="minor"/>
      </rPr>
      <t>:</t>
    </r>
  </si>
  <si>
    <r>
      <t xml:space="preserve">Use </t>
    </r>
    <r>
      <rPr>
        <b/>
        <sz val="11"/>
        <color theme="1"/>
        <rFont val="Calibri"/>
        <family val="2"/>
        <scheme val="minor"/>
      </rPr>
      <t>VLOOKUP</t>
    </r>
    <r>
      <rPr>
        <sz val="11"/>
        <color theme="1"/>
        <rFont val="Calibri"/>
        <family val="2"/>
        <scheme val="minor"/>
      </rPr>
      <t xml:space="preserve"> to fetch the class teacher's name for each class from another sheet.</t>
    </r>
  </si>
  <si>
    <t>Calculate the total marks and percentage for each student.</t>
  </si>
  <si>
    <r>
      <t xml:space="preserve">Use </t>
    </r>
    <r>
      <rPr>
        <b/>
        <sz val="11"/>
        <color theme="1"/>
        <rFont val="Calibri"/>
        <family val="2"/>
        <scheme val="minor"/>
      </rPr>
      <t>TEXT</t>
    </r>
    <r>
      <rPr>
        <sz val="11"/>
        <color theme="1"/>
        <rFont val="Calibri"/>
        <family val="2"/>
        <scheme val="minor"/>
      </rPr>
      <t xml:space="preserve"> to display enrollment dates in the format "DD-MMM-YYYY".</t>
    </r>
  </si>
  <si>
    <r>
      <t>5. Pivot Table</t>
    </r>
    <r>
      <rPr>
        <sz val="11"/>
        <color theme="1"/>
        <rFont val="Calibri"/>
        <family val="2"/>
        <scheme val="minor"/>
      </rPr>
      <t>:</t>
    </r>
  </si>
  <si>
    <t>Create a Pivot Table to summarize the average marks per class.</t>
  </si>
  <si>
    <t>Add a filter for Gender and Grade.</t>
  </si>
  <si>
    <t>Display the count of students in each grade.</t>
  </si>
  <si>
    <t>Total Num of Student</t>
  </si>
  <si>
    <t>Average</t>
  </si>
  <si>
    <t>Highest</t>
  </si>
  <si>
    <t>Lowest</t>
  </si>
  <si>
    <t>Subjects</t>
  </si>
  <si>
    <t>Num of Stu. Scored above 75%</t>
  </si>
  <si>
    <t>Mathematic</t>
  </si>
  <si>
    <t>Social Science</t>
  </si>
  <si>
    <t>Result</t>
  </si>
  <si>
    <t>Total</t>
  </si>
  <si>
    <t>Per %</t>
  </si>
  <si>
    <t>Top Performers</t>
  </si>
  <si>
    <t>Grade</t>
  </si>
  <si>
    <t>Class Teacher Data</t>
  </si>
  <si>
    <t>Grand Total</t>
  </si>
  <si>
    <t>Row Labels</t>
  </si>
  <si>
    <t>Average of Total</t>
  </si>
  <si>
    <t>(All)</t>
  </si>
  <si>
    <t>A</t>
  </si>
  <si>
    <t>A+</t>
  </si>
  <si>
    <t>B</t>
  </si>
  <si>
    <t>C</t>
  </si>
  <si>
    <t>D</t>
  </si>
  <si>
    <t>Count of Student ID</t>
  </si>
  <si>
    <t>SchoolData!F16:I16</t>
  </si>
  <si>
    <t>SchoolData!F17:F18</t>
  </si>
  <si>
    <t>Done</t>
  </si>
  <si>
    <t>SchoolData!K5:K15</t>
  </si>
  <si>
    <t>SchoolData!N5:N15</t>
  </si>
  <si>
    <t>SchoolData!O5:O15</t>
  </si>
  <si>
    <t>SchoolData!G20:L32</t>
  </si>
  <si>
    <t>x</t>
  </si>
  <si>
    <t>SchoolData!B20:C22</t>
  </si>
  <si>
    <t>SchoolData!L5:M15</t>
  </si>
  <si>
    <t>AverageMarksPerClass!A3:B7</t>
  </si>
  <si>
    <t>FilterforGenderAndGrade!A1:B31</t>
  </si>
  <si>
    <t>CountofStudentinEachGrade!A3:B8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</si>
</sst>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m/yyyy"/>
  </numFmts>
  <fonts count="6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theme="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3" fillId="0" borderId="0" xfId="0" applyFont="1" applyAlignment="1">
      <alignment vertical="center"/>
    </xf>
    <xf numFmtId="0" fontId="0" fillId="3" borderId="1" xfId="0" applyFill="1" applyBorder="1" applyAlignment="1">
      <alignment horizontal="left" vertical="center"/>
    </xf>
    <xf numFmtId="0" fontId="4" fillId="4" borderId="1" xfId="0" applyFont="1" applyFill="1" applyBorder="1" applyAlignment="1">
      <alignment vertical="center"/>
    </xf>
    <xf numFmtId="0" fontId="4" fillId="4" borderId="3" xfId="0" applyFont="1" applyFill="1" applyBorder="1" applyAlignment="1">
      <alignment vertical="center"/>
    </xf>
    <xf numFmtId="0" fontId="3" fillId="0" borderId="0" xfId="0" applyFont="1" applyAlignment="1">
      <alignment horizontal="left" vertical="center" indent="1"/>
    </xf>
    <xf numFmtId="0" fontId="0" fillId="0" borderId="0" xfId="0" applyAlignment="1">
      <alignment horizontal="left" vertical="center" indent="2"/>
    </xf>
    <xf numFmtId="0" fontId="0" fillId="0" borderId="0" xfId="0" applyAlignment="1">
      <alignment horizontal="left" vertical="center" indent="3"/>
    </xf>
    <xf numFmtId="0" fontId="0" fillId="3" borderId="1" xfId="0" applyFill="1" applyBorder="1" applyAlignment="1">
      <alignment vertical="center"/>
    </xf>
    <xf numFmtId="0" fontId="0" fillId="0" borderId="2" xfId="0" applyBorder="1"/>
    <xf numFmtId="0" fontId="0" fillId="0" borderId="14" xfId="0" applyBorder="1"/>
    <xf numFmtId="0" fontId="2" fillId="4" borderId="15" xfId="0" applyFont="1" applyFill="1" applyBorder="1" applyAlignment="1">
      <alignment horizontal="left" vertical="center"/>
    </xf>
    <xf numFmtId="0" fontId="2" fillId="4" borderId="16" xfId="0" applyFont="1" applyFill="1" applyBorder="1" applyAlignment="1">
      <alignment wrapText="1"/>
    </xf>
    <xf numFmtId="0" fontId="0" fillId="3" borderId="4" xfId="0" applyFill="1" applyBorder="1" applyAlignment="1">
      <alignment horizontal="left" vertical="center"/>
    </xf>
    <xf numFmtId="0" fontId="0" fillId="0" borderId="6" xfId="0" applyBorder="1"/>
    <xf numFmtId="0" fontId="0" fillId="3" borderId="7" xfId="0" applyFill="1" applyBorder="1" applyAlignment="1">
      <alignment horizontal="left" vertical="center"/>
    </xf>
    <xf numFmtId="0" fontId="0" fillId="0" borderId="8" xfId="0" applyBorder="1"/>
    <xf numFmtId="0" fontId="0" fillId="3" borderId="9" xfId="0" applyFill="1" applyBorder="1" applyAlignment="1">
      <alignment horizontal="left" vertical="center"/>
    </xf>
    <xf numFmtId="0" fontId="0" fillId="0" borderId="11" xfId="0" applyBorder="1"/>
    <xf numFmtId="0" fontId="0" fillId="0" borderId="17" xfId="0" applyBorder="1"/>
    <xf numFmtId="0" fontId="0" fillId="0" borderId="18" xfId="0" applyBorder="1"/>
    <xf numFmtId="2" fontId="0" fillId="0" borderId="0" xfId="0" applyNumberFormat="1"/>
    <xf numFmtId="164" fontId="0" fillId="3" borderId="1" xfId="0" applyNumberFormat="1" applyFill="1" applyBorder="1" applyAlignment="1">
      <alignment horizontal="left" vertic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2" fillId="4" borderId="4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5" fillId="3" borderId="12" xfId="0" applyFont="1" applyFill="1" applyBorder="1" applyAlignment="1">
      <alignment horizontal="center" vertical="center" wrapText="1"/>
    </xf>
    <xf numFmtId="0" fontId="5" fillId="3" borderId="13" xfId="0" applyFont="1" applyFill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center" vertical="center" wrapText="1"/>
    </xf>
    <xf numFmtId="0" fontId="1" fillId="3" borderId="13" xfId="0" applyFont="1" applyFill="1" applyBorder="1" applyAlignment="1">
      <alignment horizontal="center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Marks in Each Subject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26921456572955804"/>
          <c:y val="0.20914319566556422"/>
          <c:w val="0.5670889080938053"/>
          <c:h val="0.57034513062548797"/>
        </c:manualLayout>
      </c:layout>
      <c:barChart>
        <c:barDir val="bar"/>
        <c:grouping val="clustered"/>
        <c:varyColors val="0"/>
        <c:ser>
          <c:idx val="0"/>
          <c:order val="0"/>
          <c:tx>
            <c:v>Average Marks</c:v>
          </c:tx>
          <c:invertIfNegative val="0"/>
          <c:cat>
            <c:strRef>
              <c:f>SchoolData!$F$5:$I$5</c:f>
              <c:strCache>
                <c:ptCount val="4"/>
                <c:pt idx="0">
                  <c:v>Mathematics</c:v>
                </c:pt>
                <c:pt idx="1">
                  <c:v>Science</c:v>
                </c:pt>
                <c:pt idx="2">
                  <c:v>English</c:v>
                </c:pt>
                <c:pt idx="3">
                  <c:v>Social Studies</c:v>
                </c:pt>
              </c:strCache>
            </c:strRef>
          </c:cat>
          <c:val>
            <c:numRef>
              <c:f>SchoolData!$F$16:$I$16</c:f>
              <c:numCache>
                <c:formatCode>General</c:formatCode>
                <c:ptCount val="4"/>
                <c:pt idx="0">
                  <c:v>70.2</c:v>
                </c:pt>
                <c:pt idx="1">
                  <c:v>70.099999999999994</c:v>
                </c:pt>
                <c:pt idx="2">
                  <c:v>71.599999999999994</c:v>
                </c:pt>
                <c:pt idx="3">
                  <c:v>71.900000000000006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31-4009-93ED-AAC0E13D84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65088"/>
        <c:axId val="40666624"/>
      </c:barChart>
      <c:catAx>
        <c:axId val="406650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Subjects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0.3820217264508603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crossAx val="40666624"/>
        <c:crosses val="autoZero"/>
        <c:auto val="1"/>
        <c:lblAlgn val="ctr"/>
        <c:lblOffset val="100"/>
        <c:noMultiLvlLbl val="0"/>
      </c:catAx>
      <c:valAx>
        <c:axId val="40666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Marks</a:t>
                </a:r>
              </a:p>
            </c:rich>
          </c:tx>
          <c:layout>
            <c:manualLayout>
              <c:xMode val="edge"/>
              <c:yMode val="edge"/>
              <c:x val="0.43988035870516184"/>
              <c:y val="0.8925692621755614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40665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137160</xdr:colOff>
      <xdr:row>19</xdr:row>
      <xdr:rowOff>41910</xdr:rowOff>
    </xdr:from>
    <xdr:to>
      <xdr:col>11</xdr:col>
      <xdr:colOff>441960</xdr:colOff>
      <xdr:row>31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5685.657995023146" createdVersion="4" refreshedVersion="4" minRefreshableVersion="3" recordCount="10" xr:uid="{00000000-000A-0000-FFFF-FFFF09000000}">
  <cacheSource type="worksheet">
    <worksheetSource ref="B5:O15" sheet="SchoolData"/>
  </cacheSource>
  <cacheFields count="14">
    <cacheField name="Student ID" numFmtId="0">
      <sharedItems/>
    </cacheField>
    <cacheField name="Name" numFmtId="0">
      <sharedItems count="10">
        <s v="Alice Johnson"/>
        <s v="Bob Smith"/>
        <s v="Carol Davis"/>
        <s v="David Wilson"/>
        <s v="Emma Brown"/>
        <s v="Frank Taylor"/>
        <s v="Grace Lee"/>
        <s v="Henry Martin"/>
        <s v="Irene Clark"/>
        <s v="Jack Young"/>
      </sharedItems>
    </cacheField>
    <cacheField name="Class" numFmtId="0">
      <sharedItems containsSemiMixedTypes="0" containsString="0" containsNumber="1" containsInteger="1" minValue="8" maxValue="10" count="3">
        <n v="10"/>
        <n v="9"/>
        <n v="8"/>
      </sharedItems>
    </cacheField>
    <cacheField name="Gender" numFmtId="0">
      <sharedItems count="2">
        <s v="Female"/>
        <s v="Male"/>
      </sharedItems>
    </cacheField>
    <cacheField name="Mathematics" numFmtId="0">
      <sharedItems containsSemiMixedTypes="0" containsString="0" containsNumber="1" containsInteger="1" minValue="39" maxValue="95"/>
    </cacheField>
    <cacheField name="Science" numFmtId="0">
      <sharedItems containsSemiMixedTypes="0" containsString="0" containsNumber="1" containsInteger="1" minValue="33" maxValue="92"/>
    </cacheField>
    <cacheField name="English" numFmtId="0">
      <sharedItems containsSemiMixedTypes="0" containsString="0" containsNumber="1" containsInteger="1" minValue="38" maxValue="92"/>
    </cacheField>
    <cacheField name="Social Studies" numFmtId="0">
      <sharedItems containsSemiMixedTypes="0" containsString="0" containsNumber="1" containsInteger="1" minValue="37" maxValue="90"/>
    </cacheField>
    <cacheField name="Enrollment Date" numFmtId="164">
      <sharedItems containsSemiMixedTypes="0" containsNonDate="0" containsDate="1" containsString="0" minDate="2020-03-20T00:00:00" maxDate="2023-03-11T00:00:00"/>
    </cacheField>
    <cacheField name="Result" numFmtId="0">
      <sharedItems count="2">
        <s v="PASS"/>
        <s v="FAIL"/>
      </sharedItems>
    </cacheField>
    <cacheField name="Total" numFmtId="0">
      <sharedItems containsSemiMixedTypes="0" containsString="0" containsNumber="1" containsInteger="1" minValue="181" maxValue="365" count="10">
        <n v="341"/>
        <n v="292"/>
        <n v="263"/>
        <n v="365"/>
        <n v="210"/>
        <n v="325"/>
        <n v="181"/>
        <n v="355"/>
        <n v="285"/>
        <n v="221"/>
      </sharedItems>
    </cacheField>
    <cacheField name="Per %" numFmtId="2">
      <sharedItems containsSemiMixedTypes="0" containsString="0" containsNumber="1" minValue="45.25" maxValue="91.25"/>
    </cacheField>
    <cacheField name="Top Performers" numFmtId="0">
      <sharedItems/>
    </cacheField>
    <cacheField name="Grade" numFmtId="0">
      <sharedItems count="5">
        <s v="A"/>
        <s v="B"/>
        <s v="C"/>
        <s v="A+"/>
        <s v="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">
  <r>
    <s v="S001"/>
    <x v="0"/>
    <x v="0"/>
    <x v="0"/>
    <n v="85"/>
    <n v="90"/>
    <n v="78"/>
    <n v="88"/>
    <d v="2022-06-10T00:00:00"/>
    <x v="0"/>
    <x v="0"/>
    <n v="85.25"/>
    <s v="Yes"/>
    <x v="0"/>
  </r>
  <r>
    <s v="S002"/>
    <x v="1"/>
    <x v="1"/>
    <x v="1"/>
    <n v="72"/>
    <n v="65"/>
    <n v="80"/>
    <n v="75"/>
    <d v="2023-01-15T00:00:00"/>
    <x v="0"/>
    <x v="1"/>
    <n v="73"/>
    <s v="No"/>
    <x v="1"/>
  </r>
  <r>
    <s v="S003"/>
    <x v="2"/>
    <x v="2"/>
    <x v="0"/>
    <n v="60"/>
    <n v="70"/>
    <n v="68"/>
    <n v="65"/>
    <d v="2021-09-05T00:00:00"/>
    <x v="0"/>
    <x v="2"/>
    <n v="65.75"/>
    <s v="No"/>
    <x v="2"/>
  </r>
  <r>
    <s v="S004"/>
    <x v="3"/>
    <x v="0"/>
    <x v="1"/>
    <n v="95"/>
    <n v="88"/>
    <n v="92"/>
    <n v="90"/>
    <d v="2020-03-20T00:00:00"/>
    <x v="0"/>
    <x v="3"/>
    <n v="91.25"/>
    <s v="Yes"/>
    <x v="3"/>
  </r>
  <r>
    <s v="S005"/>
    <x v="4"/>
    <x v="1"/>
    <x v="0"/>
    <n v="50"/>
    <n v="33"/>
    <n v="65"/>
    <n v="62"/>
    <d v="2022-08-25T00:00:00"/>
    <x v="1"/>
    <x v="4"/>
    <n v="52.5"/>
    <s v="No"/>
    <x v="4"/>
  </r>
  <r>
    <s v="S006"/>
    <x v="5"/>
    <x v="2"/>
    <x v="1"/>
    <n v="78"/>
    <n v="80"/>
    <n v="85"/>
    <n v="82"/>
    <d v="2021-11-12T00:00:00"/>
    <x v="0"/>
    <x v="5"/>
    <n v="81.25"/>
    <s v="No"/>
    <x v="0"/>
  </r>
  <r>
    <s v="S007"/>
    <x v="6"/>
    <x v="0"/>
    <x v="0"/>
    <n v="39"/>
    <n v="50"/>
    <n v="55"/>
    <n v="37"/>
    <d v="2023-02-01T00:00:00"/>
    <x v="1"/>
    <x v="6"/>
    <n v="45.25"/>
    <s v="No"/>
    <x v="4"/>
  </r>
  <r>
    <s v="S008"/>
    <x v="7"/>
    <x v="1"/>
    <x v="1"/>
    <n v="88"/>
    <n v="92"/>
    <n v="85"/>
    <n v="90"/>
    <d v="2022-07-18T00:00:00"/>
    <x v="0"/>
    <x v="7"/>
    <n v="88.75"/>
    <s v="Yes"/>
    <x v="0"/>
  </r>
  <r>
    <s v="S009"/>
    <x v="8"/>
    <x v="2"/>
    <x v="0"/>
    <n v="75"/>
    <n v="68"/>
    <n v="70"/>
    <n v="72"/>
    <d v="2023-03-10T00:00:00"/>
    <x v="0"/>
    <x v="8"/>
    <n v="71.25"/>
    <s v="No"/>
    <x v="1"/>
  </r>
  <r>
    <s v="S010"/>
    <x v="9"/>
    <x v="0"/>
    <x v="1"/>
    <n v="60"/>
    <n v="65"/>
    <n v="38"/>
    <n v="58"/>
    <d v="2022-05-06T00:00:00"/>
    <x v="1"/>
    <x v="9"/>
    <n v="55.25"/>
    <s v="No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7" firstHeaderRow="1" firstDataRow="1" firstDataCol="1"/>
  <pivotFields count="14">
    <pivotField showAll="0"/>
    <pivotField showAll="0"/>
    <pivotField axis="axisRow"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numFmtId="164" showAll="0"/>
    <pivotField showAll="0"/>
    <pivotField dataField="1" showAll="0"/>
    <pivotField numFmtId="2" showAll="0"/>
    <pivotField showAll="0"/>
    <pivotField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of Total" fld="10" subtotal="average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4" indent="0" outline="1" outlineData="1" multipleFieldFilters="0">
  <location ref="A4:A8" firstHeaderRow="1" firstDataRow="1" firstDataCol="1" rowPageCount="2" colPageCount="1"/>
  <pivotFields count="14">
    <pivotField showAll="0"/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Row" showAll="0">
      <items count="4">
        <item sd="0" x="2"/>
        <item sd="0" x="1"/>
        <item sd="0" x="0"/>
        <item t="default"/>
      </items>
    </pivotField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numFmtId="164" showAll="0"/>
    <pivotField showAll="0">
      <items count="3">
        <item sd="0" x="1"/>
        <item sd="0" x="0"/>
        <item t="default"/>
      </items>
    </pivotField>
    <pivotField axis="axisRow" showAll="0">
      <items count="11">
        <item x="6"/>
        <item x="4"/>
        <item x="9"/>
        <item x="2"/>
        <item x="8"/>
        <item x="1"/>
        <item x="5"/>
        <item x="0"/>
        <item x="7"/>
        <item x="3"/>
        <item t="default"/>
      </items>
    </pivotField>
    <pivotField numFmtId="2" showAll="0"/>
    <pivotField showAll="0"/>
    <pivotField axis="axisPage" showAll="0">
      <items count="6">
        <item x="0"/>
        <item x="3"/>
        <item x="1"/>
        <item x="2"/>
        <item x="4"/>
        <item t="default"/>
      </items>
    </pivotField>
  </pivotFields>
  <rowFields count="3">
    <field x="2"/>
    <field x="1"/>
    <field x="10"/>
  </rowFields>
  <rowItems count="4">
    <i>
      <x/>
    </i>
    <i>
      <x v="1"/>
    </i>
    <i>
      <x v="2"/>
    </i>
    <i t="grand">
      <x/>
    </i>
  </rowItems>
  <colItems count="1">
    <i/>
  </colItems>
  <pageFields count="2">
    <pageField fld="3" hier="-1"/>
    <pageField fld="13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3" cacheId="0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outline="1" outlineData="1" multipleFieldFilters="0">
  <location ref="A3:B8" firstHeaderRow="1" firstDataRow="1" firstDataCol="1"/>
  <pivotFields count="14">
    <pivotField dataField="1" showAll="0"/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showAll="0"/>
    <pivotField showAll="0"/>
    <pivotField showAll="0"/>
    <pivotField showAll="0"/>
    <pivotField numFmtId="164" showAll="0"/>
    <pivotField showAll="0"/>
    <pivotField showAll="0"/>
    <pivotField numFmtId="2" showAll="0"/>
    <pivotField showAll="0"/>
    <pivotField axis="axisRow" showAll="0">
      <items count="6">
        <item x="0"/>
        <item x="3"/>
        <item x="1"/>
        <item x="2"/>
        <item x="4"/>
        <item t="default"/>
      </items>
    </pivotField>
  </pivotFields>
  <rowFields count="1">
    <field x="13"/>
  </rowFields>
  <rowItems count="5">
    <i>
      <x/>
    </i>
    <i>
      <x v="1"/>
    </i>
    <i>
      <x v="2"/>
    </i>
    <i>
      <x v="3"/>
    </i>
    <i>
      <x v="4"/>
    </i>
  </rowItems>
  <colItems count="1">
    <i/>
  </colItems>
  <dataFields count="1">
    <dataField name="Count of Student 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B7"/>
  <sheetViews>
    <sheetView workbookViewId="0">
      <selection activeCell="A3" sqref="A3"/>
    </sheetView>
  </sheetViews>
  <sheetFormatPr defaultRowHeight="14.4" x14ac:dyDescent="0.3"/>
  <cols>
    <col min="1" max="1" width="12.5546875" customWidth="1"/>
    <col min="2" max="2" width="14.88671875" customWidth="1"/>
    <col min="3" max="3" width="15.5546875" bestFit="1" customWidth="1"/>
    <col min="4" max="4" width="10.77734375" bestFit="1" customWidth="1"/>
  </cols>
  <sheetData>
    <row r="3" spans="1:2" x14ac:dyDescent="0.3">
      <c r="A3" s="24" t="s">
        <v>82</v>
      </c>
      <c r="B3" t="s">
        <v>83</v>
      </c>
    </row>
    <row r="4" spans="1:2" x14ac:dyDescent="0.3">
      <c r="A4" s="25">
        <v>8</v>
      </c>
      <c r="B4" s="23">
        <v>291</v>
      </c>
    </row>
    <row r="5" spans="1:2" x14ac:dyDescent="0.3">
      <c r="A5" s="25">
        <v>9</v>
      </c>
      <c r="B5" s="23">
        <v>285.66666666666669</v>
      </c>
    </row>
    <row r="6" spans="1:2" x14ac:dyDescent="0.3">
      <c r="A6" s="25">
        <v>10</v>
      </c>
      <c r="B6" s="23">
        <v>277</v>
      </c>
    </row>
    <row r="7" spans="1:2" x14ac:dyDescent="0.3">
      <c r="A7" s="25" t="s">
        <v>81</v>
      </c>
      <c r="B7" s="23">
        <v>283.8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8"/>
  <sheetViews>
    <sheetView tabSelected="1" topLeftCell="A2" workbookViewId="0">
      <selection activeCell="G6" sqref="G6"/>
    </sheetView>
  </sheetViews>
  <sheetFormatPr defaultRowHeight="14.4" x14ac:dyDescent="0.3"/>
  <cols>
    <col min="1" max="1" width="12.5546875" bestFit="1" customWidth="1"/>
    <col min="2" max="2" width="6.33203125" customWidth="1"/>
    <col min="3" max="3" width="5.33203125" customWidth="1"/>
    <col min="4" max="4" width="10.77734375" customWidth="1"/>
    <col min="5" max="11" width="4" customWidth="1"/>
    <col min="12" max="12" width="10.77734375" bestFit="1" customWidth="1"/>
  </cols>
  <sheetData>
    <row r="1" spans="1:2" x14ac:dyDescent="0.3">
      <c r="A1" s="24" t="s">
        <v>4</v>
      </c>
      <c r="B1" t="s">
        <v>84</v>
      </c>
    </row>
    <row r="2" spans="1:2" x14ac:dyDescent="0.3">
      <c r="A2" s="24" t="s">
        <v>79</v>
      </c>
      <c r="B2" t="s">
        <v>84</v>
      </c>
    </row>
    <row r="4" spans="1:2" x14ac:dyDescent="0.3">
      <c r="A4" s="24" t="s">
        <v>82</v>
      </c>
    </row>
    <row r="5" spans="1:2" x14ac:dyDescent="0.3">
      <c r="A5" s="25">
        <v>8</v>
      </c>
    </row>
    <row r="6" spans="1:2" x14ac:dyDescent="0.3">
      <c r="A6" s="25">
        <v>9</v>
      </c>
    </row>
    <row r="7" spans="1:2" x14ac:dyDescent="0.3">
      <c r="A7" s="25">
        <v>10</v>
      </c>
    </row>
    <row r="8" spans="1:2" x14ac:dyDescent="0.3">
      <c r="A8" s="25" t="s">
        <v>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B8"/>
  <sheetViews>
    <sheetView workbookViewId="0">
      <selection activeCell="F21" sqref="F21"/>
    </sheetView>
  </sheetViews>
  <sheetFormatPr defaultRowHeight="14.4" x14ac:dyDescent="0.3"/>
  <cols>
    <col min="1" max="1" width="12.5546875" customWidth="1"/>
    <col min="2" max="2" width="17.88671875" bestFit="1" customWidth="1"/>
  </cols>
  <sheetData>
    <row r="3" spans="1:2" x14ac:dyDescent="0.3">
      <c r="A3" s="24" t="s">
        <v>82</v>
      </c>
      <c r="B3" t="s">
        <v>90</v>
      </c>
    </row>
    <row r="4" spans="1:2" x14ac:dyDescent="0.3">
      <c r="A4" s="25" t="s">
        <v>85</v>
      </c>
      <c r="B4" s="23">
        <v>3</v>
      </c>
    </row>
    <row r="5" spans="1:2" x14ac:dyDescent="0.3">
      <c r="A5" s="25" t="s">
        <v>86</v>
      </c>
      <c r="B5" s="23">
        <v>1</v>
      </c>
    </row>
    <row r="6" spans="1:2" x14ac:dyDescent="0.3">
      <c r="A6" s="25" t="s">
        <v>87</v>
      </c>
      <c r="B6" s="23">
        <v>2</v>
      </c>
    </row>
    <row r="7" spans="1:2" x14ac:dyDescent="0.3">
      <c r="A7" s="25" t="s">
        <v>88</v>
      </c>
      <c r="B7" s="23">
        <v>1</v>
      </c>
    </row>
    <row r="8" spans="1:2" x14ac:dyDescent="0.3">
      <c r="A8" s="25" t="s">
        <v>89</v>
      </c>
      <c r="B8" s="23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24"/>
  <sheetViews>
    <sheetView topLeftCell="A4" zoomScaleNormal="100" workbookViewId="0">
      <selection activeCell="J15" sqref="J15"/>
    </sheetView>
  </sheetViews>
  <sheetFormatPr defaultRowHeight="14.4" x14ac:dyDescent="0.3"/>
  <cols>
    <col min="1" max="1" width="18.6640625" bestFit="1" customWidth="1"/>
    <col min="2" max="2" width="9.88671875" bestFit="1" customWidth="1"/>
    <col min="3" max="3" width="13.77734375" bestFit="1" customWidth="1"/>
    <col min="4" max="4" width="5.109375" bestFit="1" customWidth="1"/>
    <col min="5" max="5" width="12.33203125" bestFit="1" customWidth="1"/>
    <col min="6" max="6" width="16" bestFit="1" customWidth="1"/>
    <col min="7" max="7" width="7.33203125" bestFit="1" customWidth="1"/>
    <col min="8" max="8" width="6.88671875" bestFit="1" customWidth="1"/>
    <col min="9" max="9" width="12.44140625" bestFit="1" customWidth="1"/>
    <col min="10" max="10" width="14.6640625" bestFit="1" customWidth="1"/>
    <col min="11" max="11" width="6.109375" bestFit="1" customWidth="1"/>
    <col min="12" max="12" width="5.21875" bestFit="1" customWidth="1"/>
    <col min="13" max="13" width="5.6640625" bestFit="1" customWidth="1"/>
    <col min="14" max="14" width="14.109375" bestFit="1" customWidth="1"/>
    <col min="15" max="15" width="6" bestFit="1" customWidth="1"/>
    <col min="17" max="17" width="5.109375" bestFit="1" customWidth="1"/>
    <col min="18" max="18" width="13.77734375" bestFit="1" customWidth="1"/>
  </cols>
  <sheetData>
    <row r="1" spans="1:15" ht="15" thickBot="1" x14ac:dyDescent="0.35"/>
    <row r="2" spans="1:15" x14ac:dyDescent="0.3">
      <c r="B2" s="26" t="s">
        <v>32</v>
      </c>
      <c r="C2" s="27"/>
      <c r="D2" s="27"/>
      <c r="E2" s="27"/>
      <c r="F2" s="27"/>
      <c r="G2" s="27"/>
      <c r="H2" s="27"/>
      <c r="I2" s="27"/>
      <c r="J2" s="28"/>
    </row>
    <row r="3" spans="1:15" x14ac:dyDescent="0.3">
      <c r="B3" s="29"/>
      <c r="C3" s="30"/>
      <c r="D3" s="30"/>
      <c r="E3" s="30"/>
      <c r="F3" s="30"/>
      <c r="G3" s="30"/>
      <c r="H3" s="30"/>
      <c r="I3" s="30"/>
      <c r="J3" s="31"/>
    </row>
    <row r="4" spans="1:15" ht="15" thickBot="1" x14ac:dyDescent="0.35">
      <c r="B4" s="32" t="s">
        <v>0</v>
      </c>
      <c r="C4" s="33"/>
      <c r="D4" s="33"/>
      <c r="E4" s="33"/>
      <c r="F4" s="33"/>
      <c r="G4" s="33"/>
      <c r="H4" s="33"/>
      <c r="I4" s="33"/>
      <c r="J4" s="34"/>
    </row>
    <row r="5" spans="1:15" ht="15" thickBot="1" x14ac:dyDescent="0.35">
      <c r="B5" s="4" t="s">
        <v>1</v>
      </c>
      <c r="C5" s="4" t="s">
        <v>2</v>
      </c>
      <c r="D5" s="4" t="s">
        <v>3</v>
      </c>
      <c r="E5" s="4" t="s">
        <v>4</v>
      </c>
      <c r="F5" s="4" t="s">
        <v>5</v>
      </c>
      <c r="G5" s="4" t="s">
        <v>6</v>
      </c>
      <c r="H5" s="4" t="s">
        <v>7</v>
      </c>
      <c r="I5" s="4" t="s">
        <v>8</v>
      </c>
      <c r="J5" s="4" t="s">
        <v>9</v>
      </c>
      <c r="K5" s="3" t="s">
        <v>75</v>
      </c>
      <c r="L5" s="3" t="s">
        <v>76</v>
      </c>
      <c r="M5" s="3" t="s">
        <v>77</v>
      </c>
      <c r="N5" s="3" t="s">
        <v>78</v>
      </c>
      <c r="O5" s="3" t="s">
        <v>79</v>
      </c>
    </row>
    <row r="6" spans="1:15" ht="15" thickBot="1" x14ac:dyDescent="0.35">
      <c r="B6" s="2" t="s">
        <v>10</v>
      </c>
      <c r="C6" s="2" t="s">
        <v>11</v>
      </c>
      <c r="D6" s="2">
        <v>10</v>
      </c>
      <c r="E6" s="2" t="s">
        <v>12</v>
      </c>
      <c r="F6" s="2">
        <v>85</v>
      </c>
      <c r="G6" s="2">
        <v>90</v>
      </c>
      <c r="H6" s="2">
        <v>78</v>
      </c>
      <c r="I6" s="2">
        <v>88</v>
      </c>
      <c r="J6" s="22">
        <v>44722</v>
      </c>
      <c r="K6" t="str">
        <f>IF(AND(F6&gt;40,G6&gt;40,H6&gt;40,I6&gt;40),"PASS","FAIL")</f>
        <v>PASS</v>
      </c>
      <c r="L6">
        <f>SUM(F6:I6)</f>
        <v>341</v>
      </c>
      <c r="M6" s="21">
        <f>L6/4</f>
        <v>85.25</v>
      </c>
      <c r="N6" t="str">
        <f>IF(M6&gt;=85,"Yes","No")</f>
        <v>Yes</v>
      </c>
      <c r="O6" t="str">
        <f>IF(M6&gt;=90,"A+",IF(M6&gt;=80,"A",IF(M6&gt;=70,"B",IF(M6&gt;=60,"C","D"))))</f>
        <v>A</v>
      </c>
    </row>
    <row r="7" spans="1:15" ht="15" thickBot="1" x14ac:dyDescent="0.35">
      <c r="B7" s="2" t="s">
        <v>13</v>
      </c>
      <c r="C7" s="2" t="s">
        <v>14</v>
      </c>
      <c r="D7" s="2">
        <v>9</v>
      </c>
      <c r="E7" s="2" t="s">
        <v>15</v>
      </c>
      <c r="F7" s="2">
        <v>72</v>
      </c>
      <c r="G7" s="2">
        <v>65</v>
      </c>
      <c r="H7" s="2">
        <v>80</v>
      </c>
      <c r="I7" s="2">
        <v>75</v>
      </c>
      <c r="J7" s="22">
        <v>44941</v>
      </c>
      <c r="K7" t="str">
        <f t="shared" ref="K7:K15" si="0">IF(AND(F7&gt;40,G7&gt;40,H7&gt;40,I7&gt;40),"PASS","FAIL")</f>
        <v>PASS</v>
      </c>
      <c r="L7">
        <f t="shared" ref="L7:L15" si="1">SUM(F7:I7)</f>
        <v>292</v>
      </c>
      <c r="M7" s="21">
        <f t="shared" ref="M7:M15" si="2">L7/4</f>
        <v>73</v>
      </c>
      <c r="N7" t="str">
        <f t="shared" ref="N7:N15" si="3">IF(M7&gt;=85,"Yes","No")</f>
        <v>No</v>
      </c>
      <c r="O7" t="str">
        <f t="shared" ref="O7:O15" si="4">IF(M7&gt;=90,"A+",IF(M7&gt;=80,"A",IF(M7&gt;=70,"B",IF(M7&gt;=60,"C","D"))))</f>
        <v>B</v>
      </c>
    </row>
    <row r="8" spans="1:15" ht="15" thickBot="1" x14ac:dyDescent="0.35">
      <c r="B8" s="2" t="s">
        <v>16</v>
      </c>
      <c r="C8" s="2" t="s">
        <v>17</v>
      </c>
      <c r="D8" s="2">
        <v>8</v>
      </c>
      <c r="E8" s="2" t="s">
        <v>12</v>
      </c>
      <c r="F8" s="2">
        <v>60</v>
      </c>
      <c r="G8" s="2">
        <v>70</v>
      </c>
      <c r="H8" s="2">
        <v>68</v>
      </c>
      <c r="I8" s="2">
        <v>65</v>
      </c>
      <c r="J8" s="22">
        <v>44444</v>
      </c>
      <c r="K8" t="str">
        <f t="shared" si="0"/>
        <v>PASS</v>
      </c>
      <c r="L8">
        <f t="shared" si="1"/>
        <v>263</v>
      </c>
      <c r="M8" s="21">
        <f t="shared" si="2"/>
        <v>65.75</v>
      </c>
      <c r="N8" t="str">
        <f t="shared" si="3"/>
        <v>No</v>
      </c>
      <c r="O8" t="str">
        <f t="shared" si="4"/>
        <v>C</v>
      </c>
    </row>
    <row r="9" spans="1:15" ht="15" thickBot="1" x14ac:dyDescent="0.35">
      <c r="B9" s="2" t="s">
        <v>18</v>
      </c>
      <c r="C9" s="2" t="s">
        <v>19</v>
      </c>
      <c r="D9" s="2">
        <v>10</v>
      </c>
      <c r="E9" s="2" t="s">
        <v>15</v>
      </c>
      <c r="F9" s="2">
        <v>95</v>
      </c>
      <c r="G9" s="2">
        <v>88</v>
      </c>
      <c r="H9" s="2">
        <v>92</v>
      </c>
      <c r="I9" s="2">
        <v>90</v>
      </c>
      <c r="J9" s="22">
        <v>43910</v>
      </c>
      <c r="K9" t="str">
        <f t="shared" si="0"/>
        <v>PASS</v>
      </c>
      <c r="L9">
        <f t="shared" si="1"/>
        <v>365</v>
      </c>
      <c r="M9" s="21">
        <f t="shared" si="2"/>
        <v>91.25</v>
      </c>
      <c r="N9" t="str">
        <f t="shared" si="3"/>
        <v>Yes</v>
      </c>
      <c r="O9" t="str">
        <f t="shared" si="4"/>
        <v>A+</v>
      </c>
    </row>
    <row r="10" spans="1:15" ht="15" thickBot="1" x14ac:dyDescent="0.35">
      <c r="B10" s="2" t="s">
        <v>20</v>
      </c>
      <c r="C10" s="2" t="s">
        <v>21</v>
      </c>
      <c r="D10" s="2">
        <v>9</v>
      </c>
      <c r="E10" s="2" t="s">
        <v>12</v>
      </c>
      <c r="F10" s="2">
        <v>50</v>
      </c>
      <c r="G10" s="2">
        <v>33</v>
      </c>
      <c r="H10" s="2">
        <v>65</v>
      </c>
      <c r="I10" s="2">
        <v>62</v>
      </c>
      <c r="J10" s="22">
        <v>44798</v>
      </c>
      <c r="K10" t="str">
        <f t="shared" si="0"/>
        <v>FAIL</v>
      </c>
      <c r="L10">
        <f t="shared" si="1"/>
        <v>210</v>
      </c>
      <c r="M10" s="21">
        <f t="shared" si="2"/>
        <v>52.5</v>
      </c>
      <c r="N10" t="str">
        <f t="shared" si="3"/>
        <v>No</v>
      </c>
      <c r="O10" t="str">
        <f t="shared" si="4"/>
        <v>D</v>
      </c>
    </row>
    <row r="11" spans="1:15" ht="15" thickBot="1" x14ac:dyDescent="0.35">
      <c r="B11" s="2" t="s">
        <v>22</v>
      </c>
      <c r="C11" s="2" t="s">
        <v>23</v>
      </c>
      <c r="D11" s="2">
        <v>8</v>
      </c>
      <c r="E11" s="2" t="s">
        <v>15</v>
      </c>
      <c r="F11" s="2">
        <v>78</v>
      </c>
      <c r="G11" s="2">
        <v>80</v>
      </c>
      <c r="H11" s="2">
        <v>85</v>
      </c>
      <c r="I11" s="2">
        <v>82</v>
      </c>
      <c r="J11" s="22">
        <v>44512</v>
      </c>
      <c r="K11" t="str">
        <f t="shared" si="0"/>
        <v>PASS</v>
      </c>
      <c r="L11">
        <f t="shared" si="1"/>
        <v>325</v>
      </c>
      <c r="M11" s="21">
        <f t="shared" si="2"/>
        <v>81.25</v>
      </c>
      <c r="N11" t="str">
        <f t="shared" si="3"/>
        <v>No</v>
      </c>
      <c r="O11" t="str">
        <f t="shared" si="4"/>
        <v>A</v>
      </c>
    </row>
    <row r="12" spans="1:15" ht="15" thickBot="1" x14ac:dyDescent="0.35">
      <c r="B12" s="2" t="s">
        <v>24</v>
      </c>
      <c r="C12" s="2" t="s">
        <v>25</v>
      </c>
      <c r="D12" s="2">
        <v>10</v>
      </c>
      <c r="E12" s="2" t="s">
        <v>12</v>
      </c>
      <c r="F12" s="2">
        <v>39</v>
      </c>
      <c r="G12" s="2">
        <v>50</v>
      </c>
      <c r="H12" s="2">
        <v>55</v>
      </c>
      <c r="I12" s="2">
        <v>37</v>
      </c>
      <c r="J12" s="22">
        <v>44958</v>
      </c>
      <c r="K12" t="str">
        <f t="shared" si="0"/>
        <v>FAIL</v>
      </c>
      <c r="L12">
        <f t="shared" si="1"/>
        <v>181</v>
      </c>
      <c r="M12" s="21">
        <f t="shared" si="2"/>
        <v>45.25</v>
      </c>
      <c r="N12" t="str">
        <f t="shared" si="3"/>
        <v>No</v>
      </c>
      <c r="O12" t="str">
        <f t="shared" si="4"/>
        <v>D</v>
      </c>
    </row>
    <row r="13" spans="1:15" ht="15" thickBot="1" x14ac:dyDescent="0.35">
      <c r="B13" s="2" t="s">
        <v>26</v>
      </c>
      <c r="C13" s="2" t="s">
        <v>27</v>
      </c>
      <c r="D13" s="2">
        <v>9</v>
      </c>
      <c r="E13" s="2" t="s">
        <v>15</v>
      </c>
      <c r="F13" s="2">
        <v>88</v>
      </c>
      <c r="G13" s="2">
        <v>92</v>
      </c>
      <c r="H13" s="2">
        <v>85</v>
      </c>
      <c r="I13" s="2">
        <v>90</v>
      </c>
      <c r="J13" s="22">
        <v>44760</v>
      </c>
      <c r="K13" t="str">
        <f t="shared" si="0"/>
        <v>PASS</v>
      </c>
      <c r="L13">
        <f t="shared" si="1"/>
        <v>355</v>
      </c>
      <c r="M13" s="21">
        <f t="shared" si="2"/>
        <v>88.75</v>
      </c>
      <c r="N13" t="str">
        <f t="shared" si="3"/>
        <v>Yes</v>
      </c>
      <c r="O13" t="str">
        <f t="shared" si="4"/>
        <v>A</v>
      </c>
    </row>
    <row r="14" spans="1:15" ht="15" thickBot="1" x14ac:dyDescent="0.35">
      <c r="B14" s="2" t="s">
        <v>28</v>
      </c>
      <c r="C14" s="2" t="s">
        <v>29</v>
      </c>
      <c r="D14" s="2">
        <v>8</v>
      </c>
      <c r="E14" s="2" t="s">
        <v>12</v>
      </c>
      <c r="F14" s="2">
        <v>75</v>
      </c>
      <c r="G14" s="2">
        <v>68</v>
      </c>
      <c r="H14" s="2">
        <v>70</v>
      </c>
      <c r="I14" s="2">
        <v>72</v>
      </c>
      <c r="J14" s="22">
        <v>44995</v>
      </c>
      <c r="K14" t="str">
        <f t="shared" si="0"/>
        <v>PASS</v>
      </c>
      <c r="L14">
        <f t="shared" si="1"/>
        <v>285</v>
      </c>
      <c r="M14" s="21">
        <f t="shared" si="2"/>
        <v>71.25</v>
      </c>
      <c r="N14" t="str">
        <f t="shared" si="3"/>
        <v>No</v>
      </c>
      <c r="O14" t="str">
        <f t="shared" si="4"/>
        <v>B</v>
      </c>
    </row>
    <row r="15" spans="1:15" ht="15" thickBot="1" x14ac:dyDescent="0.35">
      <c r="B15" s="2" t="s">
        <v>30</v>
      </c>
      <c r="C15" s="2" t="s">
        <v>31</v>
      </c>
      <c r="D15" s="2">
        <v>10</v>
      </c>
      <c r="E15" s="2" t="s">
        <v>15</v>
      </c>
      <c r="F15" s="2">
        <v>60</v>
      </c>
      <c r="G15" s="2">
        <v>65</v>
      </c>
      <c r="H15" s="2">
        <v>38</v>
      </c>
      <c r="I15" s="2">
        <v>58</v>
      </c>
      <c r="J15" s="22">
        <v>44687</v>
      </c>
      <c r="K15" t="str">
        <f t="shared" si="0"/>
        <v>FAIL</v>
      </c>
      <c r="L15">
        <f t="shared" si="1"/>
        <v>221</v>
      </c>
      <c r="M15" s="21">
        <f t="shared" si="2"/>
        <v>55.25</v>
      </c>
      <c r="N15" t="str">
        <f t="shared" si="3"/>
        <v>No</v>
      </c>
      <c r="O15" t="str">
        <f t="shared" si="4"/>
        <v>D</v>
      </c>
    </row>
    <row r="16" spans="1:15" ht="15" thickBot="1" x14ac:dyDescent="0.35">
      <c r="A16" t="s">
        <v>67</v>
      </c>
      <c r="B16">
        <f>COUNTA(B6:B15)</f>
        <v>10</v>
      </c>
      <c r="E16" s="2" t="s">
        <v>68</v>
      </c>
      <c r="F16" s="19">
        <f>AVERAGE(F6:F15)</f>
        <v>70.2</v>
      </c>
      <c r="G16" s="10">
        <f t="shared" ref="G16:I16" si="5">AVERAGE(G6:G15)</f>
        <v>70.099999999999994</v>
      </c>
      <c r="H16" s="10">
        <f t="shared" si="5"/>
        <v>71.599999999999994</v>
      </c>
      <c r="I16" s="10">
        <f t="shared" si="5"/>
        <v>71.900000000000006</v>
      </c>
    </row>
    <row r="17" spans="2:9" ht="15" thickBot="1" x14ac:dyDescent="0.35">
      <c r="E17" s="2" t="s">
        <v>69</v>
      </c>
      <c r="F17" s="20">
        <f>MAX(F6:F15)</f>
        <v>95</v>
      </c>
      <c r="G17" s="9">
        <f t="shared" ref="G17:I17" si="6">MAX(G6:G15)</f>
        <v>92</v>
      </c>
      <c r="H17" s="9">
        <f t="shared" si="6"/>
        <v>92</v>
      </c>
      <c r="I17" s="9">
        <f t="shared" si="6"/>
        <v>90</v>
      </c>
    </row>
    <row r="18" spans="2:9" ht="15" thickBot="1" x14ac:dyDescent="0.35">
      <c r="E18" s="2" t="s">
        <v>70</v>
      </c>
      <c r="F18" s="20">
        <f>MIN(F6:F15)</f>
        <v>39</v>
      </c>
      <c r="G18" s="9">
        <f t="shared" ref="G18:I18" si="7">MIN(G6:G15)</f>
        <v>33</v>
      </c>
      <c r="H18" s="9">
        <f t="shared" si="7"/>
        <v>38</v>
      </c>
      <c r="I18" s="9">
        <f t="shared" si="7"/>
        <v>37</v>
      </c>
    </row>
    <row r="19" spans="2:9" ht="15" thickBot="1" x14ac:dyDescent="0.35"/>
    <row r="20" spans="2:9" ht="29.4" thickBot="1" x14ac:dyDescent="0.35">
      <c r="B20" s="35" t="s">
        <v>80</v>
      </c>
      <c r="C20" s="36"/>
      <c r="E20" s="11" t="s">
        <v>71</v>
      </c>
      <c r="F20" s="12" t="s">
        <v>72</v>
      </c>
    </row>
    <row r="21" spans="2:9" ht="15" thickBot="1" x14ac:dyDescent="0.35">
      <c r="B21" s="3" t="s">
        <v>3</v>
      </c>
      <c r="C21" s="3" t="s">
        <v>34</v>
      </c>
      <c r="E21" s="13" t="s">
        <v>6</v>
      </c>
      <c r="F21" s="14">
        <f>COUNTIF(G6:G15,"&gt;75")</f>
        <v>4</v>
      </c>
    </row>
    <row r="22" spans="2:9" ht="15" thickBot="1" x14ac:dyDescent="0.35">
      <c r="B22" s="8">
        <v>10</v>
      </c>
      <c r="C22" s="8" t="str">
        <f>VLOOKUP(B22,ClassTeacherData!B4:C7,2,0)</f>
        <v>Miss Thompson</v>
      </c>
      <c r="E22" s="15" t="s">
        <v>73</v>
      </c>
      <c r="F22" s="16">
        <f>COUNTIF(F6:F15,"&gt;75")</f>
        <v>4</v>
      </c>
    </row>
    <row r="23" spans="2:9" x14ac:dyDescent="0.3">
      <c r="E23" s="15" t="s">
        <v>7</v>
      </c>
      <c r="F23" s="16">
        <f>COUNTIF(H6:H15,"&gt;75")</f>
        <v>5</v>
      </c>
    </row>
    <row r="24" spans="2:9" ht="15" thickBot="1" x14ac:dyDescent="0.35">
      <c r="E24" s="17" t="s">
        <v>74</v>
      </c>
      <c r="F24" s="18">
        <f>COUNTIF(I6:I15,"&gt;75")</f>
        <v>4</v>
      </c>
    </row>
  </sheetData>
  <mergeCells count="3">
    <mergeCell ref="B2:J3"/>
    <mergeCell ref="B4:J4"/>
    <mergeCell ref="B20:C20"/>
  </mergeCells>
  <conditionalFormatting sqref="F6:I15">
    <cfRule type="cellIs" dxfId="0" priority="1" operator="lessThan">
      <formula>40</formula>
    </cfRule>
  </conditionalFormatting>
  <pageMargins left="0.7" right="0.7" top="0.75" bottom="0.75" header="0.3" footer="0.3"/>
  <pageSetup orientation="portrait" r:id="rId1"/>
  <ignoredErrors>
    <ignoredError sqref="L6:L15" formulaRange="1"/>
  </ignoredErrors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0000000}">
          <x14:formula1>
            <xm:f>ClassTeacherData!$B$5:$B$7</xm:f>
          </x14:formula1>
          <xm:sqref>B22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C7"/>
  <sheetViews>
    <sheetView workbookViewId="0">
      <selection activeCell="L27" sqref="L27"/>
    </sheetView>
  </sheetViews>
  <sheetFormatPr defaultRowHeight="14.4" x14ac:dyDescent="0.3"/>
  <cols>
    <col min="2" max="2" width="5.109375" bestFit="1" customWidth="1"/>
    <col min="3" max="3" width="13.77734375" bestFit="1" customWidth="1"/>
  </cols>
  <sheetData>
    <row r="2" spans="2:3" ht="15" thickBot="1" x14ac:dyDescent="0.35"/>
    <row r="3" spans="2:3" ht="40.799999999999997" customHeight="1" thickBot="1" x14ac:dyDescent="0.35">
      <c r="B3" s="37" t="s">
        <v>33</v>
      </c>
      <c r="C3" s="38"/>
    </row>
    <row r="4" spans="2:3" ht="15" thickBot="1" x14ac:dyDescent="0.35">
      <c r="B4" s="3" t="s">
        <v>3</v>
      </c>
      <c r="C4" s="3" t="s">
        <v>34</v>
      </c>
    </row>
    <row r="5" spans="2:3" ht="15" thickBot="1" x14ac:dyDescent="0.35">
      <c r="B5" s="8">
        <v>8</v>
      </c>
      <c r="C5" s="8" t="s">
        <v>35</v>
      </c>
    </row>
    <row r="6" spans="2:3" ht="15" thickBot="1" x14ac:dyDescent="0.35">
      <c r="B6" s="8">
        <v>9</v>
      </c>
      <c r="C6" s="8" t="s">
        <v>36</v>
      </c>
    </row>
    <row r="7" spans="2:3" ht="15" thickBot="1" x14ac:dyDescent="0.35">
      <c r="B7" s="8">
        <v>10</v>
      </c>
      <c r="C7" s="8" t="s">
        <v>37</v>
      </c>
    </row>
  </sheetData>
  <mergeCells count="1">
    <mergeCell ref="B3:C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C30"/>
  <sheetViews>
    <sheetView topLeftCell="B10" zoomScale="124" zoomScaleNormal="80" workbookViewId="0">
      <selection activeCell="C29" sqref="C29"/>
    </sheetView>
  </sheetViews>
  <sheetFormatPr defaultRowHeight="14.4" x14ac:dyDescent="0.3"/>
  <cols>
    <col min="2" max="2" width="88" bestFit="1" customWidth="1"/>
    <col min="3" max="3" width="30.77734375" bestFit="1" customWidth="1"/>
  </cols>
  <sheetData>
    <row r="2" spans="2:3" x14ac:dyDescent="0.3">
      <c r="B2" s="1" t="s">
        <v>38</v>
      </c>
    </row>
    <row r="3" spans="2:3" x14ac:dyDescent="0.3">
      <c r="B3" s="1" t="s">
        <v>39</v>
      </c>
    </row>
    <row r="4" spans="2:3" x14ac:dyDescent="0.3">
      <c r="B4" s="5" t="s">
        <v>40</v>
      </c>
    </row>
    <row r="5" spans="2:3" x14ac:dyDescent="0.3">
      <c r="B5" s="6" t="s">
        <v>41</v>
      </c>
      <c r="C5" s="25">
        <f>SchoolData!B16</f>
        <v>10</v>
      </c>
    </row>
    <row r="6" spans="2:3" x14ac:dyDescent="0.3">
      <c r="B6" s="6" t="s">
        <v>42</v>
      </c>
      <c r="C6" s="25" t="s">
        <v>91</v>
      </c>
    </row>
    <row r="7" spans="2:3" x14ac:dyDescent="0.3">
      <c r="B7" s="6" t="s">
        <v>43</v>
      </c>
      <c r="C7" s="25" t="s">
        <v>92</v>
      </c>
    </row>
    <row r="8" spans="2:3" x14ac:dyDescent="0.3">
      <c r="B8" s="6" t="s">
        <v>44</v>
      </c>
      <c r="C8" s="25">
        <f>SchoolData!F21</f>
        <v>4</v>
      </c>
    </row>
    <row r="9" spans="2:3" x14ac:dyDescent="0.3">
      <c r="B9" s="6" t="s">
        <v>45</v>
      </c>
      <c r="C9" s="25" t="s">
        <v>93</v>
      </c>
    </row>
    <row r="10" spans="2:3" x14ac:dyDescent="0.3">
      <c r="B10" s="5" t="s">
        <v>46</v>
      </c>
      <c r="C10" s="25"/>
    </row>
    <row r="11" spans="2:3" x14ac:dyDescent="0.3">
      <c r="B11" s="6" t="s">
        <v>47</v>
      </c>
      <c r="C11" s="25" t="s">
        <v>94</v>
      </c>
    </row>
    <row r="12" spans="2:3" x14ac:dyDescent="0.3">
      <c r="B12" s="6" t="s">
        <v>48</v>
      </c>
      <c r="C12" s="25" t="s">
        <v>95</v>
      </c>
    </row>
    <row r="13" spans="2:3" x14ac:dyDescent="0.3">
      <c r="B13" s="6" t="s">
        <v>49</v>
      </c>
      <c r="C13" s="25" t="s">
        <v>96</v>
      </c>
    </row>
    <row r="14" spans="2:3" x14ac:dyDescent="0.3">
      <c r="B14" s="7" t="s">
        <v>50</v>
      </c>
      <c r="C14" s="25"/>
    </row>
    <row r="15" spans="2:3" x14ac:dyDescent="0.3">
      <c r="B15" s="7" t="s">
        <v>51</v>
      </c>
      <c r="C15" s="25"/>
    </row>
    <row r="16" spans="2:3" x14ac:dyDescent="0.3">
      <c r="B16" s="7" t="s">
        <v>52</v>
      </c>
      <c r="C16" s="25"/>
    </row>
    <row r="17" spans="2:3" x14ac:dyDescent="0.3">
      <c r="B17" s="7" t="s">
        <v>53</v>
      </c>
      <c r="C17" s="25"/>
    </row>
    <row r="18" spans="2:3" x14ac:dyDescent="0.3">
      <c r="B18" s="7" t="s">
        <v>54</v>
      </c>
      <c r="C18" s="25"/>
    </row>
    <row r="19" spans="2:3" x14ac:dyDescent="0.3">
      <c r="B19" s="5" t="s">
        <v>55</v>
      </c>
      <c r="C19" s="25"/>
    </row>
    <row r="20" spans="2:3" x14ac:dyDescent="0.3">
      <c r="B20" s="6" t="s">
        <v>56</v>
      </c>
      <c r="C20" s="25" t="s">
        <v>97</v>
      </c>
    </row>
    <row r="21" spans="2:3" x14ac:dyDescent="0.3">
      <c r="B21" s="6" t="s">
        <v>57</v>
      </c>
      <c r="C21" s="25" t="s">
        <v>98</v>
      </c>
    </row>
    <row r="22" spans="2:3" x14ac:dyDescent="0.3">
      <c r="B22" s="6" t="s">
        <v>58</v>
      </c>
      <c r="C22" s="25" t="s">
        <v>98</v>
      </c>
    </row>
    <row r="23" spans="2:3" x14ac:dyDescent="0.3">
      <c r="B23" s="5" t="s">
        <v>59</v>
      </c>
      <c r="C23" s="25"/>
    </row>
    <row r="24" spans="2:3" x14ac:dyDescent="0.3">
      <c r="B24" s="6" t="s">
        <v>60</v>
      </c>
      <c r="C24" s="25" t="s">
        <v>99</v>
      </c>
    </row>
    <row r="25" spans="2:3" x14ac:dyDescent="0.3">
      <c r="B25" s="6" t="s">
        <v>61</v>
      </c>
      <c r="C25" s="25" t="s">
        <v>100</v>
      </c>
    </row>
    <row r="26" spans="2:3" x14ac:dyDescent="0.3">
      <c r="B26" s="6" t="s">
        <v>62</v>
      </c>
      <c r="C26" s="25" t="s">
        <v>93</v>
      </c>
    </row>
    <row r="27" spans="2:3" x14ac:dyDescent="0.3">
      <c r="B27" s="5" t="s">
        <v>63</v>
      </c>
      <c r="C27" s="25"/>
    </row>
    <row r="28" spans="2:3" x14ac:dyDescent="0.3">
      <c r="B28" s="6" t="s">
        <v>64</v>
      </c>
      <c r="C28" s="25" t="s">
        <v>101</v>
      </c>
    </row>
    <row r="29" spans="2:3" x14ac:dyDescent="0.3">
      <c r="B29" s="6" t="s">
        <v>65</v>
      </c>
      <c r="C29" s="25" t="s">
        <v>102</v>
      </c>
    </row>
    <row r="30" spans="2:3" x14ac:dyDescent="0.3">
      <c r="B30" s="6" t="s">
        <v>66</v>
      </c>
      <c r="C30" s="25" t="s">
        <v>103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AverageMarksPerClass</vt:lpstr>
      <vt:lpstr>FilterforGenderAndGrade</vt:lpstr>
      <vt:lpstr>CountofStudentinEachGrade</vt:lpstr>
      <vt:lpstr>SchoolData</vt:lpstr>
      <vt:lpstr>ClassTeacherData</vt:lpstr>
      <vt:lpstr>QUESTIONS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2025-01-28T08:14:15Z</dcterms:created>
  <dcterms:modified xsi:type="dcterms:W3CDTF">2025-03-01T05:13:42Z</dcterms:modified>
</cp:coreProperties>
</file>