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jpeg" ContentType="image/jpeg"/>
  <Override PartName="/xl/media/image3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<sst xmlns="http://schemas.openxmlformats.org/spreadsheetml/2006/main" count="17" uniqueCount="10">
  <si>
    <t>Values corresponding to normalized histone signal lost as a function of time post UVC damage induction</t>
  </si>
  <si>
    <t>time [min]</t>
  </si>
  <si>
    <t>Fluourescence of H3.3-SNAp parental (normalized to time 0)</t>
  </si>
  <si>
    <t>Values corresponding to Histone signal recovery after UVC damage</t>
  </si>
  <si>
    <t>We now look at the ratio of the two curves at matching times</t>
  </si>
  <si>
    <t>Loss</t>
  </si>
  <si>
    <t>Recovery</t>
  </si>
  <si>
    <t>time</t>
  </si>
  <si>
    <t>difference Loss-Recovery</t>
  </si>
  <si>
    <t>Ratio recovery/loss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</si>
</sst>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Sheet1!$A$4:$A$24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</c:strCache>
            </c:strRef>
          </c:cat>
          <c:val>
            <c:numRef>
              <c:f>Sheet1!$B$4:$B$24</c:f>
              <c:numCache>
                <c:formatCode>General</c:formatCode>
                <c:ptCount val="20"/>
                <c:pt idx="0">
                  <c:v>1</c:v>
                </c:pt>
                <c:pt idx="1">
                  <c:v>0.60952380952381</c:v>
                </c:pt>
                <c:pt idx="2">
                  <c:v>0.523809523809524</c:v>
                </c:pt>
                <c:pt idx="3">
                  <c:v>0.452380952380952</c:v>
                </c:pt>
                <c:pt idx="4">
                  <c:v>0.419047619047619</c:v>
                </c:pt>
                <c:pt idx="5">
                  <c:v>0.385714285714286</c:v>
                </c:pt>
                <c:pt idx="6">
                  <c:v>0.352380952380952</c:v>
                </c:pt>
                <c:pt idx="7">
                  <c:v>0.328571428571429</c:v>
                </c:pt>
                <c:pt idx="8">
                  <c:v>0.30952380952381</c:v>
                </c:pt>
                <c:pt idx="9">
                  <c:v>0.285714285714286</c:v>
                </c:pt>
                <c:pt idx="10">
                  <c:v>0.276190476190476</c:v>
                </c:pt>
                <c:pt idx="11">
                  <c:v>0.261904761904762</c:v>
                </c:pt>
                <c:pt idx="12">
                  <c:v>0.238095238095238</c:v>
                </c:pt>
                <c:pt idx="13">
                  <c:v>0.242857142857143</c:v>
                </c:pt>
                <c:pt idx="14">
                  <c:v>0.228571428571429</c:v>
                </c:pt>
                <c:pt idx="15">
                  <c:v>0.219047619047619</c:v>
                </c:pt>
                <c:pt idx="16">
                  <c:v>0.20952380952381</c:v>
                </c:pt>
                <c:pt idx="17">
                  <c:v>0.2</c:v>
                </c:pt>
                <c:pt idx="18">
                  <c:v>0.191428571428571</c:v>
                </c:pt>
                <c:pt idx="19">
                  <c:v>0.19047619047619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3571189"/>
        <c:axId val="42879981"/>
      </c:lineChart>
      <c:catAx>
        <c:axId val="835711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879981"/>
        <c:crosses val="autoZero"/>
        <c:auto val="1"/>
        <c:lblAlgn val="ctr"/>
        <c:lblOffset val="100"/>
      </c:catAx>
      <c:valAx>
        <c:axId val="428799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5711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Sheet1!$L$82:$L$98</c:f>
              <c:numCache>
                <c:formatCode>General</c:formatCode>
                <c:ptCount val="1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</c:numCache>
            </c:numRef>
          </c:xVal>
          <c:yVal>
            <c:numRef>
              <c:f>Sheet1!$M$82:$M$98</c:f>
              <c:numCache>
                <c:formatCode>General</c:formatCode>
                <c:ptCount val="17"/>
                <c:pt idx="0">
                  <c:v>0.60952380952381</c:v>
                </c:pt>
                <c:pt idx="1">
                  <c:v>0.440476190476191</c:v>
                </c:pt>
                <c:pt idx="2">
                  <c:v>0.319047619047619</c:v>
                </c:pt>
                <c:pt idx="3">
                  <c:v>0.194047619047619</c:v>
                </c:pt>
                <c:pt idx="4">
                  <c:v>0.0857142857142857</c:v>
                </c:pt>
                <c:pt idx="5">
                  <c:v>-0.0476190476190476</c:v>
                </c:pt>
                <c:pt idx="6">
                  <c:v>-0.138095238095238</c:v>
                </c:pt>
                <c:pt idx="7">
                  <c:v>-0.198809523809524</c:v>
                </c:pt>
                <c:pt idx="8">
                  <c:v>-0.247619047619048</c:v>
                </c:pt>
                <c:pt idx="9">
                  <c:v>-0.34047619047619</c:v>
                </c:pt>
                <c:pt idx="10">
                  <c:v>-0.379761904761905</c:v>
                </c:pt>
                <c:pt idx="11">
                  <c:v>-0.442857142857143</c:v>
                </c:pt>
                <c:pt idx="12">
                  <c:v>-0.461904761904762</c:v>
                </c:pt>
                <c:pt idx="13">
                  <c:v>-0.423809523809524</c:v>
                </c:pt>
                <c:pt idx="14">
                  <c:v>-0.471428571428572</c:v>
                </c:pt>
                <c:pt idx="15">
                  <c:v>-0.505952380952381</c:v>
                </c:pt>
                <c:pt idx="16">
                  <c:v>-0.507142857142857</c:v>
                </c:pt>
              </c:numCache>
            </c:numRef>
          </c:yVal>
          <c:smooth val="0"/>
        </c:ser>
        <c:axId val="68647421"/>
        <c:axId val="94756234"/>
      </c:scatterChart>
      <c:valAx>
        <c:axId val="68647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Post  UVC [min]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756234"/>
        <c:crosses val="autoZero"/>
      </c:valAx>
      <c:valAx>
        <c:axId val="947562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%loss-%recovery
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64742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Sheet1!$Q$82:$Q$98</c:f>
              <c:numCache>
                <c:formatCode>General</c:formatCode>
                <c:ptCount val="1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</c:numCache>
            </c:numRef>
          </c:xVal>
          <c:yVal>
            <c:numRef>
              <c:f>Sheet1!$R$82:$R$98</c:f>
              <c:numCache>
                <c:formatCode>General</c:formatCode>
                <c:ptCount val="17"/>
                <c:pt idx="0">
                  <c:v>0</c:v>
                </c:pt>
                <c:pt idx="1">
                  <c:v>0.159090909090909</c:v>
                </c:pt>
                <c:pt idx="2">
                  <c:v>0.294736842105263</c:v>
                </c:pt>
                <c:pt idx="3">
                  <c:v>0.536931818181818</c:v>
                </c:pt>
                <c:pt idx="4">
                  <c:v>0.777777777777778</c:v>
                </c:pt>
                <c:pt idx="5">
                  <c:v>1.13513513513513</c:v>
                </c:pt>
                <c:pt idx="6">
                  <c:v>1.42028985507246</c:v>
                </c:pt>
                <c:pt idx="7">
                  <c:v>1.64230769230769</c:v>
                </c:pt>
                <c:pt idx="8">
                  <c:v>1.86666666666667</c:v>
                </c:pt>
                <c:pt idx="9">
                  <c:v>2.23275862068966</c:v>
                </c:pt>
                <c:pt idx="10">
                  <c:v>2.45</c:v>
                </c:pt>
                <c:pt idx="11">
                  <c:v>2.72222222222222</c:v>
                </c:pt>
                <c:pt idx="12">
                  <c:v>2.94</c:v>
                </c:pt>
                <c:pt idx="13">
                  <c:v>2.74509803921569</c:v>
                </c:pt>
                <c:pt idx="14">
                  <c:v>3.0625</c:v>
                </c:pt>
                <c:pt idx="15">
                  <c:v>3.30978260869565</c:v>
                </c:pt>
                <c:pt idx="16">
                  <c:v>3.42045454545455</c:v>
                </c:pt>
              </c:numCache>
            </c:numRef>
          </c:yVal>
          <c:smooth val="0"/>
        </c:ser>
        <c:axId val="45741811"/>
        <c:axId val="83728454"/>
      </c:scatterChart>
      <c:valAx>
        <c:axId val="45741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post UVC [min]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728454"/>
        <c:crosses val="autoZero"/>
      </c:valAx>
      <c:valAx>
        <c:axId val="837284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recovery/loss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7418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3.jpeg"/><Relationship Id="rId3" Type="http://schemas.openxmlformats.org/officeDocument/2006/relationships/image" Target="../media/image4.jpeg"/><Relationship Id="rId4" Type="http://schemas.openxmlformats.org/officeDocument/2006/relationships/chart" Target="../charts/chart5.xml"/><Relationship Id="rId5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766440</xdr:colOff>
      <xdr:row>6</xdr:row>
      <xdr:rowOff>39600</xdr:rowOff>
    </xdr:from>
    <xdr:to>
      <xdr:col>13</xdr:col>
      <xdr:colOff>526320</xdr:colOff>
      <xdr:row>32</xdr:row>
      <xdr:rowOff>68040</xdr:rowOff>
    </xdr:to>
    <xdr:graphicFrame>
      <xdr:nvGraphicFramePr>
        <xdr:cNvPr id="0" name=""/>
        <xdr:cNvGraphicFramePr/>
      </xdr:nvGraphicFramePr>
      <xdr:xfrm>
        <a:off x="3606120" y="1014840"/>
        <a:ext cx="7887600" cy="409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782280</xdr:colOff>
      <xdr:row>28</xdr:row>
      <xdr:rowOff>28800</xdr:rowOff>
    </xdr:from>
    <xdr:to>
      <xdr:col>19</xdr:col>
      <xdr:colOff>231120</xdr:colOff>
      <xdr:row>45</xdr:row>
      <xdr:rowOff>159840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0937160" y="4417920"/>
          <a:ext cx="5138280" cy="2894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699840</xdr:colOff>
      <xdr:row>9</xdr:row>
      <xdr:rowOff>125280</xdr:rowOff>
    </xdr:from>
    <xdr:to>
      <xdr:col>19</xdr:col>
      <xdr:colOff>750240</xdr:colOff>
      <xdr:row>27</xdr:row>
      <xdr:rowOff>145800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10854720" y="1588320"/>
          <a:ext cx="5739840" cy="2783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471600</xdr:colOff>
      <xdr:row>102</xdr:row>
      <xdr:rowOff>87840</xdr:rowOff>
    </xdr:from>
    <xdr:to>
      <xdr:col>10</xdr:col>
      <xdr:colOff>198360</xdr:colOff>
      <xdr:row>122</xdr:row>
      <xdr:rowOff>77760</xdr:rowOff>
    </xdr:to>
    <xdr:graphicFrame>
      <xdr:nvGraphicFramePr>
        <xdr:cNvPr id="3" name=""/>
        <xdr:cNvGraphicFramePr/>
      </xdr:nvGraphicFramePr>
      <xdr:xfrm>
        <a:off x="471600" y="16506360"/>
        <a:ext cx="82558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620280</xdr:colOff>
      <xdr:row>101</xdr:row>
      <xdr:rowOff>115920</xdr:rowOff>
    </xdr:from>
    <xdr:to>
      <xdr:col>17</xdr:col>
      <xdr:colOff>689040</xdr:colOff>
      <xdr:row>121</xdr:row>
      <xdr:rowOff>106200</xdr:rowOff>
    </xdr:to>
    <xdr:graphicFrame>
      <xdr:nvGraphicFramePr>
        <xdr:cNvPr id="4" name=""/>
        <xdr:cNvGraphicFramePr/>
      </xdr:nvGraphicFramePr>
      <xdr:xfrm>
        <a:off x="9149400" y="16371720"/>
        <a:ext cx="575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1"/>
  <sheetViews>
    <sheetView windowProtection="false" showFormulas="false" showGridLines="true" showRowColHeaders="true" showZeros="true" rightToLeft="false" tabSelected="true" showOutlineSymbols="true" defaultGridColor="true" view="normal" topLeftCell="A95" colorId="64" zoomScale="100" zoomScaleNormal="100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1" width="11.5204081632653"/>
    <col collapsed="false" hidden="false" max="2" min="2" style="1" width="17.2091836734694"/>
    <col collapsed="false" hidden="false" max="1025" min="3" style="1" width="11.5204081632653"/>
  </cols>
  <sheetData>
    <row r="1" customFormat="false" ht="12.8" hidden="false" customHeight="false" outlineLevel="0" collapsed="false">
      <c r="A1" s="1" t="s">
        <v>0</v>
      </c>
      <c r="B1" s="0"/>
      <c r="E1" s="0"/>
      <c r="F1" s="0"/>
      <c r="I1" s="0"/>
      <c r="K1" s="0"/>
      <c r="L1" s="0"/>
      <c r="M1" s="0"/>
      <c r="Q1" s="0"/>
      <c r="R1" s="0"/>
    </row>
    <row r="2" customFormat="false" ht="12.8" hidden="false" customHeight="false" outlineLevel="0" collapsed="false">
      <c r="A2" s="0"/>
      <c r="B2" s="0"/>
      <c r="E2" s="0"/>
      <c r="F2" s="0"/>
      <c r="I2" s="0"/>
      <c r="K2" s="0"/>
      <c r="L2" s="0"/>
      <c r="M2" s="0"/>
      <c r="Q2" s="0"/>
      <c r="R2" s="0"/>
    </row>
    <row r="3" customFormat="false" ht="12.8" hidden="false" customHeight="false" outlineLevel="0" collapsed="false">
      <c r="A3" s="1" t="s">
        <v>1</v>
      </c>
      <c r="B3" s="1" t="s">
        <v>2</v>
      </c>
      <c r="E3" s="0"/>
      <c r="F3" s="0"/>
      <c r="I3" s="0"/>
      <c r="K3" s="0"/>
      <c r="L3" s="0"/>
      <c r="M3" s="0"/>
      <c r="Q3" s="0"/>
      <c r="R3" s="0"/>
    </row>
    <row r="4" customFormat="false" ht="12.8" hidden="false" customHeight="false" outlineLevel="0" collapsed="false">
      <c r="A4" s="1" t="n">
        <v>0</v>
      </c>
      <c r="B4" s="1" t="n">
        <v>1</v>
      </c>
      <c r="E4" s="0"/>
      <c r="F4" s="0"/>
      <c r="I4" s="0"/>
      <c r="K4" s="0"/>
      <c r="L4" s="0"/>
      <c r="M4" s="0"/>
      <c r="Q4" s="0"/>
      <c r="R4" s="0"/>
    </row>
    <row r="5" customFormat="false" ht="12.8" hidden="false" customHeight="false" outlineLevel="0" collapsed="false">
      <c r="A5" s="1" t="n">
        <v>1</v>
      </c>
      <c r="B5" s="1" t="n">
        <f aca="false">6.4/10.5</f>
        <v>0.60952380952381</v>
      </c>
      <c r="E5" s="0"/>
      <c r="F5" s="0"/>
      <c r="I5" s="0"/>
      <c r="K5" s="0"/>
      <c r="L5" s="0"/>
      <c r="M5" s="0"/>
      <c r="Q5" s="0"/>
      <c r="R5" s="0"/>
    </row>
    <row r="6" customFormat="false" ht="12.8" hidden="false" customHeight="false" outlineLevel="0" collapsed="false">
      <c r="A6" s="1" t="n">
        <v>1.5</v>
      </c>
      <c r="B6" s="1" t="n">
        <f aca="false">5.5/10.5</f>
        <v>0.523809523809524</v>
      </c>
      <c r="E6" s="0"/>
      <c r="F6" s="0"/>
      <c r="I6" s="0"/>
      <c r="K6" s="0"/>
      <c r="L6" s="0"/>
      <c r="M6" s="0"/>
      <c r="Q6" s="0"/>
      <c r="R6" s="0"/>
    </row>
    <row r="7" customFormat="false" ht="12.8" hidden="false" customHeight="false" outlineLevel="0" collapsed="false">
      <c r="A7" s="1" t="n">
        <v>2</v>
      </c>
      <c r="B7" s="1" t="n">
        <f aca="false">4.75/10.5</f>
        <v>0.452380952380952</v>
      </c>
      <c r="E7" s="0"/>
      <c r="F7" s="0"/>
      <c r="I7" s="0"/>
      <c r="K7" s="0"/>
      <c r="L7" s="0"/>
      <c r="M7" s="0"/>
      <c r="Q7" s="0"/>
      <c r="R7" s="0"/>
    </row>
    <row r="8" customFormat="false" ht="12.8" hidden="false" customHeight="false" outlineLevel="0" collapsed="false">
      <c r="A8" s="1" t="n">
        <v>2.5</v>
      </c>
      <c r="B8" s="1" t="n">
        <f aca="false">4.4/10.5</f>
        <v>0.419047619047619</v>
      </c>
      <c r="E8" s="0"/>
      <c r="F8" s="0"/>
      <c r="I8" s="0"/>
      <c r="K8" s="0"/>
      <c r="L8" s="0"/>
      <c r="M8" s="0"/>
      <c r="Q8" s="0"/>
      <c r="R8" s="0"/>
    </row>
    <row r="9" customFormat="false" ht="12.8" hidden="false" customHeight="false" outlineLevel="0" collapsed="false">
      <c r="A9" s="1" t="n">
        <v>3</v>
      </c>
      <c r="B9" s="1" t="n">
        <f aca="false">4.05/10.5</f>
        <v>0.385714285714286</v>
      </c>
      <c r="E9" s="0"/>
      <c r="F9" s="0"/>
      <c r="I9" s="0"/>
      <c r="K9" s="0"/>
      <c r="L9" s="0"/>
      <c r="M9" s="0"/>
      <c r="Q9" s="0"/>
      <c r="R9" s="0"/>
    </row>
    <row r="10" customFormat="false" ht="12.8" hidden="false" customHeight="false" outlineLevel="0" collapsed="false">
      <c r="A10" s="1" t="n">
        <v>3.5</v>
      </c>
      <c r="B10" s="1" t="n">
        <f aca="false">3.7/10.5</f>
        <v>0.352380952380952</v>
      </c>
      <c r="E10" s="0"/>
      <c r="F10" s="0"/>
      <c r="I10" s="0"/>
      <c r="K10" s="0"/>
      <c r="L10" s="0"/>
      <c r="M10" s="0"/>
      <c r="Q10" s="0"/>
      <c r="R10" s="0"/>
    </row>
    <row r="11" customFormat="false" ht="12.8" hidden="false" customHeight="false" outlineLevel="0" collapsed="false">
      <c r="A11" s="1" t="n">
        <v>4</v>
      </c>
      <c r="B11" s="1" t="n">
        <f aca="false">3.45/10.5</f>
        <v>0.328571428571429</v>
      </c>
      <c r="E11" s="0"/>
      <c r="F11" s="0"/>
      <c r="I11" s="0"/>
      <c r="K11" s="0"/>
      <c r="L11" s="0"/>
      <c r="M11" s="0"/>
      <c r="Q11" s="0"/>
      <c r="R11" s="0"/>
    </row>
    <row r="12" customFormat="false" ht="12.8" hidden="false" customHeight="false" outlineLevel="0" collapsed="false">
      <c r="A12" s="1" t="n">
        <v>4.5</v>
      </c>
      <c r="B12" s="1" t="n">
        <f aca="false">3.25/10.5</f>
        <v>0.30952380952381</v>
      </c>
      <c r="E12" s="0"/>
      <c r="F12" s="0"/>
      <c r="I12" s="0"/>
      <c r="K12" s="0"/>
      <c r="L12" s="0"/>
      <c r="M12" s="0"/>
      <c r="Q12" s="0"/>
      <c r="R12" s="0"/>
    </row>
    <row r="13" customFormat="false" ht="12.8" hidden="false" customHeight="false" outlineLevel="0" collapsed="false">
      <c r="A13" s="1" t="n">
        <v>5</v>
      </c>
      <c r="B13" s="1" t="n">
        <f aca="false">3/10.5</f>
        <v>0.285714285714286</v>
      </c>
      <c r="E13" s="0"/>
      <c r="F13" s="0"/>
      <c r="I13" s="0"/>
      <c r="K13" s="0"/>
      <c r="L13" s="0"/>
      <c r="M13" s="0"/>
      <c r="Q13" s="0"/>
      <c r="R13" s="0"/>
    </row>
    <row r="14" customFormat="false" ht="12.8" hidden="false" customHeight="false" outlineLevel="0" collapsed="false">
      <c r="A14" s="1" t="n">
        <v>5.5</v>
      </c>
      <c r="B14" s="1" t="n">
        <f aca="false">2.9/10.5</f>
        <v>0.276190476190476</v>
      </c>
      <c r="E14" s="0"/>
      <c r="F14" s="0"/>
      <c r="I14" s="0"/>
      <c r="K14" s="0"/>
      <c r="L14" s="0"/>
      <c r="M14" s="0"/>
      <c r="Q14" s="0"/>
      <c r="R14" s="0"/>
    </row>
    <row r="15" customFormat="false" ht="12.8" hidden="false" customHeight="false" outlineLevel="0" collapsed="false">
      <c r="A15" s="1" t="n">
        <v>6</v>
      </c>
      <c r="B15" s="1" t="n">
        <f aca="false">2.75/10.5</f>
        <v>0.261904761904762</v>
      </c>
      <c r="E15" s="0"/>
      <c r="F15" s="0"/>
      <c r="I15" s="0"/>
      <c r="K15" s="0"/>
      <c r="L15" s="0"/>
      <c r="M15" s="0"/>
      <c r="Q15" s="0"/>
      <c r="R15" s="0"/>
    </row>
    <row r="16" customFormat="false" ht="12.8" hidden="true" customHeight="false" outlineLevel="0" collapsed="false">
      <c r="A16" s="1" t="n">
        <v>6.5</v>
      </c>
      <c r="B16" s="1" t="n">
        <f aca="false">2.7/10.5</f>
        <v>0.257142857142857</v>
      </c>
      <c r="E16" s="0"/>
      <c r="F16" s="0"/>
      <c r="I16" s="0"/>
      <c r="K16" s="0"/>
      <c r="L16" s="0"/>
      <c r="M16" s="0"/>
      <c r="Q16" s="0"/>
      <c r="R16" s="0"/>
    </row>
    <row r="17" customFormat="false" ht="12.8" hidden="false" customHeight="false" outlineLevel="0" collapsed="false">
      <c r="A17" s="1" t="n">
        <v>7</v>
      </c>
      <c r="B17" s="1" t="n">
        <f aca="false">2.5/10.5</f>
        <v>0.238095238095238</v>
      </c>
      <c r="E17" s="0"/>
      <c r="F17" s="0"/>
      <c r="I17" s="0"/>
      <c r="K17" s="0"/>
      <c r="L17" s="0"/>
      <c r="M17" s="0"/>
      <c r="Q17" s="0"/>
      <c r="R17" s="0"/>
    </row>
    <row r="18" customFormat="false" ht="12.8" hidden="false" customHeight="false" outlineLevel="0" collapsed="false">
      <c r="A18" s="1" t="n">
        <v>7.5</v>
      </c>
      <c r="B18" s="1" t="n">
        <f aca="false">2.55/10.5</f>
        <v>0.242857142857143</v>
      </c>
      <c r="E18" s="0"/>
      <c r="F18" s="0"/>
      <c r="I18" s="0"/>
      <c r="K18" s="0"/>
      <c r="L18" s="0"/>
      <c r="M18" s="0"/>
      <c r="Q18" s="0"/>
      <c r="R18" s="0"/>
    </row>
    <row r="19" customFormat="false" ht="12.8" hidden="false" customHeight="false" outlineLevel="0" collapsed="false">
      <c r="A19" s="1" t="n">
        <v>8</v>
      </c>
      <c r="B19" s="1" t="n">
        <f aca="false">2.4/10.5</f>
        <v>0.228571428571429</v>
      </c>
      <c r="E19" s="0"/>
      <c r="F19" s="0"/>
      <c r="I19" s="0"/>
      <c r="K19" s="0"/>
      <c r="L19" s="0"/>
      <c r="M19" s="0"/>
      <c r="Q19" s="0"/>
      <c r="R19" s="0"/>
    </row>
    <row r="20" customFormat="false" ht="12.8" hidden="false" customHeight="false" outlineLevel="0" collapsed="false">
      <c r="A20" s="1" t="n">
        <v>8.5</v>
      </c>
      <c r="B20" s="1" t="n">
        <f aca="false">2.3/10.5</f>
        <v>0.219047619047619</v>
      </c>
      <c r="E20" s="0"/>
      <c r="F20" s="0"/>
      <c r="I20" s="0"/>
      <c r="K20" s="0"/>
      <c r="L20" s="0"/>
      <c r="M20" s="0"/>
      <c r="Q20" s="0"/>
      <c r="R20" s="0"/>
    </row>
    <row r="21" customFormat="false" ht="12.8" hidden="false" customHeight="false" outlineLevel="0" collapsed="false">
      <c r="A21" s="1" t="n">
        <v>9</v>
      </c>
      <c r="B21" s="1" t="n">
        <f aca="false">2.2/10.5</f>
        <v>0.20952380952381</v>
      </c>
      <c r="E21" s="0"/>
      <c r="F21" s="0"/>
      <c r="I21" s="0"/>
      <c r="K21" s="0"/>
      <c r="L21" s="0"/>
      <c r="M21" s="0"/>
      <c r="Q21" s="0"/>
      <c r="R21" s="0"/>
    </row>
    <row r="22" customFormat="false" ht="12.8" hidden="false" customHeight="false" outlineLevel="0" collapsed="false">
      <c r="A22" s="1" t="n">
        <v>9.5</v>
      </c>
      <c r="B22" s="1" t="n">
        <f aca="false">2.1/10.5</f>
        <v>0.2</v>
      </c>
      <c r="E22" s="0"/>
      <c r="F22" s="0"/>
      <c r="I22" s="0"/>
      <c r="K22" s="0"/>
      <c r="L22" s="0"/>
      <c r="M22" s="0"/>
      <c r="Q22" s="0"/>
      <c r="R22" s="0"/>
    </row>
    <row r="23" customFormat="false" ht="12.8" hidden="false" customHeight="false" outlineLevel="0" collapsed="false">
      <c r="A23" s="1" t="n">
        <v>10</v>
      </c>
      <c r="B23" s="1" t="n">
        <f aca="false">2.01/10.5</f>
        <v>0.191428571428571</v>
      </c>
      <c r="E23" s="0"/>
      <c r="F23" s="0"/>
      <c r="I23" s="0"/>
      <c r="K23" s="0"/>
      <c r="L23" s="0"/>
      <c r="M23" s="0"/>
      <c r="Q23" s="0"/>
      <c r="R23" s="0"/>
    </row>
    <row r="24" customFormat="false" ht="12.8" hidden="false" customHeight="false" outlineLevel="0" collapsed="false">
      <c r="A24" s="1" t="n">
        <v>10.5</v>
      </c>
      <c r="B24" s="1" t="n">
        <f aca="false">2/10.5</f>
        <v>0.19047619047619</v>
      </c>
      <c r="E24" s="0"/>
      <c r="F24" s="0"/>
      <c r="I24" s="0"/>
      <c r="K24" s="0"/>
      <c r="L24" s="0"/>
      <c r="M24" s="0"/>
      <c r="Q24" s="0"/>
      <c r="R24" s="0"/>
    </row>
    <row r="25" customFormat="false" ht="12.8" hidden="false" customHeight="false" outlineLevel="0" collapsed="false">
      <c r="A25" s="0"/>
      <c r="B25" s="0"/>
      <c r="E25" s="0"/>
      <c r="F25" s="0"/>
      <c r="I25" s="0"/>
      <c r="K25" s="0"/>
      <c r="L25" s="0"/>
      <c r="M25" s="0"/>
      <c r="Q25" s="0"/>
      <c r="R25" s="0"/>
    </row>
    <row r="26" customFormat="false" ht="12.8" hidden="false" customHeight="false" outlineLevel="0" collapsed="false">
      <c r="A26" s="0"/>
      <c r="B26" s="0"/>
      <c r="E26" s="0"/>
      <c r="F26" s="0"/>
      <c r="I26" s="0"/>
      <c r="K26" s="0"/>
      <c r="L26" s="0"/>
      <c r="M26" s="0"/>
      <c r="Q26" s="0"/>
      <c r="R26" s="0"/>
    </row>
    <row r="27" customFormat="false" ht="12.8" hidden="false" customHeight="false" outlineLevel="0" collapsed="false">
      <c r="A27" s="0"/>
      <c r="B27" s="0"/>
      <c r="E27" s="0"/>
      <c r="F27" s="0"/>
      <c r="I27" s="0"/>
      <c r="K27" s="0"/>
      <c r="L27" s="0"/>
      <c r="M27" s="0"/>
      <c r="Q27" s="0"/>
      <c r="R27" s="0"/>
    </row>
    <row r="28" customFormat="false" ht="12.8" hidden="false" customHeight="false" outlineLevel="0" collapsed="false">
      <c r="A28" s="0"/>
      <c r="B28" s="0"/>
      <c r="E28" s="0"/>
      <c r="F28" s="0"/>
      <c r="I28" s="0"/>
      <c r="K28" s="0"/>
      <c r="L28" s="0"/>
      <c r="M28" s="0"/>
      <c r="Q28" s="0"/>
      <c r="R28" s="0"/>
    </row>
    <row r="29" customFormat="false" ht="12.8" hidden="false" customHeight="false" outlineLevel="0" collapsed="false">
      <c r="A29" s="0"/>
      <c r="B29" s="0"/>
      <c r="E29" s="0"/>
      <c r="F29" s="0"/>
      <c r="I29" s="0"/>
      <c r="K29" s="0"/>
      <c r="L29" s="0"/>
      <c r="M29" s="0"/>
      <c r="Q29" s="0"/>
      <c r="R29" s="0"/>
    </row>
    <row r="30" customFormat="false" ht="12.8" hidden="false" customHeight="false" outlineLevel="0" collapsed="false">
      <c r="A30" s="0"/>
      <c r="B30" s="0"/>
      <c r="E30" s="0"/>
      <c r="F30" s="0"/>
      <c r="I30" s="0"/>
      <c r="K30" s="0"/>
      <c r="L30" s="0"/>
      <c r="M30" s="0"/>
      <c r="Q30" s="0"/>
      <c r="R30" s="0"/>
    </row>
    <row r="31" customFormat="false" ht="12.8" hidden="false" customHeight="false" outlineLevel="0" collapsed="false">
      <c r="A31" s="0"/>
      <c r="B31" s="0"/>
      <c r="E31" s="0"/>
      <c r="F31" s="0"/>
      <c r="I31" s="0"/>
      <c r="K31" s="0"/>
      <c r="L31" s="0"/>
      <c r="M31" s="0"/>
      <c r="Q31" s="0"/>
      <c r="R31" s="0"/>
    </row>
    <row r="32" customFormat="false" ht="12.8" hidden="false" customHeight="false" outlineLevel="0" collapsed="false">
      <c r="A32" s="0"/>
      <c r="B32" s="0"/>
      <c r="E32" s="0"/>
      <c r="F32" s="0"/>
      <c r="I32" s="0"/>
      <c r="K32" s="0"/>
      <c r="L32" s="0"/>
      <c r="M32" s="0"/>
      <c r="Q32" s="0"/>
      <c r="R32" s="0"/>
    </row>
    <row r="33" customFormat="false" ht="12.8" hidden="false" customHeight="false" outlineLevel="0" collapsed="false">
      <c r="A33" s="0"/>
      <c r="B33" s="0"/>
      <c r="E33" s="0"/>
      <c r="F33" s="0"/>
      <c r="I33" s="0"/>
      <c r="K33" s="0"/>
      <c r="L33" s="0"/>
      <c r="M33" s="0"/>
      <c r="Q33" s="0"/>
      <c r="R33" s="0"/>
    </row>
    <row r="34" customFormat="false" ht="12.8" hidden="false" customHeight="false" outlineLevel="0" collapsed="false">
      <c r="A34" s="0"/>
      <c r="B34" s="0"/>
      <c r="E34" s="0"/>
      <c r="F34" s="0"/>
      <c r="I34" s="0"/>
      <c r="K34" s="0"/>
      <c r="L34" s="0"/>
      <c r="M34" s="0"/>
      <c r="Q34" s="0"/>
      <c r="R34" s="0"/>
    </row>
    <row r="35" customFormat="false" ht="12.8" hidden="false" customHeight="false" outlineLevel="0" collapsed="false">
      <c r="A35" s="0"/>
      <c r="B35" s="0"/>
      <c r="E35" s="0"/>
      <c r="F35" s="0"/>
      <c r="I35" s="0"/>
      <c r="K35" s="0"/>
      <c r="L35" s="0"/>
      <c r="M35" s="0"/>
      <c r="Q35" s="0"/>
      <c r="R35" s="0"/>
    </row>
    <row r="36" customFormat="false" ht="12.8" hidden="false" customHeight="false" outlineLevel="0" collapsed="false">
      <c r="A36" s="0"/>
      <c r="B36" s="0"/>
      <c r="E36" s="0"/>
      <c r="F36" s="0"/>
      <c r="I36" s="0"/>
      <c r="K36" s="0"/>
      <c r="L36" s="0"/>
      <c r="M36" s="0"/>
      <c r="Q36" s="0"/>
      <c r="R36" s="0"/>
    </row>
    <row r="37" customFormat="false" ht="12.8" hidden="false" customHeight="false" outlineLevel="0" collapsed="false">
      <c r="A37" s="0"/>
      <c r="B37" s="0"/>
      <c r="E37" s="0"/>
      <c r="F37" s="0"/>
      <c r="I37" s="0"/>
      <c r="K37" s="0"/>
      <c r="L37" s="0"/>
      <c r="M37" s="0"/>
      <c r="Q37" s="0"/>
      <c r="R37" s="0"/>
    </row>
    <row r="38" customFormat="false" ht="12.8" hidden="false" customHeight="false" outlineLevel="0" collapsed="false">
      <c r="A38" s="0"/>
      <c r="B38" s="0"/>
      <c r="E38" s="0"/>
      <c r="F38" s="0"/>
      <c r="I38" s="0"/>
      <c r="K38" s="0"/>
      <c r="L38" s="0"/>
      <c r="M38" s="0"/>
      <c r="Q38" s="0"/>
      <c r="R38" s="0"/>
    </row>
    <row r="39" customFormat="false" ht="12.8" hidden="false" customHeight="false" outlineLevel="0" collapsed="false">
      <c r="A39" s="1" t="s">
        <v>3</v>
      </c>
      <c r="B39" s="0"/>
      <c r="E39" s="0"/>
      <c r="F39" s="0"/>
      <c r="I39" s="0"/>
      <c r="K39" s="0"/>
      <c r="L39" s="0"/>
      <c r="M39" s="0"/>
      <c r="Q39" s="0"/>
      <c r="R39" s="0"/>
    </row>
    <row r="40" customFormat="false" ht="12.8" hidden="false" customHeight="false" outlineLevel="0" collapsed="false">
      <c r="A40" s="0"/>
      <c r="B40" s="0"/>
      <c r="E40" s="0"/>
      <c r="F40" s="0"/>
      <c r="I40" s="0"/>
      <c r="K40" s="0"/>
      <c r="L40" s="0"/>
      <c r="M40" s="0"/>
      <c r="Q40" s="0"/>
      <c r="R40" s="0"/>
    </row>
    <row r="41" customFormat="false" ht="12.8" hidden="false" customHeight="false" outlineLevel="0" collapsed="false">
      <c r="A41" s="1" t="s">
        <v>1</v>
      </c>
      <c r="B41" s="1" t="s">
        <v>2</v>
      </c>
      <c r="E41" s="0"/>
      <c r="F41" s="0"/>
      <c r="I41" s="0"/>
      <c r="K41" s="0"/>
      <c r="L41" s="0"/>
      <c r="M41" s="0"/>
      <c r="Q41" s="0"/>
      <c r="R41" s="0"/>
    </row>
    <row r="42" customFormat="false" ht="12.8" hidden="false" customHeight="false" outlineLevel="0" collapsed="false">
      <c r="A42" s="1" t="n">
        <v>1</v>
      </c>
      <c r="B42" s="1" t="n">
        <v>0</v>
      </c>
      <c r="E42" s="0"/>
      <c r="F42" s="0"/>
      <c r="I42" s="0"/>
      <c r="K42" s="0"/>
      <c r="L42" s="0"/>
      <c r="M42" s="0"/>
      <c r="Q42" s="0"/>
      <c r="R42" s="0"/>
    </row>
    <row r="43" customFormat="false" ht="12.8" hidden="false" customHeight="false" outlineLevel="0" collapsed="false">
      <c r="A43" s="1" t="n">
        <v>1.25</v>
      </c>
      <c r="B43" s="1" t="n">
        <f aca="false">0.5/6</f>
        <v>0.0833333333333333</v>
      </c>
      <c r="E43" s="0"/>
      <c r="F43" s="0"/>
      <c r="I43" s="0"/>
      <c r="K43" s="0"/>
      <c r="L43" s="0"/>
      <c r="M43" s="0"/>
      <c r="Q43" s="0"/>
      <c r="R43" s="0"/>
    </row>
    <row r="44" customFormat="false" ht="12.8" hidden="false" customHeight="false" outlineLevel="0" collapsed="false">
      <c r="A44" s="1" t="n">
        <v>1.5</v>
      </c>
      <c r="B44" s="1" t="n">
        <f aca="false">0.5/6</f>
        <v>0.0833333333333333</v>
      </c>
      <c r="E44" s="0"/>
      <c r="F44" s="0"/>
      <c r="I44" s="0"/>
      <c r="K44" s="0"/>
      <c r="L44" s="0"/>
      <c r="M44" s="0"/>
      <c r="Q44" s="0"/>
      <c r="R44" s="0"/>
    </row>
    <row r="45" customFormat="false" ht="12.8" hidden="false" customHeight="false" outlineLevel="0" collapsed="false">
      <c r="A45" s="1" t="n">
        <v>1.75</v>
      </c>
      <c r="B45" s="1" t="n">
        <f aca="false">0.7/6</f>
        <v>0.116666666666667</v>
      </c>
      <c r="E45" s="0"/>
      <c r="F45" s="0"/>
      <c r="I45" s="0"/>
      <c r="K45" s="0"/>
      <c r="L45" s="0"/>
      <c r="M45" s="0"/>
      <c r="Q45" s="0"/>
      <c r="R45" s="0"/>
    </row>
    <row r="46" customFormat="false" ht="12.8" hidden="false" customHeight="false" outlineLevel="0" collapsed="false">
      <c r="A46" s="1" t="n">
        <v>2</v>
      </c>
      <c r="B46" s="1" t="n">
        <f aca="false">0.8/6</f>
        <v>0.133333333333333</v>
      </c>
      <c r="E46" s="0"/>
      <c r="F46" s="0"/>
      <c r="I46" s="0"/>
      <c r="K46" s="0"/>
      <c r="L46" s="0"/>
      <c r="M46" s="0"/>
      <c r="Q46" s="0"/>
      <c r="R46" s="0"/>
    </row>
    <row r="47" customFormat="false" ht="12.8" hidden="false" customHeight="false" outlineLevel="0" collapsed="false">
      <c r="A47" s="1" t="n">
        <v>2.25</v>
      </c>
      <c r="B47" s="1" t="n">
        <f aca="false">1.15/6</f>
        <v>0.191666666666667</v>
      </c>
      <c r="E47" s="0"/>
      <c r="F47" s="0"/>
      <c r="I47" s="0"/>
      <c r="K47" s="0"/>
      <c r="L47" s="0"/>
      <c r="M47" s="0"/>
      <c r="Q47" s="0"/>
      <c r="R47" s="0"/>
    </row>
    <row r="48" customFormat="false" ht="12.8" hidden="false" customHeight="false" outlineLevel="0" collapsed="false">
      <c r="A48" s="1" t="n">
        <v>2.5</v>
      </c>
      <c r="B48" s="1" t="n">
        <f aca="false">1.35/6</f>
        <v>0.225</v>
      </c>
      <c r="E48" s="0"/>
      <c r="F48" s="0"/>
      <c r="I48" s="0"/>
      <c r="K48" s="0"/>
      <c r="L48" s="0"/>
      <c r="M48" s="0"/>
      <c r="Q48" s="0"/>
      <c r="R48" s="0"/>
    </row>
    <row r="49" customFormat="false" ht="12.8" hidden="false" customHeight="false" outlineLevel="0" collapsed="false">
      <c r="A49" s="1" t="n">
        <v>2.75</v>
      </c>
      <c r="B49" s="1" t="n">
        <f aca="false">1.4/6</f>
        <v>0.233333333333333</v>
      </c>
      <c r="E49" s="0"/>
      <c r="F49" s="0"/>
      <c r="I49" s="0"/>
      <c r="K49" s="0"/>
      <c r="L49" s="0"/>
      <c r="M49" s="0"/>
      <c r="Q49" s="0"/>
      <c r="R49" s="0"/>
    </row>
    <row r="50" customFormat="false" ht="12.8" hidden="false" customHeight="false" outlineLevel="0" collapsed="false">
      <c r="A50" s="1" t="n">
        <v>3</v>
      </c>
      <c r="B50" s="1" t="n">
        <f aca="false">1.8/6</f>
        <v>0.3</v>
      </c>
      <c r="E50" s="0"/>
      <c r="F50" s="0"/>
      <c r="I50" s="0"/>
      <c r="K50" s="0"/>
      <c r="L50" s="0"/>
      <c r="M50" s="0"/>
      <c r="Q50" s="0"/>
      <c r="R50" s="0"/>
    </row>
    <row r="51" customFormat="false" ht="12.8" hidden="false" customHeight="false" outlineLevel="0" collapsed="false">
      <c r="A51" s="1" t="n">
        <v>3.25</v>
      </c>
      <c r="B51" s="1" t="n">
        <f aca="false">2.3/6</f>
        <v>0.383333333333333</v>
      </c>
      <c r="E51" s="0"/>
      <c r="F51" s="0"/>
      <c r="I51" s="0"/>
      <c r="K51" s="0"/>
      <c r="L51" s="0"/>
      <c r="M51" s="0"/>
      <c r="Q51" s="0"/>
      <c r="R51" s="0"/>
    </row>
    <row r="52" customFormat="false" ht="12.8" hidden="false" customHeight="false" outlineLevel="0" collapsed="false">
      <c r="A52" s="1" t="n">
        <v>3.5</v>
      </c>
      <c r="B52" s="1" t="n">
        <f aca="false">2.4/6</f>
        <v>0.4</v>
      </c>
      <c r="E52" s="0"/>
      <c r="F52" s="0"/>
      <c r="I52" s="0"/>
      <c r="K52" s="0"/>
      <c r="L52" s="0"/>
      <c r="M52" s="0"/>
      <c r="Q52" s="0"/>
      <c r="R52" s="0"/>
    </row>
    <row r="53" customFormat="false" ht="12.8" hidden="false" customHeight="false" outlineLevel="0" collapsed="false">
      <c r="A53" s="1" t="n">
        <v>3.75</v>
      </c>
      <c r="B53" s="1" t="n">
        <f aca="false">2.55/6</f>
        <v>0.425</v>
      </c>
      <c r="E53" s="0"/>
      <c r="F53" s="0"/>
      <c r="I53" s="0"/>
      <c r="K53" s="0"/>
      <c r="L53" s="0"/>
      <c r="M53" s="0"/>
      <c r="Q53" s="0"/>
      <c r="R53" s="0"/>
    </row>
    <row r="54" customFormat="false" ht="12.8" hidden="false" customHeight="false" outlineLevel="0" collapsed="false">
      <c r="A54" s="1" t="n">
        <v>4</v>
      </c>
      <c r="B54" s="1" t="n">
        <f aca="false">2.8/6</f>
        <v>0.466666666666667</v>
      </c>
      <c r="E54" s="0"/>
      <c r="F54" s="0"/>
      <c r="I54" s="0"/>
      <c r="K54" s="0"/>
      <c r="L54" s="0"/>
      <c r="M54" s="0"/>
      <c r="Q54" s="0"/>
      <c r="R54" s="0"/>
    </row>
    <row r="55" customFormat="false" ht="12.8" hidden="false" customHeight="false" outlineLevel="0" collapsed="false">
      <c r="A55" s="1" t="n">
        <v>4.25</v>
      </c>
      <c r="B55" s="1" t="n">
        <f aca="false">2.85/6</f>
        <v>0.475</v>
      </c>
      <c r="E55" s="0"/>
      <c r="F55" s="0"/>
      <c r="I55" s="0"/>
      <c r="K55" s="0"/>
      <c r="L55" s="0"/>
      <c r="M55" s="0"/>
      <c r="Q55" s="0"/>
      <c r="R55" s="0"/>
    </row>
    <row r="56" customFormat="false" ht="12.8" hidden="false" customHeight="false" outlineLevel="0" collapsed="false">
      <c r="A56" s="1" t="n">
        <v>4.5</v>
      </c>
      <c r="B56" s="1" t="n">
        <f aca="false">3.05/6</f>
        <v>0.508333333333333</v>
      </c>
      <c r="E56" s="0"/>
      <c r="F56" s="0"/>
      <c r="I56" s="0"/>
      <c r="K56" s="0"/>
      <c r="L56" s="0"/>
      <c r="M56" s="0"/>
      <c r="Q56" s="0"/>
      <c r="R56" s="0"/>
    </row>
    <row r="57" customFormat="false" ht="12.8" hidden="false" customHeight="false" outlineLevel="0" collapsed="false">
      <c r="A57" s="1" t="n">
        <v>4.75</v>
      </c>
      <c r="B57" s="1" t="n">
        <f aca="false">3.2/6</f>
        <v>0.533333333333333</v>
      </c>
      <c r="E57" s="0"/>
      <c r="F57" s="0"/>
      <c r="I57" s="0"/>
      <c r="K57" s="0"/>
      <c r="L57" s="0"/>
      <c r="M57" s="0"/>
      <c r="Q57" s="0"/>
      <c r="R57" s="0"/>
    </row>
    <row r="58" customFormat="false" ht="12.8" hidden="false" customHeight="false" outlineLevel="0" collapsed="false">
      <c r="A58" s="1" t="n">
        <v>5</v>
      </c>
      <c r="B58" s="1" t="n">
        <f aca="false">3.2/6</f>
        <v>0.533333333333333</v>
      </c>
      <c r="E58" s="0"/>
      <c r="F58" s="0"/>
      <c r="I58" s="0"/>
      <c r="K58" s="0"/>
      <c r="L58" s="0"/>
      <c r="M58" s="0"/>
      <c r="Q58" s="0"/>
      <c r="R58" s="0"/>
    </row>
    <row r="59" customFormat="false" ht="12.8" hidden="false" customHeight="false" outlineLevel="0" collapsed="false">
      <c r="A59" s="1" t="n">
        <v>5.25</v>
      </c>
      <c r="B59" s="1" t="n">
        <f aca="false">3.6/6</f>
        <v>0.6</v>
      </c>
      <c r="E59" s="0"/>
      <c r="F59" s="0"/>
      <c r="I59" s="0"/>
      <c r="K59" s="0"/>
      <c r="L59" s="0"/>
      <c r="M59" s="0"/>
      <c r="Q59" s="0"/>
      <c r="R59" s="0"/>
    </row>
    <row r="60" customFormat="false" ht="12.8" hidden="false" customHeight="false" outlineLevel="0" collapsed="false">
      <c r="A60" s="1" t="n">
        <v>5.5</v>
      </c>
      <c r="B60" s="1" t="n">
        <f aca="false">3.7/6</f>
        <v>0.616666666666667</v>
      </c>
      <c r="E60" s="0"/>
      <c r="F60" s="0"/>
      <c r="I60" s="0"/>
      <c r="K60" s="0"/>
      <c r="L60" s="0"/>
      <c r="M60" s="0"/>
      <c r="Q60" s="0"/>
      <c r="R60" s="0"/>
    </row>
    <row r="61" customFormat="false" ht="12.8" hidden="false" customHeight="false" outlineLevel="0" collapsed="false">
      <c r="A61" s="1" t="n">
        <v>5.75</v>
      </c>
      <c r="B61" s="1" t="n">
        <f aca="false">3.75/6</f>
        <v>0.625</v>
      </c>
      <c r="E61" s="0"/>
      <c r="F61" s="0"/>
      <c r="I61" s="0"/>
      <c r="K61" s="0"/>
      <c r="L61" s="0"/>
      <c r="M61" s="0"/>
      <c r="Q61" s="0"/>
      <c r="R61" s="0"/>
    </row>
    <row r="62" customFormat="false" ht="12.8" hidden="false" customHeight="false" outlineLevel="0" collapsed="false">
      <c r="A62" s="1" t="n">
        <v>6</v>
      </c>
      <c r="B62" s="1" t="n">
        <f aca="false">3.85/6</f>
        <v>0.641666666666667</v>
      </c>
      <c r="E62" s="0"/>
      <c r="F62" s="0"/>
      <c r="I62" s="0"/>
      <c r="K62" s="0"/>
      <c r="L62" s="0"/>
      <c r="M62" s="0"/>
      <c r="Q62" s="0"/>
      <c r="R62" s="0"/>
    </row>
    <row r="63" customFormat="false" ht="12.8" hidden="false" customHeight="false" outlineLevel="0" collapsed="false">
      <c r="A63" s="1" t="n">
        <v>6.25</v>
      </c>
      <c r="B63" s="1" t="n">
        <f aca="false">3.8/6</f>
        <v>0.633333333333333</v>
      </c>
      <c r="E63" s="0"/>
      <c r="F63" s="0"/>
      <c r="I63" s="0"/>
      <c r="K63" s="0"/>
      <c r="L63" s="0"/>
      <c r="M63" s="0"/>
      <c r="Q63" s="0"/>
      <c r="R63" s="0"/>
    </row>
    <row r="64" customFormat="false" ht="12.8" hidden="false" customHeight="false" outlineLevel="0" collapsed="false">
      <c r="A64" s="1" t="n">
        <v>6.5</v>
      </c>
      <c r="B64" s="1" t="n">
        <f aca="false">4.2/6</f>
        <v>0.7</v>
      </c>
      <c r="E64" s="0"/>
      <c r="F64" s="0"/>
      <c r="I64" s="0"/>
      <c r="K64" s="0"/>
      <c r="L64" s="0"/>
      <c r="M64" s="0"/>
      <c r="Q64" s="0"/>
      <c r="R64" s="0"/>
    </row>
    <row r="65" customFormat="false" ht="12.8" hidden="false" customHeight="false" outlineLevel="0" collapsed="false">
      <c r="A65" s="1" t="n">
        <v>6.75</v>
      </c>
      <c r="B65" s="1" t="n">
        <f aca="false">4.15/6</f>
        <v>0.691666666666667</v>
      </c>
      <c r="E65" s="0"/>
      <c r="F65" s="0"/>
      <c r="I65" s="0"/>
      <c r="K65" s="0"/>
      <c r="L65" s="0"/>
      <c r="M65" s="0"/>
      <c r="Q65" s="0"/>
      <c r="R65" s="0"/>
    </row>
    <row r="66" customFormat="false" ht="12.8" hidden="false" customHeight="false" outlineLevel="0" collapsed="false">
      <c r="A66" s="1" t="n">
        <v>7</v>
      </c>
      <c r="B66" s="1" t="n">
        <f aca="false">4.2/6</f>
        <v>0.7</v>
      </c>
      <c r="E66" s="0"/>
      <c r="F66" s="0"/>
      <c r="I66" s="0"/>
      <c r="K66" s="0"/>
      <c r="L66" s="0"/>
      <c r="M66" s="0"/>
      <c r="Q66" s="0"/>
      <c r="R66" s="0"/>
    </row>
    <row r="67" customFormat="false" ht="12.8" hidden="false" customHeight="false" outlineLevel="0" collapsed="false">
      <c r="A67" s="1" t="n">
        <v>7.25</v>
      </c>
      <c r="B67" s="1" t="n">
        <f aca="false">4.2/6</f>
        <v>0.7</v>
      </c>
      <c r="E67" s="0"/>
      <c r="F67" s="0"/>
      <c r="I67" s="0"/>
      <c r="K67" s="0"/>
      <c r="L67" s="0"/>
      <c r="M67" s="0"/>
      <c r="Q67" s="0"/>
      <c r="R67" s="0"/>
    </row>
    <row r="68" customFormat="false" ht="12.8" hidden="false" customHeight="false" outlineLevel="0" collapsed="false">
      <c r="A68" s="1" t="n">
        <v>7.5</v>
      </c>
      <c r="B68" s="1" t="n">
        <f aca="false">4/6</f>
        <v>0.666666666666667</v>
      </c>
      <c r="E68" s="0"/>
      <c r="F68" s="0"/>
      <c r="I68" s="0"/>
      <c r="K68" s="0"/>
      <c r="L68" s="0"/>
      <c r="M68" s="0"/>
      <c r="Q68" s="0"/>
      <c r="R68" s="0"/>
    </row>
    <row r="69" customFormat="false" ht="12.8" hidden="false" customHeight="false" outlineLevel="0" collapsed="false">
      <c r="A69" s="1" t="n">
        <v>7.75</v>
      </c>
      <c r="B69" s="1" t="n">
        <f aca="false">4.05/6</f>
        <v>0.675</v>
      </c>
      <c r="E69" s="0"/>
      <c r="F69" s="0"/>
      <c r="I69" s="0"/>
      <c r="K69" s="0"/>
      <c r="L69" s="0"/>
      <c r="M69" s="0"/>
      <c r="Q69" s="0"/>
      <c r="R69" s="0"/>
    </row>
    <row r="70" customFormat="false" ht="12.8" hidden="false" customHeight="false" outlineLevel="0" collapsed="false">
      <c r="A70" s="1" t="n">
        <v>8</v>
      </c>
      <c r="B70" s="1" t="n">
        <f aca="false">4.2/6</f>
        <v>0.7</v>
      </c>
      <c r="E70" s="0"/>
      <c r="F70" s="0"/>
      <c r="I70" s="0"/>
      <c r="K70" s="0"/>
      <c r="L70" s="0"/>
      <c r="M70" s="0"/>
      <c r="Q70" s="0"/>
      <c r="R70" s="0"/>
    </row>
    <row r="71" customFormat="false" ht="12.8" hidden="false" customHeight="false" outlineLevel="0" collapsed="false">
      <c r="A71" s="1" t="n">
        <v>8.25</v>
      </c>
      <c r="B71" s="1" t="n">
        <f aca="false">4.3/6</f>
        <v>0.716666666666667</v>
      </c>
      <c r="E71" s="0"/>
      <c r="F71" s="0"/>
      <c r="I71" s="0"/>
      <c r="K71" s="0"/>
      <c r="L71" s="0"/>
      <c r="M71" s="0"/>
      <c r="Q71" s="0"/>
      <c r="R71" s="0"/>
    </row>
    <row r="72" customFormat="false" ht="12.8" hidden="false" customHeight="false" outlineLevel="0" collapsed="false">
      <c r="A72" s="1" t="n">
        <v>8.5</v>
      </c>
      <c r="B72" s="1" t="n">
        <f aca="false">4.35/6</f>
        <v>0.725</v>
      </c>
      <c r="E72" s="0"/>
      <c r="F72" s="0"/>
      <c r="I72" s="0"/>
      <c r="K72" s="0"/>
      <c r="L72" s="0"/>
      <c r="M72" s="0"/>
      <c r="Q72" s="0"/>
      <c r="R72" s="0"/>
    </row>
    <row r="73" customFormat="false" ht="12.8" hidden="false" customHeight="false" outlineLevel="0" collapsed="false">
      <c r="A73" s="1" t="n">
        <v>8.75</v>
      </c>
      <c r="B73" s="1" t="n">
        <f aca="false">4.4/6</f>
        <v>0.733333333333333</v>
      </c>
      <c r="E73" s="0"/>
      <c r="F73" s="0"/>
      <c r="I73" s="0"/>
      <c r="K73" s="0"/>
      <c r="L73" s="0"/>
      <c r="M73" s="0"/>
      <c r="Q73" s="0"/>
      <c r="R73" s="0"/>
    </row>
    <row r="74" customFormat="false" ht="12.8" hidden="false" customHeight="false" outlineLevel="0" collapsed="false">
      <c r="A74" s="1" t="n">
        <v>9</v>
      </c>
      <c r="B74" s="1" t="n">
        <f aca="false">4.3/6</f>
        <v>0.716666666666667</v>
      </c>
      <c r="E74" s="0"/>
      <c r="F74" s="0"/>
      <c r="I74" s="0"/>
      <c r="K74" s="0"/>
      <c r="L74" s="0"/>
      <c r="M74" s="0"/>
      <c r="Q74" s="0"/>
      <c r="R74" s="0"/>
    </row>
    <row r="75" customFormat="false" ht="12.8" hidden="false" customHeight="false" outlineLevel="0" collapsed="false">
      <c r="A75" s="0"/>
      <c r="B75" s="0"/>
      <c r="E75" s="0"/>
      <c r="F75" s="0"/>
      <c r="I75" s="0"/>
      <c r="K75" s="0"/>
      <c r="L75" s="0"/>
      <c r="M75" s="0"/>
      <c r="Q75" s="0"/>
      <c r="R75" s="0"/>
    </row>
    <row r="76" customFormat="false" ht="12.8" hidden="false" customHeight="false" outlineLevel="0" collapsed="false">
      <c r="A76" s="0"/>
      <c r="B76" s="0"/>
      <c r="E76" s="0"/>
      <c r="F76" s="0"/>
      <c r="I76" s="0"/>
      <c r="K76" s="0"/>
      <c r="L76" s="0"/>
      <c r="M76" s="0"/>
      <c r="Q76" s="0"/>
      <c r="R76" s="0"/>
    </row>
    <row r="77" customFormat="false" ht="12.8" hidden="false" customHeight="false" outlineLevel="0" collapsed="false">
      <c r="A77" s="1" t="s">
        <v>4</v>
      </c>
      <c r="B77" s="0"/>
      <c r="E77" s="0"/>
      <c r="F77" s="0"/>
      <c r="I77" s="0"/>
      <c r="K77" s="0"/>
      <c r="L77" s="0"/>
      <c r="M77" s="0"/>
      <c r="Q77" s="0"/>
      <c r="R77" s="0"/>
    </row>
    <row r="78" customFormat="false" ht="12.8" hidden="false" customHeight="false" outlineLevel="0" collapsed="false">
      <c r="A78" s="0"/>
      <c r="B78" s="0"/>
      <c r="E78" s="0"/>
      <c r="F78" s="0"/>
      <c r="I78" s="0"/>
      <c r="K78" s="0"/>
      <c r="L78" s="0"/>
      <c r="M78" s="0"/>
      <c r="Q78" s="0"/>
      <c r="R78" s="0"/>
    </row>
    <row r="79" customFormat="false" ht="12.8" hidden="false" customHeight="false" outlineLevel="0" collapsed="false">
      <c r="A79" s="1" t="s">
        <v>5</v>
      </c>
      <c r="B79" s="0"/>
      <c r="E79" s="1" t="s">
        <v>6</v>
      </c>
      <c r="F79" s="0"/>
      <c r="I79" s="0"/>
      <c r="K79" s="0"/>
      <c r="L79" s="0"/>
      <c r="M79" s="0"/>
      <c r="Q79" s="0"/>
      <c r="R79" s="0"/>
    </row>
    <row r="80" customFormat="false" ht="12.8" hidden="false" customHeight="false" outlineLevel="0" collapsed="false">
      <c r="A80" s="1" t="s">
        <v>1</v>
      </c>
      <c r="B80" s="1" t="s">
        <v>2</v>
      </c>
      <c r="E80" s="1" t="s">
        <v>1</v>
      </c>
      <c r="F80" s="1" t="s">
        <v>2</v>
      </c>
      <c r="I80" s="0"/>
      <c r="K80" s="0"/>
      <c r="L80" s="0"/>
      <c r="M80" s="0"/>
      <c r="Q80" s="0"/>
      <c r="R80" s="0"/>
    </row>
    <row r="81" customFormat="false" ht="12.8" hidden="false" customHeight="false" outlineLevel="0" collapsed="false">
      <c r="A81" s="1" t="n">
        <v>0</v>
      </c>
      <c r="B81" s="1" t="n">
        <v>1</v>
      </c>
      <c r="E81" s="0"/>
      <c r="F81" s="0"/>
      <c r="I81" s="0"/>
      <c r="K81" s="0"/>
      <c r="L81" s="1" t="s">
        <v>7</v>
      </c>
      <c r="M81" s="1" t="s">
        <v>8</v>
      </c>
      <c r="Q81" s="1" t="s">
        <v>7</v>
      </c>
      <c r="R81" s="1" t="s">
        <v>9</v>
      </c>
    </row>
    <row r="82" customFormat="false" ht="12.8" hidden="false" customHeight="false" outlineLevel="0" collapsed="false">
      <c r="A82" s="1" t="n">
        <v>1</v>
      </c>
      <c r="B82" s="1" t="n">
        <f aca="false">6.4/10.5</f>
        <v>0.60952380952381</v>
      </c>
      <c r="E82" s="1" t="n">
        <v>1</v>
      </c>
      <c r="F82" s="1" t="n">
        <v>0</v>
      </c>
      <c r="I82" s="0"/>
      <c r="K82" s="0"/>
      <c r="L82" s="1" t="n">
        <v>1</v>
      </c>
      <c r="M82" s="1" t="n">
        <f aca="false">B82-F82</f>
        <v>0.60952380952381</v>
      </c>
      <c r="Q82" s="1" t="n">
        <v>1</v>
      </c>
      <c r="R82" s="1" t="n">
        <f aca="false">F82/B82</f>
        <v>0</v>
      </c>
    </row>
    <row r="83" customFormat="false" ht="12.8" hidden="false" customHeight="false" outlineLevel="0" collapsed="false">
      <c r="A83" s="1" t="n">
        <v>1.5</v>
      </c>
      <c r="B83" s="1" t="n">
        <f aca="false">5.5/10.5</f>
        <v>0.523809523809524</v>
      </c>
      <c r="E83" s="1" t="n">
        <v>1.5</v>
      </c>
      <c r="F83" s="1" t="n">
        <f aca="false">0.5/6</f>
        <v>0.0833333333333333</v>
      </c>
      <c r="I83" s="0"/>
      <c r="K83" s="0"/>
      <c r="L83" s="1" t="n">
        <v>1.5</v>
      </c>
      <c r="M83" s="1" t="n">
        <f aca="false">B83-F83</f>
        <v>0.440476190476191</v>
      </c>
      <c r="Q83" s="1" t="n">
        <v>1.5</v>
      </c>
      <c r="R83" s="1" t="n">
        <f aca="false">F83/B83</f>
        <v>0.159090909090909</v>
      </c>
    </row>
    <row r="84" customFormat="false" ht="12.8" hidden="false" customHeight="false" outlineLevel="0" collapsed="false">
      <c r="A84" s="1" t="n">
        <v>2</v>
      </c>
      <c r="B84" s="1" t="n">
        <f aca="false">4.75/10.5</f>
        <v>0.452380952380952</v>
      </c>
      <c r="E84" s="1" t="n">
        <v>2</v>
      </c>
      <c r="F84" s="1" t="n">
        <f aca="false">0.8/6</f>
        <v>0.133333333333333</v>
      </c>
      <c r="I84" s="0"/>
      <c r="K84" s="0"/>
      <c r="L84" s="1" t="n">
        <v>2</v>
      </c>
      <c r="M84" s="1" t="n">
        <f aca="false">B84-F84</f>
        <v>0.319047619047619</v>
      </c>
      <c r="Q84" s="1" t="n">
        <v>2</v>
      </c>
      <c r="R84" s="1" t="n">
        <f aca="false">F84/B84</f>
        <v>0.294736842105263</v>
      </c>
    </row>
    <row r="85" customFormat="false" ht="12.8" hidden="false" customHeight="false" outlineLevel="0" collapsed="false">
      <c r="A85" s="1" t="n">
        <v>2.5</v>
      </c>
      <c r="B85" s="1" t="n">
        <f aca="false">4.4/10.5</f>
        <v>0.419047619047619</v>
      </c>
      <c r="E85" s="1" t="n">
        <v>2.5</v>
      </c>
      <c r="F85" s="1" t="n">
        <f aca="false">1.35/6</f>
        <v>0.225</v>
      </c>
      <c r="I85" s="0"/>
      <c r="K85" s="0"/>
      <c r="L85" s="1" t="n">
        <v>2.5</v>
      </c>
      <c r="M85" s="1" t="n">
        <f aca="false">B85-F85</f>
        <v>0.194047619047619</v>
      </c>
      <c r="Q85" s="1" t="n">
        <v>2.5</v>
      </c>
      <c r="R85" s="1" t="n">
        <f aca="false">F85/B85</f>
        <v>0.536931818181818</v>
      </c>
    </row>
    <row r="86" customFormat="false" ht="12.8" hidden="false" customHeight="false" outlineLevel="0" collapsed="false">
      <c r="A86" s="1" t="n">
        <v>3</v>
      </c>
      <c r="B86" s="1" t="n">
        <f aca="false">4.05/10.5</f>
        <v>0.385714285714286</v>
      </c>
      <c r="E86" s="1" t="n">
        <v>3</v>
      </c>
      <c r="F86" s="1" t="n">
        <f aca="false">1.8/6</f>
        <v>0.3</v>
      </c>
      <c r="I86" s="0"/>
      <c r="K86" s="0"/>
      <c r="L86" s="1" t="n">
        <v>3</v>
      </c>
      <c r="M86" s="1" t="n">
        <f aca="false">B86-F86</f>
        <v>0.0857142857142857</v>
      </c>
      <c r="Q86" s="1" t="n">
        <v>3</v>
      </c>
      <c r="R86" s="1" t="n">
        <f aca="false">F86/B86</f>
        <v>0.777777777777778</v>
      </c>
    </row>
    <row r="87" customFormat="false" ht="12.8" hidden="false" customHeight="false" outlineLevel="0" collapsed="false">
      <c r="A87" s="1" t="n">
        <v>3.5</v>
      </c>
      <c r="B87" s="1" t="n">
        <f aca="false">3.7/10.5</f>
        <v>0.352380952380952</v>
      </c>
      <c r="E87" s="1" t="n">
        <v>3.5</v>
      </c>
      <c r="F87" s="1" t="n">
        <f aca="false">2.4/6</f>
        <v>0.4</v>
      </c>
      <c r="I87" s="0"/>
      <c r="K87" s="0"/>
      <c r="L87" s="1" t="n">
        <v>3.5</v>
      </c>
      <c r="M87" s="1" t="n">
        <f aca="false">B87-F87</f>
        <v>-0.0476190476190476</v>
      </c>
      <c r="Q87" s="1" t="n">
        <v>3.5</v>
      </c>
      <c r="R87" s="1" t="n">
        <f aca="false">F87/B87</f>
        <v>1.13513513513513</v>
      </c>
    </row>
    <row r="88" customFormat="false" ht="12.8" hidden="false" customHeight="false" outlineLevel="0" collapsed="false">
      <c r="A88" s="1" t="n">
        <v>4</v>
      </c>
      <c r="B88" s="1" t="n">
        <f aca="false">3.45/10.5</f>
        <v>0.328571428571429</v>
      </c>
      <c r="E88" s="1" t="n">
        <v>4</v>
      </c>
      <c r="F88" s="1" t="n">
        <f aca="false">2.8/6</f>
        <v>0.466666666666667</v>
      </c>
      <c r="I88" s="0"/>
      <c r="K88" s="0"/>
      <c r="L88" s="1" t="n">
        <v>4</v>
      </c>
      <c r="M88" s="1" t="n">
        <f aca="false">B88-F88</f>
        <v>-0.138095238095238</v>
      </c>
      <c r="Q88" s="1" t="n">
        <v>4</v>
      </c>
      <c r="R88" s="1" t="n">
        <f aca="false">F88/B88</f>
        <v>1.42028985507246</v>
      </c>
    </row>
    <row r="89" customFormat="false" ht="12.8" hidden="false" customHeight="false" outlineLevel="0" collapsed="false">
      <c r="A89" s="1" t="n">
        <v>4.5</v>
      </c>
      <c r="B89" s="1" t="n">
        <f aca="false">3.25/10.5</f>
        <v>0.30952380952381</v>
      </c>
      <c r="E89" s="1" t="n">
        <v>4.5</v>
      </c>
      <c r="F89" s="1" t="n">
        <f aca="false">3.05/6</f>
        <v>0.508333333333333</v>
      </c>
      <c r="I89" s="0"/>
      <c r="K89" s="0"/>
      <c r="L89" s="1" t="n">
        <v>4.5</v>
      </c>
      <c r="M89" s="1" t="n">
        <f aca="false">B89-F89</f>
        <v>-0.198809523809524</v>
      </c>
      <c r="Q89" s="1" t="n">
        <v>4.5</v>
      </c>
      <c r="R89" s="1" t="n">
        <f aca="false">F89/B89</f>
        <v>1.64230769230769</v>
      </c>
    </row>
    <row r="90" customFormat="false" ht="12.8" hidden="false" customHeight="false" outlineLevel="0" collapsed="false">
      <c r="A90" s="1" t="n">
        <v>5</v>
      </c>
      <c r="B90" s="1" t="n">
        <f aca="false">3/10.5</f>
        <v>0.285714285714286</v>
      </c>
      <c r="E90" s="1" t="n">
        <v>5</v>
      </c>
      <c r="F90" s="1" t="n">
        <f aca="false">3.2/6</f>
        <v>0.533333333333333</v>
      </c>
      <c r="I90" s="0"/>
      <c r="K90" s="0"/>
      <c r="L90" s="1" t="n">
        <v>5</v>
      </c>
      <c r="M90" s="1" t="n">
        <f aca="false">B90-F90</f>
        <v>-0.247619047619048</v>
      </c>
      <c r="Q90" s="1" t="n">
        <v>5</v>
      </c>
      <c r="R90" s="1" t="n">
        <f aca="false">F90/B90</f>
        <v>1.86666666666667</v>
      </c>
    </row>
    <row r="91" customFormat="false" ht="12.8" hidden="false" customHeight="false" outlineLevel="0" collapsed="false">
      <c r="A91" s="1" t="n">
        <v>5.5</v>
      </c>
      <c r="B91" s="1" t="n">
        <f aca="false">2.9/10.5</f>
        <v>0.276190476190476</v>
      </c>
      <c r="E91" s="1" t="n">
        <v>5.5</v>
      </c>
      <c r="F91" s="1" t="n">
        <f aca="false">3.7/6</f>
        <v>0.616666666666667</v>
      </c>
      <c r="I91" s="0"/>
      <c r="K91" s="0"/>
      <c r="L91" s="1" t="n">
        <v>5.5</v>
      </c>
      <c r="M91" s="1" t="n">
        <f aca="false">B91-F91</f>
        <v>-0.34047619047619</v>
      </c>
      <c r="Q91" s="1" t="n">
        <v>5.5</v>
      </c>
      <c r="R91" s="1" t="n">
        <f aca="false">F91/B91</f>
        <v>2.23275862068966</v>
      </c>
    </row>
    <row r="92" customFormat="false" ht="12.8" hidden="false" customHeight="false" outlineLevel="0" collapsed="false">
      <c r="A92" s="1" t="n">
        <v>6</v>
      </c>
      <c r="B92" s="1" t="n">
        <f aca="false">2.75/10.5</f>
        <v>0.261904761904762</v>
      </c>
      <c r="E92" s="1" t="n">
        <v>6</v>
      </c>
      <c r="F92" s="1" t="n">
        <f aca="false">3.85/6</f>
        <v>0.641666666666667</v>
      </c>
      <c r="I92" s="0"/>
      <c r="K92" s="0"/>
      <c r="L92" s="1" t="n">
        <v>6</v>
      </c>
      <c r="M92" s="1" t="n">
        <f aca="false">B92-F92</f>
        <v>-0.379761904761905</v>
      </c>
      <c r="Q92" s="1" t="n">
        <v>6</v>
      </c>
      <c r="R92" s="1" t="n">
        <f aca="false">F92/B92</f>
        <v>2.45</v>
      </c>
    </row>
    <row r="93" customFormat="false" ht="12.8" hidden="false" customHeight="false" outlineLevel="0" collapsed="false">
      <c r="A93" s="1" t="n">
        <v>6.5</v>
      </c>
      <c r="B93" s="1" t="n">
        <f aca="false">2.7/10.5</f>
        <v>0.257142857142857</v>
      </c>
      <c r="E93" s="1" t="n">
        <v>6.5</v>
      </c>
      <c r="F93" s="1" t="n">
        <f aca="false">4.2/6</f>
        <v>0.7</v>
      </c>
      <c r="I93" s="0"/>
      <c r="K93" s="0"/>
      <c r="L93" s="1" t="n">
        <v>6.5</v>
      </c>
      <c r="M93" s="1" t="n">
        <f aca="false">B93-F93</f>
        <v>-0.442857142857143</v>
      </c>
      <c r="Q93" s="1" t="n">
        <v>6.5</v>
      </c>
      <c r="R93" s="1" t="n">
        <f aca="false">F93/B93</f>
        <v>2.72222222222222</v>
      </c>
    </row>
    <row r="94" customFormat="false" ht="12.8" hidden="false" customHeight="false" outlineLevel="0" collapsed="false">
      <c r="A94" s="1" t="n">
        <v>7</v>
      </c>
      <c r="B94" s="1" t="n">
        <f aca="false">2.5/10.5</f>
        <v>0.238095238095238</v>
      </c>
      <c r="E94" s="1" t="n">
        <v>7</v>
      </c>
      <c r="F94" s="1" t="n">
        <f aca="false">4.2/6</f>
        <v>0.7</v>
      </c>
      <c r="I94" s="0"/>
      <c r="K94" s="0"/>
      <c r="L94" s="1" t="n">
        <v>7</v>
      </c>
      <c r="M94" s="1" t="n">
        <f aca="false">B94-F94</f>
        <v>-0.461904761904762</v>
      </c>
      <c r="Q94" s="1" t="n">
        <v>7</v>
      </c>
      <c r="R94" s="1" t="n">
        <f aca="false">F94/B94</f>
        <v>2.94</v>
      </c>
    </row>
    <row r="95" customFormat="false" ht="12.8" hidden="false" customHeight="false" outlineLevel="0" collapsed="false">
      <c r="A95" s="1" t="n">
        <v>7.5</v>
      </c>
      <c r="B95" s="1" t="n">
        <f aca="false">2.55/10.5</f>
        <v>0.242857142857143</v>
      </c>
      <c r="E95" s="1" t="n">
        <v>7.5</v>
      </c>
      <c r="F95" s="1" t="n">
        <f aca="false">4/6</f>
        <v>0.666666666666667</v>
      </c>
      <c r="I95" s="0"/>
      <c r="K95" s="0"/>
      <c r="L95" s="1" t="n">
        <v>7.5</v>
      </c>
      <c r="M95" s="1" t="n">
        <f aca="false">B95-F95</f>
        <v>-0.423809523809524</v>
      </c>
      <c r="Q95" s="1" t="n">
        <v>7.5</v>
      </c>
      <c r="R95" s="1" t="n">
        <f aca="false">F95/B95</f>
        <v>2.74509803921569</v>
      </c>
    </row>
    <row r="96" customFormat="false" ht="12.8" hidden="false" customHeight="false" outlineLevel="0" collapsed="false">
      <c r="A96" s="1" t="n">
        <v>8</v>
      </c>
      <c r="B96" s="1" t="n">
        <f aca="false">2.4/10.5</f>
        <v>0.228571428571429</v>
      </c>
      <c r="E96" s="1" t="n">
        <v>8</v>
      </c>
      <c r="F96" s="1" t="n">
        <f aca="false">4.2/6</f>
        <v>0.7</v>
      </c>
      <c r="I96" s="0"/>
      <c r="K96" s="0"/>
      <c r="L96" s="1" t="n">
        <v>8</v>
      </c>
      <c r="M96" s="1" t="n">
        <f aca="false">B96-F96</f>
        <v>-0.471428571428572</v>
      </c>
      <c r="Q96" s="1" t="n">
        <v>8</v>
      </c>
      <c r="R96" s="1" t="n">
        <f aca="false">F96/B96</f>
        <v>3.0625</v>
      </c>
    </row>
    <row r="97" customFormat="false" ht="12.8" hidden="false" customHeight="false" outlineLevel="0" collapsed="false">
      <c r="A97" s="1" t="n">
        <v>8.5</v>
      </c>
      <c r="B97" s="1" t="n">
        <f aca="false">2.3/10.5</f>
        <v>0.219047619047619</v>
      </c>
      <c r="E97" s="1" t="n">
        <v>8.5</v>
      </c>
      <c r="F97" s="1" t="n">
        <f aca="false">4.35/6</f>
        <v>0.725</v>
      </c>
      <c r="I97" s="0"/>
      <c r="K97" s="0"/>
      <c r="L97" s="1" t="n">
        <v>8.5</v>
      </c>
      <c r="M97" s="1" t="n">
        <f aca="false">B97-F97</f>
        <v>-0.505952380952381</v>
      </c>
      <c r="Q97" s="1" t="n">
        <v>8.5</v>
      </c>
      <c r="R97" s="1" t="n">
        <f aca="false">F97/B97</f>
        <v>3.30978260869565</v>
      </c>
    </row>
    <row r="98" customFormat="false" ht="12.8" hidden="false" customHeight="false" outlineLevel="0" collapsed="false">
      <c r="A98" s="1" t="n">
        <v>9</v>
      </c>
      <c r="B98" s="1" t="n">
        <f aca="false">2.2/10.5</f>
        <v>0.20952380952381</v>
      </c>
      <c r="E98" s="1" t="n">
        <v>9</v>
      </c>
      <c r="F98" s="1" t="n">
        <f aca="false">4.3/6</f>
        <v>0.716666666666667</v>
      </c>
      <c r="I98" s="0"/>
      <c r="K98" s="0"/>
      <c r="L98" s="1" t="n">
        <v>9</v>
      </c>
      <c r="M98" s="1" t="n">
        <f aca="false">B98-F98</f>
        <v>-0.507142857142857</v>
      </c>
      <c r="Q98" s="1" t="n">
        <v>9</v>
      </c>
      <c r="R98" s="1" t="n">
        <f aca="false">F98/B98</f>
        <v>3.42045454545455</v>
      </c>
    </row>
    <row r="99" customFormat="false" ht="12.8" hidden="false" customHeight="false" outlineLevel="0" collapsed="false">
      <c r="A99" s="1" t="n">
        <v>9.5</v>
      </c>
      <c r="B99" s="1" t="n">
        <f aca="false">2.1/10.5</f>
        <v>0.2</v>
      </c>
    </row>
    <row r="100" customFormat="false" ht="12.8" hidden="false" customHeight="false" outlineLevel="0" collapsed="false">
      <c r="A100" s="1" t="n">
        <v>10</v>
      </c>
      <c r="B100" s="1" t="n">
        <f aca="false">2.01/10.5</f>
        <v>0.191428571428571</v>
      </c>
    </row>
    <row r="101" customFormat="false" ht="12.8" hidden="false" customHeight="false" outlineLevel="0" collapsed="false">
      <c r="A101" s="1" t="n">
        <v>10.5</v>
      </c>
      <c r="B101" s="1" t="n">
        <f aca="false">2/10.5</f>
        <v>0.19047619047619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167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2015-06-17T20:22:55Z</dcterms:created>
  <dc:creator>MCBSPC06_os13.2 </dc:creator>
  <dc:language>en-US</dc:language>
  <cp:lastModifiedBy>MCBSPC06_os13.2 </cp:lastModifiedBy>
  <dcterms:modified xsi:type="dcterms:W3CDTF">2015-06-18T19:52:50Z</dcterms:modified>
  <cp:revision>13</cp:revision>
</cp:coreProperties>
</file>