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 2023 C2023" sheetId="1" state="visible" r:id="rId3"/>
    <sheet name="PGN 2023 C202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<sst xmlns="http://schemas.openxmlformats.org/spreadsheetml/2006/main" count="824" uniqueCount="533">
  <si>
    <t xml:space="preserve">sector code</t>
  </si>
  <si>
    <t xml:space="preserve">sector name</t>
  </si>
  <si>
    <t xml:space="preserve">entity code</t>
  </si>
  <si>
    <t xml:space="preserve">entity name</t>
  </si>
  <si>
    <t xml:space="preserve">deleted</t>
  </si>
  <si>
    <t xml:space="preserve">PRESUPUESTO GENERAL DE LA NACIÓN 2023</t>
  </si>
  <si>
    <t xml:space="preserve">ADICIÓN PRESUPUESTO GENERAL DE LA NACIÓN 2023</t>
  </si>
  <si>
    <t xml:space="preserve">PRESUPUESTO GENERAL DE LA NACIÓN 2023 (APROPIACIÓN DEFINITIVA)</t>
  </si>
  <si>
    <t xml:space="preserve">PRESUPUESTO GENERAL DE LA NACIÓN 2023 (APROPIACIÓN DEFINITIVA) AJUSTADO POR INFLACIÓN PROYECTADA</t>
  </si>
  <si>
    <t xml:space="preserve">PROYECTO DE PRESUPUESTO GENERAL DE LA NACIÓN 2024</t>
  </si>
  <si>
    <t xml:space="preserve">Funcionamiento</t>
  </si>
  <si>
    <t xml:space="preserve">Servicio a la deuda</t>
  </si>
  <si>
    <t xml:space="preserve">Inversión </t>
  </si>
  <si>
    <t xml:space="preserve">Total </t>
  </si>
  <si>
    <t xml:space="preserve">Inversión</t>
  </si>
  <si>
    <t xml:space="preserve">Total</t>
  </si>
  <si>
    <t xml:space="preserve">01</t>
  </si>
  <si>
    <t xml:space="preserve">Congreso de la república</t>
  </si>
  <si>
    <t xml:space="preserve">0101</t>
  </si>
  <si>
    <t xml:space="preserve">CONGRESO DE LA REPUBLICA</t>
  </si>
  <si>
    <t xml:space="preserve">02</t>
  </si>
  <si>
    <t xml:space="preserve">Presidencia de la República</t>
  </si>
  <si>
    <t xml:space="preserve">0201</t>
  </si>
  <si>
    <t xml:space="preserve">PRESIDENCIA DE LA REPUBLICA</t>
  </si>
  <si>
    <t xml:space="preserve">0209</t>
  </si>
  <si>
    <t xml:space="preserve">AGENCIA PRESIDENCIAL DE COOPERACIÓN INTERNACIONAL DE COLOMBIA, APC - COLOMBIA</t>
  </si>
  <si>
    <t xml:space="preserve">0211</t>
  </si>
  <si>
    <t xml:space="preserve">UNIDAD NACIONAL PARA LA GESTIÓN DEL RIESGO DE DESASTRES</t>
  </si>
  <si>
    <t xml:space="preserve">0212</t>
  </si>
  <si>
    <t xml:space="preserve">AGENCIA PARA LA REINCORPORACION Y LA NORMALIZACION - ARN</t>
  </si>
  <si>
    <t xml:space="preserve">0213</t>
  </si>
  <si>
    <t xml:space="preserve">AGENCIA NACIONAL INMOBILIARIA VIRGILIO BARCO VARGAS</t>
  </si>
  <si>
    <t xml:space="preserve">0214</t>
  </si>
  <si>
    <t xml:space="preserve">AGENCIA DE RENOVACION DEL TERRITORIO - ART</t>
  </si>
  <si>
    <t xml:space="preserve">03</t>
  </si>
  <si>
    <t xml:space="preserve">Planeación</t>
  </si>
  <si>
    <t xml:space="preserve">0301</t>
  </si>
  <si>
    <t xml:space="preserve">DEPARTAMENTO ADMINISTRATIVO NACIONAL DE PLANEACION</t>
  </si>
  <si>
    <t xml:space="preserve">0303</t>
  </si>
  <si>
    <t xml:space="preserve">UNIDAD ADMINISTRATIVA ESPECIAL - AGENCIA NACIONAL DE CONTRATACIÓN PÚBLICA - COLOMBIA COMPRA EFICIENTE</t>
  </si>
  <si>
    <t xml:space="preserve">0324</t>
  </si>
  <si>
    <t xml:space="preserve">SUPERINTENDENCIA DE SERVICIOS PUBLICOS DOMICILIARIOS</t>
  </si>
  <si>
    <t xml:space="preserve">04</t>
  </si>
  <si>
    <t xml:space="preserve">DANE</t>
  </si>
  <si>
    <t xml:space="preserve">0401</t>
  </si>
  <si>
    <t xml:space="preserve">DEPARTAMENTO ADMINISTRATIVO NACIONAL DE ESTADISTICA (DANE)</t>
  </si>
  <si>
    <t xml:space="preserve">0402</t>
  </si>
  <si>
    <t xml:space="preserve">FONDO ROTATORIO DEL DANE</t>
  </si>
  <si>
    <t xml:space="preserve">0403</t>
  </si>
  <si>
    <t xml:space="preserve">INSTITUTO GEOGRAFICO AGUSTIN CODAZZI - IGAC</t>
  </si>
  <si>
    <t xml:space="preserve">05</t>
  </si>
  <si>
    <t xml:space="preserve">Función Pública</t>
  </si>
  <si>
    <t xml:space="preserve">0501</t>
  </si>
  <si>
    <t xml:space="preserve">DEPARTAMENTO ADMINISTRATIVO DE LA FUNCION PUBLICA</t>
  </si>
  <si>
    <t xml:space="preserve">0503</t>
  </si>
  <si>
    <t xml:space="preserve">ESCUELA SUPERIOR DE ADMINISTRACION PUBLICA (ESAP)</t>
  </si>
  <si>
    <t xml:space="preserve">11</t>
  </si>
  <si>
    <t xml:space="preserve">Relaciones exteriores</t>
  </si>
  <si>
    <t xml:space="preserve">1101</t>
  </si>
  <si>
    <t xml:space="preserve">MINISTERIO DE RELACIONES EXTERIORES</t>
  </si>
  <si>
    <t xml:space="preserve">1102</t>
  </si>
  <si>
    <t xml:space="preserve">FONDO ROTATORIO DEL MINISTERIO DE RELACIONES EXTERIORES</t>
  </si>
  <si>
    <t xml:space="preserve">1104</t>
  </si>
  <si>
    <t xml:space="preserve">UNIDAD ADMINISTRATIVA ESPECIAL MIGRACION COLOMBIA</t>
  </si>
  <si>
    <t xml:space="preserve">12</t>
  </si>
  <si>
    <t xml:space="preserve">Justicia</t>
  </si>
  <si>
    <t xml:space="preserve">1201</t>
  </si>
  <si>
    <t xml:space="preserve">MINISTERIO DE JUSTICIA Y DEL DERECHO</t>
  </si>
  <si>
    <t xml:space="preserve">1204</t>
  </si>
  <si>
    <t xml:space="preserve">SUPERINTENDENCIA DE NOTARIADO Y REGISTRO</t>
  </si>
  <si>
    <t xml:space="preserve">1208</t>
  </si>
  <si>
    <t xml:space="preserve">INSTITUTO NACIONAL PENITENCIARIO Y CARCELARIO - INPEC</t>
  </si>
  <si>
    <t xml:space="preserve">1210</t>
  </si>
  <si>
    <t xml:space="preserve">UNIDAD ADMINISTRATIVA ESPECIAL AGENCIA NACIONAL DE DEFENSA JURIDICA DEL ESTADO</t>
  </si>
  <si>
    <t xml:space="preserve">1211</t>
  </si>
  <si>
    <t xml:space="preserve">UNIDAD DE SERVICIOS PENITENCIARIOS Y CARCELARIOS - USPEC</t>
  </si>
  <si>
    <t xml:space="preserve">13</t>
  </si>
  <si>
    <t xml:space="preserve">Hacienda</t>
  </si>
  <si>
    <t xml:space="preserve">1301</t>
  </si>
  <si>
    <t xml:space="preserve">MINISTERIO DE HACIENDA Y CREDITO PUBLICO</t>
  </si>
  <si>
    <t xml:space="preserve">1308</t>
  </si>
  <si>
    <t xml:space="preserve">UNIDAD ADMINISTRATIVA ESPECIAL CONTADURIA GENERAL DE LA NACIÓN</t>
  </si>
  <si>
    <t xml:space="preserve">1309</t>
  </si>
  <si>
    <t xml:space="preserve">SUPERINTENDENCIA DE LA ECONOMIA SOLIDARIA</t>
  </si>
  <si>
    <t xml:space="preserve">1310</t>
  </si>
  <si>
    <t xml:space="preserve">UNIDAD ADMINISTRATIVA ESPECIAL DIRECCION DE IMPUESTOS Y ADUANAS NACIONALES</t>
  </si>
  <si>
    <t xml:space="preserve">1312</t>
  </si>
  <si>
    <t xml:space="preserve">UNIDAD DE INFORMACION Y ANALISIS FINANCIERO</t>
  </si>
  <si>
    <t xml:space="preserve">1313</t>
  </si>
  <si>
    <t xml:space="preserve">SUPERINTENDENCIA FINANCIERA DE COLOMBIA</t>
  </si>
  <si>
    <t xml:space="preserve">1314</t>
  </si>
  <si>
    <t xml:space="preserve">UNIDAD ADMINISTRATIVA ESPECIAL DE GESTION PENSIONAL Y CONTRIBUCIONES PARAFISCALES DE LA PROTECCIÓN SOCIAL - UGPPP</t>
  </si>
  <si>
    <t xml:space="preserve">1315</t>
  </si>
  <si>
    <t xml:space="preserve">FONDO ADAPTACION</t>
  </si>
  <si>
    <t xml:space="preserve">14</t>
  </si>
  <si>
    <t xml:space="preserve">Deuda pública</t>
  </si>
  <si>
    <t xml:space="preserve">1401</t>
  </si>
  <si>
    <t xml:space="preserve">SERVICIO DE LA DEUDA PUBLICA NACIONAL</t>
  </si>
  <si>
    <t xml:space="preserve">15</t>
  </si>
  <si>
    <t xml:space="preserve">Defensa</t>
  </si>
  <si>
    <t xml:space="preserve">1501</t>
  </si>
  <si>
    <t xml:space="preserve">MINISTERIO DE DEFENSA NACIONAL</t>
  </si>
  <si>
    <t xml:space="preserve">1503</t>
  </si>
  <si>
    <t xml:space="preserve">CAJA DE RETIRO DE LAS FUERZAS MILITARES</t>
  </si>
  <si>
    <t xml:space="preserve">1507</t>
  </si>
  <si>
    <t xml:space="preserve">INSTITUTO CASAS FISCALES DEL EJERCITO</t>
  </si>
  <si>
    <t xml:space="preserve">1508</t>
  </si>
  <si>
    <t xml:space="preserve">DEFENSA CIVIL COLOMBIANA, GUILLERMO LEÓN VALENCIA</t>
  </si>
  <si>
    <t xml:space="preserve">1510</t>
  </si>
  <si>
    <t xml:space="preserve">CLUB MILITAR DE OFICIALES</t>
  </si>
  <si>
    <t xml:space="preserve">1511</t>
  </si>
  <si>
    <t xml:space="preserve">CAJA DE SUELDOS DE RETIRO DE LA POLICIA NACIONAL</t>
  </si>
  <si>
    <t xml:space="preserve">1512</t>
  </si>
  <si>
    <t xml:space="preserve">FONDO ROTATORIO DE LA POLICIA</t>
  </si>
  <si>
    <t xml:space="preserve">1516</t>
  </si>
  <si>
    <t xml:space="preserve">SUPERINTENDENCIA DE VIGILANCIA Y SEGURIDAD PRIVADA</t>
  </si>
  <si>
    <t xml:space="preserve">1519</t>
  </si>
  <si>
    <t xml:space="preserve">HOSPITAL MILITAR</t>
  </si>
  <si>
    <t xml:space="preserve">1520</t>
  </si>
  <si>
    <t xml:space="preserve">AGENCIA LOGISTICA DE LAS FUERZAS MILITARES</t>
  </si>
  <si>
    <t xml:space="preserve">1521</t>
  </si>
  <si>
    <t xml:space="preserve">UNIDAD ADMINISTRATIVA ESPECIAL DE LA JUSTICIA PENAL MILITAR Y POLICIAL</t>
  </si>
  <si>
    <t xml:space="preserve">16</t>
  </si>
  <si>
    <t xml:space="preserve">Policía</t>
  </si>
  <si>
    <t xml:space="preserve">1601</t>
  </si>
  <si>
    <t xml:space="preserve">POLICIA NACIONAL</t>
  </si>
  <si>
    <t xml:space="preserve">17</t>
  </si>
  <si>
    <t xml:space="preserve">Agricultura</t>
  </si>
  <si>
    <t xml:space="preserve">1701</t>
  </si>
  <si>
    <t xml:space="preserve">MINISTERIO DE AGRICULTURA Y DESARROLLO RURAL</t>
  </si>
  <si>
    <t xml:space="preserve">1702</t>
  </si>
  <si>
    <t xml:space="preserve">INSTITUTO COLOMBIANO AGROPECUARIO (ICA)</t>
  </si>
  <si>
    <t xml:space="preserve">1715</t>
  </si>
  <si>
    <t xml:space="preserve">AUTORIDAD NACIONAL DE ACUICULTURA Y PESCA - AUNAP</t>
  </si>
  <si>
    <t xml:space="preserve">1716</t>
  </si>
  <si>
    <t xml:space="preserve">UNIDAD ADMINISTRATIVA ESPECIAL DE GESTIÓN DE RESTITUCIÓN DE TIERRAS DESPOJADAS</t>
  </si>
  <si>
    <t xml:space="preserve">1717</t>
  </si>
  <si>
    <t xml:space="preserve">AGENCIA NACIONAL DE TIERRAS - ANT</t>
  </si>
  <si>
    <t xml:space="preserve">1718</t>
  </si>
  <si>
    <t xml:space="preserve">AGENCIA DE DESARROLLO RURAL - ADR</t>
  </si>
  <si>
    <t xml:space="preserve">19</t>
  </si>
  <si>
    <t xml:space="preserve">Salud</t>
  </si>
  <si>
    <t xml:space="preserve">1901</t>
  </si>
  <si>
    <t xml:space="preserve">MINISTERIO DE SALUD Y PROTECCION SOCIAL</t>
  </si>
  <si>
    <t xml:space="preserve">1903</t>
  </si>
  <si>
    <t xml:space="preserve">INSTITUTO NACIONAL DE SALUD (INS)</t>
  </si>
  <si>
    <t xml:space="preserve">1910</t>
  </si>
  <si>
    <t xml:space="preserve">SUPERINTENDENCIA NACIONAL DE SALUD</t>
  </si>
  <si>
    <t xml:space="preserve">1912</t>
  </si>
  <si>
    <t xml:space="preserve">INSTITUTO NACIONAL DE VIGILANCIA DE MEDICAMENTOS Y ALIMENTOS - INVIMA</t>
  </si>
  <si>
    <t xml:space="preserve">1913</t>
  </si>
  <si>
    <t xml:space="preserve">FONDO DE PREVISION SOCIAL DEL CONGRESO</t>
  </si>
  <si>
    <t xml:space="preserve">1914</t>
  </si>
  <si>
    <t xml:space="preserve">FONDO PASIVO SOCIAL DE FERROCARRILES NACIONALES DE COLOMBIA</t>
  </si>
  <si>
    <t xml:space="preserve">21</t>
  </si>
  <si>
    <t xml:space="preserve">Minas y energía</t>
  </si>
  <si>
    <t xml:space="preserve">2101</t>
  </si>
  <si>
    <t xml:space="preserve">MINISTERIO DE MINAS Y ENERGIA</t>
  </si>
  <si>
    <t xml:space="preserve">2103</t>
  </si>
  <si>
    <t xml:space="preserve">SERVICIO GEOLÓGICO COLOMBIANO</t>
  </si>
  <si>
    <t xml:space="preserve">2109</t>
  </si>
  <si>
    <t xml:space="preserve">UNIDAD DE PLANEACION MINERO ENERGETICA - UPME</t>
  </si>
  <si>
    <t xml:space="preserve">2110</t>
  </si>
  <si>
    <t xml:space="preserve">INSTITUTO DE PLANIFICACION Y PROMOCION DE SOLUCIONES ENERGETICAS PARA LAS ZONAS NO INTERCONECTADAS -IPSE</t>
  </si>
  <si>
    <t xml:space="preserve">2111</t>
  </si>
  <si>
    <t xml:space="preserve">AGENCIA NACIONAL DE HIDROCARBUROS - ANH</t>
  </si>
  <si>
    <t xml:space="preserve">2112</t>
  </si>
  <si>
    <t xml:space="preserve">AGENCIA NACIONAL DE MINERÍA - ANM</t>
  </si>
  <si>
    <t xml:space="preserve">22</t>
  </si>
  <si>
    <t xml:space="preserve">Educación </t>
  </si>
  <si>
    <t xml:space="preserve">2201</t>
  </si>
  <si>
    <t xml:space="preserve">MINISTERIO DE EDUCACION NACIONAL</t>
  </si>
  <si>
    <t xml:space="preserve">2209</t>
  </si>
  <si>
    <t xml:space="preserve">INSTITUTO NACIONAL PARA SORDOS (INSOR)</t>
  </si>
  <si>
    <t xml:space="preserve">2210</t>
  </si>
  <si>
    <t xml:space="preserve">INSTITUTO NACIONAL PARA CIEGOS (INCI)</t>
  </si>
  <si>
    <t xml:space="preserve">2234</t>
  </si>
  <si>
    <t xml:space="preserve">ESCUELA TECNOLOGICA INSTITUTO TECNICO CENTRAL</t>
  </si>
  <si>
    <t xml:space="preserve">2238</t>
  </si>
  <si>
    <t xml:space="preserve">INSTITUTO NACIONAL DE FORMACION TECNICA PROFESIONAL DE SAN ANDRES Y PROVIDENCIA</t>
  </si>
  <si>
    <t xml:space="preserve">2239</t>
  </si>
  <si>
    <t xml:space="preserve">INSTITUTO NACIONAL DE FORMACION TECNICA PROFESIONAL DE SAN JUAN DEL CESAR</t>
  </si>
  <si>
    <t xml:space="preserve">2241</t>
  </si>
  <si>
    <t xml:space="preserve">INSTITUTO TOLIMENSE DE FORMACION TECNICA PROFESIONAL</t>
  </si>
  <si>
    <t xml:space="preserve">2242</t>
  </si>
  <si>
    <t xml:space="preserve">INSTITUTO TECNICO NACIONAL DE COMERCIO "SIMON RODRIGUEZ" DE CALI</t>
  </si>
  <si>
    <t xml:space="preserve">2246</t>
  </si>
  <si>
    <t xml:space="preserve">UNIDAD ADMINISTRATIVA ESPECIAL DE ALIMENTACION ESCOLAR</t>
  </si>
  <si>
    <t xml:space="preserve">2257</t>
  </si>
  <si>
    <t xml:space="preserve">ENTES AUTÓNOMOS UNIVERSITARIOS ESTATALES - UNIVERSIDADES PÚBLICAS</t>
  </si>
  <si>
    <t xml:space="preserve">23</t>
  </si>
  <si>
    <t xml:space="preserve">Tecnologías de la información</t>
  </si>
  <si>
    <t xml:space="preserve">2301</t>
  </si>
  <si>
    <t xml:space="preserve">MINISTERIO DE TECNOLOGIAS DE LA INFORMACION Y LAS COMUNICACIONES</t>
  </si>
  <si>
    <t xml:space="preserve">2306</t>
  </si>
  <si>
    <t xml:space="preserve">FONDO ÚNICO DE TECNOLOGÍAS DE LA INFORMACIÓN Y LAS COMUNICACIONES</t>
  </si>
  <si>
    <t xml:space="preserve">2308</t>
  </si>
  <si>
    <t xml:space="preserve">UNIDAD ADMINISTRATIVA ESPECIAL COMISION DE REGULACION DE COMUNICACIONES</t>
  </si>
  <si>
    <t xml:space="preserve">2309</t>
  </si>
  <si>
    <t xml:space="preserve">AGENCIA NACIONAL DEL ESPECTRO - ANE</t>
  </si>
  <si>
    <t xml:space="preserve">2311</t>
  </si>
  <si>
    <t xml:space="preserve">COMPUTADORES PARA EDUCAR CPE</t>
  </si>
  <si>
    <t xml:space="preserve">2312</t>
  </si>
  <si>
    <t xml:space="preserve">CORPORACION AGENCIA NACIONAL DE GOBIERNO DIGITAL - AND</t>
  </si>
  <si>
    <t xml:space="preserve">24</t>
  </si>
  <si>
    <t xml:space="preserve">Transporte</t>
  </si>
  <si>
    <t xml:space="preserve">2401</t>
  </si>
  <si>
    <t xml:space="preserve">MINISTERIO DE TRANSPORTE</t>
  </si>
  <si>
    <t xml:space="preserve">2402</t>
  </si>
  <si>
    <t xml:space="preserve">INSTITUTO NACIONAL DE VIAS</t>
  </si>
  <si>
    <t xml:space="preserve">2412</t>
  </si>
  <si>
    <t xml:space="preserve">UNIDAD ADMINISTRATIVA ESPECIAL DE LA AERONAUTICA CIVIL</t>
  </si>
  <si>
    <t xml:space="preserve">2413</t>
  </si>
  <si>
    <t xml:space="preserve">AGENCIA NACIONAL DE INFRAESTRUCTURA</t>
  </si>
  <si>
    <t xml:space="preserve">2414</t>
  </si>
  <si>
    <t xml:space="preserve">UNIDAD DE PLANEACION DEL SECTOR DE INFRAESTRUCTURA DE TRANSPORTE</t>
  </si>
  <si>
    <t xml:space="preserve">2415</t>
  </si>
  <si>
    <t xml:space="preserve">COMISION DE REGULACION DE INFRAESTRUCTURA Y TRANSPORTE</t>
  </si>
  <si>
    <t xml:space="preserve">2416</t>
  </si>
  <si>
    <t xml:space="preserve">AGENCIA NACIONAL DE SEGURIDAD VIAL</t>
  </si>
  <si>
    <t xml:space="preserve">2417</t>
  </si>
  <si>
    <t xml:space="preserve">SUPERINTENDENCIA DE PUERTOS Y TRANSPORTE</t>
  </si>
  <si>
    <t xml:space="preserve">25</t>
  </si>
  <si>
    <t xml:space="preserve">Procuraduría</t>
  </si>
  <si>
    <t xml:space="preserve">2501</t>
  </si>
  <si>
    <t xml:space="preserve">PROCURADURIA GENERAL DE LA NACIÓN</t>
  </si>
  <si>
    <t xml:space="preserve">2502</t>
  </si>
  <si>
    <t xml:space="preserve">DEFENSORIA DEL PUEBLO</t>
  </si>
  <si>
    <t xml:space="preserve">26</t>
  </si>
  <si>
    <t xml:space="preserve">Contraloría</t>
  </si>
  <si>
    <t xml:space="preserve">2601</t>
  </si>
  <si>
    <t xml:space="preserve">CONTRALORIA GENERAL DE LA REPUBLICA</t>
  </si>
  <si>
    <t xml:space="preserve">2602</t>
  </si>
  <si>
    <t xml:space="preserve">FONDO DE BIENESTAR SOCIAL DE LA CONTRALORIA GENERAL DE LA REPUBLICA</t>
  </si>
  <si>
    <t xml:space="preserve">27</t>
  </si>
  <si>
    <t xml:space="preserve">Rama judicial</t>
  </si>
  <si>
    <t xml:space="preserve">2701</t>
  </si>
  <si>
    <t xml:space="preserve">RAMA JUDICIAL</t>
  </si>
  <si>
    <t xml:space="preserve">28</t>
  </si>
  <si>
    <t xml:space="preserve">Registraduría </t>
  </si>
  <si>
    <t xml:space="preserve">2801</t>
  </si>
  <si>
    <t xml:space="preserve">REGISTRADURIA NACIONAL DEL ESTADO CIVIL</t>
  </si>
  <si>
    <t xml:space="preserve">2802</t>
  </si>
  <si>
    <t xml:space="preserve">FONDO ROTATORIO DE LA REGISTRADURIA</t>
  </si>
  <si>
    <t xml:space="preserve">2803</t>
  </si>
  <si>
    <t xml:space="preserve">FONDO SOCIAL DE VIVIENDA DE LA REGISTRADURIA NACIONAL DEL ESTADO CIVIL</t>
  </si>
  <si>
    <t xml:space="preserve">2804</t>
  </si>
  <si>
    <t xml:space="preserve">CONSEJO NACIONAL ELECTORAL - CNE</t>
  </si>
  <si>
    <t xml:space="preserve">29</t>
  </si>
  <si>
    <t xml:space="preserve">Fiscalia</t>
  </si>
  <si>
    <t xml:space="preserve">2901</t>
  </si>
  <si>
    <t xml:space="preserve">FISCALIA GENERAL DE LA NACION</t>
  </si>
  <si>
    <t xml:space="preserve">2902</t>
  </si>
  <si>
    <t xml:space="preserve">INSTITUTO NACIONAL DE MEDICINA LEGAL Y CIENCIAS FORENSES</t>
  </si>
  <si>
    <t xml:space="preserve">2904</t>
  </si>
  <si>
    <t xml:space="preserve">FONDO ESPECIAL PARA LA ADMINISTRACION DE BIENES DE LA FISCALIA GENERAL DE LA NACION</t>
  </si>
  <si>
    <t xml:space="preserve">32</t>
  </si>
  <si>
    <t xml:space="preserve">Ambiente </t>
  </si>
  <si>
    <t xml:space="preserve">3201</t>
  </si>
  <si>
    <t xml:space="preserve">MINISTERIO DE AMBIENTE Y DESARROLLO SOSTENIBLE</t>
  </si>
  <si>
    <t xml:space="preserve">3202</t>
  </si>
  <si>
    <t xml:space="preserve">INSTITUTO DE HIDROLOGIA, METEOROLOGIA Y ESTUDIOS AMBIENTALES- IDEAM</t>
  </si>
  <si>
    <t xml:space="preserve">3204</t>
  </si>
  <si>
    <t xml:space="preserve">FONDO NACIONAL AMBIENTAL</t>
  </si>
  <si>
    <t xml:space="preserve">3208</t>
  </si>
  <si>
    <t xml:space="preserve">CORPORACION AUTONOMA REGIONAL DE LOS VALLES DEL SINU Y SAN JORGE (CVS)</t>
  </si>
  <si>
    <t xml:space="preserve">3209</t>
  </si>
  <si>
    <t xml:space="preserve">CORPORACION AUTONOMA REGIONAL DEL QUINDIO (CRQ)</t>
  </si>
  <si>
    <t xml:space="preserve">3210</t>
  </si>
  <si>
    <t xml:space="preserve">CORPORACION PARA EL DESARROLLO SOSTENIBLE DEL URABA - CORPOURABA</t>
  </si>
  <si>
    <t xml:space="preserve">3211</t>
  </si>
  <si>
    <t xml:space="preserve">CORPORACION AUTONOMA REGIONAL DE CALDAS (CORPOCALDAS)</t>
  </si>
  <si>
    <t xml:space="preserve">3212</t>
  </si>
  <si>
    <t xml:space="preserve">CORPORACION AUTONOMA REGIONAL PARA EL DESARROLLO SOSTENIBLE DEL CHOCO - CODECHOCO</t>
  </si>
  <si>
    <t xml:space="preserve">3213</t>
  </si>
  <si>
    <t xml:space="preserve">COORPORACION AUTONOMA REGIONAL PARA LA DEFENSA DE LA MESETA DE BUCARAMANGA CDMB</t>
  </si>
  <si>
    <t xml:space="preserve">3214</t>
  </si>
  <si>
    <t xml:space="preserve">CORPORACION AUTONOMA REGIONAL DEL TOLIMA (CORTOLIMA)</t>
  </si>
  <si>
    <t xml:space="preserve">3215</t>
  </si>
  <si>
    <t xml:space="preserve">CORPORACION AUTONOMA REGIONAL DE RISARALDA (CARDER)</t>
  </si>
  <si>
    <t xml:space="preserve">3216</t>
  </si>
  <si>
    <t xml:space="preserve">CORPORACION AUTONOMA REGIONAL DE NARINO (CORPONARINO)</t>
  </si>
  <si>
    <t xml:space="preserve">3217</t>
  </si>
  <si>
    <t xml:space="preserve">CORPORACION AUTONOMA REGIONAL DE LA FRONTERA NORORIENTAL (CORPONOR)</t>
  </si>
  <si>
    <t xml:space="preserve">3218</t>
  </si>
  <si>
    <t xml:space="preserve">CORPORACIÓN AUTÓNOMA REGIONAL DE LA GUAJIRA (CORPOGUAJIRA)</t>
  </si>
  <si>
    <t xml:space="preserve">3219</t>
  </si>
  <si>
    <t xml:space="preserve">CORPORACION AUTONOMA REGIONAL DEL CESAR (CORPOCESAR)</t>
  </si>
  <si>
    <t xml:space="preserve">3221</t>
  </si>
  <si>
    <t xml:space="preserve">CORPORACION AUTONOMA REGIONAL DEL CAUCA (CRC)</t>
  </si>
  <si>
    <t xml:space="preserve">3222</t>
  </si>
  <si>
    <t xml:space="preserve">CORPORACION AUTONOMA REGIONAL DEL MAGDALENA (CORPAMAG)</t>
  </si>
  <si>
    <t xml:space="preserve">3223</t>
  </si>
  <si>
    <t xml:space="preserve">CORPORACION PARA EL DESARROLLO SOSTENIBLE DEL SUR DE LA AMAZONIA - CORPOAMAZONIA</t>
  </si>
  <si>
    <t xml:space="preserve">3224</t>
  </si>
  <si>
    <t xml:space="preserve">CORPORACION PARA EL DESARROLLO SOSTENIBLE DEL NORTE Y ORIENTE DE LA AMAZONIA - CDA</t>
  </si>
  <si>
    <t xml:space="preserve">3226</t>
  </si>
  <si>
    <t xml:space="preserve">CORPORACION PARA EL DESARROLLO SOSTENIBLE DEL ARCHIPIELAGO DE SAN ANDRES, PROVIDENCIA Y SANTA CATALINA - CORALINA</t>
  </si>
  <si>
    <t xml:space="preserve">3227</t>
  </si>
  <si>
    <t xml:space="preserve">CORPORACION PARA EL DESARROLLO SOSTENIBLE DEL AREA DE MANEJO ESPECIAL LA MACARENA - CORMACARENA</t>
  </si>
  <si>
    <t xml:space="preserve">3228</t>
  </si>
  <si>
    <t xml:space="preserve">CORPORACION PARA EL DESARROLLO SOSTENIBLE DE LA MOJANA Y EL SAN JORGE - CORPOMOJANA</t>
  </si>
  <si>
    <t xml:space="preserve">3229</t>
  </si>
  <si>
    <t xml:space="preserve">CORPORACION AUTONOMA REGIONAL DE LA ORINOQUIA (CORPORINOQUIA)</t>
  </si>
  <si>
    <t xml:space="preserve">3230</t>
  </si>
  <si>
    <t xml:space="preserve">CORPORACION AUTONOMA REGIONAL DE SUCRE (CARSUCRE)</t>
  </si>
  <si>
    <t xml:space="preserve">3231</t>
  </si>
  <si>
    <t xml:space="preserve">CORPORACION AUTONOMA REGIONAL DEL ALTO MAGDALENA (CAM)</t>
  </si>
  <si>
    <t xml:space="preserve">3232</t>
  </si>
  <si>
    <t xml:space="preserve">CORPORACION AUTONOMA REGIONAL DEL CENTRO DE ANTIOQUIA (CORANTIOQUIA)</t>
  </si>
  <si>
    <t xml:space="preserve">3233</t>
  </si>
  <si>
    <t xml:space="preserve">CORPORACION AUTONOMA REGIONAL DEL ATLANTICO (CRA)</t>
  </si>
  <si>
    <t xml:space="preserve">3234</t>
  </si>
  <si>
    <t xml:space="preserve">CORPORACION AUTONOMA REGIONAL DE SANTANDER (CAS)</t>
  </si>
  <si>
    <t xml:space="preserve">3235</t>
  </si>
  <si>
    <t xml:space="preserve">CORPORACION AUTONOMA REGIONAL DE BOYACA (CORPOBOYACA)</t>
  </si>
  <si>
    <t xml:space="preserve">3236</t>
  </si>
  <si>
    <t xml:space="preserve">CORPORACION AUTONOMA REGIONAL DE CHIVOR (CORPOCHIVOR)</t>
  </si>
  <si>
    <t xml:space="preserve">3237</t>
  </si>
  <si>
    <t xml:space="preserve">CORPORACION AUTONOMA REGIONAL DEL GUAVIO CORPOGUAVIO</t>
  </si>
  <si>
    <t xml:space="preserve">3238</t>
  </si>
  <si>
    <t xml:space="preserve">CORPORACION AUTONOMA REGIONAL DEL CANAL DEL DIQUE CARDIQUE</t>
  </si>
  <si>
    <t xml:space="preserve">3239</t>
  </si>
  <si>
    <t xml:space="preserve">CORPORACION AUTONOMA REGIONAL DEL SUR DE BOLIVAR (CSB)</t>
  </si>
  <si>
    <t xml:space="preserve">33</t>
  </si>
  <si>
    <t xml:space="preserve">Cultura</t>
  </si>
  <si>
    <t xml:space="preserve">3301</t>
  </si>
  <si>
    <t xml:space="preserve">MINISTERIO DE CULTURA</t>
  </si>
  <si>
    <t xml:space="preserve">3304</t>
  </si>
  <si>
    <t xml:space="preserve">ARCHIVO GENERAL DE LA NACION</t>
  </si>
  <si>
    <t xml:space="preserve">3305</t>
  </si>
  <si>
    <t xml:space="preserve">INSTITUTO COLOMBIANO DE ANTROPOLOGIA E HISTORIA</t>
  </si>
  <si>
    <t xml:space="preserve">3307</t>
  </si>
  <si>
    <t xml:space="preserve">INSTITUTO CARO Y CUERVO</t>
  </si>
  <si>
    <t xml:space="preserve">34</t>
  </si>
  <si>
    <t xml:space="preserve">Auditoría general</t>
  </si>
  <si>
    <t xml:space="preserve">3401</t>
  </si>
  <si>
    <t xml:space="preserve">AUDITORIA GENERAL DE LA REPUBLICA</t>
  </si>
  <si>
    <t xml:space="preserve">35</t>
  </si>
  <si>
    <t xml:space="preserve">Comercio</t>
  </si>
  <si>
    <t xml:space="preserve">3501</t>
  </si>
  <si>
    <t xml:space="preserve">MINISTERIO DE COMERCIO, INDUSTRIA Y TURISMO</t>
  </si>
  <si>
    <t xml:space="preserve">3502</t>
  </si>
  <si>
    <t xml:space="preserve">SUPERINTENDENCIA DE SOCIEDADES</t>
  </si>
  <si>
    <t xml:space="preserve">3503</t>
  </si>
  <si>
    <t xml:space="preserve">SUPERINTENDENCIA DE INDUSTRIA Y COMERCIO</t>
  </si>
  <si>
    <t xml:space="preserve">3504</t>
  </si>
  <si>
    <t xml:space="preserve">UNIDAD ADMINISTRATIVA ESPECIAL JUNTA CENTRAL CONTADORES</t>
  </si>
  <si>
    <t xml:space="preserve">3505</t>
  </si>
  <si>
    <t xml:space="preserve">INSTITUTO NACIONAL DE METROLOGÍA - INM</t>
  </si>
  <si>
    <t xml:space="preserve">36</t>
  </si>
  <si>
    <t xml:space="preserve">Trabajo</t>
  </si>
  <si>
    <t xml:space="preserve">3601</t>
  </si>
  <si>
    <t xml:space="preserve">MINISTERIO DEL TRABAJO</t>
  </si>
  <si>
    <t xml:space="preserve">3602</t>
  </si>
  <si>
    <t xml:space="preserve">SERVICIO NACIONAL DE APRENDIZAJE (SENA)</t>
  </si>
  <si>
    <t xml:space="preserve">3612</t>
  </si>
  <si>
    <t xml:space="preserve">UNIDAD ADMINISTRATIVA ESPECIAL DE ORGANIZACIONES SOLIDARIAS</t>
  </si>
  <si>
    <t xml:space="preserve">3613</t>
  </si>
  <si>
    <t xml:space="preserve">UNIDAD ADMINISTRATIVA ESPECIAL DEL SERVICIO PUBLICO DE EMPLEO</t>
  </si>
  <si>
    <t xml:space="preserve">37</t>
  </si>
  <si>
    <t xml:space="preserve">Interior</t>
  </si>
  <si>
    <t xml:space="preserve">3701</t>
  </si>
  <si>
    <t xml:space="preserve">MINISTERIO DEL INTERIOR</t>
  </si>
  <si>
    <t xml:space="preserve">3703</t>
  </si>
  <si>
    <t xml:space="preserve">DIRECCION NACIONAL DEL DERECHO DE AUTOR</t>
  </si>
  <si>
    <t xml:space="preserve">3704</t>
  </si>
  <si>
    <t xml:space="preserve">CORPORACION NACIONAL PARA LA RECONSTRUCCION DE LA CUENCA DEL RIO PAEZ Y ZONAS ALEDANAS NASA KI WE</t>
  </si>
  <si>
    <t xml:space="preserve">3708</t>
  </si>
  <si>
    <t xml:space="preserve">UNIDAD NACIONAL DE PROTECCION - UNP</t>
  </si>
  <si>
    <t xml:space="preserve">3709</t>
  </si>
  <si>
    <t xml:space="preserve">DIRECCION NACIONAL DE BOMBEROS</t>
  </si>
  <si>
    <t xml:space="preserve">38</t>
  </si>
  <si>
    <t xml:space="preserve">Comisión nacional del servicio civil</t>
  </si>
  <si>
    <t xml:space="preserve">3801</t>
  </si>
  <si>
    <t xml:space="preserve">COMISION NACIONAL DEL SERVICIO CIVIL</t>
  </si>
  <si>
    <t xml:space="preserve">39</t>
  </si>
  <si>
    <t xml:space="preserve">Ciencia</t>
  </si>
  <si>
    <t xml:space="preserve">3901</t>
  </si>
  <si>
    <t xml:space="preserve">MINISTERIO DE CIENCIA, TECNOLOGIA E INNOVACION</t>
  </si>
  <si>
    <t xml:space="preserve">40</t>
  </si>
  <si>
    <t xml:space="preserve">Vivienda</t>
  </si>
  <si>
    <t xml:space="preserve">4001</t>
  </si>
  <si>
    <t xml:space="preserve">MINISTERIO DE VIVIENDA, CIUDAD Y TERRITORIO</t>
  </si>
  <si>
    <t xml:space="preserve">4002</t>
  </si>
  <si>
    <t xml:space="preserve">FONDO NACIONAL DE VIVIENDA - FONVIVIENDA</t>
  </si>
  <si>
    <t xml:space="preserve">41</t>
  </si>
  <si>
    <t xml:space="preserve">Prosperidad social</t>
  </si>
  <si>
    <t xml:space="preserve">4101</t>
  </si>
  <si>
    <t xml:space="preserve">DEPARTAMENTO ADMINISTRATIVO PARA LA PROSPERIDAD SOCIAL</t>
  </si>
  <si>
    <t xml:space="preserve">4104</t>
  </si>
  <si>
    <t xml:space="preserve">UNIDAD DE ATENCIÓN Y REPARACIÓN INTEGRAL A LAS VICTIMAS</t>
  </si>
  <si>
    <t xml:space="preserve">4105</t>
  </si>
  <si>
    <t xml:space="preserve">CENTRO DE MEMORIA HISTÓRICA</t>
  </si>
  <si>
    <t xml:space="preserve">4106</t>
  </si>
  <si>
    <t xml:space="preserve">INSTITUTO COLOMBIANO DE BIENESTAR FAMILIAR (ICBF)</t>
  </si>
  <si>
    <t xml:space="preserve">42</t>
  </si>
  <si>
    <t xml:space="preserve">Dirección inteligencia</t>
  </si>
  <si>
    <t xml:space="preserve">4201</t>
  </si>
  <si>
    <t xml:space="preserve">DEPARTAMENTO ADMINISTRATIVO DIRECCIÓN NACIONAL DE INTELIGENCIA</t>
  </si>
  <si>
    <t xml:space="preserve">43</t>
  </si>
  <si>
    <t xml:space="preserve">Deporte</t>
  </si>
  <si>
    <t xml:space="preserve">4301</t>
  </si>
  <si>
    <t xml:space="preserve">MINISTERIO DEL DEPORTE</t>
  </si>
  <si>
    <t xml:space="preserve">44</t>
  </si>
  <si>
    <t xml:space="preserve">Paz</t>
  </si>
  <si>
    <t xml:space="preserve">4401</t>
  </si>
  <si>
    <t xml:space="preserve">JURISDICCIÓN ESPECIAL PARA LA PAZ</t>
  </si>
  <si>
    <t xml:space="preserve">4402</t>
  </si>
  <si>
    <t xml:space="preserve">COMISION PARA EL ESCLARECIMIENTO DE LA VERDAD, LA CONVIVENCIA Y LA NO REPETICION</t>
  </si>
  <si>
    <t xml:space="preserve">4403</t>
  </si>
  <si>
    <t xml:space="preserve">UNIDAD DE BUSQUEDA DE PERSONAS DADAS POR DESAPARECIDAS EN EL CONTEXTO Y EN RAZON DEL CONFLICTO ARMADO UBPD</t>
  </si>
  <si>
    <t xml:space="preserve">CONGRESO DE LA REPÚBLICA</t>
  </si>
  <si>
    <t xml:space="preserve">PRESIDENCIA DE LA REPÚBLICA</t>
  </si>
  <si>
    <t xml:space="preserve">AGENCIA PARA LA REINCORPORACIÓN Y LA NORMALIZACIÓN - ARN</t>
  </si>
  <si>
    <t xml:space="preserve">AGENCIA DE RENOVACIÓN DEL TERRITORIO – ART</t>
  </si>
  <si>
    <t xml:space="preserve">DEPARTAMENTO ADMINISTRATIVO NACIONAL DE PLANEACIÓN</t>
  </si>
  <si>
    <t xml:space="preserve">UNIDAD ADMINISTRATIVA ESPECIAL  - AGENCIA NACIONAL DE CONTRATACIÓN PÚBLICA - COLOMBIA COMPRA EFICIENTE</t>
  </si>
  <si>
    <t xml:space="preserve">SUPERINTENDENCIA DE SERVICIOS PÚBLICOS DOMICILIARIOS</t>
  </si>
  <si>
    <t xml:space="preserve">Información Estadistica</t>
  </si>
  <si>
    <t xml:space="preserve">DEPARTAMENTO ADMINISTRATIVO NACIONAL DE ESTADÍSTICA (DANE)</t>
  </si>
  <si>
    <t xml:space="preserve">INSTITUTO GEOGRÁFICO AGUSTÍN CODAZZI - IGAC</t>
  </si>
  <si>
    <t xml:space="preserve">Empleo Público</t>
  </si>
  <si>
    <t xml:space="preserve">DEPARTAMENTO ADMINISTRATIVO DE LA FUNCIÓN PÚBLICA</t>
  </si>
  <si>
    <t xml:space="preserve">ESCUELA SUPERIOR DE ADMINISTRACIÓN PÚBLICA (ESAP)</t>
  </si>
  <si>
    <t xml:space="preserve">COMISIÓN NACIONAL DEL SERVICIO CIVIL</t>
  </si>
  <si>
    <t xml:space="preserve">UNIDAD ADMINISTRATIVA ESPECIAL MIGRACIÓN COLOMBIA</t>
  </si>
  <si>
    <t xml:space="preserve">Justicia y el Derecho</t>
  </si>
  <si>
    <t xml:space="preserve">UNIDAD ADMINISTRATIVA ESPECIAL AGENCIA NACIONAL DE DEFENSA JURÍDICA DEL ESTADO</t>
  </si>
  <si>
    <t xml:space="preserve">MINISTERIO DE HACIENDA Y CRÉDITO PÚBLICO</t>
  </si>
  <si>
    <t xml:space="preserve">UNIDAD ADMINISTRATIVA ESPECIAL CONTADURÍA GENERAL DE LA NACIÓN</t>
  </si>
  <si>
    <t xml:space="preserve">SUPERINTENDENCIA DE LA ECONOMÍA SOLIDARIA</t>
  </si>
  <si>
    <t xml:space="preserve">UNIDAD ADMINISTRATIVA ESPECIAL DIRECCIÓN DE IMPUESTOS Y ADUANAS NACIONALES</t>
  </si>
  <si>
    <t xml:space="preserve">UNIDAD DE INFORMACIÓN Y ANÁLISIS FINANCIERO</t>
  </si>
  <si>
    <t xml:space="preserve">UNIDAD ADMINISTRATIVA ESPECIAL DE GESTIÓN  PENSIONAL Y CONTRIBUCIONES PARAFISCALES DE LA PROTECCIÓN SOCIAL (UGPPP)</t>
  </si>
  <si>
    <t xml:space="preserve">FONDO ADAPTACIÓN</t>
  </si>
  <si>
    <t xml:space="preserve">Servicio de la deuda pública nacional</t>
  </si>
  <si>
    <t xml:space="preserve">SERVICIO DE LA DEUDA PÚBLICA NACIONAL</t>
  </si>
  <si>
    <t xml:space="preserve">Defensa y Policía</t>
  </si>
  <si>
    <t xml:space="preserve">INSTITUTO CASAS FISCALES DEL EJÉRCITO</t>
  </si>
  <si>
    <t xml:space="preserve">CAJA DE SUELDOS DE RETIRO DE LA POLICÍA NACIONAL</t>
  </si>
  <si>
    <t xml:space="preserve">FONDO ROTATORIO DE LA POLICÍA</t>
  </si>
  <si>
    <t xml:space="preserve">AGENCIA LOGÍSTICA DE LAS FUERZAS MILITARES</t>
  </si>
  <si>
    <t xml:space="preserve">POLICÍA NACIONAL</t>
  </si>
  <si>
    <t xml:space="preserve">Agricultura y desarrollo rural</t>
  </si>
  <si>
    <t xml:space="preserve">Salud y protección social</t>
  </si>
  <si>
    <t xml:space="preserve">MINISTERIO DE SALUD Y PROTECCIÓN SOCIAL</t>
  </si>
  <si>
    <t xml:space="preserve">FONDO DE PREVISIÓN SOCIAL DEL CONGRESO </t>
  </si>
  <si>
    <t xml:space="preserve">FONDO PASIVO SOCIAL DE FERROCARRILES NACIONALES DE COLOMBIA </t>
  </si>
  <si>
    <t xml:space="preserve">MINISTERIO DE MINAS Y ENERGÍA</t>
  </si>
  <si>
    <t xml:space="preserve">UNIDAD DE PLANEACION MINERO ENERGÉTICA - UPME</t>
  </si>
  <si>
    <t xml:space="preserve">INSTITUTO DE PLANIFICACIÓN Y PROMOCIÓN DE SOLUCIONES  ENERGÉTICAS PARA LAS ZONAS NO INTERCONECTADAS - IPSE</t>
  </si>
  <si>
    <t xml:space="preserve">MINISTERIO DE EDUCACIÓN NACIONAL</t>
  </si>
  <si>
    <t xml:space="preserve">ESCUELA TECNOLÓGICA INSTITUTO TÉCNICO CENTRAL</t>
  </si>
  <si>
    <t xml:space="preserve">INSTITUTO NACIONAL DE FORMACIÓN TÉCNICA PROFESIONAL DE SAN ANDRES Y PROVIDENCIA</t>
  </si>
  <si>
    <t xml:space="preserve">INSTITUTO NACIONAL DE FORMACIÓN TÉCNICA PROFESIONAL DE SAN JUAN DEL CESAR</t>
  </si>
  <si>
    <t xml:space="preserve">INSTITUTO TOLIMENSE DE FORMACIÓN TÉCNICA PROFESIONAL</t>
  </si>
  <si>
    <t xml:space="preserve">INSTITUTO TÉCNICO NACIONAL DE COMERCIO "SIMÓN RODRÍGUEZ" DE CALI</t>
  </si>
  <si>
    <t xml:space="preserve">UNIDAD ADMINISTRATIVA ESPECIAL ALIMENTACIÓN ESCOLAR</t>
  </si>
  <si>
    <t xml:space="preserve">Tecnologías de la información y las comunicaciones</t>
  </si>
  <si>
    <t xml:space="preserve">MINISTERIO DE TECNOLOGÍAS DE LA INFORMACIÓN Y LAS COMUNICACIONES</t>
  </si>
  <si>
    <t xml:space="preserve">UNIDAD ADMINISTRATIVA ESPECIAL COMISIÓN DE REGULACIÓN DE LAS COMUNICACIONES </t>
  </si>
  <si>
    <t xml:space="preserve">CORPORACIÓN AGENCIA NACIONAL DE GOBIERNO DIGITAL - AND</t>
  </si>
  <si>
    <t xml:space="preserve">INSTITUTO NACIONAL DE VÍAS</t>
  </si>
  <si>
    <t xml:space="preserve">UNIDAD ADMINISTRATIVA ESPECIAL DE LA AERONÁUTICA CIVIL</t>
  </si>
  <si>
    <t xml:space="preserve">UNIDAD DE PLANEACIÓN DEL SECTOR DE INFRAESTRUCTURA DE TRANSPORTE</t>
  </si>
  <si>
    <t xml:space="preserve">COMISIÓN DE REGULACIÓN DE INFRAESTRUCTURA Y TRANSPORTE</t>
  </si>
  <si>
    <t xml:space="preserve">Organismos de control</t>
  </si>
  <si>
    <t xml:space="preserve">PROCURADURÍA GENERAL DE LA NACIÓN</t>
  </si>
  <si>
    <t xml:space="preserve">DEFENSORÍA DEL PUEBLO</t>
  </si>
  <si>
    <t xml:space="preserve">CONTRALORÍA GENERAL DE LA REPÚBLICA</t>
  </si>
  <si>
    <t xml:space="preserve">FONDO DE BIENESTAR SOCIAL DE LA CONTRALORÍA GENERAL DE LA REPÚBLICA</t>
  </si>
  <si>
    <t xml:space="preserve">AUDITORÍA GENERAL DE LA REPUBLICA</t>
  </si>
  <si>
    <t xml:space="preserve">REGISTRADURÍA NACIONAL DEL ESTADO CIVIL</t>
  </si>
  <si>
    <t xml:space="preserve">FONDO ROTATORIO DE LA REGISTRADURÍA</t>
  </si>
  <si>
    <t xml:space="preserve">FONDO SOCIAL DE VIVIENDA DE LA REGISTRADURÍA NACIONAL DEL ESTADO CIVIL</t>
  </si>
  <si>
    <t xml:space="preserve">CONSEJO NACIONAL ELECTORAL</t>
  </si>
  <si>
    <t xml:space="preserve">FISCALÍA GENERAL DE LA NACIÓN</t>
  </si>
  <si>
    <t xml:space="preserve">FONDO ESPECIAL PARA LA ADMINISTRACIÓN DE BIENES DE LA FISCALÍA GENERAL DE LA NACIÓN</t>
  </si>
  <si>
    <t xml:space="preserve">Ambiente y desarrollo sostenible</t>
  </si>
  <si>
    <t xml:space="preserve">INSTITUTO DE HIDROLOGÍA, METEOROLOGÍA Y ESTUDIOS AMBIENTALES- IDEAM</t>
  </si>
  <si>
    <t xml:space="preserve">CORPORACIÓN AUTÓNOMA REGIONAL DE LOS VALLES DEL SINÚ Y SAN JORGE (CVS)</t>
  </si>
  <si>
    <t xml:space="preserve">CORPORACIÓN AUTÓNOMA REGIONAL DEL QUINDÍO (CRQ)</t>
  </si>
  <si>
    <t xml:space="preserve">CORPORACIÓN PARA EL DESARROLLO SOSTENIBLE DEL URABÁ (CORPOURABÁ)</t>
  </si>
  <si>
    <t xml:space="preserve">CORPORACIÓN AUTÓNOMA REGIONAL DE CALDAS (CORPOCALDAS)</t>
  </si>
  <si>
    <t xml:space="preserve">CORPORACIÓN AUTÓNOMA REGIONAL PARA EL DESARROLLO SOSTENIBLE DEL CHOCO (CODECHOCO)</t>
  </si>
  <si>
    <t xml:space="preserve">CORPORACIÓN AUTÓNOMA REGIONAL PARA LA DEFENSA DE LA MESETA DE BUCARAMANGA (CDMB)</t>
  </si>
  <si>
    <t xml:space="preserve">CORPORACIÓN AUTÓNOMA REGIONAL DEL TOLIMA (CORTOLIMA)</t>
  </si>
  <si>
    <t xml:space="preserve">CORPORACIÓN AUTÓNOMA REGIONAL DE RISARALDA (CARDER)</t>
  </si>
  <si>
    <t xml:space="preserve">CORPORACIÓN AUTÓNOMA REGIONAL DE NARIÑO (CORPONARIÑO)</t>
  </si>
  <si>
    <t xml:space="preserve">CORPORACIÓN AUTÓNOMA REGIONAL DE LA FRONTERA NORORIENTAL (CORPONOR)</t>
  </si>
  <si>
    <t xml:space="preserve">CORPORACIÓN AUTÓNOMA REGIONAL DE LA  GUAJIRA (CORPOGUAJIRA)</t>
  </si>
  <si>
    <t xml:space="preserve">CORPORACIÓN AUTÓNOMA REGIONAL DEL CESAR (CORPOCESAR)</t>
  </si>
  <si>
    <t xml:space="preserve">CORPORACIÓN AUTÓNOMA REGIONAL DEL CAUCA (CRC)</t>
  </si>
  <si>
    <t xml:space="preserve">CORPORACIÓN AUTÓNOMA REGIONAL DEL MAGDALENA (CORPAMAG)</t>
  </si>
  <si>
    <t xml:space="preserve">CORPORACIÓN PARA EL DESARROLLO SOSTENIBLE DEL SUR DE LA AMAZONIA (CORPOAMAZONIA)</t>
  </si>
  <si>
    <t xml:space="preserve">CORPORACIÓN  PARA EL DESARROLLO SOSTENIBLE DEL NORTE Y ORIENTE DE LA AMAZONIA (CDA)</t>
  </si>
  <si>
    <t xml:space="preserve">CORPORACIÓN PARA EL DESARROLLO SOSTENIBLE DEL ARCHIPIÉLAGO DE SAN ANDRES, PROVIDENCIA Y SANTA CATALINA (CORALINA)</t>
  </si>
  <si>
    <t xml:space="preserve">CORPORACIÓN PARA EL DESARROLLO SOSTENIBLE DEL ÁREA DE MANEJO ESPECIAL LA MACARENA (CORMACARENA)</t>
  </si>
  <si>
    <t xml:space="preserve">CORPORACIÓN  PARA EL DESARROLLO SOSTENIBLE DE LA MOJANA Y EL SAN JORGE (CORPOMOJANA)</t>
  </si>
  <si>
    <t xml:space="preserve">CORPORACIÓN AUTÓNOMA REGIONAL DE LA ORINOQUIA (CORPORINOQUIA)</t>
  </si>
  <si>
    <t xml:space="preserve">CORPORACIÓN AUTÓNOMA REGIONAL DE SUCRE (CARSUCRE)</t>
  </si>
  <si>
    <t xml:space="preserve">CORPORACIÓN AUTÓNOMA REGIONAL DEL ALTO MAGDALENA (CAM)</t>
  </si>
  <si>
    <t xml:space="preserve">CORPORACIÓN AUTÓNOMA REGIONAL DEL CENTRO DE ANTIOQUIA (CORANTIOQUIA)</t>
  </si>
  <si>
    <t xml:space="preserve">CORPORACIÓN AUTÓNOMA REGIONAL DEL ATLÁNTICO (CRA)</t>
  </si>
  <si>
    <t xml:space="preserve">CORPORACIÓN AUTÓNOMA REGIONAL DE SANTANDER (CAS)</t>
  </si>
  <si>
    <t xml:space="preserve">CORPORACIÓN AUTÓNOMA REGIONAL DE BOYACÁ (CORPOBOYACÁ)</t>
  </si>
  <si>
    <t xml:space="preserve">CORPORACIÓN AUTÓNOMA REGIONAL DE CHIVOR (CORPOCHIVOR)</t>
  </si>
  <si>
    <t xml:space="preserve">CORPORACIÓN AUTÓNOMA REGIONAL DEL GUAVIO (CORPOGUAVIO)</t>
  </si>
  <si>
    <t xml:space="preserve">CORPORACIÓN AUTÓNOMA REGIONAL DEL CANAL DEL DIQUE (CARDIQUE)</t>
  </si>
  <si>
    <t xml:space="preserve">CORPORACIÓN AUTÓNOMA REGIONAL DEL SUR DE BOLÍVAR (CSB)</t>
  </si>
  <si>
    <t xml:space="preserve">Ministerio de las culturas, las y los saberes</t>
  </si>
  <si>
    <t xml:space="preserve">MINISTERIO DE LAS CULTURAS, LAS ARTES Y LOS SABERES</t>
  </si>
  <si>
    <t xml:space="preserve">ARCHIVO GENERAL DE LA NACIÓN</t>
  </si>
  <si>
    <t xml:space="preserve">INSTITUTO COLOMBIANO DE ANTROPOLOGÍA E HISTORIA</t>
  </si>
  <si>
    <t xml:space="preserve">Comercio, industria y turismo</t>
  </si>
  <si>
    <t xml:space="preserve">UNIDAD ADMINISTRATIVA ESPECIAL DEL SERVICIO PÚBLICO DE EMPLEO</t>
  </si>
  <si>
    <t xml:space="preserve">DIRECCIÓN NACIONAL DEL DERECHO DE AUTOR</t>
  </si>
  <si>
    <t xml:space="preserve">CORPORACIÓN NACIONAL PARA LA RECONSTRUCCIÓN DE LA CUENCA DEL RIO PÁEZ Y ZONAS ALEDAÑAS NASA KI WE</t>
  </si>
  <si>
    <t xml:space="preserve">UNIDAD NACIONAL DE PROTECCIÓN - UNP</t>
  </si>
  <si>
    <t xml:space="preserve">DIRECCIÓN NACIONAL DE BOMBEROS</t>
  </si>
  <si>
    <t xml:space="preserve">Ciencia, Tecnología e Innovación</t>
  </si>
  <si>
    <t xml:space="preserve">MINISTERIO DE CIENCIA, TECNOLOGÍA E INNOVACIÓN</t>
  </si>
  <si>
    <t xml:space="preserve">Vivienda, Ciudad y Territorio</t>
  </si>
  <si>
    <t xml:space="preserve">Inclusión Social y Reconciliación</t>
  </si>
  <si>
    <t xml:space="preserve">UNIDAD DE ATENCIÓN Y REPARACIÓN INTEGRAL A LAS VÍCTIMAS</t>
  </si>
  <si>
    <t xml:space="preserve">Inteligencia</t>
  </si>
  <si>
    <t xml:space="preserve">Deporte y Recreación</t>
  </si>
  <si>
    <t xml:space="preserve">Sistema Integral de Verdad, Justicia, Reparación y No Repetición</t>
  </si>
  <si>
    <t xml:space="preserve">UNIDAD DE BÚSQUEDA DE PERSONAS DADAS POR DESAPARECIDAS EN EL CONTEXTO Y EN RAZÓN DEL CONFLICTO ARMADO (UBPD)</t>
  </si>
  <si>
    <t xml:space="preserve">Igualdad y Equidad</t>
  </si>
  <si>
    <t xml:space="preserve">4601</t>
  </si>
  <si>
    <t xml:space="preserve">MINISTERIO DE IGUALDAD Y EQUIDAD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</si>
</sst>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_(\$* #,##0.00_);_(\$* \(#,##0.00\);_(\$* \-??_);_(@_)"/>
    <numFmt numFmtId="167" formatCode="_(\$* #,##0_);_(\$* \(#,##0\);_(\$* \-??_);_(@_)"/>
    <numFmt numFmtId="168" formatCode="_-* #,##0.00_-;\-* #,##0.00_-;_-* \-??_-;_-@_-"/>
    <numFmt numFmtId="169" formatCode="_-* #,##0_-;\-* #,##0_-;_-* \-??_-;_-@_-"/>
    <numFmt numFmtId="170" formatCode="#,##0"/>
    <numFmt numFmtId="171" formatCode="_-&quot;$ &quot;* #,##0_-;&quot;-$ &quot;* #,##0_-;_-&quot;$ &quot;* \-_-;_-@_-"/>
    <numFmt numFmtId="172" formatCode="[$$-240A]\ #,##0"/>
    <numFmt numFmtId="173" formatCode="General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.5"/>
      <color rgb="FF000000"/>
      <name val="Arial Narrow"/>
      <family val="2"/>
      <charset val="1"/>
    </font>
    <font>
      <sz val="11.5"/>
      <color rgb="FF000000"/>
      <name val="Arial Narrow"/>
      <family val="2"/>
      <charset val="1"/>
    </font>
    <font>
      <sz val="11.5"/>
      <name val="Arial Narrow"/>
      <family val="2"/>
      <charset val="1"/>
    </font>
    <font>
      <b val="true"/>
      <sz val="11.5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1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3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9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2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7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7" fontId="7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2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7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6" fillId="3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7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0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2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7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6" fillId="3" borderId="18" xfId="17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 readingOrder="1"/>
      <protection locked="true" hidden="false"/>
    </xf>
    <xf numFmtId="164" fontId="7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8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9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7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1" fontId="7" fillId="2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22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2" borderId="1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3" borderId="1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2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2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3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2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8"/>
  <sheetViews>
    <sheetView showFormulas="false" showGridLines="true" showRowColHeaders="true" showZeros="true" rightToLeft="false" tabSelected="true" showOutlineSymbols="true" defaultGridColor="true" view="normal" topLeftCell="A1" colorId="64" zoomScale="59" zoomScaleNormal="59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A1" activeCellId="0" sqref="A1:E2"/>
    </sheetView>
  </sheetViews>
  <sheetFormatPr defaultColWidth="11"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8.75"/>
    <col collapsed="false" customWidth="true" hidden="false" outlineLevel="0" max="3" min="3" style="2" width="15.75"/>
    <col collapsed="false" customWidth="true" hidden="false" outlineLevel="0" max="4" min="4" style="3" width="64.87"/>
    <col collapsed="false" customWidth="true" hidden="false" outlineLevel="0" max="5" min="5" style="3" width="31.63"/>
    <col collapsed="false" customWidth="true" hidden="false" outlineLevel="0" max="6" min="6" style="4" width="31.63"/>
    <col collapsed="false" customWidth="true" hidden="false" outlineLevel="0" max="7" min="7" style="4" width="30.25"/>
    <col collapsed="false" customWidth="true" hidden="false" outlineLevel="0" max="8" min="8" style="4" width="28.12"/>
    <col collapsed="false" customWidth="true" hidden="false" outlineLevel="0" max="9" min="9" style="4" width="30.75"/>
    <col collapsed="false" customWidth="true" hidden="false" outlineLevel="0" max="13" min="10" style="4" width="26.88"/>
    <col collapsed="false" customWidth="true" hidden="false" outlineLevel="0" max="14" min="14" style="4" width="32.51"/>
    <col collapsed="false" customWidth="true" hidden="false" outlineLevel="0" max="15" min="15" style="4" width="31.11"/>
    <col collapsed="false" customWidth="true" hidden="false" outlineLevel="0" max="16" min="16" style="4" width="29.12"/>
    <col collapsed="false" customWidth="true" hidden="false" outlineLevel="0" max="17" min="17" style="4" width="31.25"/>
    <col collapsed="false" customWidth="true" hidden="false" outlineLevel="0" max="18" min="18" style="5" width="34.75"/>
    <col collapsed="false" customWidth="true" hidden="false" outlineLevel="0" max="19" min="19" style="5" width="32.63"/>
    <col collapsed="false" customWidth="true" hidden="false" outlineLevel="0" max="20" min="20" style="5" width="31.63"/>
    <col collapsed="false" customWidth="true" hidden="false" outlineLevel="0" max="21" min="21" style="5" width="30.13"/>
    <col collapsed="false" customWidth="true" hidden="false" outlineLevel="0" max="22" min="22" style="5" width="33.37"/>
    <col collapsed="false" customWidth="true" hidden="false" outlineLevel="0" max="23" min="23" style="5" width="32.63"/>
    <col collapsed="false" customWidth="true" hidden="false" outlineLevel="0" max="24" min="24" style="5" width="29"/>
    <col collapsed="false" customWidth="true" hidden="false" outlineLevel="0" max="25" min="25" style="5" width="31.37"/>
    <col collapsed="false" customWidth="true" hidden="false" outlineLevel="0" max="26" min="26" style="4" width="28.75"/>
    <col collapsed="false" customWidth="true" hidden="false" outlineLevel="0" max="27" min="27" style="4" width="30.5"/>
    <col collapsed="false" customWidth="true" hidden="false" outlineLevel="0" max="28" min="28" style="4" width="25.25"/>
    <col collapsed="false" customWidth="true" hidden="false" outlineLevel="0" max="29" min="29" style="4" width="32.37"/>
    <col collapsed="false" customWidth="false" hidden="false" outlineLevel="0" max="16384" min="30" style="4" width="11"/>
  </cols>
  <sheetData>
    <row r="1" s="13" customFormat="true" ht="40.5" hidden="false" customHeight="tru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/>
      <c r="H1" s="8"/>
      <c r="I1" s="8"/>
      <c r="J1" s="9" t="s">
        <v>6</v>
      </c>
      <c r="K1" s="9"/>
      <c r="L1" s="9"/>
      <c r="M1" s="9"/>
      <c r="N1" s="10" t="s">
        <v>7</v>
      </c>
      <c r="O1" s="10"/>
      <c r="P1" s="10"/>
      <c r="Q1" s="10"/>
      <c r="R1" s="11" t="s">
        <v>8</v>
      </c>
      <c r="S1" s="11"/>
      <c r="T1" s="11"/>
      <c r="U1" s="11"/>
      <c r="V1" s="12" t="s">
        <v>9</v>
      </c>
      <c r="W1" s="12"/>
      <c r="X1" s="12"/>
      <c r="Y1" s="12"/>
    </row>
    <row r="2" s="13" customFormat="true" ht="41.25" hidden="false" customHeight="true" outlineLevel="0" collapsed="false">
      <c r="A2" s="6"/>
      <c r="B2" s="6"/>
      <c r="C2" s="14"/>
      <c r="D2" s="14"/>
      <c r="E2" s="14"/>
      <c r="F2" s="15" t="s">
        <v>10</v>
      </c>
      <c r="G2" s="16" t="s">
        <v>11</v>
      </c>
      <c r="H2" s="16" t="s">
        <v>12</v>
      </c>
      <c r="I2" s="17" t="s">
        <v>13</v>
      </c>
      <c r="J2" s="18" t="s">
        <v>10</v>
      </c>
      <c r="K2" s="19" t="s">
        <v>11</v>
      </c>
      <c r="L2" s="19" t="s">
        <v>14</v>
      </c>
      <c r="M2" s="20" t="s">
        <v>15</v>
      </c>
      <c r="N2" s="21" t="s">
        <v>10</v>
      </c>
      <c r="O2" s="22" t="s">
        <v>11</v>
      </c>
      <c r="P2" s="22" t="s">
        <v>14</v>
      </c>
      <c r="Q2" s="23" t="s">
        <v>15</v>
      </c>
      <c r="R2" s="24" t="s">
        <v>10</v>
      </c>
      <c r="S2" s="25" t="s">
        <v>11</v>
      </c>
      <c r="T2" s="25" t="s">
        <v>14</v>
      </c>
      <c r="U2" s="26" t="s">
        <v>15</v>
      </c>
      <c r="V2" s="27" t="s">
        <v>10</v>
      </c>
      <c r="W2" s="28" t="s">
        <v>11</v>
      </c>
      <c r="X2" s="28" t="s">
        <v>12</v>
      </c>
      <c r="Y2" s="29" t="s">
        <v>13</v>
      </c>
    </row>
    <row r="3" s="13" customFormat="true" ht="27.75" hidden="false" customHeight="true" outlineLevel="0" collapsed="false">
      <c r="A3" s="30" t="s">
        <v>13</v>
      </c>
      <c r="B3" s="30"/>
      <c r="C3" s="30"/>
      <c r="D3" s="30"/>
      <c r="E3" s="31"/>
      <c r="F3" s="32" t="n">
        <f aca="false">F4+F6+F13+F17+F21+F24+F28+F34+F43+F45+F57+F59+F66+F73+F80+F91+F98+F107+F110+F113+F115+F120+F124+F158+F163+F165+F171+F176+F182+F184+F186+F189+F194+F196+F198</f>
        <v>253409068547991</v>
      </c>
      <c r="G3" s="33" t="n">
        <f aca="false">G4+G6+G13+G17+G21+G24+G28+G34+G43+G45+G57+G59+G66+G73+G80+G91+G98+G107+G110+G113+G115+G120+G124+G158+G163+G165+G171+G176+G182+G184+G186+G189+G194+G196+G198</f>
        <v>77997998934296</v>
      </c>
      <c r="H3" s="33" t="n">
        <f aca="false">H4+H6+H13+H17+H21+H24+H28+H34+H43+H45+H57+H59+H66+H73+H80+H91+H98+H107+H110+H113+H115+H120+H124+H158+H163+H165+H171+H176+H182+H184+H186+H189+H194+H196+H198</f>
        <v>74222232517713</v>
      </c>
      <c r="I3" s="34" t="n">
        <f aca="false">I4+I6+I13+I17+I21+I24+I28+I34+I43+I45+I57+I59+I66+I73+I80+I91+I98+I107+I110+I113+I115+I120+I124+I158+I163+I165+I171+I176+I182+I184+I186+I189+I194+I196+I198</f>
        <v>405629300000000</v>
      </c>
      <c r="J3" s="35" t="n">
        <f aca="false">J4+J6+J13+J17+J21+J24+J28+J34+J43+J45+J57+J59+J66+J73+J80+J91+J98+J107+J110+J113+J115+J120+J124+J158+J163+J165+J171+J176+J182+J184+J186+J189+J194+J196+J198</f>
        <v>7404486959000</v>
      </c>
      <c r="K3" s="36" t="n">
        <f aca="false">K4+K6+K13+K17+K21+K24+K28+K34+K43+K45+K57+K59+K66+K73+K80+K91+K98+K107+K110+K113+K115+K120+K124+K158+K163+K165+K171+K176+K182+K184+K186+K189+K194+K196+K198</f>
        <v>500000000000</v>
      </c>
      <c r="L3" s="36" t="n">
        <f aca="false">L4+L6+L13+L17+L21+L24+L28+L34+L43+L45+L57+L59+L66+L73+L80+L91+L98+L107+L110+L113+L115+L120+L124+L158+L163+L165+L171+L176+L182+L184+L186+L189+L194+L196+L198</f>
        <v>9024918620855</v>
      </c>
      <c r="M3" s="37" t="n">
        <f aca="false">M4+M6+M13+M17+M21+M24+M28+M34+M43+M45+M57+M59+M66+M73+M80+M91+M98+M107+M110+M113+M115+M120+M124+M158+M163+M165+M171+M176+M182+M184+M186+M189+M194+M196+M198</f>
        <v>16929405579855</v>
      </c>
      <c r="N3" s="38" t="n">
        <f aca="false">F3+J3</f>
        <v>260813555506991</v>
      </c>
      <c r="O3" s="39" t="n">
        <f aca="false">G3+K3</f>
        <v>78497998934296</v>
      </c>
      <c r="P3" s="39" t="n">
        <f aca="false">L3+H3</f>
        <v>83247151138568</v>
      </c>
      <c r="Q3" s="40" t="n">
        <f aca="false">I3+M3</f>
        <v>422558705579855</v>
      </c>
      <c r="R3" s="41" t="n">
        <f aca="false">N3*1.092</f>
        <v>284808402613634</v>
      </c>
      <c r="S3" s="41" t="n">
        <f aca="false">O3*1.092</f>
        <v>85719814836251.2</v>
      </c>
      <c r="T3" s="41" t="n">
        <f aca="false">P3*1.092</f>
        <v>90905889043316.3</v>
      </c>
      <c r="U3" s="41" t="n">
        <f aca="false">Q3*1.092</f>
        <v>461434106493202</v>
      </c>
      <c r="V3" s="32" t="n">
        <f aca="false">V4+V6+V13+V17+V21+V24+V28+V34+V43+V45+V57+V59+V66+V73+V80+V91+V98+V107+V110+V113+V115+V120+V124+V158+V163+V165+V171+V176+V182+V184+V186+V189+V194+V196+V198</f>
        <v>310250625005706</v>
      </c>
      <c r="W3" s="33" t="n">
        <f aca="false">W4+W6+W13+W17+W21+W24+W28+W34+W43+W45+W57+W59+W66+W73+W80+W91+W98+W107+W110+W113+W115+W120+W124+W158+W163+W165+W171+W176+W182+W184+W186+W189+W194+W196+W198</f>
        <v>94521245425669</v>
      </c>
      <c r="X3" s="33" t="n">
        <f aca="false">X4+X6+X13+X17+X21+X24+X28+X34+X43+X45+X57+X59+X66+X73+X80+X91+X98+X107+X110+X113+X115+X120+X124+X158+X163+X165+X171+X176+X182+X184+X186+X189+X194+X196+X198</f>
        <v>97747160366882</v>
      </c>
      <c r="Y3" s="42" t="n">
        <f aca="false">Y4+Y6+Y13+Y17+Y21+Y24+Y28+Y34+Y43+Y45+Y57+Y59+Y66+Y73+Y80+Y91+Y98+Y107+Y110+Y113+Y115+Y120+Y124+Y158+Y163+Y165+Y171+Y176+Y182+Y184+Y186+Y189+Y194+Y196+Y198</f>
        <v>502596833224189</v>
      </c>
    </row>
    <row r="4" s="13" customFormat="true" ht="27.75" hidden="false" customHeight="true" outlineLevel="0" collapsed="false">
      <c r="A4" s="43" t="s">
        <v>16</v>
      </c>
      <c r="B4" s="44" t="s">
        <v>17</v>
      </c>
      <c r="C4" s="44"/>
      <c r="D4" s="45"/>
      <c r="E4" s="45"/>
      <c r="F4" s="46" t="n">
        <f aca="false">SUM(F5)</f>
        <v>746174000000</v>
      </c>
      <c r="G4" s="46" t="n">
        <f aca="false">SUM(G5)</f>
        <v>4568563867</v>
      </c>
      <c r="H4" s="46" t="n">
        <f aca="false">SUM(H5)</f>
        <v>194516725483</v>
      </c>
      <c r="I4" s="46" t="n">
        <f aca="false">SUM(I5)</f>
        <v>945259289350</v>
      </c>
      <c r="J4" s="47" t="n">
        <f aca="false">SUM(J5)</f>
        <v>10000000000</v>
      </c>
      <c r="K4" s="48" t="n">
        <f aca="false">SUM(K5)</f>
        <v>0</v>
      </c>
      <c r="L4" s="48" t="n">
        <f aca="false">SUM(L5)</f>
        <v>82000000000</v>
      </c>
      <c r="M4" s="49" t="n">
        <f aca="false">SUM(M5)</f>
        <v>92000000000</v>
      </c>
      <c r="N4" s="50" t="n">
        <f aca="false">SUM(N5)</f>
        <v>756174000000</v>
      </c>
      <c r="O4" s="51" t="n">
        <f aca="false">SUM(O5)</f>
        <v>4568563867</v>
      </c>
      <c r="P4" s="51" t="n">
        <f aca="false">SUM(P5)</f>
        <v>276516725483</v>
      </c>
      <c r="Q4" s="51" t="n">
        <f aca="false">SUM(Q5)</f>
        <v>1037259289350</v>
      </c>
      <c r="R4" s="47" t="n">
        <f aca="false">N4*1.092</f>
        <v>825742008000</v>
      </c>
      <c r="S4" s="48" t="n">
        <f aca="false">O4*1.092</f>
        <v>4988871742.764</v>
      </c>
      <c r="T4" s="48" t="n">
        <f aca="false">P4*1.092</f>
        <v>301956264227.436</v>
      </c>
      <c r="U4" s="49" t="n">
        <f aca="false">Q4*1.092</f>
        <v>1132687143970.2</v>
      </c>
      <c r="V4" s="51" t="n">
        <f aca="false">SUM(V5)</f>
        <v>901360000000</v>
      </c>
      <c r="W4" s="51" t="n">
        <f aca="false">SUM(W5)</f>
        <v>1106000000</v>
      </c>
      <c r="X4" s="51" t="n">
        <f aca="false">SUM(X5)</f>
        <v>135000000000</v>
      </c>
      <c r="Y4" s="52" t="n">
        <f aca="false">SUM(Y5)</f>
        <v>1037466000000</v>
      </c>
    </row>
    <row r="5" customFormat="false" ht="17.25" hidden="false" customHeight="false" outlineLevel="0" collapsed="false">
      <c r="A5" s="53"/>
      <c r="B5" s="54"/>
      <c r="C5" s="55" t="s">
        <v>18</v>
      </c>
      <c r="D5" s="56" t="s">
        <v>19</v>
      </c>
      <c r="E5" s="56"/>
      <c r="F5" s="57" t="n">
        <v>746174000000</v>
      </c>
      <c r="G5" s="58" t="n">
        <v>4568563867</v>
      </c>
      <c r="H5" s="58" t="n">
        <v>194516725483</v>
      </c>
      <c r="I5" s="58" t="n">
        <v>945259289350</v>
      </c>
      <c r="J5" s="59" t="n">
        <v>10000000000</v>
      </c>
      <c r="K5" s="60"/>
      <c r="L5" s="60" t="n">
        <v>82000000000</v>
      </c>
      <c r="M5" s="61" t="n">
        <f aca="false">J5+K5+L5</f>
        <v>92000000000</v>
      </c>
      <c r="N5" s="57" t="n">
        <f aca="false">F5+J5</f>
        <v>756174000000</v>
      </c>
      <c r="O5" s="58" t="n">
        <f aca="false">G5+K5</f>
        <v>4568563867</v>
      </c>
      <c r="P5" s="58" t="n">
        <f aca="false">L5+H5</f>
        <v>276516725483</v>
      </c>
      <c r="Q5" s="58" t="n">
        <f aca="false">I5+M5</f>
        <v>1037259289350</v>
      </c>
      <c r="R5" s="59" t="n">
        <f aca="false">N5*1.092</f>
        <v>825742008000</v>
      </c>
      <c r="S5" s="60" t="n">
        <f aca="false">O5*1.092</f>
        <v>4988871742.764</v>
      </c>
      <c r="T5" s="60" t="n">
        <f aca="false">P5*1.092</f>
        <v>301956264227.436</v>
      </c>
      <c r="U5" s="61" t="n">
        <f aca="false">Q5*1.092</f>
        <v>1132687143970.2</v>
      </c>
      <c r="V5" s="62" t="n">
        <v>901360000000</v>
      </c>
      <c r="W5" s="62" t="n">
        <v>1106000000</v>
      </c>
      <c r="X5" s="62" t="n">
        <v>135000000000</v>
      </c>
      <c r="Y5" s="63" t="n">
        <f aca="false">V5+W5+X5</f>
        <v>1037466000000</v>
      </c>
      <c r="Z5" s="13"/>
    </row>
    <row r="6" s="73" customFormat="true" ht="34.3" hidden="false" customHeight="false" outlineLevel="0" collapsed="false">
      <c r="A6" s="64" t="s">
        <v>20</v>
      </c>
      <c r="B6" s="65" t="s">
        <v>21</v>
      </c>
      <c r="C6" s="66"/>
      <c r="D6" s="67"/>
      <c r="E6" s="67"/>
      <c r="F6" s="46" t="n">
        <f aca="false">SUM(F7:F12)</f>
        <v>1565291000000</v>
      </c>
      <c r="G6" s="46" t="n">
        <f aca="false">SUM(G7:G12)</f>
        <v>6872725700</v>
      </c>
      <c r="H6" s="46" t="n">
        <f aca="false">SUM(H7:H12)</f>
        <v>512468365404</v>
      </c>
      <c r="I6" s="46" t="n">
        <f aca="false">SUM(I7:I12)</f>
        <v>2084632091104</v>
      </c>
      <c r="J6" s="68" t="n">
        <f aca="false">SUM(J7:J12)</f>
        <v>319500000000</v>
      </c>
      <c r="K6" s="69" t="n">
        <f aca="false">SUM(K7:K12)</f>
        <v>0</v>
      </c>
      <c r="L6" s="69" t="n">
        <f aca="false">SUM(L7:L12)</f>
        <v>-27986379145</v>
      </c>
      <c r="M6" s="70" t="n">
        <f aca="false">SUM(M7:M12)</f>
        <v>291513620855</v>
      </c>
      <c r="N6" s="71" t="n">
        <f aca="false">SUM(N7:N12)</f>
        <v>1884791000000</v>
      </c>
      <c r="O6" s="46" t="n">
        <f aca="false">SUM(O7:O12)</f>
        <v>6872725700</v>
      </c>
      <c r="P6" s="46" t="n">
        <f aca="false">SUM(P7:P12)</f>
        <v>484481986259</v>
      </c>
      <c r="Q6" s="46" t="n">
        <f aca="false">SUM(Q7:Q12)</f>
        <v>2376145711959</v>
      </c>
      <c r="R6" s="68" t="n">
        <f aca="false">N6*1.092</f>
        <v>2058191772000</v>
      </c>
      <c r="S6" s="69" t="n">
        <f aca="false">O6*1.092</f>
        <v>7505016464.4</v>
      </c>
      <c r="T6" s="69" t="n">
        <f aca="false">P6*1.092</f>
        <v>529054328994.828</v>
      </c>
      <c r="U6" s="70" t="n">
        <f aca="false">Q6*1.092</f>
        <v>2594751117459.23</v>
      </c>
      <c r="V6" s="46" t="n">
        <f aca="false">SUM(V7:V12)</f>
        <v>1912003000000</v>
      </c>
      <c r="W6" s="46" t="n">
        <f aca="false">SUM(W7:W12)</f>
        <v>0</v>
      </c>
      <c r="X6" s="46" t="n">
        <f aca="false">SUM(X7:X12)</f>
        <v>470141926637</v>
      </c>
      <c r="Y6" s="72" t="n">
        <f aca="false">SUM(Y7:Y12)</f>
        <v>2382144926637</v>
      </c>
      <c r="Z6" s="4"/>
    </row>
    <row r="7" customFormat="false" ht="16.4" hidden="false" customHeight="false" outlineLevel="0" collapsed="false">
      <c r="A7" s="64"/>
      <c r="B7" s="65"/>
      <c r="C7" s="74" t="s">
        <v>22</v>
      </c>
      <c r="D7" s="75" t="s">
        <v>23</v>
      </c>
      <c r="E7" s="75"/>
      <c r="F7" s="57" t="n">
        <v>607258000000</v>
      </c>
      <c r="G7" s="58" t="n">
        <v>599995030</v>
      </c>
      <c r="H7" s="58" t="n">
        <v>265785232950</v>
      </c>
      <c r="I7" s="58" t="n">
        <v>873643227980</v>
      </c>
      <c r="J7" s="59" t="n">
        <v>109500000000</v>
      </c>
      <c r="K7" s="60"/>
      <c r="L7" s="60" t="n">
        <v>-82986379145</v>
      </c>
      <c r="M7" s="61" t="n">
        <f aca="false">J7+K7+L7</f>
        <v>26513620855</v>
      </c>
      <c r="N7" s="57" t="n">
        <f aca="false">F7+J7</f>
        <v>716758000000</v>
      </c>
      <c r="O7" s="58" t="n">
        <f aca="false">G7+K7</f>
        <v>599995030</v>
      </c>
      <c r="P7" s="58" t="n">
        <f aca="false">L7+H7</f>
        <v>182798853805</v>
      </c>
      <c r="Q7" s="58" t="n">
        <f aca="false">I7+M7</f>
        <v>900156848835</v>
      </c>
      <c r="R7" s="59" t="n">
        <f aca="false">N7*1.092</f>
        <v>782699736000</v>
      </c>
      <c r="S7" s="60" t="n">
        <f aca="false">O7*1.092</f>
        <v>655194572.76</v>
      </c>
      <c r="T7" s="60" t="n">
        <f aca="false">P7*1.092</f>
        <v>199616348355.06</v>
      </c>
      <c r="U7" s="61" t="n">
        <f aca="false">Q7*1.092</f>
        <v>982971278927.82</v>
      </c>
      <c r="V7" s="58" t="n">
        <v>919052000000</v>
      </c>
      <c r="W7" s="58"/>
      <c r="X7" s="58" t="n">
        <v>248683124443</v>
      </c>
      <c r="Y7" s="63" t="n">
        <f aca="false">V7+W7+X7</f>
        <v>1167735124443</v>
      </c>
      <c r="Z7" s="73"/>
    </row>
    <row r="8" customFormat="false" ht="16.4" hidden="false" customHeight="false" outlineLevel="0" collapsed="false">
      <c r="A8" s="64"/>
      <c r="B8" s="65"/>
      <c r="C8" s="74" t="s">
        <v>24</v>
      </c>
      <c r="D8" s="75" t="s">
        <v>25</v>
      </c>
      <c r="E8" s="75"/>
      <c r="F8" s="57" t="n">
        <v>35190000000</v>
      </c>
      <c r="G8" s="58" t="n">
        <v>17522815</v>
      </c>
      <c r="H8" s="58" t="n">
        <v>108769200000</v>
      </c>
      <c r="I8" s="58" t="n">
        <v>143976722815</v>
      </c>
      <c r="J8" s="59"/>
      <c r="K8" s="60"/>
      <c r="L8" s="60"/>
      <c r="M8" s="61" t="n">
        <f aca="false">J8+K8+L8</f>
        <v>0</v>
      </c>
      <c r="N8" s="57" t="n">
        <f aca="false">F8+J8</f>
        <v>35190000000</v>
      </c>
      <c r="O8" s="58" t="n">
        <f aca="false">G8+K8</f>
        <v>17522815</v>
      </c>
      <c r="P8" s="58" t="n">
        <f aca="false">L8+H8</f>
        <v>108769200000</v>
      </c>
      <c r="Q8" s="58" t="n">
        <f aca="false">I8+M8</f>
        <v>143976722815</v>
      </c>
      <c r="R8" s="59" t="n">
        <f aca="false">N8*1.092</f>
        <v>38427480000</v>
      </c>
      <c r="S8" s="60" t="n">
        <f aca="false">O8*1.092</f>
        <v>19134913.98</v>
      </c>
      <c r="T8" s="60" t="n">
        <f aca="false">P8*1.092</f>
        <v>118775966400</v>
      </c>
      <c r="U8" s="61" t="n">
        <f aca="false">Q8*1.092</f>
        <v>157222581313.98</v>
      </c>
      <c r="V8" s="58" t="n">
        <v>38988000000</v>
      </c>
      <c r="W8" s="58"/>
      <c r="X8" s="58" t="n">
        <v>112035231656</v>
      </c>
      <c r="Y8" s="63" t="n">
        <f aca="false">V8+W8+X8</f>
        <v>151023231656</v>
      </c>
    </row>
    <row r="9" customFormat="false" ht="16.4" hidden="false" customHeight="false" outlineLevel="0" collapsed="false">
      <c r="A9" s="64"/>
      <c r="B9" s="65"/>
      <c r="C9" s="74" t="s">
        <v>26</v>
      </c>
      <c r="D9" s="75" t="s">
        <v>27</v>
      </c>
      <c r="E9" s="75"/>
      <c r="F9" s="57" t="n">
        <v>601525000000</v>
      </c>
      <c r="G9" s="58" t="n">
        <v>5997244590</v>
      </c>
      <c r="H9" s="58" t="n">
        <v>50204832454</v>
      </c>
      <c r="I9" s="58" t="n">
        <v>657727077044</v>
      </c>
      <c r="J9" s="59" t="n">
        <v>200000000000</v>
      </c>
      <c r="K9" s="60"/>
      <c r="L9" s="60"/>
      <c r="M9" s="61" t="n">
        <f aca="false">J9+K9+L9</f>
        <v>200000000000</v>
      </c>
      <c r="N9" s="57" t="n">
        <f aca="false">F9+J9</f>
        <v>801525000000</v>
      </c>
      <c r="O9" s="58" t="n">
        <f aca="false">G9+K9</f>
        <v>5997244590</v>
      </c>
      <c r="P9" s="58" t="n">
        <f aca="false">L9+H9</f>
        <v>50204832454</v>
      </c>
      <c r="Q9" s="58" t="n">
        <f aca="false">I9+M9</f>
        <v>857727077044</v>
      </c>
      <c r="R9" s="59" t="n">
        <f aca="false">N9*1.092</f>
        <v>875265300000</v>
      </c>
      <c r="S9" s="60" t="n">
        <f aca="false">O9*1.092</f>
        <v>6548991092.28</v>
      </c>
      <c r="T9" s="60" t="n">
        <f aca="false">P9*1.092</f>
        <v>54823677039.768</v>
      </c>
      <c r="U9" s="61" t="n">
        <f aca="false">Q9*1.092</f>
        <v>936637968132.048</v>
      </c>
      <c r="V9" s="58" t="n">
        <v>554693000000</v>
      </c>
      <c r="W9" s="58"/>
      <c r="X9" s="58" t="n">
        <v>25586241893</v>
      </c>
      <c r="Y9" s="63" t="n">
        <f aca="false">V9+W9+X9</f>
        <v>580279241893</v>
      </c>
    </row>
    <row r="10" customFormat="false" ht="16.4" hidden="false" customHeight="false" outlineLevel="0" collapsed="false">
      <c r="A10" s="64"/>
      <c r="B10" s="65"/>
      <c r="C10" s="74" t="s">
        <v>28</v>
      </c>
      <c r="D10" s="75" t="s">
        <v>29</v>
      </c>
      <c r="E10" s="75"/>
      <c r="F10" s="57" t="n">
        <v>253068000000</v>
      </c>
      <c r="G10" s="58" t="n">
        <v>165291696</v>
      </c>
      <c r="H10" s="58" t="n">
        <v>2500000000</v>
      </c>
      <c r="I10" s="58" t="n">
        <v>255733291696</v>
      </c>
      <c r="J10" s="59" t="n">
        <v>10000000000</v>
      </c>
      <c r="K10" s="60"/>
      <c r="L10" s="60"/>
      <c r="M10" s="61" t="n">
        <f aca="false">J10+K10+L10</f>
        <v>10000000000</v>
      </c>
      <c r="N10" s="57" t="n">
        <f aca="false">F10+J10</f>
        <v>263068000000</v>
      </c>
      <c r="O10" s="58" t="n">
        <f aca="false">G10+K10</f>
        <v>165291696</v>
      </c>
      <c r="P10" s="58" t="n">
        <f aca="false">L10+H10</f>
        <v>2500000000</v>
      </c>
      <c r="Q10" s="58" t="n">
        <f aca="false">I10+M10</f>
        <v>265733291696</v>
      </c>
      <c r="R10" s="59" t="n">
        <f aca="false">N10*1.092</f>
        <v>287270256000</v>
      </c>
      <c r="S10" s="60" t="n">
        <f aca="false">O10*1.092</f>
        <v>180498532.032</v>
      </c>
      <c r="T10" s="60" t="n">
        <f aca="false">P10*1.092</f>
        <v>2730000000</v>
      </c>
      <c r="U10" s="61" t="n">
        <f aca="false">Q10*1.092</f>
        <v>290180754532.032</v>
      </c>
      <c r="V10" s="58" t="n">
        <v>318203000000</v>
      </c>
      <c r="W10" s="58"/>
      <c r="X10" s="58" t="n">
        <v>2116977856</v>
      </c>
      <c r="Y10" s="63" t="n">
        <f aca="false">V10+W10+X10</f>
        <v>320319977856</v>
      </c>
    </row>
    <row r="11" customFormat="false" ht="16.4" hidden="false" customHeight="false" outlineLevel="0" collapsed="false">
      <c r="A11" s="64"/>
      <c r="B11" s="65"/>
      <c r="C11" s="74" t="s">
        <v>30</v>
      </c>
      <c r="D11" s="75" t="s">
        <v>31</v>
      </c>
      <c r="E11" s="75"/>
      <c r="F11" s="57" t="n">
        <v>6729000000</v>
      </c>
      <c r="G11" s="58" t="n">
        <v>29630952</v>
      </c>
      <c r="H11" s="58" t="n">
        <v>61000000000</v>
      </c>
      <c r="I11" s="58" t="n">
        <v>67758630952</v>
      </c>
      <c r="J11" s="59"/>
      <c r="K11" s="60"/>
      <c r="L11" s="60" t="n">
        <v>5000000000</v>
      </c>
      <c r="M11" s="61" t="n">
        <f aca="false">J11+K11+L11</f>
        <v>5000000000</v>
      </c>
      <c r="N11" s="57" t="n">
        <f aca="false">F11+J11</f>
        <v>6729000000</v>
      </c>
      <c r="O11" s="58" t="n">
        <f aca="false">G11+K11</f>
        <v>29630952</v>
      </c>
      <c r="P11" s="58" t="n">
        <f aca="false">L11+H11</f>
        <v>66000000000</v>
      </c>
      <c r="Q11" s="58" t="n">
        <f aca="false">I11+M11</f>
        <v>72758630952</v>
      </c>
      <c r="R11" s="59" t="n">
        <f aca="false">N11*1.092</f>
        <v>7348068000</v>
      </c>
      <c r="S11" s="60" t="n">
        <f aca="false">O11*1.092</f>
        <v>32356999.584</v>
      </c>
      <c r="T11" s="60" t="n">
        <f aca="false">P11*1.092</f>
        <v>72072000000</v>
      </c>
      <c r="U11" s="61" t="n">
        <f aca="false">Q11*1.092</f>
        <v>79452424999.584</v>
      </c>
      <c r="V11" s="58" t="n">
        <v>11303000000</v>
      </c>
      <c r="W11" s="58"/>
      <c r="X11" s="58" t="n">
        <v>57248086775</v>
      </c>
      <c r="Y11" s="63" t="n">
        <f aca="false">V11+W11+X11</f>
        <v>68551086775</v>
      </c>
    </row>
    <row r="12" customFormat="false" ht="16.4" hidden="false" customHeight="false" outlineLevel="0" collapsed="false">
      <c r="A12" s="53"/>
      <c r="B12" s="54"/>
      <c r="C12" s="55" t="s">
        <v>32</v>
      </c>
      <c r="D12" s="56" t="s">
        <v>33</v>
      </c>
      <c r="E12" s="56"/>
      <c r="F12" s="57" t="n">
        <v>61521000000</v>
      </c>
      <c r="G12" s="58" t="n">
        <v>63040617</v>
      </c>
      <c r="H12" s="58" t="n">
        <v>24209100000</v>
      </c>
      <c r="I12" s="58" t="n">
        <v>85793140617</v>
      </c>
      <c r="J12" s="59"/>
      <c r="K12" s="60"/>
      <c r="L12" s="60" t="n">
        <v>50000000000</v>
      </c>
      <c r="M12" s="61" t="n">
        <f aca="false">J12+K12+L12</f>
        <v>50000000000</v>
      </c>
      <c r="N12" s="57" t="n">
        <f aca="false">F12+J12</f>
        <v>61521000000</v>
      </c>
      <c r="O12" s="58" t="n">
        <f aca="false">G12+K12</f>
        <v>63040617</v>
      </c>
      <c r="P12" s="58" t="n">
        <f aca="false">L12+H12</f>
        <v>74209100000</v>
      </c>
      <c r="Q12" s="58" t="n">
        <f aca="false">I12+M12</f>
        <v>135793140617</v>
      </c>
      <c r="R12" s="59" t="n">
        <f aca="false">N12*1.092</f>
        <v>67180932000</v>
      </c>
      <c r="S12" s="60" t="n">
        <f aca="false">O12*1.092</f>
        <v>68840353.764</v>
      </c>
      <c r="T12" s="60" t="n">
        <f aca="false">P12*1.092</f>
        <v>81036337200</v>
      </c>
      <c r="U12" s="61" t="n">
        <f aca="false">Q12*1.092</f>
        <v>148286109553.764</v>
      </c>
      <c r="V12" s="58" t="n">
        <v>69764000000</v>
      </c>
      <c r="W12" s="58"/>
      <c r="X12" s="58" t="n">
        <v>24472264014</v>
      </c>
      <c r="Y12" s="63" t="n">
        <f aca="false">V12+W12+X12</f>
        <v>94236264014</v>
      </c>
    </row>
    <row r="13" s="73" customFormat="true" ht="17.9" hidden="false" customHeight="false" outlineLevel="0" collapsed="false">
      <c r="A13" s="64" t="s">
        <v>34</v>
      </c>
      <c r="B13" s="65" t="s">
        <v>35</v>
      </c>
      <c r="C13" s="66"/>
      <c r="D13" s="67"/>
      <c r="E13" s="67"/>
      <c r="F13" s="76" t="n">
        <f aca="false">SUM(F14:F16)</f>
        <v>431391724435</v>
      </c>
      <c r="G13" s="76" t="n">
        <f aca="false">SUM(G14:G16)</f>
        <v>13171158143</v>
      </c>
      <c r="H13" s="76" t="n">
        <f aca="false">SUM(H14:H16)</f>
        <v>1468252269168</v>
      </c>
      <c r="I13" s="76" t="n">
        <f aca="false">SUM(I14:I16)</f>
        <v>1912815151746</v>
      </c>
      <c r="J13" s="77" t="n">
        <f aca="false">SUM(J14:J16)</f>
        <v>114300000000</v>
      </c>
      <c r="K13" s="78" t="n">
        <f aca="false">SUM(K14:K16)</f>
        <v>0</v>
      </c>
      <c r="L13" s="78" t="n">
        <f aca="false">SUM(L14:L16)</f>
        <v>-36052999571</v>
      </c>
      <c r="M13" s="79" t="n">
        <f aca="false">SUM(M14:M16)</f>
        <v>78247000429</v>
      </c>
      <c r="N13" s="80" t="n">
        <f aca="false">SUM(N14:N16)</f>
        <v>545691724435</v>
      </c>
      <c r="O13" s="76" t="n">
        <f aca="false">SUM(O14:O16)</f>
        <v>13171158143</v>
      </c>
      <c r="P13" s="76" t="n">
        <f aca="false">SUM(P14:P16)</f>
        <v>1432199269597</v>
      </c>
      <c r="Q13" s="76" t="n">
        <f aca="false">SUM(Q14:Q16)</f>
        <v>1991062152175</v>
      </c>
      <c r="R13" s="68" t="n">
        <f aca="false">N13*1.092</f>
        <v>595895363083.02</v>
      </c>
      <c r="S13" s="69" t="n">
        <f aca="false">O13*1.092</f>
        <v>14382904692.156</v>
      </c>
      <c r="T13" s="69" t="n">
        <f aca="false">P13*1.092</f>
        <v>1563961602399.92</v>
      </c>
      <c r="U13" s="70" t="n">
        <f aca="false">Q13*1.092</f>
        <v>2174239870175.1</v>
      </c>
      <c r="V13" s="76" t="n">
        <f aca="false">SUM(V14:V16)</f>
        <v>509877262781</v>
      </c>
      <c r="W13" s="76" t="n">
        <f aca="false">SUM(W14:W16)</f>
        <v>0</v>
      </c>
      <c r="X13" s="76" t="n">
        <f aca="false">SUM(X14:X16)</f>
        <v>1544883221579</v>
      </c>
      <c r="Y13" s="81" t="n">
        <f aca="false">SUM(Y14:Y16)</f>
        <v>2054760484360</v>
      </c>
      <c r="Z13" s="4"/>
    </row>
    <row r="14" customFormat="false" ht="16.5" hidden="false" customHeight="false" outlineLevel="0" collapsed="false">
      <c r="A14" s="64"/>
      <c r="B14" s="65"/>
      <c r="C14" s="74" t="s">
        <v>36</v>
      </c>
      <c r="D14" s="75" t="s">
        <v>37</v>
      </c>
      <c r="E14" s="75"/>
      <c r="F14" s="57" t="n">
        <v>111991876144</v>
      </c>
      <c r="G14" s="58" t="n">
        <v>10636769355</v>
      </c>
      <c r="H14" s="58" t="n">
        <v>1386637769168</v>
      </c>
      <c r="I14" s="58" t="n">
        <v>1509266414667</v>
      </c>
      <c r="J14" s="59"/>
      <c r="K14" s="60"/>
      <c r="L14" s="60" t="n">
        <v>-36052999571</v>
      </c>
      <c r="M14" s="61" t="n">
        <f aca="false">J14+K14+L14</f>
        <v>-36052999571</v>
      </c>
      <c r="N14" s="57" t="n">
        <f aca="false">F14+J14</f>
        <v>111991876144</v>
      </c>
      <c r="O14" s="58" t="n">
        <f aca="false">G14+K14</f>
        <v>10636769355</v>
      </c>
      <c r="P14" s="58" t="n">
        <f aca="false">L14+H14</f>
        <v>1350584769597</v>
      </c>
      <c r="Q14" s="58" t="n">
        <f aca="false">I14+M14</f>
        <v>1473213415096</v>
      </c>
      <c r="R14" s="59" t="n">
        <f aca="false">N14*1.092</f>
        <v>122295128749.248</v>
      </c>
      <c r="S14" s="60" t="n">
        <f aca="false">O14*1.092</f>
        <v>11615352135.66</v>
      </c>
      <c r="T14" s="60" t="n">
        <f aca="false">P14*1.092</f>
        <v>1474838568399.92</v>
      </c>
      <c r="U14" s="61" t="n">
        <f aca="false">Q14*1.092</f>
        <v>1608749049284.83</v>
      </c>
      <c r="V14" s="58" t="n">
        <v>128808300000</v>
      </c>
      <c r="W14" s="58"/>
      <c r="X14" s="58" t="n">
        <v>1444305317205</v>
      </c>
      <c r="Y14" s="63" t="n">
        <f aca="false">V14+W14+X14</f>
        <v>1573113617205</v>
      </c>
      <c r="Z14" s="73"/>
    </row>
    <row r="15" customFormat="false" ht="33" hidden="false" customHeight="false" outlineLevel="0" collapsed="false">
      <c r="A15" s="64"/>
      <c r="B15" s="65"/>
      <c r="C15" s="74" t="s">
        <v>38</v>
      </c>
      <c r="D15" s="75" t="s">
        <v>39</v>
      </c>
      <c r="E15" s="75"/>
      <c r="F15" s="57" t="n">
        <v>21931428291</v>
      </c>
      <c r="G15" s="58" t="n">
        <v>540174373</v>
      </c>
      <c r="H15" s="58" t="n">
        <v>51620000000</v>
      </c>
      <c r="I15" s="58" t="n">
        <v>74091602664</v>
      </c>
      <c r="J15" s="59"/>
      <c r="K15" s="60"/>
      <c r="L15" s="60"/>
      <c r="M15" s="61" t="n">
        <f aca="false">J15+K15+L15</f>
        <v>0</v>
      </c>
      <c r="N15" s="57" t="n">
        <f aca="false">F15+J15</f>
        <v>21931428291</v>
      </c>
      <c r="O15" s="58" t="n">
        <f aca="false">G15+K15</f>
        <v>540174373</v>
      </c>
      <c r="P15" s="58" t="n">
        <f aca="false">L15+H15</f>
        <v>51620000000</v>
      </c>
      <c r="Q15" s="58" t="n">
        <f aca="false">I15+M15</f>
        <v>74091602664</v>
      </c>
      <c r="R15" s="59" t="n">
        <f aca="false">N15*1.092</f>
        <v>23949119693.772</v>
      </c>
      <c r="S15" s="60" t="n">
        <f aca="false">O15*1.092</f>
        <v>589870415.316</v>
      </c>
      <c r="T15" s="60" t="n">
        <f aca="false">P15*1.092</f>
        <v>56369040000</v>
      </c>
      <c r="U15" s="61" t="n">
        <f aca="false">Q15*1.092</f>
        <v>80908030109.088</v>
      </c>
      <c r="V15" s="58" t="n">
        <v>25816000000</v>
      </c>
      <c r="W15" s="58"/>
      <c r="X15" s="58" t="n">
        <v>67545904374</v>
      </c>
      <c r="Y15" s="63" t="n">
        <f aca="false">V15+W15+X15</f>
        <v>93361904374</v>
      </c>
    </row>
    <row r="16" customFormat="false" ht="17.25" hidden="false" customHeight="false" outlineLevel="0" collapsed="false">
      <c r="A16" s="53"/>
      <c r="B16" s="54"/>
      <c r="C16" s="55" t="s">
        <v>40</v>
      </c>
      <c r="D16" s="56" t="s">
        <v>41</v>
      </c>
      <c r="E16" s="56"/>
      <c r="F16" s="57" t="n">
        <v>297468420000</v>
      </c>
      <c r="G16" s="58" t="n">
        <v>1994214415</v>
      </c>
      <c r="H16" s="58" t="n">
        <v>29994500000</v>
      </c>
      <c r="I16" s="58" t="n">
        <v>329457134415</v>
      </c>
      <c r="J16" s="59" t="n">
        <v>114300000000</v>
      </c>
      <c r="K16" s="60"/>
      <c r="L16" s="60"/>
      <c r="M16" s="61" t="n">
        <f aca="false">J16+K16+L16</f>
        <v>114300000000</v>
      </c>
      <c r="N16" s="57" t="n">
        <f aca="false">F16+J16</f>
        <v>411768420000</v>
      </c>
      <c r="O16" s="58" t="n">
        <f aca="false">G16+K16</f>
        <v>1994214415</v>
      </c>
      <c r="P16" s="58" t="n">
        <f aca="false">L16+H16</f>
        <v>29994500000</v>
      </c>
      <c r="Q16" s="58" t="n">
        <f aca="false">I16+M16</f>
        <v>443757134415</v>
      </c>
      <c r="R16" s="59" t="n">
        <f aca="false">N16*1.092</f>
        <v>449651114640</v>
      </c>
      <c r="S16" s="60" t="n">
        <f aca="false">O16*1.092</f>
        <v>2177682141.18</v>
      </c>
      <c r="T16" s="60" t="n">
        <f aca="false">P16*1.092</f>
        <v>32753994000</v>
      </c>
      <c r="U16" s="61" t="n">
        <f aca="false">Q16*1.092</f>
        <v>484582790781.18</v>
      </c>
      <c r="V16" s="58" t="n">
        <v>355252962781</v>
      </c>
      <c r="W16" s="58"/>
      <c r="X16" s="58" t="n">
        <v>33032000000</v>
      </c>
      <c r="Y16" s="63" t="n">
        <f aca="false">V16+W16+X16</f>
        <v>388284962781</v>
      </c>
    </row>
    <row r="17" s="73" customFormat="true" ht="17.9" hidden="false" customHeight="false" outlineLevel="0" collapsed="false">
      <c r="A17" s="64" t="s">
        <v>42</v>
      </c>
      <c r="B17" s="65" t="s">
        <v>43</v>
      </c>
      <c r="C17" s="66"/>
      <c r="D17" s="67"/>
      <c r="E17" s="67"/>
      <c r="F17" s="76" t="n">
        <f aca="false">SUM(F18:F20)</f>
        <v>215794000000</v>
      </c>
      <c r="G17" s="76" t="n">
        <f aca="false">SUM(G18:G20)</f>
        <v>0</v>
      </c>
      <c r="H17" s="76" t="n">
        <f aca="false">SUM(H18:H20)</f>
        <v>401531642159</v>
      </c>
      <c r="I17" s="76" t="n">
        <f aca="false">SUM(I18:I20)</f>
        <v>617325642159</v>
      </c>
      <c r="J17" s="77" t="n">
        <f aca="false">SUM(J18:J20)</f>
        <v>0</v>
      </c>
      <c r="K17" s="78" t="n">
        <f aca="false">SUM(K18:K20)</f>
        <v>0</v>
      </c>
      <c r="L17" s="78" t="n">
        <f aca="false">SUM(L18:L20)</f>
        <v>400000000000</v>
      </c>
      <c r="M17" s="79" t="n">
        <f aca="false">SUM(M18:M20)</f>
        <v>400000000000</v>
      </c>
      <c r="N17" s="80" t="n">
        <f aca="false">SUM(N18:N20)</f>
        <v>215794000000</v>
      </c>
      <c r="O17" s="76" t="n">
        <f aca="false">SUM(O18:O20)</f>
        <v>0</v>
      </c>
      <c r="P17" s="76" t="n">
        <f aca="false">SUM(P18:P20)</f>
        <v>801531642159</v>
      </c>
      <c r="Q17" s="76" t="n">
        <f aca="false">SUM(Q18:Q20)</f>
        <v>1017325642159</v>
      </c>
      <c r="R17" s="68" t="n">
        <f aca="false">N17*1.092</f>
        <v>235647048000</v>
      </c>
      <c r="S17" s="69" t="n">
        <f aca="false">O17*1.092</f>
        <v>0</v>
      </c>
      <c r="T17" s="69" t="n">
        <f aca="false">P17*1.092</f>
        <v>875272553237.628</v>
      </c>
      <c r="U17" s="70" t="n">
        <f aca="false">Q17*1.092</f>
        <v>1110919601237.63</v>
      </c>
      <c r="V17" s="76" t="n">
        <f aca="false">SUM(V18:V20)</f>
        <v>246994000000</v>
      </c>
      <c r="W17" s="76" t="n">
        <f aca="false">SUM(W18:W20)</f>
        <v>0</v>
      </c>
      <c r="X17" s="76" t="n">
        <f aca="false">SUM(X18:X20)</f>
        <v>1372232285328</v>
      </c>
      <c r="Y17" s="81" t="n">
        <f aca="false">SUM(Y18:Y20)</f>
        <v>1619226285328</v>
      </c>
      <c r="Z17" s="4"/>
    </row>
    <row r="18" customFormat="false" ht="16.4" hidden="false" customHeight="false" outlineLevel="0" collapsed="false">
      <c r="A18" s="64"/>
      <c r="B18" s="65"/>
      <c r="C18" s="74" t="s">
        <v>44</v>
      </c>
      <c r="D18" s="75" t="s">
        <v>45</v>
      </c>
      <c r="E18" s="75"/>
      <c r="F18" s="57" t="n">
        <v>120849000000</v>
      </c>
      <c r="G18" s="82"/>
      <c r="H18" s="58" t="n">
        <v>150546517480</v>
      </c>
      <c r="I18" s="58" t="n">
        <v>271395517480</v>
      </c>
      <c r="J18" s="59"/>
      <c r="K18" s="83"/>
      <c r="L18" s="60" t="n">
        <v>100000000000</v>
      </c>
      <c r="M18" s="61" t="n">
        <f aca="false">J18+K18+L18</f>
        <v>100000000000</v>
      </c>
      <c r="N18" s="57" t="n">
        <f aca="false">F18+J18</f>
        <v>120849000000</v>
      </c>
      <c r="O18" s="58" t="n">
        <f aca="false">G18+K18</f>
        <v>0</v>
      </c>
      <c r="P18" s="58" t="n">
        <f aca="false">L18+H18</f>
        <v>250546517480</v>
      </c>
      <c r="Q18" s="58" t="n">
        <f aca="false">I18+M18</f>
        <v>371395517480</v>
      </c>
      <c r="R18" s="59" t="n">
        <f aca="false">N18*1.092</f>
        <v>131967108000</v>
      </c>
      <c r="S18" s="60" t="n">
        <f aca="false">O18*1.092</f>
        <v>0</v>
      </c>
      <c r="T18" s="60" t="n">
        <f aca="false">P18*1.092</f>
        <v>273596797088.16</v>
      </c>
      <c r="U18" s="61" t="n">
        <f aca="false">Q18*1.092</f>
        <v>405563905088.16</v>
      </c>
      <c r="V18" s="58" t="n">
        <v>135419000000</v>
      </c>
      <c r="W18" s="58"/>
      <c r="X18" s="58" t="n">
        <v>408409048337</v>
      </c>
      <c r="Y18" s="63" t="n">
        <f aca="false">V18+W18+X18</f>
        <v>543828048337</v>
      </c>
      <c r="Z18" s="73"/>
    </row>
    <row r="19" customFormat="false" ht="16.4" hidden="false" customHeight="false" outlineLevel="0" collapsed="false">
      <c r="A19" s="64"/>
      <c r="B19" s="65"/>
      <c r="C19" s="74" t="s">
        <v>46</v>
      </c>
      <c r="D19" s="75" t="s">
        <v>47</v>
      </c>
      <c r="E19" s="75"/>
      <c r="F19" s="57" t="n">
        <v>2914000000</v>
      </c>
      <c r="G19" s="58"/>
      <c r="H19" s="58" t="n">
        <v>24141000000</v>
      </c>
      <c r="I19" s="58" t="n">
        <v>27055000000</v>
      </c>
      <c r="J19" s="59"/>
      <c r="K19" s="60"/>
      <c r="L19" s="60"/>
      <c r="M19" s="61" t="n">
        <f aca="false">J19+K19+L19</f>
        <v>0</v>
      </c>
      <c r="N19" s="57" t="n">
        <f aca="false">F19+J19</f>
        <v>2914000000</v>
      </c>
      <c r="O19" s="58" t="n">
        <f aca="false">G19+K19</f>
        <v>0</v>
      </c>
      <c r="P19" s="58" t="n">
        <f aca="false">L19+H19</f>
        <v>24141000000</v>
      </c>
      <c r="Q19" s="58" t="n">
        <f aca="false">I19+M19</f>
        <v>27055000000</v>
      </c>
      <c r="R19" s="59" t="n">
        <f aca="false">N19*1.092</f>
        <v>3182088000</v>
      </c>
      <c r="S19" s="60" t="n">
        <f aca="false">O19*1.092</f>
        <v>0</v>
      </c>
      <c r="T19" s="60" t="n">
        <f aca="false">P19*1.092</f>
        <v>26361972000</v>
      </c>
      <c r="U19" s="61" t="n">
        <f aca="false">Q19*1.092</f>
        <v>29544060000</v>
      </c>
      <c r="V19" s="58" t="n">
        <v>1061000000</v>
      </c>
      <c r="W19" s="58"/>
      <c r="X19" s="58" t="n">
        <v>15000000000</v>
      </c>
      <c r="Y19" s="63" t="n">
        <f aca="false">V19+W19+X19</f>
        <v>16061000000</v>
      </c>
    </row>
    <row r="20" customFormat="false" ht="16.4" hidden="false" customHeight="false" outlineLevel="0" collapsed="false">
      <c r="A20" s="53"/>
      <c r="B20" s="54"/>
      <c r="C20" s="55" t="s">
        <v>48</v>
      </c>
      <c r="D20" s="56" t="s">
        <v>49</v>
      </c>
      <c r="E20" s="56"/>
      <c r="F20" s="57" t="n">
        <v>92031000000</v>
      </c>
      <c r="G20" s="58"/>
      <c r="H20" s="58" t="n">
        <v>226844124679</v>
      </c>
      <c r="I20" s="58" t="n">
        <v>318875124679</v>
      </c>
      <c r="J20" s="59"/>
      <c r="K20" s="60"/>
      <c r="L20" s="60" t="n">
        <v>300000000000</v>
      </c>
      <c r="M20" s="61" t="n">
        <f aca="false">J20+K20+L20</f>
        <v>300000000000</v>
      </c>
      <c r="N20" s="57" t="n">
        <f aca="false">F20+J20</f>
        <v>92031000000</v>
      </c>
      <c r="O20" s="58" t="n">
        <f aca="false">G20+K20</f>
        <v>0</v>
      </c>
      <c r="P20" s="58" t="n">
        <f aca="false">L20+H20</f>
        <v>526844124679</v>
      </c>
      <c r="Q20" s="58" t="n">
        <f aca="false">I20+M20</f>
        <v>618875124679</v>
      </c>
      <c r="R20" s="59" t="n">
        <f aca="false">N20*1.092</f>
        <v>100497852000</v>
      </c>
      <c r="S20" s="60" t="n">
        <f aca="false">O20*1.092</f>
        <v>0</v>
      </c>
      <c r="T20" s="60" t="n">
        <f aca="false">P20*1.092</f>
        <v>575313784149.468</v>
      </c>
      <c r="U20" s="61" t="n">
        <f aca="false">Q20*1.092</f>
        <v>675811636149.468</v>
      </c>
      <c r="V20" s="58" t="n">
        <v>110514000000</v>
      </c>
      <c r="W20" s="58"/>
      <c r="X20" s="58" t="n">
        <v>948823236991</v>
      </c>
      <c r="Y20" s="63" t="n">
        <f aca="false">V20+W20+X20</f>
        <v>1059337236991</v>
      </c>
    </row>
    <row r="21" s="73" customFormat="true" ht="17.9" hidden="false" customHeight="false" outlineLevel="0" collapsed="false">
      <c r="A21" s="64" t="s">
        <v>50</v>
      </c>
      <c r="B21" s="65" t="s">
        <v>51</v>
      </c>
      <c r="C21" s="66"/>
      <c r="D21" s="67"/>
      <c r="E21" s="67"/>
      <c r="F21" s="76" t="n">
        <f aca="false">SUM(F22:F23)</f>
        <v>150302151241</v>
      </c>
      <c r="G21" s="76" t="n">
        <f aca="false">SUM(G22:G23)</f>
        <v>53941650</v>
      </c>
      <c r="H21" s="76" t="n">
        <f aca="false">SUM(H22:H23)</f>
        <v>260343069063</v>
      </c>
      <c r="I21" s="76" t="n">
        <f aca="false">SUM(I22:I23)</f>
        <v>410699161954</v>
      </c>
      <c r="J21" s="77" t="n">
        <f aca="false">SUM(J22:J23)</f>
        <v>0</v>
      </c>
      <c r="K21" s="78" t="n">
        <f aca="false">SUM(K22:K23)</f>
        <v>0</v>
      </c>
      <c r="L21" s="78" t="n">
        <f aca="false">SUM(L22:L23)</f>
        <v>32000000000</v>
      </c>
      <c r="M21" s="79" t="n">
        <f aca="false">SUM(M22:M23)</f>
        <v>32000000000</v>
      </c>
      <c r="N21" s="80" t="n">
        <f aca="false">SUM(N22:N23)</f>
        <v>150302151241</v>
      </c>
      <c r="O21" s="76" t="n">
        <f aca="false">SUM(O22:O23)</f>
        <v>53941650</v>
      </c>
      <c r="P21" s="76" t="n">
        <f aca="false">SUM(P22:P23)</f>
        <v>292343069063</v>
      </c>
      <c r="Q21" s="76" t="n">
        <f aca="false">SUM(Q22:Q23)</f>
        <v>442699161954</v>
      </c>
      <c r="R21" s="68" t="n">
        <f aca="false">N21*1.092</f>
        <v>164129949155.172</v>
      </c>
      <c r="S21" s="69" t="n">
        <f aca="false">O21*1.092</f>
        <v>58904281.8</v>
      </c>
      <c r="T21" s="69" t="n">
        <f aca="false">P21*1.092</f>
        <v>319238631416.796</v>
      </c>
      <c r="U21" s="70" t="n">
        <f aca="false">Q21*1.092</f>
        <v>483427484853.768</v>
      </c>
      <c r="V21" s="76" t="n">
        <f aca="false">SUM(V22:V23)</f>
        <v>172494694402</v>
      </c>
      <c r="W21" s="76" t="n">
        <f aca="false">SUM(W22:W23)</f>
        <v>0</v>
      </c>
      <c r="X21" s="76" t="n">
        <f aca="false">SUM(X22:X23)</f>
        <v>269350245923</v>
      </c>
      <c r="Y21" s="81" t="n">
        <f aca="false">SUM(Y22:Y23)</f>
        <v>441844940325</v>
      </c>
      <c r="Z21" s="4"/>
    </row>
    <row r="22" customFormat="false" ht="16.4" hidden="false" customHeight="false" outlineLevel="0" collapsed="false">
      <c r="A22" s="64"/>
      <c r="B22" s="65"/>
      <c r="C22" s="74" t="s">
        <v>52</v>
      </c>
      <c r="D22" s="75" t="s">
        <v>53</v>
      </c>
      <c r="E22" s="75"/>
      <c r="F22" s="57" t="n">
        <v>28933928030</v>
      </c>
      <c r="G22" s="58"/>
      <c r="H22" s="58" t="n">
        <v>19802547553</v>
      </c>
      <c r="I22" s="58" t="n">
        <v>48736475583</v>
      </c>
      <c r="J22" s="59"/>
      <c r="K22" s="60"/>
      <c r="L22" s="60"/>
      <c r="M22" s="61" t="n">
        <f aca="false">J22+K22+L22</f>
        <v>0</v>
      </c>
      <c r="N22" s="57" t="n">
        <f aca="false">F22+J22</f>
        <v>28933928030</v>
      </c>
      <c r="O22" s="58" t="n">
        <f aca="false">G22+K22</f>
        <v>0</v>
      </c>
      <c r="P22" s="58" t="n">
        <f aca="false">L22+H22</f>
        <v>19802547553</v>
      </c>
      <c r="Q22" s="58" t="n">
        <f aca="false">I22+M22</f>
        <v>48736475583</v>
      </c>
      <c r="R22" s="59" t="n">
        <f aca="false">N22*1.092</f>
        <v>31595849408.76</v>
      </c>
      <c r="S22" s="60" t="n">
        <f aca="false">O22*1.092</f>
        <v>0</v>
      </c>
      <c r="T22" s="60" t="n">
        <f aca="false">P22*1.092</f>
        <v>21624381927.876</v>
      </c>
      <c r="U22" s="61" t="n">
        <f aca="false">Q22*1.092</f>
        <v>53220231336.636</v>
      </c>
      <c r="V22" s="58" t="n">
        <v>33771723785</v>
      </c>
      <c r="W22" s="58"/>
      <c r="X22" s="58" t="n">
        <v>16760427248</v>
      </c>
      <c r="Y22" s="63" t="n">
        <f aca="false">V22+W22+X22</f>
        <v>50532151033</v>
      </c>
      <c r="Z22" s="73"/>
    </row>
    <row r="23" customFormat="false" ht="16.4" hidden="false" customHeight="false" outlineLevel="0" collapsed="false">
      <c r="A23" s="53"/>
      <c r="B23" s="54"/>
      <c r="C23" s="55" t="s">
        <v>54</v>
      </c>
      <c r="D23" s="56" t="s">
        <v>55</v>
      </c>
      <c r="E23" s="56"/>
      <c r="F23" s="57" t="n">
        <v>121368223211</v>
      </c>
      <c r="G23" s="58" t="n">
        <v>53941650</v>
      </c>
      <c r="H23" s="58" t="n">
        <v>240540521510</v>
      </c>
      <c r="I23" s="58" t="n">
        <v>361962686371</v>
      </c>
      <c r="J23" s="59"/>
      <c r="K23" s="60"/>
      <c r="L23" s="60" t="n">
        <v>32000000000</v>
      </c>
      <c r="M23" s="61" t="n">
        <f aca="false">J23+K23+L23</f>
        <v>32000000000</v>
      </c>
      <c r="N23" s="57" t="n">
        <f aca="false">F23+J23</f>
        <v>121368223211</v>
      </c>
      <c r="O23" s="58" t="n">
        <f aca="false">G23+K23</f>
        <v>53941650</v>
      </c>
      <c r="P23" s="58" t="n">
        <f aca="false">L23+H23</f>
        <v>272540521510</v>
      </c>
      <c r="Q23" s="58" t="n">
        <f aca="false">I23+M23</f>
        <v>393962686371</v>
      </c>
      <c r="R23" s="59" t="n">
        <f aca="false">N23*1.092</f>
        <v>132534099746.412</v>
      </c>
      <c r="S23" s="60" t="n">
        <f aca="false">O23*1.092</f>
        <v>58904281.8</v>
      </c>
      <c r="T23" s="60" t="n">
        <f aca="false">P23*1.092</f>
        <v>297614249488.92</v>
      </c>
      <c r="U23" s="61" t="n">
        <f aca="false">Q23*1.092</f>
        <v>430207253517.132</v>
      </c>
      <c r="V23" s="58" t="n">
        <v>138722970617</v>
      </c>
      <c r="W23" s="58"/>
      <c r="X23" s="58" t="n">
        <v>252589818675</v>
      </c>
      <c r="Y23" s="63" t="n">
        <f aca="false">V23+W23+X23</f>
        <v>391312789292</v>
      </c>
    </row>
    <row r="24" s="73" customFormat="true" ht="17.9" hidden="false" customHeight="false" outlineLevel="0" collapsed="false">
      <c r="A24" s="84" t="s">
        <v>56</v>
      </c>
      <c r="B24" s="85" t="s">
        <v>57</v>
      </c>
      <c r="C24" s="86"/>
      <c r="D24" s="87"/>
      <c r="E24" s="87"/>
      <c r="F24" s="76" t="n">
        <f aca="false">SUM(F25:F27)</f>
        <v>1366219000000</v>
      </c>
      <c r="G24" s="76" t="n">
        <f aca="false">SUM(G25:G27)</f>
        <v>4204904334</v>
      </c>
      <c r="H24" s="76" t="n">
        <f aca="false">SUM(H25:H27)</f>
        <v>108391293235</v>
      </c>
      <c r="I24" s="76" t="n">
        <f aca="false">SUM(I25:I27)</f>
        <v>1478815197569</v>
      </c>
      <c r="J24" s="77" t="n">
        <f aca="false">SUM(J25:J27)</f>
        <v>0</v>
      </c>
      <c r="K24" s="78" t="n">
        <f aca="false">SUM(K25:K27)</f>
        <v>0</v>
      </c>
      <c r="L24" s="78" t="n">
        <f aca="false">SUM(L25:L27)</f>
        <v>10000000000</v>
      </c>
      <c r="M24" s="79" t="n">
        <f aca="false">SUM(M25:M27)</f>
        <v>10000000000</v>
      </c>
      <c r="N24" s="80" t="n">
        <f aca="false">SUM(N25:N27)</f>
        <v>1366219000000</v>
      </c>
      <c r="O24" s="76" t="n">
        <f aca="false">SUM(O25:O27)</f>
        <v>4204904334</v>
      </c>
      <c r="P24" s="76" t="n">
        <f aca="false">SUM(P25:P27)</f>
        <v>118391293235</v>
      </c>
      <c r="Q24" s="76" t="n">
        <f aca="false">SUM(Q25:Q27)</f>
        <v>1488815197569</v>
      </c>
      <c r="R24" s="68" t="n">
        <f aca="false">N24*1.092</f>
        <v>1491911148000</v>
      </c>
      <c r="S24" s="69" t="n">
        <f aca="false">O24*1.092</f>
        <v>4591755532.728</v>
      </c>
      <c r="T24" s="69" t="n">
        <f aca="false">P24*1.092</f>
        <v>129283292212.62</v>
      </c>
      <c r="U24" s="70" t="n">
        <f aca="false">Q24*1.092</f>
        <v>1625786195745.35</v>
      </c>
      <c r="V24" s="76" t="n">
        <f aca="false">SUM(V25:V27)</f>
        <v>1599734000000</v>
      </c>
      <c r="W24" s="76" t="n">
        <f aca="false">SUM(W25:W27)</f>
        <v>0</v>
      </c>
      <c r="X24" s="76" t="n">
        <f aca="false">SUM(X25:X27)</f>
        <v>115949623725</v>
      </c>
      <c r="Y24" s="81" t="n">
        <f aca="false">SUM(Y25:Y27)</f>
        <v>1715683623725</v>
      </c>
      <c r="Z24" s="4"/>
    </row>
    <row r="25" customFormat="false" ht="16.4" hidden="false" customHeight="false" outlineLevel="0" collapsed="false">
      <c r="A25" s="64"/>
      <c r="B25" s="65"/>
      <c r="C25" s="74" t="s">
        <v>58</v>
      </c>
      <c r="D25" s="75" t="s">
        <v>59</v>
      </c>
      <c r="E25" s="75"/>
      <c r="F25" s="57" t="n">
        <v>565945000000</v>
      </c>
      <c r="G25" s="58" t="n">
        <v>502337015</v>
      </c>
      <c r="H25" s="58"/>
      <c r="I25" s="58" t="n">
        <v>566447337015</v>
      </c>
      <c r="J25" s="59"/>
      <c r="K25" s="60"/>
      <c r="L25" s="60"/>
      <c r="M25" s="61" t="n">
        <f aca="false">J25+K25+L25</f>
        <v>0</v>
      </c>
      <c r="N25" s="57" t="n">
        <f aca="false">F25+J25</f>
        <v>565945000000</v>
      </c>
      <c r="O25" s="58" t="n">
        <f aca="false">G25+K25</f>
        <v>502337015</v>
      </c>
      <c r="P25" s="58" t="n">
        <f aca="false">L25+H25</f>
        <v>0</v>
      </c>
      <c r="Q25" s="58" t="n">
        <f aca="false">I25+M25</f>
        <v>566447337015</v>
      </c>
      <c r="R25" s="59" t="n">
        <f aca="false">N25*1.092</f>
        <v>618011940000</v>
      </c>
      <c r="S25" s="60" t="n">
        <f aca="false">O25*1.092</f>
        <v>548552020.38</v>
      </c>
      <c r="T25" s="60" t="n">
        <f aca="false">P25*1.092</f>
        <v>0</v>
      </c>
      <c r="U25" s="61" t="n">
        <f aca="false">Q25*1.092</f>
        <v>618560492020.38</v>
      </c>
      <c r="V25" s="58" t="n">
        <v>703351000000</v>
      </c>
      <c r="W25" s="58"/>
      <c r="X25" s="58"/>
      <c r="Y25" s="63" t="n">
        <f aca="false">V25+W25+X25</f>
        <v>703351000000</v>
      </c>
      <c r="Z25" s="73"/>
    </row>
    <row r="26" customFormat="false" ht="16.4" hidden="false" customHeight="false" outlineLevel="0" collapsed="false">
      <c r="A26" s="64"/>
      <c r="B26" s="65"/>
      <c r="C26" s="74" t="s">
        <v>60</v>
      </c>
      <c r="D26" s="75" t="s">
        <v>61</v>
      </c>
      <c r="E26" s="75"/>
      <c r="F26" s="57" t="n">
        <v>650243000000</v>
      </c>
      <c r="G26" s="58" t="n">
        <v>3232793001</v>
      </c>
      <c r="H26" s="58" t="n">
        <v>61361024492</v>
      </c>
      <c r="I26" s="58" t="n">
        <v>714836817493</v>
      </c>
      <c r="J26" s="59"/>
      <c r="K26" s="60"/>
      <c r="L26" s="60"/>
      <c r="M26" s="61" t="n">
        <f aca="false">J26+K26+L26</f>
        <v>0</v>
      </c>
      <c r="N26" s="57" t="n">
        <f aca="false">F26+J26</f>
        <v>650243000000</v>
      </c>
      <c r="O26" s="58" t="n">
        <f aca="false">G26+K26</f>
        <v>3232793001</v>
      </c>
      <c r="P26" s="58" t="n">
        <f aca="false">L26+H26</f>
        <v>61361024492</v>
      </c>
      <c r="Q26" s="58" t="n">
        <f aca="false">I26+M26</f>
        <v>714836817493</v>
      </c>
      <c r="R26" s="59" t="n">
        <f aca="false">N26*1.092</f>
        <v>710065356000</v>
      </c>
      <c r="S26" s="60" t="n">
        <f aca="false">O26*1.092</f>
        <v>3530209957.092</v>
      </c>
      <c r="T26" s="60" t="n">
        <f aca="false">P26*1.092</f>
        <v>67006238745.264</v>
      </c>
      <c r="U26" s="61" t="n">
        <f aca="false">Q26*1.092</f>
        <v>780601804702.356</v>
      </c>
      <c r="V26" s="58" t="n">
        <v>730146000000</v>
      </c>
      <c r="W26" s="58"/>
      <c r="X26" s="58" t="n">
        <v>72353303177</v>
      </c>
      <c r="Y26" s="63" t="n">
        <f aca="false">V26+W26+X26</f>
        <v>802499303177</v>
      </c>
    </row>
    <row r="27" customFormat="false" ht="16.4" hidden="false" customHeight="false" outlineLevel="0" collapsed="false">
      <c r="A27" s="53"/>
      <c r="B27" s="54"/>
      <c r="C27" s="55" t="s">
        <v>62</v>
      </c>
      <c r="D27" s="56" t="s">
        <v>63</v>
      </c>
      <c r="E27" s="56"/>
      <c r="F27" s="57" t="n">
        <v>150031000000</v>
      </c>
      <c r="G27" s="58" t="n">
        <v>469774318</v>
      </c>
      <c r="H27" s="58" t="n">
        <v>47030268743</v>
      </c>
      <c r="I27" s="58" t="n">
        <v>197531043061</v>
      </c>
      <c r="J27" s="59"/>
      <c r="K27" s="60"/>
      <c r="L27" s="60" t="n">
        <v>10000000000</v>
      </c>
      <c r="M27" s="61" t="n">
        <f aca="false">J27+K27+L27</f>
        <v>10000000000</v>
      </c>
      <c r="N27" s="57" t="n">
        <f aca="false">F27+J27</f>
        <v>150031000000</v>
      </c>
      <c r="O27" s="58" t="n">
        <f aca="false">G27+K27</f>
        <v>469774318</v>
      </c>
      <c r="P27" s="58" t="n">
        <f aca="false">L27+H27</f>
        <v>57030268743</v>
      </c>
      <c r="Q27" s="58" t="n">
        <f aca="false">I27+M27</f>
        <v>207531043061</v>
      </c>
      <c r="R27" s="59" t="n">
        <f aca="false">N27*1.092</f>
        <v>163833852000</v>
      </c>
      <c r="S27" s="60" t="n">
        <f aca="false">O27*1.092</f>
        <v>512993555.256</v>
      </c>
      <c r="T27" s="60" t="n">
        <f aca="false">P27*1.092</f>
        <v>62277053467.356</v>
      </c>
      <c r="U27" s="61" t="n">
        <f aca="false">Q27*1.092</f>
        <v>226623899022.612</v>
      </c>
      <c r="V27" s="58" t="n">
        <v>166237000000</v>
      </c>
      <c r="W27" s="58"/>
      <c r="X27" s="58" t="n">
        <v>43596320548</v>
      </c>
      <c r="Y27" s="63" t="n">
        <f aca="false">V27+W27+X27</f>
        <v>209833320548</v>
      </c>
    </row>
    <row r="28" s="73" customFormat="true" ht="17.9" hidden="false" customHeight="false" outlineLevel="0" collapsed="false">
      <c r="A28" s="64" t="s">
        <v>64</v>
      </c>
      <c r="B28" s="65" t="s">
        <v>65</v>
      </c>
      <c r="C28" s="66"/>
      <c r="D28" s="67"/>
      <c r="E28" s="67"/>
      <c r="F28" s="76" t="n">
        <f aca="false">SUM(F29:F33)</f>
        <v>3623971300000</v>
      </c>
      <c r="G28" s="76" t="n">
        <f aca="false">SUM(G29:G33)</f>
        <v>91450919959</v>
      </c>
      <c r="H28" s="76" t="n">
        <f aca="false">SUM(H29:H33)</f>
        <v>520801724312</v>
      </c>
      <c r="I28" s="76" t="n">
        <f aca="false">SUM(I29:I33)</f>
        <v>4236223944271</v>
      </c>
      <c r="J28" s="77" t="n">
        <f aca="false">SUM(J29:J33)</f>
        <v>186711000000</v>
      </c>
      <c r="K28" s="78" t="n">
        <f aca="false">SUM(K29:K33)</f>
        <v>0</v>
      </c>
      <c r="L28" s="78" t="n">
        <f aca="false">SUM(L29:L33)</f>
        <v>21300000000</v>
      </c>
      <c r="M28" s="79" t="n">
        <f aca="false">SUM(M29:M33)</f>
        <v>208011000000</v>
      </c>
      <c r="N28" s="80" t="n">
        <f aca="false">SUM(N29:N33)</f>
        <v>3810682300000</v>
      </c>
      <c r="O28" s="76" t="n">
        <f aca="false">SUM(O29:O33)</f>
        <v>91450919959</v>
      </c>
      <c r="P28" s="76" t="n">
        <f aca="false">SUM(P29:P33)</f>
        <v>542101724312</v>
      </c>
      <c r="Q28" s="76" t="n">
        <f aca="false">SUM(Q29:Q33)</f>
        <v>4444234944271</v>
      </c>
      <c r="R28" s="68" t="n">
        <f aca="false">N28*1.092</f>
        <v>4161265071600</v>
      </c>
      <c r="S28" s="69" t="n">
        <f aca="false">O28*1.092</f>
        <v>99864404595.228</v>
      </c>
      <c r="T28" s="69" t="n">
        <f aca="false">P28*1.092</f>
        <v>591975082948.704</v>
      </c>
      <c r="U28" s="70" t="n">
        <f aca="false">Q28*1.092</f>
        <v>4853104559143.93</v>
      </c>
      <c r="V28" s="76" t="n">
        <f aca="false">SUM(V29:V33)</f>
        <v>4298142676000</v>
      </c>
      <c r="W28" s="76" t="n">
        <f aca="false">SUM(W29:W33)</f>
        <v>0</v>
      </c>
      <c r="X28" s="76" t="n">
        <f aca="false">SUM(X29:X33)</f>
        <v>735242872615</v>
      </c>
      <c r="Y28" s="81" t="n">
        <f aca="false">SUM(Y29:Y33)</f>
        <v>5033385548615</v>
      </c>
      <c r="Z28" s="4"/>
    </row>
    <row r="29" customFormat="false" ht="16.4" hidden="false" customHeight="false" outlineLevel="0" collapsed="false">
      <c r="A29" s="64"/>
      <c r="B29" s="65"/>
      <c r="C29" s="74" t="s">
        <v>66</v>
      </c>
      <c r="D29" s="75" t="s">
        <v>67</v>
      </c>
      <c r="E29" s="75"/>
      <c r="F29" s="57" t="n">
        <v>133464500000</v>
      </c>
      <c r="G29" s="58" t="n">
        <v>588595702</v>
      </c>
      <c r="H29" s="58" t="n">
        <v>57811964844</v>
      </c>
      <c r="I29" s="58" t="n">
        <v>191865060546</v>
      </c>
      <c r="J29" s="59"/>
      <c r="K29" s="60"/>
      <c r="L29" s="60" t="n">
        <v>7300000000</v>
      </c>
      <c r="M29" s="61" t="n">
        <f aca="false">J29+K29+L29</f>
        <v>7300000000</v>
      </c>
      <c r="N29" s="57" t="n">
        <f aca="false">F29+J29</f>
        <v>133464500000</v>
      </c>
      <c r="O29" s="58" t="n">
        <f aca="false">G29+K29</f>
        <v>588595702</v>
      </c>
      <c r="P29" s="58" t="n">
        <f aca="false">L29+H29</f>
        <v>65111964844</v>
      </c>
      <c r="Q29" s="58" t="n">
        <f aca="false">I29+M29</f>
        <v>199165060546</v>
      </c>
      <c r="R29" s="59" t="n">
        <f aca="false">N29*1.092</f>
        <v>145743234000</v>
      </c>
      <c r="S29" s="60" t="n">
        <f aca="false">O29*1.092</f>
        <v>642746506.584</v>
      </c>
      <c r="T29" s="60" t="n">
        <f aca="false">P29*1.092</f>
        <v>71102265609.648</v>
      </c>
      <c r="U29" s="61" t="n">
        <f aca="false">Q29*1.092</f>
        <v>217488246116.232</v>
      </c>
      <c r="V29" s="58" t="n">
        <v>137445969000</v>
      </c>
      <c r="W29" s="58"/>
      <c r="X29" s="58" t="n">
        <v>63041027979</v>
      </c>
      <c r="Y29" s="63" t="n">
        <f aca="false">V29+W29+X29</f>
        <v>200486996979</v>
      </c>
      <c r="Z29" s="73"/>
    </row>
    <row r="30" customFormat="false" ht="16.4" hidden="false" customHeight="false" outlineLevel="0" collapsed="false">
      <c r="A30" s="64"/>
      <c r="B30" s="65"/>
      <c r="C30" s="74" t="s">
        <v>68</v>
      </c>
      <c r="D30" s="75" t="s">
        <v>69</v>
      </c>
      <c r="E30" s="75"/>
      <c r="F30" s="57" t="n">
        <v>626310700000</v>
      </c>
      <c r="G30" s="58" t="n">
        <v>11253600799</v>
      </c>
      <c r="H30" s="58" t="n">
        <v>154485977825</v>
      </c>
      <c r="I30" s="58" t="n">
        <v>792050278624</v>
      </c>
      <c r="J30" s="59" t="n">
        <v>186711000000</v>
      </c>
      <c r="K30" s="60"/>
      <c r="L30" s="60" t="n">
        <v>14000000000</v>
      </c>
      <c r="M30" s="61" t="n">
        <f aca="false">J30+K30+L30</f>
        <v>200711000000</v>
      </c>
      <c r="N30" s="57" t="n">
        <f aca="false">F30+J30</f>
        <v>813021700000</v>
      </c>
      <c r="O30" s="58" t="n">
        <f aca="false">G30+K30</f>
        <v>11253600799</v>
      </c>
      <c r="P30" s="58" t="n">
        <f aca="false">L30+H30</f>
        <v>168485977825</v>
      </c>
      <c r="Q30" s="58" t="n">
        <f aca="false">I30+M30</f>
        <v>992761278624</v>
      </c>
      <c r="R30" s="59" t="n">
        <f aca="false">N30*1.092</f>
        <v>887819696400</v>
      </c>
      <c r="S30" s="60" t="n">
        <f aca="false">O30*1.092</f>
        <v>12288932072.508</v>
      </c>
      <c r="T30" s="60" t="n">
        <f aca="false">P30*1.092</f>
        <v>183986687784.9</v>
      </c>
      <c r="U30" s="61" t="n">
        <f aca="false">Q30*1.092</f>
        <v>1084095316257.41</v>
      </c>
      <c r="V30" s="58" t="n">
        <v>682283800000</v>
      </c>
      <c r="W30" s="58"/>
      <c r="X30" s="58" t="n">
        <v>153838844636</v>
      </c>
      <c r="Y30" s="63" t="n">
        <f aca="false">V30+W30+X30</f>
        <v>836122644636</v>
      </c>
    </row>
    <row r="31" customFormat="false" ht="16.4" hidden="false" customHeight="false" outlineLevel="0" collapsed="false">
      <c r="A31" s="64"/>
      <c r="B31" s="65"/>
      <c r="C31" s="74" t="s">
        <v>70</v>
      </c>
      <c r="D31" s="75" t="s">
        <v>71</v>
      </c>
      <c r="E31" s="75"/>
      <c r="F31" s="57" t="n">
        <v>1603888500000</v>
      </c>
      <c r="G31" s="58" t="n">
        <v>79608723458</v>
      </c>
      <c r="H31" s="58" t="n">
        <v>3000000000</v>
      </c>
      <c r="I31" s="58" t="n">
        <v>1686497223458</v>
      </c>
      <c r="J31" s="59"/>
      <c r="K31" s="60"/>
      <c r="L31" s="60"/>
      <c r="M31" s="61" t="n">
        <f aca="false">J31+K31+L31</f>
        <v>0</v>
      </c>
      <c r="N31" s="57" t="n">
        <f aca="false">F31+J31</f>
        <v>1603888500000</v>
      </c>
      <c r="O31" s="58" t="n">
        <f aca="false">G31+K31</f>
        <v>79608723458</v>
      </c>
      <c r="P31" s="58" t="n">
        <f aca="false">L31+H31</f>
        <v>3000000000</v>
      </c>
      <c r="Q31" s="58" t="n">
        <f aca="false">I31+M31</f>
        <v>1686497223458</v>
      </c>
      <c r="R31" s="59" t="n">
        <f aca="false">N31*1.092</f>
        <v>1751446242000</v>
      </c>
      <c r="S31" s="60" t="n">
        <f aca="false">O31*1.092</f>
        <v>86932726016.136</v>
      </c>
      <c r="T31" s="60" t="n">
        <f aca="false">P31*1.092</f>
        <v>3276000000</v>
      </c>
      <c r="U31" s="61" t="n">
        <f aca="false">Q31*1.092</f>
        <v>1841654968016.14</v>
      </c>
      <c r="V31" s="58" t="n">
        <v>1932451007000</v>
      </c>
      <c r="W31" s="58"/>
      <c r="X31" s="58" t="n">
        <v>4000000000</v>
      </c>
      <c r="Y31" s="63" t="n">
        <f aca="false">V31+W31+X31</f>
        <v>1936451007000</v>
      </c>
    </row>
    <row r="32" customFormat="false" ht="16.4" hidden="false" customHeight="false" outlineLevel="0" collapsed="false">
      <c r="A32" s="64"/>
      <c r="B32" s="65"/>
      <c r="C32" s="74" t="s">
        <v>72</v>
      </c>
      <c r="D32" s="75" t="s">
        <v>73</v>
      </c>
      <c r="E32" s="75"/>
      <c r="F32" s="57" t="n">
        <v>103450100000</v>
      </c>
      <c r="G32" s="58"/>
      <c r="H32" s="58" t="n">
        <v>15026550000</v>
      </c>
      <c r="I32" s="58" t="n">
        <v>118476650000</v>
      </c>
      <c r="J32" s="59"/>
      <c r="K32" s="60"/>
      <c r="L32" s="60"/>
      <c r="M32" s="61" t="n">
        <f aca="false">J32+K32+L32</f>
        <v>0</v>
      </c>
      <c r="N32" s="57" t="n">
        <f aca="false">F32+J32</f>
        <v>103450100000</v>
      </c>
      <c r="O32" s="58" t="n">
        <f aca="false">G32+K32</f>
        <v>0</v>
      </c>
      <c r="P32" s="58" t="n">
        <f aca="false">L32+H32</f>
        <v>15026550000</v>
      </c>
      <c r="Q32" s="58" t="n">
        <f aca="false">I32+M32</f>
        <v>118476650000</v>
      </c>
      <c r="R32" s="59" t="n">
        <f aca="false">N32*1.092</f>
        <v>112967509200</v>
      </c>
      <c r="S32" s="60" t="n">
        <f aca="false">O32*1.092</f>
        <v>0</v>
      </c>
      <c r="T32" s="60" t="n">
        <f aca="false">P32*1.092</f>
        <v>16408992600</v>
      </c>
      <c r="U32" s="61" t="n">
        <f aca="false">Q32*1.092</f>
        <v>129376501800</v>
      </c>
      <c r="V32" s="58" t="n">
        <v>121052300000</v>
      </c>
      <c r="W32" s="58"/>
      <c r="X32" s="58" t="n">
        <v>15477000000</v>
      </c>
      <c r="Y32" s="63" t="n">
        <f aca="false">V32+W32+X32</f>
        <v>136529300000</v>
      </c>
    </row>
    <row r="33" customFormat="false" ht="16.4" hidden="false" customHeight="false" outlineLevel="0" collapsed="false">
      <c r="A33" s="53"/>
      <c r="B33" s="54"/>
      <c r="C33" s="55" t="s">
        <v>74</v>
      </c>
      <c r="D33" s="56" t="s">
        <v>75</v>
      </c>
      <c r="E33" s="56"/>
      <c r="F33" s="57" t="n">
        <v>1156857500000</v>
      </c>
      <c r="G33" s="58"/>
      <c r="H33" s="58" t="n">
        <v>290477231643</v>
      </c>
      <c r="I33" s="58" t="n">
        <v>1447334731643</v>
      </c>
      <c r="J33" s="59"/>
      <c r="K33" s="60"/>
      <c r="L33" s="60"/>
      <c r="M33" s="61" t="n">
        <f aca="false">J33+K33+L33</f>
        <v>0</v>
      </c>
      <c r="N33" s="57" t="n">
        <f aca="false">F33+J33</f>
        <v>1156857500000</v>
      </c>
      <c r="O33" s="58" t="n">
        <f aca="false">G33+K33</f>
        <v>0</v>
      </c>
      <c r="P33" s="58" t="n">
        <f aca="false">L33+H33</f>
        <v>290477231643</v>
      </c>
      <c r="Q33" s="58" t="n">
        <f aca="false">I33+M33</f>
        <v>1447334731643</v>
      </c>
      <c r="R33" s="59" t="n">
        <f aca="false">N33*1.092</f>
        <v>1263288390000</v>
      </c>
      <c r="S33" s="60" t="n">
        <f aca="false">O33*1.092</f>
        <v>0</v>
      </c>
      <c r="T33" s="60" t="n">
        <f aca="false">P33*1.092</f>
        <v>317201136954.156</v>
      </c>
      <c r="U33" s="61" t="n">
        <f aca="false">Q33*1.092</f>
        <v>1580489526954.16</v>
      </c>
      <c r="V33" s="58" t="n">
        <v>1424909600000</v>
      </c>
      <c r="W33" s="58"/>
      <c r="X33" s="58" t="n">
        <v>498886000000</v>
      </c>
      <c r="Y33" s="63" t="n">
        <f aca="false">V33+W33+X33</f>
        <v>1923795600000</v>
      </c>
    </row>
    <row r="34" s="73" customFormat="true" ht="17.9" hidden="false" customHeight="false" outlineLevel="0" collapsed="false">
      <c r="A34" s="84" t="s">
        <v>76</v>
      </c>
      <c r="B34" s="85" t="s">
        <v>77</v>
      </c>
      <c r="C34" s="86"/>
      <c r="D34" s="87"/>
      <c r="E34" s="87"/>
      <c r="F34" s="76" t="n">
        <f aca="false">SUM(F35:F42)</f>
        <v>43217449589218</v>
      </c>
      <c r="G34" s="76" t="n">
        <f aca="false">SUM(G35:G42)</f>
        <v>21806234045</v>
      </c>
      <c r="H34" s="76" t="n">
        <f aca="false">SUM(H35:H42)</f>
        <v>9726064728748</v>
      </c>
      <c r="I34" s="76" t="n">
        <f aca="false">SUM(I35:I42)</f>
        <v>52965320552011</v>
      </c>
      <c r="J34" s="77" t="n">
        <f aca="false">SUM(J35:J42)</f>
        <v>746119000000</v>
      </c>
      <c r="K34" s="78" t="n">
        <f aca="false">SUM(K35:K42)</f>
        <v>0</v>
      </c>
      <c r="L34" s="78" t="n">
        <f aca="false">SUM(L35:L42)</f>
        <v>549052999571</v>
      </c>
      <c r="M34" s="79" t="n">
        <f aca="false">SUM(M35:M42)</f>
        <v>1295171999571</v>
      </c>
      <c r="N34" s="80" t="n">
        <f aca="false">SUM(N35:N42)</f>
        <v>43963568589218</v>
      </c>
      <c r="O34" s="76" t="n">
        <f aca="false">SUM(O35:O42)</f>
        <v>21806234045</v>
      </c>
      <c r="P34" s="76" t="n">
        <f aca="false">SUM(P35:P42)</f>
        <v>10275117728319</v>
      </c>
      <c r="Q34" s="76" t="n">
        <f aca="false">SUM(Q35:Q42)</f>
        <v>54260492551582</v>
      </c>
      <c r="R34" s="68" t="n">
        <f aca="false">N34*1.092</f>
        <v>48008216899426.1</v>
      </c>
      <c r="S34" s="69" t="n">
        <f aca="false">O34*1.092</f>
        <v>23812407577.14</v>
      </c>
      <c r="T34" s="69" t="n">
        <f aca="false">P34*1.092</f>
        <v>11220428559324.4</v>
      </c>
      <c r="U34" s="70" t="n">
        <f aca="false">Q34*1.092</f>
        <v>59252457866327.6</v>
      </c>
      <c r="V34" s="76" t="n">
        <f aca="false">SUM(V35:V42)</f>
        <v>49619781013451</v>
      </c>
      <c r="W34" s="76" t="n">
        <f aca="false">SUM(W35:W42)</f>
        <v>14007000000</v>
      </c>
      <c r="X34" s="76" t="n">
        <f aca="false">SUM(X35:X42)</f>
        <v>4854168174604</v>
      </c>
      <c r="Y34" s="81" t="n">
        <f aca="false">SUM(Y35:Y42)</f>
        <v>54487956188055</v>
      </c>
      <c r="Z34" s="4"/>
    </row>
    <row r="35" customFormat="false" ht="16.4" hidden="false" customHeight="false" outlineLevel="0" collapsed="false">
      <c r="A35" s="64"/>
      <c r="B35" s="65"/>
      <c r="C35" s="74" t="s">
        <v>78</v>
      </c>
      <c r="D35" s="75" t="s">
        <v>79</v>
      </c>
      <c r="E35" s="75"/>
      <c r="F35" s="57" t="n">
        <v>40608849589218</v>
      </c>
      <c r="G35" s="58" t="n">
        <v>177577584</v>
      </c>
      <c r="H35" s="58" t="n">
        <v>9396733324078</v>
      </c>
      <c r="I35" s="58" t="n">
        <v>50005760490880</v>
      </c>
      <c r="J35" s="59" t="n">
        <v>633500000000</v>
      </c>
      <c r="K35" s="60"/>
      <c r="L35" s="60" t="n">
        <v>549052999571</v>
      </c>
      <c r="M35" s="61" t="n">
        <f aca="false">J35+K35+L35</f>
        <v>1182552999571</v>
      </c>
      <c r="N35" s="57" t="n">
        <f aca="false">F35+J35</f>
        <v>41242349589218</v>
      </c>
      <c r="O35" s="58" t="n">
        <f aca="false">G35+K35</f>
        <v>177577584</v>
      </c>
      <c r="P35" s="58" t="n">
        <f aca="false">L35+H35</f>
        <v>9945786323649</v>
      </c>
      <c r="Q35" s="58" t="n">
        <f aca="false">I35+M35</f>
        <v>51188313490451</v>
      </c>
      <c r="R35" s="59" t="n">
        <f aca="false">N35*1.092</f>
        <v>45036645751426.1</v>
      </c>
      <c r="S35" s="60" t="n">
        <f aca="false">O35*1.092</f>
        <v>193914721.728</v>
      </c>
      <c r="T35" s="60" t="n">
        <f aca="false">P35*1.092</f>
        <v>10860798665424.7</v>
      </c>
      <c r="U35" s="61" t="n">
        <f aca="false">Q35*1.092</f>
        <v>55897638331572.5</v>
      </c>
      <c r="V35" s="88" t="n">
        <v>44788709013451</v>
      </c>
      <c r="W35" s="58"/>
      <c r="X35" s="88" t="n">
        <v>4498857790538</v>
      </c>
      <c r="Y35" s="63" t="n">
        <f aca="false">V35+W35+X35</f>
        <v>49287566803989</v>
      </c>
      <c r="Z35" s="73"/>
    </row>
    <row r="36" customFormat="false" ht="16.4" hidden="false" customHeight="false" outlineLevel="0" collapsed="false">
      <c r="A36" s="64"/>
      <c r="B36" s="65"/>
      <c r="C36" s="74" t="s">
        <v>80</v>
      </c>
      <c r="D36" s="75" t="s">
        <v>81</v>
      </c>
      <c r="E36" s="75"/>
      <c r="F36" s="57" t="n">
        <v>16319000000</v>
      </c>
      <c r="G36" s="58"/>
      <c r="H36" s="58" t="n">
        <v>10062250000</v>
      </c>
      <c r="I36" s="58" t="n">
        <v>26381250000</v>
      </c>
      <c r="J36" s="59"/>
      <c r="K36" s="60"/>
      <c r="L36" s="60"/>
      <c r="M36" s="61" t="n">
        <f aca="false">J36+K36+L36</f>
        <v>0</v>
      </c>
      <c r="N36" s="57" t="n">
        <f aca="false">F36+J36</f>
        <v>16319000000</v>
      </c>
      <c r="O36" s="58" t="n">
        <f aca="false">G36+K36</f>
        <v>0</v>
      </c>
      <c r="P36" s="58" t="n">
        <f aca="false">L36+H36</f>
        <v>10062250000</v>
      </c>
      <c r="Q36" s="58" t="n">
        <f aca="false">I36+M36</f>
        <v>26381250000</v>
      </c>
      <c r="R36" s="59" t="n">
        <f aca="false">N36*1.092</f>
        <v>17820348000</v>
      </c>
      <c r="S36" s="60" t="n">
        <f aca="false">O36*1.092</f>
        <v>0</v>
      </c>
      <c r="T36" s="60" t="n">
        <f aca="false">P36*1.092</f>
        <v>10987977000</v>
      </c>
      <c r="U36" s="61" t="n">
        <f aca="false">Q36*1.092</f>
        <v>28808325000</v>
      </c>
      <c r="V36" s="58" t="n">
        <v>20535000000</v>
      </c>
      <c r="W36" s="58"/>
      <c r="X36" s="58" t="n">
        <v>8882489110</v>
      </c>
      <c r="Y36" s="63" t="n">
        <f aca="false">V36+W36+X36</f>
        <v>29417489110</v>
      </c>
    </row>
    <row r="37" customFormat="false" ht="16.4" hidden="false" customHeight="false" outlineLevel="0" collapsed="false">
      <c r="A37" s="64"/>
      <c r="B37" s="65"/>
      <c r="C37" s="74" t="s">
        <v>82</v>
      </c>
      <c r="D37" s="89" t="s">
        <v>83</v>
      </c>
      <c r="E37" s="89"/>
      <c r="F37" s="57" t="n">
        <v>19963000000</v>
      </c>
      <c r="G37" s="58" t="n">
        <v>83000000</v>
      </c>
      <c r="H37" s="58" t="n">
        <v>44680319734</v>
      </c>
      <c r="I37" s="58" t="n">
        <v>64726319734</v>
      </c>
      <c r="J37" s="59" t="n">
        <v>807000000</v>
      </c>
      <c r="K37" s="60"/>
      <c r="L37" s="60"/>
      <c r="M37" s="61" t="n">
        <f aca="false">J37+K37+L37</f>
        <v>807000000</v>
      </c>
      <c r="N37" s="57" t="n">
        <f aca="false">F37+J37</f>
        <v>20770000000</v>
      </c>
      <c r="O37" s="58" t="n">
        <f aca="false">G37+K37</f>
        <v>83000000</v>
      </c>
      <c r="P37" s="58" t="n">
        <f aca="false">L37+H37</f>
        <v>44680319734</v>
      </c>
      <c r="Q37" s="58" t="n">
        <f aca="false">I37+M37</f>
        <v>65533319734</v>
      </c>
      <c r="R37" s="59" t="n">
        <f aca="false">N37*1.092</f>
        <v>22680840000</v>
      </c>
      <c r="S37" s="60" t="n">
        <f aca="false">O37*1.092</f>
        <v>90636000</v>
      </c>
      <c r="T37" s="60" t="n">
        <f aca="false">P37*1.092</f>
        <v>48790909149.528</v>
      </c>
      <c r="U37" s="61" t="n">
        <f aca="false">Q37*1.092</f>
        <v>71562385149.528</v>
      </c>
      <c r="V37" s="88" t="n">
        <v>24007000000</v>
      </c>
      <c r="W37" s="58"/>
      <c r="X37" s="88" t="n">
        <v>24920453895</v>
      </c>
      <c r="Y37" s="63" t="n">
        <f aca="false">V37+W37+X37</f>
        <v>48927453895</v>
      </c>
    </row>
    <row r="38" customFormat="false" ht="16.4" hidden="false" customHeight="false" outlineLevel="0" collapsed="false">
      <c r="A38" s="64"/>
      <c r="B38" s="65"/>
      <c r="C38" s="74" t="s">
        <v>84</v>
      </c>
      <c r="D38" s="75" t="s">
        <v>85</v>
      </c>
      <c r="E38" s="75"/>
      <c r="F38" s="57" t="n">
        <v>2019287000000</v>
      </c>
      <c r="G38" s="58"/>
      <c r="H38" s="58" t="n">
        <v>112200000000</v>
      </c>
      <c r="I38" s="58" t="n">
        <v>2131487000000</v>
      </c>
      <c r="J38" s="59" t="n">
        <v>100000000000</v>
      </c>
      <c r="K38" s="60"/>
      <c r="L38" s="60"/>
      <c r="M38" s="61" t="n">
        <f aca="false">J38+K38+L38</f>
        <v>100000000000</v>
      </c>
      <c r="N38" s="57" t="n">
        <f aca="false">F38+J38</f>
        <v>2119287000000</v>
      </c>
      <c r="O38" s="58" t="n">
        <f aca="false">G38+K38</f>
        <v>0</v>
      </c>
      <c r="P38" s="58" t="n">
        <f aca="false">L38+H38</f>
        <v>112200000000</v>
      </c>
      <c r="Q38" s="58" t="n">
        <f aca="false">I38+M38</f>
        <v>2231487000000</v>
      </c>
      <c r="R38" s="59" t="n">
        <f aca="false">N38*1.092</f>
        <v>2314261404000</v>
      </c>
      <c r="S38" s="60" t="n">
        <f aca="false">O38*1.092</f>
        <v>0</v>
      </c>
      <c r="T38" s="60" t="n">
        <f aca="false">P38*1.092</f>
        <v>122522400000</v>
      </c>
      <c r="U38" s="61" t="n">
        <f aca="false">Q38*1.092</f>
        <v>2436783804000</v>
      </c>
      <c r="V38" s="58" t="n">
        <v>4060829000000</v>
      </c>
      <c r="W38" s="58"/>
      <c r="X38" s="58" t="n">
        <v>111480371005</v>
      </c>
      <c r="Y38" s="63" t="n">
        <f aca="false">V38+W38+X38</f>
        <v>4172309371005</v>
      </c>
    </row>
    <row r="39" customFormat="false" ht="16.4" hidden="false" customHeight="false" outlineLevel="0" collapsed="false">
      <c r="A39" s="64"/>
      <c r="B39" s="65"/>
      <c r="C39" s="74" t="s">
        <v>86</v>
      </c>
      <c r="D39" s="75" t="s">
        <v>87</v>
      </c>
      <c r="E39" s="75"/>
      <c r="F39" s="57" t="n">
        <v>19514000000</v>
      </c>
      <c r="G39" s="58"/>
      <c r="H39" s="58" t="n">
        <v>5067740000</v>
      </c>
      <c r="I39" s="58" t="n">
        <v>24581740000</v>
      </c>
      <c r="J39" s="59"/>
      <c r="K39" s="60"/>
      <c r="L39" s="60"/>
      <c r="M39" s="61" t="n">
        <f aca="false">J39+K39+L39</f>
        <v>0</v>
      </c>
      <c r="N39" s="57" t="n">
        <f aca="false">F39+J39</f>
        <v>19514000000</v>
      </c>
      <c r="O39" s="58" t="n">
        <f aca="false">G39+K39</f>
        <v>0</v>
      </c>
      <c r="P39" s="58" t="n">
        <f aca="false">L39+H39</f>
        <v>5067740000</v>
      </c>
      <c r="Q39" s="58" t="n">
        <f aca="false">I39+M39</f>
        <v>24581740000</v>
      </c>
      <c r="R39" s="59" t="n">
        <f aca="false">N39*1.092</f>
        <v>21309288000</v>
      </c>
      <c r="S39" s="60" t="n">
        <f aca="false">O39*1.092</f>
        <v>0</v>
      </c>
      <c r="T39" s="60" t="n">
        <f aca="false">P39*1.092</f>
        <v>5533972080</v>
      </c>
      <c r="U39" s="61" t="n">
        <f aca="false">Q39*1.092</f>
        <v>26843260080</v>
      </c>
      <c r="V39" s="58" t="n">
        <v>28289000000</v>
      </c>
      <c r="W39" s="58"/>
      <c r="X39" s="58" t="n">
        <v>4403313940</v>
      </c>
      <c r="Y39" s="63" t="n">
        <f aca="false">V39+W39+X39</f>
        <v>32692313940</v>
      </c>
    </row>
    <row r="40" customFormat="false" ht="16.4" hidden="false" customHeight="false" outlineLevel="0" collapsed="false">
      <c r="A40" s="64"/>
      <c r="B40" s="65"/>
      <c r="C40" s="74" t="s">
        <v>88</v>
      </c>
      <c r="D40" s="75" t="s">
        <v>89</v>
      </c>
      <c r="E40" s="75"/>
      <c r="F40" s="57" t="n">
        <v>285489000000</v>
      </c>
      <c r="G40" s="58" t="n">
        <v>46000000</v>
      </c>
      <c r="H40" s="58" t="n">
        <v>36126762093</v>
      </c>
      <c r="I40" s="58" t="n">
        <v>321661762093</v>
      </c>
      <c r="J40" s="59" t="n">
        <v>11812000000</v>
      </c>
      <c r="K40" s="60"/>
      <c r="L40" s="60"/>
      <c r="M40" s="61" t="n">
        <f aca="false">J40+K40+L40</f>
        <v>11812000000</v>
      </c>
      <c r="N40" s="57" t="n">
        <f aca="false">F40+J40</f>
        <v>297301000000</v>
      </c>
      <c r="O40" s="58" t="n">
        <f aca="false">G40+K40</f>
        <v>46000000</v>
      </c>
      <c r="P40" s="58" t="n">
        <f aca="false">L40+H40</f>
        <v>36126762093</v>
      </c>
      <c r="Q40" s="58" t="n">
        <f aca="false">I40+M40</f>
        <v>333473762093</v>
      </c>
      <c r="R40" s="59" t="n">
        <f aca="false">N40*1.092</f>
        <v>324652692000</v>
      </c>
      <c r="S40" s="60" t="n">
        <f aca="false">O40*1.092</f>
        <v>50232000</v>
      </c>
      <c r="T40" s="60" t="n">
        <f aca="false">P40*1.092</f>
        <v>39450424205.556</v>
      </c>
      <c r="U40" s="61" t="n">
        <f aca="false">Q40*1.092</f>
        <v>364153348205.556</v>
      </c>
      <c r="V40" s="58" t="n">
        <v>383586000000</v>
      </c>
      <c r="W40" s="58"/>
      <c r="X40" s="58" t="n">
        <v>49781000000</v>
      </c>
      <c r="Y40" s="63" t="n">
        <f aca="false">V40+W40+X40</f>
        <v>433367000000</v>
      </c>
    </row>
    <row r="41" customFormat="false" ht="33" hidden="false" customHeight="false" outlineLevel="0" collapsed="false">
      <c r="A41" s="64"/>
      <c r="B41" s="65"/>
      <c r="C41" s="74" t="s">
        <v>90</v>
      </c>
      <c r="D41" s="75" t="s">
        <v>91</v>
      </c>
      <c r="E41" s="75"/>
      <c r="F41" s="57" t="n">
        <v>215810000000</v>
      </c>
      <c r="G41" s="58" t="n">
        <v>19899448355</v>
      </c>
      <c r="H41" s="58" t="n">
        <v>8000000000</v>
      </c>
      <c r="I41" s="58" t="n">
        <v>243709448355</v>
      </c>
      <c r="J41" s="59"/>
      <c r="K41" s="60"/>
      <c r="L41" s="60"/>
      <c r="M41" s="61" t="n">
        <f aca="false">J41+K41+L41</f>
        <v>0</v>
      </c>
      <c r="N41" s="57" t="n">
        <f aca="false">F41+J41</f>
        <v>215810000000</v>
      </c>
      <c r="O41" s="58" t="n">
        <f aca="false">G41+K41</f>
        <v>19899448355</v>
      </c>
      <c r="P41" s="58" t="n">
        <f aca="false">L41+H41</f>
        <v>8000000000</v>
      </c>
      <c r="Q41" s="58" t="n">
        <f aca="false">I41+M41</f>
        <v>243709448355</v>
      </c>
      <c r="R41" s="59" t="n">
        <f aca="false">N41*1.092</f>
        <v>235664520000</v>
      </c>
      <c r="S41" s="60" t="n">
        <f aca="false">O41*1.092</f>
        <v>21730197603.66</v>
      </c>
      <c r="T41" s="60" t="n">
        <f aca="false">P41*1.092</f>
        <v>8736000000</v>
      </c>
      <c r="U41" s="61" t="n">
        <f aca="false">Q41*1.092</f>
        <v>266130717603.66</v>
      </c>
      <c r="V41" s="58" t="n">
        <v>268284000000</v>
      </c>
      <c r="W41" s="58" t="n">
        <v>14007000000</v>
      </c>
      <c r="X41" s="58" t="n">
        <v>7194519134</v>
      </c>
      <c r="Y41" s="63" t="n">
        <f aca="false">V41+W41+X41</f>
        <v>289485519134</v>
      </c>
    </row>
    <row r="42" customFormat="false" ht="17.25" hidden="false" customHeight="false" outlineLevel="0" collapsed="false">
      <c r="A42" s="53"/>
      <c r="B42" s="54"/>
      <c r="C42" s="55" t="s">
        <v>92</v>
      </c>
      <c r="D42" s="56" t="s">
        <v>93</v>
      </c>
      <c r="E42" s="56"/>
      <c r="F42" s="57" t="n">
        <v>32218000000</v>
      </c>
      <c r="G42" s="58" t="n">
        <v>1600208106</v>
      </c>
      <c r="H42" s="58" t="n">
        <v>113194332843</v>
      </c>
      <c r="I42" s="58" t="n">
        <v>147012540949</v>
      </c>
      <c r="J42" s="59"/>
      <c r="K42" s="60"/>
      <c r="L42" s="60"/>
      <c r="M42" s="61" t="n">
        <f aca="false">J42+K42+L42</f>
        <v>0</v>
      </c>
      <c r="N42" s="57" t="n">
        <f aca="false">F42+J42</f>
        <v>32218000000</v>
      </c>
      <c r="O42" s="58" t="n">
        <f aca="false">G42+K42</f>
        <v>1600208106</v>
      </c>
      <c r="P42" s="58" t="n">
        <f aca="false">L42+H42</f>
        <v>113194332843</v>
      </c>
      <c r="Q42" s="58" t="n">
        <f aca="false">I42+M42</f>
        <v>147012540949</v>
      </c>
      <c r="R42" s="59" t="n">
        <f aca="false">N42*1.092</f>
        <v>35182056000</v>
      </c>
      <c r="S42" s="60" t="n">
        <f aca="false">O42*1.092</f>
        <v>1747427251.752</v>
      </c>
      <c r="T42" s="60" t="n">
        <f aca="false">P42*1.092</f>
        <v>123608211464.556</v>
      </c>
      <c r="U42" s="61" t="n">
        <f aca="false">Q42*1.092</f>
        <v>160537694716.308</v>
      </c>
      <c r="V42" s="58" t="n">
        <v>45542000000</v>
      </c>
      <c r="W42" s="58"/>
      <c r="X42" s="58" t="n">
        <v>148648236982</v>
      </c>
      <c r="Y42" s="63" t="n">
        <f aca="false">V42+W42+X42</f>
        <v>194190236982</v>
      </c>
    </row>
    <row r="43" s="73" customFormat="true" ht="17.9" hidden="false" customHeight="false" outlineLevel="0" collapsed="false">
      <c r="A43" s="64" t="s">
        <v>94</v>
      </c>
      <c r="B43" s="65" t="s">
        <v>95</v>
      </c>
      <c r="C43" s="66"/>
      <c r="D43" s="67"/>
      <c r="E43" s="67"/>
      <c r="F43" s="76" t="n">
        <f aca="false">SUM(F44)</f>
        <v>0</v>
      </c>
      <c r="G43" s="76" t="n">
        <f aca="false">SUM(G44)</f>
        <v>72280581197772</v>
      </c>
      <c r="H43" s="76" t="n">
        <f aca="false">SUM(H44)</f>
        <v>0</v>
      </c>
      <c r="I43" s="76" t="n">
        <f aca="false">SUM(I44)</f>
        <v>72280581197772</v>
      </c>
      <c r="J43" s="77" t="n">
        <f aca="false">SUM(J44)</f>
        <v>0</v>
      </c>
      <c r="K43" s="78" t="n">
        <f aca="false">SUM(K44)</f>
        <v>0</v>
      </c>
      <c r="L43" s="78" t="n">
        <f aca="false">SUM(L44)</f>
        <v>0</v>
      </c>
      <c r="M43" s="79" t="n">
        <f aca="false">SUM(M44)</f>
        <v>0</v>
      </c>
      <c r="N43" s="80" t="n">
        <f aca="false">SUM(N44)</f>
        <v>0</v>
      </c>
      <c r="O43" s="76" t="n">
        <f aca="false">SUM(O44)</f>
        <v>72280581197772</v>
      </c>
      <c r="P43" s="76" t="n">
        <f aca="false">SUM(P44)</f>
        <v>0</v>
      </c>
      <c r="Q43" s="76" t="n">
        <f aca="false">SUM(Q44)</f>
        <v>72280581197772</v>
      </c>
      <c r="R43" s="68" t="n">
        <f aca="false">N43*1.092</f>
        <v>0</v>
      </c>
      <c r="S43" s="69" t="n">
        <f aca="false">O43*1.092</f>
        <v>78930394667967</v>
      </c>
      <c r="T43" s="69" t="n">
        <f aca="false">P43*1.092</f>
        <v>0</v>
      </c>
      <c r="U43" s="70" t="n">
        <f aca="false">Q43*1.092</f>
        <v>78930394667967</v>
      </c>
      <c r="V43" s="76" t="n">
        <f aca="false">SUM(V44)</f>
        <v>0</v>
      </c>
      <c r="W43" s="76" t="n">
        <f aca="false">SUM(W44)</f>
        <v>92347433153773</v>
      </c>
      <c r="X43" s="76" t="n">
        <f aca="false">SUM(X44)</f>
        <v>0</v>
      </c>
      <c r="Y43" s="81" t="n">
        <f aca="false">SUM(Y44)</f>
        <v>92347433153773</v>
      </c>
      <c r="Z43" s="4"/>
    </row>
    <row r="44" customFormat="false" ht="17.9" hidden="false" customHeight="false" outlineLevel="0" collapsed="false">
      <c r="A44" s="53"/>
      <c r="B44" s="54"/>
      <c r="C44" s="55" t="s">
        <v>96</v>
      </c>
      <c r="D44" s="56" t="s">
        <v>97</v>
      </c>
      <c r="E44" s="56"/>
      <c r="F44" s="57"/>
      <c r="G44" s="58" t="n">
        <v>72280581197772</v>
      </c>
      <c r="H44" s="58"/>
      <c r="I44" s="58" t="n">
        <v>72280581197772</v>
      </c>
      <c r="J44" s="59"/>
      <c r="K44" s="60"/>
      <c r="L44" s="60"/>
      <c r="M44" s="61" t="n">
        <f aca="false">J44+K44+L44</f>
        <v>0</v>
      </c>
      <c r="N44" s="71" t="n">
        <f aca="false">F44+J44</f>
        <v>0</v>
      </c>
      <c r="O44" s="58" t="n">
        <f aca="false">G44+K44</f>
        <v>72280581197772</v>
      </c>
      <c r="P44" s="58" t="n">
        <f aca="false">L44+H44</f>
        <v>0</v>
      </c>
      <c r="Q44" s="58" t="n">
        <f aca="false">I44+M44</f>
        <v>72280581197772</v>
      </c>
      <c r="R44" s="59" t="n">
        <f aca="false">N44*1.092</f>
        <v>0</v>
      </c>
      <c r="S44" s="60" t="n">
        <f aca="false">O44*1.092</f>
        <v>78930394667967</v>
      </c>
      <c r="T44" s="60" t="n">
        <f aca="false">P44*1.092</f>
        <v>0</v>
      </c>
      <c r="U44" s="61" t="n">
        <f aca="false">Q44*1.092</f>
        <v>78930394667967</v>
      </c>
      <c r="V44" s="58"/>
      <c r="W44" s="58" t="n">
        <v>92347433153773</v>
      </c>
      <c r="X44" s="58"/>
      <c r="Y44" s="63" t="n">
        <f aca="false">V44+W44+X44</f>
        <v>92347433153773</v>
      </c>
      <c r="Z44" s="73"/>
    </row>
    <row r="45" s="73" customFormat="true" ht="17.9" hidden="false" customHeight="false" outlineLevel="0" collapsed="false">
      <c r="A45" s="84" t="s">
        <v>98</v>
      </c>
      <c r="B45" s="85" t="s">
        <v>99</v>
      </c>
      <c r="C45" s="86"/>
      <c r="D45" s="87"/>
      <c r="E45" s="87"/>
      <c r="F45" s="76" t="n">
        <f aca="false">SUM(F46:F56)</f>
        <v>29293230355000</v>
      </c>
      <c r="G45" s="76" t="n">
        <f aca="false">SUM(G46:G56)</f>
        <v>1174074243840</v>
      </c>
      <c r="H45" s="76" t="n">
        <f aca="false">SUM(H46:H56)</f>
        <v>1629562645000</v>
      </c>
      <c r="I45" s="76" t="n">
        <f aca="false">SUM(I46:I56)</f>
        <v>32096867243840</v>
      </c>
      <c r="J45" s="77" t="n">
        <f aca="false">SUM(J46:J56)</f>
        <v>659358000000</v>
      </c>
      <c r="K45" s="78" t="n">
        <f aca="false">SUM(K46:K56)</f>
        <v>0</v>
      </c>
      <c r="L45" s="78" t="n">
        <f aca="false">SUM(L46:L56)</f>
        <v>99357000000</v>
      </c>
      <c r="M45" s="79" t="n">
        <f aca="false">SUM(M46:M56)</f>
        <v>758715000000</v>
      </c>
      <c r="N45" s="80" t="n">
        <f aca="false">SUM(N46:N56)</f>
        <v>29952588355000</v>
      </c>
      <c r="O45" s="76" t="n">
        <f aca="false">SUM(O46:O56)</f>
        <v>1174074243840</v>
      </c>
      <c r="P45" s="76" t="n">
        <f aca="false">SUM(P46:P56)</f>
        <v>1728919645000</v>
      </c>
      <c r="Q45" s="76" t="n">
        <f aca="false">SUM(Q46:Q56)</f>
        <v>32855582243840</v>
      </c>
      <c r="R45" s="68" t="n">
        <f aca="false">N45*1.092</f>
        <v>32708226483660</v>
      </c>
      <c r="S45" s="69" t="n">
        <f aca="false">O45*1.092</f>
        <v>1282089074273.28</v>
      </c>
      <c r="T45" s="69" t="n">
        <f aca="false">P45*1.092</f>
        <v>1887980252340</v>
      </c>
      <c r="U45" s="70" t="n">
        <f aca="false">Q45*1.092</f>
        <v>35878295810273.3</v>
      </c>
      <c r="V45" s="76" t="n">
        <f aca="false">SUM(V46:V56)</f>
        <v>34579349000000</v>
      </c>
      <c r="W45" s="76" t="n">
        <f aca="false">SUM(W46:W56)</f>
        <v>327684852350</v>
      </c>
      <c r="X45" s="76" t="n">
        <f aca="false">SUM(X46:X56)</f>
        <v>2857297771410</v>
      </c>
      <c r="Y45" s="81" t="n">
        <f aca="false">SUM(Y46:Y56)</f>
        <v>37764331623760</v>
      </c>
      <c r="Z45" s="4"/>
    </row>
    <row r="46" customFormat="false" ht="16.4" hidden="false" customHeight="false" outlineLevel="0" collapsed="false">
      <c r="A46" s="64"/>
      <c r="B46" s="65"/>
      <c r="C46" s="74" t="s">
        <v>100</v>
      </c>
      <c r="D46" s="75" t="s">
        <v>101</v>
      </c>
      <c r="E46" s="75"/>
      <c r="F46" s="57" t="n">
        <v>16874363355000</v>
      </c>
      <c r="G46" s="58" t="n">
        <v>1154917435590</v>
      </c>
      <c r="H46" s="58" t="n">
        <v>1535855645000</v>
      </c>
      <c r="I46" s="58" t="n">
        <v>19565136435590</v>
      </c>
      <c r="J46" s="59" t="n">
        <v>569358000000</v>
      </c>
      <c r="K46" s="60"/>
      <c r="L46" s="60" t="n">
        <v>94357000000</v>
      </c>
      <c r="M46" s="61" t="n">
        <f aca="false">J46+K46+L46</f>
        <v>663715000000</v>
      </c>
      <c r="N46" s="57" t="n">
        <f aca="false">F46+J46</f>
        <v>17443721355000</v>
      </c>
      <c r="O46" s="58" t="n">
        <f aca="false">G46+K46</f>
        <v>1154917435590</v>
      </c>
      <c r="P46" s="58" t="n">
        <f aca="false">L46+H46</f>
        <v>1630212645000</v>
      </c>
      <c r="Q46" s="58" t="n">
        <f aca="false">I46+M46</f>
        <v>20228851435590</v>
      </c>
      <c r="R46" s="59" t="n">
        <f aca="false">N46*1.092</f>
        <v>19048543719660</v>
      </c>
      <c r="S46" s="60" t="n">
        <f aca="false">O46*1.092</f>
        <v>1261169839664.28</v>
      </c>
      <c r="T46" s="60" t="n">
        <f aca="false">P46*1.092</f>
        <v>1780192208340</v>
      </c>
      <c r="U46" s="61" t="n">
        <f aca="false">Q46*1.092</f>
        <v>22089905767664.3</v>
      </c>
      <c r="V46" s="58" t="n">
        <v>19144395000000</v>
      </c>
      <c r="W46" s="58" t="n">
        <v>327684852350</v>
      </c>
      <c r="X46" s="58" t="n">
        <v>2753993293193</v>
      </c>
      <c r="Y46" s="63" t="n">
        <f aca="false">V46+W46+X46</f>
        <v>22226073145543</v>
      </c>
      <c r="Z46" s="73"/>
    </row>
    <row r="47" customFormat="false" ht="16.4" hidden="false" customHeight="false" outlineLevel="0" collapsed="false">
      <c r="A47" s="64"/>
      <c r="B47" s="65"/>
      <c r="C47" s="74" t="s">
        <v>102</v>
      </c>
      <c r="D47" s="75" t="s">
        <v>103</v>
      </c>
      <c r="E47" s="75"/>
      <c r="F47" s="57" t="n">
        <v>5615296000000</v>
      </c>
      <c r="G47" s="58" t="n">
        <v>6350531513</v>
      </c>
      <c r="H47" s="58" t="n">
        <v>18099000000</v>
      </c>
      <c r="I47" s="58" t="n">
        <v>5639745531513</v>
      </c>
      <c r="J47" s="59" t="n">
        <v>10000000000</v>
      </c>
      <c r="K47" s="60"/>
      <c r="L47" s="60"/>
      <c r="M47" s="61" t="n">
        <f aca="false">J47+K47+L47</f>
        <v>10000000000</v>
      </c>
      <c r="N47" s="57" t="n">
        <f aca="false">F47+J47</f>
        <v>5625296000000</v>
      </c>
      <c r="O47" s="58" t="n">
        <f aca="false">G47+K47</f>
        <v>6350531513</v>
      </c>
      <c r="P47" s="58" t="n">
        <f aca="false">L47+H47</f>
        <v>18099000000</v>
      </c>
      <c r="Q47" s="58" t="n">
        <f aca="false">I47+M47</f>
        <v>5649745531513</v>
      </c>
      <c r="R47" s="59" t="n">
        <f aca="false">N47*1.092</f>
        <v>6142823232000</v>
      </c>
      <c r="S47" s="60" t="n">
        <f aca="false">O47*1.092</f>
        <v>6934780412.196</v>
      </c>
      <c r="T47" s="60" t="n">
        <f aca="false">P47*1.092</f>
        <v>19764108000</v>
      </c>
      <c r="U47" s="61" t="n">
        <f aca="false">Q47*1.092</f>
        <v>6169522120412.2</v>
      </c>
      <c r="V47" s="58" t="n">
        <v>6829653000000</v>
      </c>
      <c r="W47" s="58"/>
      <c r="X47" s="58" t="n">
        <v>18188000000</v>
      </c>
      <c r="Y47" s="63" t="n">
        <f aca="false">V47+W47+X47</f>
        <v>6847841000000</v>
      </c>
    </row>
    <row r="48" customFormat="false" ht="16.4" hidden="false" customHeight="false" outlineLevel="0" collapsed="false">
      <c r="A48" s="64"/>
      <c r="B48" s="65"/>
      <c r="C48" s="74" t="s">
        <v>104</v>
      </c>
      <c r="D48" s="75" t="s">
        <v>105</v>
      </c>
      <c r="E48" s="75"/>
      <c r="F48" s="57" t="n">
        <v>30528000000</v>
      </c>
      <c r="G48" s="58" t="n">
        <v>24431003</v>
      </c>
      <c r="H48" s="58" t="n">
        <v>19265000000</v>
      </c>
      <c r="I48" s="58" t="n">
        <v>49817431003</v>
      </c>
      <c r="J48" s="59"/>
      <c r="K48" s="60"/>
      <c r="L48" s="60"/>
      <c r="M48" s="61" t="n">
        <f aca="false">J48+K48+L48</f>
        <v>0</v>
      </c>
      <c r="N48" s="57" t="n">
        <f aca="false">F48+J48</f>
        <v>30528000000</v>
      </c>
      <c r="O48" s="58" t="n">
        <f aca="false">G48+K48</f>
        <v>24431003</v>
      </c>
      <c r="P48" s="58" t="n">
        <f aca="false">L48+H48</f>
        <v>19265000000</v>
      </c>
      <c r="Q48" s="58" t="n">
        <f aca="false">I48+M48</f>
        <v>49817431003</v>
      </c>
      <c r="R48" s="59" t="n">
        <f aca="false">N48*1.092</f>
        <v>33336576000</v>
      </c>
      <c r="S48" s="60" t="n">
        <f aca="false">O48*1.092</f>
        <v>26678655.276</v>
      </c>
      <c r="T48" s="60" t="n">
        <f aca="false">P48*1.092</f>
        <v>21037380000</v>
      </c>
      <c r="U48" s="61" t="n">
        <f aca="false">Q48*1.092</f>
        <v>54400634655.276</v>
      </c>
      <c r="V48" s="58" t="n">
        <v>33926000000</v>
      </c>
      <c r="W48" s="58"/>
      <c r="X48" s="58" t="n">
        <v>19400000000</v>
      </c>
      <c r="Y48" s="63" t="n">
        <f aca="false">V48+W48+X48</f>
        <v>53326000000</v>
      </c>
    </row>
    <row r="49" customFormat="false" ht="16.4" hidden="false" customHeight="false" outlineLevel="0" collapsed="false">
      <c r="A49" s="64"/>
      <c r="B49" s="65"/>
      <c r="C49" s="74" t="s">
        <v>106</v>
      </c>
      <c r="D49" s="75" t="s">
        <v>107</v>
      </c>
      <c r="E49" s="75"/>
      <c r="F49" s="57" t="n">
        <v>36571000000</v>
      </c>
      <c r="G49" s="58" t="n">
        <v>273643598</v>
      </c>
      <c r="H49" s="58" t="n">
        <v>11135000000</v>
      </c>
      <c r="I49" s="58" t="n">
        <v>47979643598</v>
      </c>
      <c r="J49" s="59"/>
      <c r="K49" s="60"/>
      <c r="L49" s="60"/>
      <c r="M49" s="61" t="n">
        <f aca="false">J49+K49+L49</f>
        <v>0</v>
      </c>
      <c r="N49" s="57" t="n">
        <f aca="false">F49+J49</f>
        <v>36571000000</v>
      </c>
      <c r="O49" s="58" t="n">
        <f aca="false">G49+K49</f>
        <v>273643598</v>
      </c>
      <c r="P49" s="58" t="n">
        <f aca="false">L49+H49</f>
        <v>11135000000</v>
      </c>
      <c r="Q49" s="58" t="n">
        <f aca="false">I49+M49</f>
        <v>47979643598</v>
      </c>
      <c r="R49" s="59" t="n">
        <f aca="false">N49*1.092</f>
        <v>39935532000</v>
      </c>
      <c r="S49" s="60" t="n">
        <f aca="false">O49*1.092</f>
        <v>298818809.016</v>
      </c>
      <c r="T49" s="60" t="n">
        <f aca="false">P49*1.092</f>
        <v>12159420000</v>
      </c>
      <c r="U49" s="61" t="n">
        <f aca="false">Q49*1.092</f>
        <v>52393770809.016</v>
      </c>
      <c r="V49" s="58" t="n">
        <v>40268000000</v>
      </c>
      <c r="W49" s="58"/>
      <c r="X49" s="58" t="n">
        <v>8620000000</v>
      </c>
      <c r="Y49" s="63" t="n">
        <f aca="false">V49+W49+X49</f>
        <v>48888000000</v>
      </c>
    </row>
    <row r="50" customFormat="false" ht="16.4" hidden="false" customHeight="false" outlineLevel="0" collapsed="false">
      <c r="A50" s="64"/>
      <c r="B50" s="65"/>
      <c r="C50" s="74" t="s">
        <v>108</v>
      </c>
      <c r="D50" s="75" t="s">
        <v>109</v>
      </c>
      <c r="E50" s="75"/>
      <c r="F50" s="57" t="n">
        <v>51310000000</v>
      </c>
      <c r="G50" s="58" t="n">
        <v>162292845</v>
      </c>
      <c r="H50" s="58"/>
      <c r="I50" s="58" t="n">
        <v>51472292845</v>
      </c>
      <c r="J50" s="59"/>
      <c r="K50" s="60"/>
      <c r="L50" s="60" t="n">
        <v>5000000000</v>
      </c>
      <c r="M50" s="61" t="n">
        <f aca="false">J50+K50+L50</f>
        <v>5000000000</v>
      </c>
      <c r="N50" s="57" t="n">
        <f aca="false">F50+J50</f>
        <v>51310000000</v>
      </c>
      <c r="O50" s="58" t="n">
        <f aca="false">G50+K50</f>
        <v>162292845</v>
      </c>
      <c r="P50" s="58" t="n">
        <f aca="false">L50+H50</f>
        <v>5000000000</v>
      </c>
      <c r="Q50" s="58" t="n">
        <f aca="false">I50+M50</f>
        <v>56472292845</v>
      </c>
      <c r="R50" s="59" t="n">
        <f aca="false">N50*1.092</f>
        <v>56030520000</v>
      </c>
      <c r="S50" s="60" t="n">
        <f aca="false">O50*1.092</f>
        <v>177223786.74</v>
      </c>
      <c r="T50" s="60" t="n">
        <f aca="false">P50*1.092</f>
        <v>5460000000</v>
      </c>
      <c r="U50" s="61" t="n">
        <f aca="false">Q50*1.092</f>
        <v>61667743786.74</v>
      </c>
      <c r="V50" s="58" t="n">
        <v>59154000000</v>
      </c>
      <c r="W50" s="58"/>
      <c r="X50" s="58" t="n">
        <v>8870000000</v>
      </c>
      <c r="Y50" s="63" t="n">
        <f aca="false">V50+W50+X50</f>
        <v>68024000000</v>
      </c>
    </row>
    <row r="51" customFormat="false" ht="16.4" hidden="false" customHeight="false" outlineLevel="0" collapsed="false">
      <c r="A51" s="64"/>
      <c r="B51" s="65"/>
      <c r="C51" s="74" t="s">
        <v>110</v>
      </c>
      <c r="D51" s="75" t="s">
        <v>111</v>
      </c>
      <c r="E51" s="75"/>
      <c r="F51" s="57" t="n">
        <v>5274218000000</v>
      </c>
      <c r="G51" s="58" t="n">
        <v>10538386019</v>
      </c>
      <c r="H51" s="58" t="n">
        <v>10488000000</v>
      </c>
      <c r="I51" s="58" t="n">
        <v>5295244386019</v>
      </c>
      <c r="J51" s="59" t="n">
        <v>80000000000</v>
      </c>
      <c r="K51" s="60"/>
      <c r="L51" s="60"/>
      <c r="M51" s="61" t="n">
        <f aca="false">J51+K51+L51</f>
        <v>80000000000</v>
      </c>
      <c r="N51" s="57" t="n">
        <f aca="false">F51+J51</f>
        <v>5354218000000</v>
      </c>
      <c r="O51" s="58" t="n">
        <f aca="false">G51+K51</f>
        <v>10538386019</v>
      </c>
      <c r="P51" s="58" t="n">
        <f aca="false">L51+H51</f>
        <v>10488000000</v>
      </c>
      <c r="Q51" s="58" t="n">
        <f aca="false">I51+M51</f>
        <v>5375244386019</v>
      </c>
      <c r="R51" s="59" t="n">
        <f aca="false">N51*1.092</f>
        <v>5846806056000</v>
      </c>
      <c r="S51" s="60" t="n">
        <f aca="false">O51*1.092</f>
        <v>11507917532.748</v>
      </c>
      <c r="T51" s="60" t="n">
        <f aca="false">P51*1.092</f>
        <v>11452896000</v>
      </c>
      <c r="U51" s="61" t="n">
        <f aca="false">Q51*1.092</f>
        <v>5869766869532.75</v>
      </c>
      <c r="V51" s="58" t="n">
        <v>6631022000000</v>
      </c>
      <c r="W51" s="58"/>
      <c r="X51" s="58" t="n">
        <v>10540000000</v>
      </c>
      <c r="Y51" s="63" t="n">
        <f aca="false">V51+W51+X51</f>
        <v>6641562000000</v>
      </c>
    </row>
    <row r="52" customFormat="false" ht="16.4" hidden="false" customHeight="false" outlineLevel="0" collapsed="false">
      <c r="A52" s="64"/>
      <c r="B52" s="65"/>
      <c r="C52" s="74" t="s">
        <v>112</v>
      </c>
      <c r="D52" s="75" t="s">
        <v>113</v>
      </c>
      <c r="E52" s="75"/>
      <c r="F52" s="57" t="n">
        <v>374807000000</v>
      </c>
      <c r="G52" s="58" t="n">
        <v>137624184</v>
      </c>
      <c r="H52" s="58" t="n">
        <v>1580000000</v>
      </c>
      <c r="I52" s="58" t="n">
        <v>376524624184</v>
      </c>
      <c r="J52" s="59"/>
      <c r="K52" s="60"/>
      <c r="L52" s="60"/>
      <c r="M52" s="61" t="n">
        <f aca="false">J52+K52+L52</f>
        <v>0</v>
      </c>
      <c r="N52" s="57" t="n">
        <f aca="false">F52+J52</f>
        <v>374807000000</v>
      </c>
      <c r="O52" s="58" t="n">
        <f aca="false">G52+K52</f>
        <v>137624184</v>
      </c>
      <c r="P52" s="58" t="n">
        <f aca="false">L52+H52</f>
        <v>1580000000</v>
      </c>
      <c r="Q52" s="58" t="n">
        <f aca="false">I52+M52</f>
        <v>376524624184</v>
      </c>
      <c r="R52" s="59" t="n">
        <f aca="false">N52*1.092</f>
        <v>409289244000</v>
      </c>
      <c r="S52" s="60" t="n">
        <f aca="false">O52*1.092</f>
        <v>150285608.928</v>
      </c>
      <c r="T52" s="60" t="n">
        <f aca="false">P52*1.092</f>
        <v>1725360000</v>
      </c>
      <c r="U52" s="61" t="n">
        <f aca="false">Q52*1.092</f>
        <v>411164889608.928</v>
      </c>
      <c r="V52" s="58" t="n">
        <v>351734000000</v>
      </c>
      <c r="W52" s="58"/>
      <c r="X52" s="58" t="n">
        <v>7000000000</v>
      </c>
      <c r="Y52" s="63" t="n">
        <f aca="false">V52+W52+X52</f>
        <v>358734000000</v>
      </c>
    </row>
    <row r="53" customFormat="false" ht="16.4" hidden="false" customHeight="false" outlineLevel="0" collapsed="false">
      <c r="A53" s="64"/>
      <c r="B53" s="65"/>
      <c r="C53" s="74" t="s">
        <v>114</v>
      </c>
      <c r="D53" s="75" t="s">
        <v>115</v>
      </c>
      <c r="E53" s="75"/>
      <c r="F53" s="57" t="n">
        <v>23890000000</v>
      </c>
      <c r="G53" s="58"/>
      <c r="H53" s="58" t="n">
        <v>5480000000</v>
      </c>
      <c r="I53" s="58" t="n">
        <v>29370000000</v>
      </c>
      <c r="J53" s="59"/>
      <c r="K53" s="60"/>
      <c r="L53" s="60"/>
      <c r="M53" s="61" t="n">
        <f aca="false">J53+K53+L53</f>
        <v>0</v>
      </c>
      <c r="N53" s="57" t="n">
        <f aca="false">F53+J53</f>
        <v>23890000000</v>
      </c>
      <c r="O53" s="58" t="n">
        <f aca="false">G53+K53</f>
        <v>0</v>
      </c>
      <c r="P53" s="58" t="n">
        <f aca="false">L53+H53</f>
        <v>5480000000</v>
      </c>
      <c r="Q53" s="58" t="n">
        <f aca="false">I53+M53</f>
        <v>29370000000</v>
      </c>
      <c r="R53" s="59" t="n">
        <f aca="false">N53*1.092</f>
        <v>26087880000</v>
      </c>
      <c r="S53" s="60" t="n">
        <f aca="false">O53*1.092</f>
        <v>0</v>
      </c>
      <c r="T53" s="60" t="n">
        <f aca="false">P53*1.092</f>
        <v>5984160000</v>
      </c>
      <c r="U53" s="61" t="n">
        <f aca="false">Q53*1.092</f>
        <v>32072040000</v>
      </c>
      <c r="V53" s="58" t="n">
        <v>29744000000</v>
      </c>
      <c r="W53" s="58"/>
      <c r="X53" s="58" t="n">
        <v>5506000000</v>
      </c>
      <c r="Y53" s="63" t="n">
        <f aca="false">V53+W53+X53</f>
        <v>35250000000</v>
      </c>
    </row>
    <row r="54" customFormat="false" ht="16.4" hidden="false" customHeight="false" outlineLevel="0" collapsed="false">
      <c r="A54" s="64"/>
      <c r="B54" s="65"/>
      <c r="C54" s="74" t="s">
        <v>116</v>
      </c>
      <c r="D54" s="75" t="s">
        <v>117</v>
      </c>
      <c r="E54" s="75"/>
      <c r="F54" s="57" t="n">
        <v>447201000000</v>
      </c>
      <c r="G54" s="58" t="n">
        <v>1063102049</v>
      </c>
      <c r="H54" s="58" t="n">
        <v>15000000000</v>
      </c>
      <c r="I54" s="58" t="n">
        <v>463264102049</v>
      </c>
      <c r="J54" s="59"/>
      <c r="K54" s="60"/>
      <c r="L54" s="60"/>
      <c r="M54" s="61" t="n">
        <f aca="false">J54+K54+L54</f>
        <v>0</v>
      </c>
      <c r="N54" s="57" t="n">
        <f aca="false">F54+J54</f>
        <v>447201000000</v>
      </c>
      <c r="O54" s="58" t="n">
        <f aca="false">G54+K54</f>
        <v>1063102049</v>
      </c>
      <c r="P54" s="58" t="n">
        <f aca="false">L54+H54</f>
        <v>15000000000</v>
      </c>
      <c r="Q54" s="58" t="n">
        <f aca="false">I54+M54</f>
        <v>463264102049</v>
      </c>
      <c r="R54" s="59" t="n">
        <f aca="false">N54*1.092</f>
        <v>488343492000</v>
      </c>
      <c r="S54" s="60" t="n">
        <f aca="false">O54*1.092</f>
        <v>1160907437.508</v>
      </c>
      <c r="T54" s="60" t="n">
        <f aca="false">P54*1.092</f>
        <v>16380000000</v>
      </c>
      <c r="U54" s="61" t="n">
        <f aca="false">Q54*1.092</f>
        <v>505884399437.508</v>
      </c>
      <c r="V54" s="58" t="n">
        <v>486283000000</v>
      </c>
      <c r="W54" s="58"/>
      <c r="X54" s="58" t="n">
        <v>15000000000</v>
      </c>
      <c r="Y54" s="63" t="n">
        <f aca="false">V54+W54+X54</f>
        <v>501283000000</v>
      </c>
    </row>
    <row r="55" customFormat="false" ht="16.4" hidden="false" customHeight="false" outlineLevel="0" collapsed="false">
      <c r="A55" s="64"/>
      <c r="B55" s="65"/>
      <c r="C55" s="74" t="s">
        <v>118</v>
      </c>
      <c r="D55" s="75" t="s">
        <v>119</v>
      </c>
      <c r="E55" s="75"/>
      <c r="F55" s="57" t="n">
        <v>464554000000</v>
      </c>
      <c r="G55" s="58" t="n">
        <v>513836893</v>
      </c>
      <c r="H55" s="58" t="n">
        <v>7660000000</v>
      </c>
      <c r="I55" s="58" t="n">
        <v>472727836893</v>
      </c>
      <c r="J55" s="59"/>
      <c r="K55" s="60"/>
      <c r="L55" s="60"/>
      <c r="M55" s="61" t="n">
        <f aca="false">J55+K55+L55</f>
        <v>0</v>
      </c>
      <c r="N55" s="57" t="n">
        <f aca="false">F55+J55</f>
        <v>464554000000</v>
      </c>
      <c r="O55" s="58" t="n">
        <f aca="false">G55+K55</f>
        <v>513836893</v>
      </c>
      <c r="P55" s="58" t="n">
        <f aca="false">L55+H55</f>
        <v>7660000000</v>
      </c>
      <c r="Q55" s="58" t="n">
        <f aca="false">I55+M55</f>
        <v>472727836893</v>
      </c>
      <c r="R55" s="59" t="n">
        <f aca="false">N55*1.092</f>
        <v>507292968000</v>
      </c>
      <c r="S55" s="60" t="n">
        <f aca="false">O55*1.092</f>
        <v>561109887.156</v>
      </c>
      <c r="T55" s="60" t="n">
        <f aca="false">P55*1.092</f>
        <v>8364720000</v>
      </c>
      <c r="U55" s="61" t="n">
        <f aca="false">Q55*1.092</f>
        <v>516218797887.156</v>
      </c>
      <c r="V55" s="58" t="n">
        <v>830692000000</v>
      </c>
      <c r="W55" s="58"/>
      <c r="X55" s="58" t="n">
        <v>3880000000</v>
      </c>
      <c r="Y55" s="63" t="n">
        <f aca="false">V55+W55+X55</f>
        <v>834572000000</v>
      </c>
    </row>
    <row r="56" customFormat="false" ht="16.4" hidden="false" customHeight="false" outlineLevel="0" collapsed="false">
      <c r="A56" s="64"/>
      <c r="B56" s="65"/>
      <c r="C56" s="74" t="s">
        <v>120</v>
      </c>
      <c r="D56" s="75" t="s">
        <v>121</v>
      </c>
      <c r="E56" s="75"/>
      <c r="F56" s="57" t="n">
        <v>100492000000</v>
      </c>
      <c r="G56" s="58" t="n">
        <v>92960146</v>
      </c>
      <c r="H56" s="58" t="n">
        <v>5000000000</v>
      </c>
      <c r="I56" s="58" t="n">
        <v>105584960146</v>
      </c>
      <c r="J56" s="59"/>
      <c r="K56" s="60"/>
      <c r="L56" s="60"/>
      <c r="M56" s="61" t="n">
        <f aca="false">J56+K56+L56</f>
        <v>0</v>
      </c>
      <c r="N56" s="57" t="n">
        <f aca="false">F56+J56</f>
        <v>100492000000</v>
      </c>
      <c r="O56" s="58" t="n">
        <f aca="false">G56+K56</f>
        <v>92960146</v>
      </c>
      <c r="P56" s="58" t="n">
        <f aca="false">L56+H56</f>
        <v>5000000000</v>
      </c>
      <c r="Q56" s="58" t="n">
        <f aca="false">I56+M56</f>
        <v>105584960146</v>
      </c>
      <c r="R56" s="59" t="n">
        <f aca="false">N56*1.092</f>
        <v>109737264000</v>
      </c>
      <c r="S56" s="60" t="n">
        <f aca="false">O56*1.092</f>
        <v>101512479.432</v>
      </c>
      <c r="T56" s="60" t="n">
        <f aca="false">P56*1.092</f>
        <v>5460000000</v>
      </c>
      <c r="U56" s="61" t="n">
        <f aca="false">Q56*1.092</f>
        <v>115298776479.432</v>
      </c>
      <c r="V56" s="58" t="n">
        <v>142478000000</v>
      </c>
      <c r="W56" s="58"/>
      <c r="X56" s="58" t="n">
        <v>6300478217</v>
      </c>
      <c r="Y56" s="63" t="n">
        <f aca="false">V56+W56+X56</f>
        <v>148778478217</v>
      </c>
    </row>
    <row r="57" s="73" customFormat="true" ht="17.9" hidden="false" customHeight="false" outlineLevel="0" collapsed="false">
      <c r="A57" s="84" t="s">
        <v>122</v>
      </c>
      <c r="B57" s="85" t="s">
        <v>123</v>
      </c>
      <c r="C57" s="86"/>
      <c r="D57" s="87"/>
      <c r="E57" s="87"/>
      <c r="F57" s="76" t="n">
        <f aca="false">SUM(F58)</f>
        <v>12670915000000</v>
      </c>
      <c r="G57" s="76" t="n">
        <f aca="false">SUM(G58)</f>
        <v>502453975301</v>
      </c>
      <c r="H57" s="76" t="n">
        <f aca="false">SUM(H58)</f>
        <v>235000000000</v>
      </c>
      <c r="I57" s="76" t="n">
        <f aca="false">SUM(I58)</f>
        <v>13408368975301</v>
      </c>
      <c r="J57" s="77" t="n">
        <f aca="false">SUM(J58)</f>
        <v>163712000000</v>
      </c>
      <c r="K57" s="78" t="n">
        <f aca="false">SUM(K58)</f>
        <v>0</v>
      </c>
      <c r="L57" s="78" t="n">
        <f aca="false">SUM(L58)</f>
        <v>17573000000</v>
      </c>
      <c r="M57" s="79" t="n">
        <f aca="false">SUM(M58)</f>
        <v>181285000000</v>
      </c>
      <c r="N57" s="80" t="n">
        <f aca="false">SUM(N58)</f>
        <v>12834627000000</v>
      </c>
      <c r="O57" s="76" t="n">
        <f aca="false">SUM(O58)</f>
        <v>502453975301</v>
      </c>
      <c r="P57" s="76" t="n">
        <f aca="false">SUM(P58)</f>
        <v>252573000000</v>
      </c>
      <c r="Q57" s="76" t="n">
        <f aca="false">SUM(Q58)</f>
        <v>13589653975301</v>
      </c>
      <c r="R57" s="68" t="n">
        <f aca="false">N57*1.092</f>
        <v>14015412684000</v>
      </c>
      <c r="S57" s="69" t="n">
        <f aca="false">O57*1.092</f>
        <v>548679741028.692</v>
      </c>
      <c r="T57" s="69" t="n">
        <f aca="false">P57*1.092</f>
        <v>275809716000</v>
      </c>
      <c r="U57" s="70" t="n">
        <f aca="false">Q57*1.092</f>
        <v>14839902141028.7</v>
      </c>
      <c r="V57" s="76" t="n">
        <f aca="false">SUM(V58)</f>
        <v>14657761000000</v>
      </c>
      <c r="W57" s="76" t="n">
        <f aca="false">SUM(W58)</f>
        <v>87685908629</v>
      </c>
      <c r="X57" s="76" t="n">
        <f aca="false">SUM(X58)</f>
        <v>325047201537</v>
      </c>
      <c r="Y57" s="81" t="n">
        <f aca="false">SUM(Y58)</f>
        <v>15070494110166</v>
      </c>
      <c r="Z57" s="4"/>
    </row>
    <row r="58" customFormat="false" ht="17.25" hidden="false" customHeight="false" outlineLevel="0" collapsed="false">
      <c r="A58" s="53"/>
      <c r="B58" s="54"/>
      <c r="C58" s="55" t="s">
        <v>124</v>
      </c>
      <c r="D58" s="56" t="s">
        <v>125</v>
      </c>
      <c r="E58" s="56"/>
      <c r="F58" s="57" t="n">
        <v>12670915000000</v>
      </c>
      <c r="G58" s="58" t="n">
        <v>502453975301</v>
      </c>
      <c r="H58" s="58" t="n">
        <v>235000000000</v>
      </c>
      <c r="I58" s="58" t="n">
        <v>13408368975301</v>
      </c>
      <c r="J58" s="59" t="n">
        <v>163712000000</v>
      </c>
      <c r="K58" s="60"/>
      <c r="L58" s="60" t="n">
        <v>17573000000</v>
      </c>
      <c r="M58" s="61" t="n">
        <f aca="false">J58+K58+L58</f>
        <v>181285000000</v>
      </c>
      <c r="N58" s="57" t="n">
        <f aca="false">F58+J58</f>
        <v>12834627000000</v>
      </c>
      <c r="O58" s="58" t="n">
        <f aca="false">G58+K58</f>
        <v>502453975301</v>
      </c>
      <c r="P58" s="58" t="n">
        <f aca="false">L58+H58</f>
        <v>252573000000</v>
      </c>
      <c r="Q58" s="58" t="n">
        <f aca="false">I58+M58</f>
        <v>13589653975301</v>
      </c>
      <c r="R58" s="59" t="n">
        <f aca="false">N58*1.092</f>
        <v>14015412684000</v>
      </c>
      <c r="S58" s="60" t="n">
        <f aca="false">O58*1.092</f>
        <v>548679741028.692</v>
      </c>
      <c r="T58" s="60" t="n">
        <f aca="false">P58*1.092</f>
        <v>275809716000</v>
      </c>
      <c r="U58" s="61" t="n">
        <f aca="false">Q58*1.092</f>
        <v>14839902141028.7</v>
      </c>
      <c r="V58" s="58" t="n">
        <v>14657761000000</v>
      </c>
      <c r="W58" s="58" t="n">
        <v>87685908629</v>
      </c>
      <c r="X58" s="58" t="n">
        <v>325047201537</v>
      </c>
      <c r="Y58" s="63" t="n">
        <f aca="false">V58+W58+X58</f>
        <v>15070494110166</v>
      </c>
      <c r="Z58" s="73"/>
    </row>
    <row r="59" s="73" customFormat="true" ht="17.9" hidden="false" customHeight="false" outlineLevel="0" collapsed="false">
      <c r="A59" s="64" t="s">
        <v>126</v>
      </c>
      <c r="B59" s="65" t="s">
        <v>127</v>
      </c>
      <c r="C59" s="66"/>
      <c r="D59" s="67"/>
      <c r="E59" s="67"/>
      <c r="F59" s="76" t="n">
        <f aca="false">SUM(F60:F65)</f>
        <v>915995244514</v>
      </c>
      <c r="G59" s="76" t="n">
        <f aca="false">SUM(G60:G65)</f>
        <v>10290002972</v>
      </c>
      <c r="H59" s="76" t="n">
        <f aca="false">SUM(H60:H65)</f>
        <v>3149947534221</v>
      </c>
      <c r="I59" s="76" t="n">
        <f aca="false">SUM(I60:I65)</f>
        <v>4076232781707</v>
      </c>
      <c r="J59" s="77" t="n">
        <f aca="false">SUM(J60:J65)</f>
        <v>15032700000</v>
      </c>
      <c r="K59" s="78" t="n">
        <f aca="false">SUM(K60:K65)</f>
        <v>0</v>
      </c>
      <c r="L59" s="78" t="n">
        <f aca="false">SUM(L60:L65)</f>
        <v>1294652000000</v>
      </c>
      <c r="M59" s="79" t="n">
        <f aca="false">SUM(M60:M65)</f>
        <v>1309684700000</v>
      </c>
      <c r="N59" s="80" t="n">
        <f aca="false">SUM(N60:N65)</f>
        <v>931027944514</v>
      </c>
      <c r="O59" s="76" t="n">
        <f aca="false">SUM(O60:O65)</f>
        <v>10290002972</v>
      </c>
      <c r="P59" s="76" t="n">
        <f aca="false">SUM(P60:P65)</f>
        <v>4444599534221</v>
      </c>
      <c r="Q59" s="76" t="n">
        <f aca="false">SUM(Q60:Q65)</f>
        <v>5385917481707</v>
      </c>
      <c r="R59" s="59" t="n">
        <f aca="false">N59*1.092</f>
        <v>1016682515409.29</v>
      </c>
      <c r="S59" s="60" t="n">
        <f aca="false">O59*1.092</f>
        <v>11236683245.424</v>
      </c>
      <c r="T59" s="60" t="n">
        <f aca="false">P59*1.092</f>
        <v>4853502691369.33</v>
      </c>
      <c r="U59" s="61" t="n">
        <f aca="false">Q59*1.092</f>
        <v>5881421890024.05</v>
      </c>
      <c r="V59" s="76" t="n">
        <f aca="false">SUM(V60:V65)</f>
        <v>974881956455</v>
      </c>
      <c r="W59" s="76" t="n">
        <f aca="false">SUM(W60:W65)</f>
        <v>0</v>
      </c>
      <c r="X59" s="76" t="n">
        <f aca="false">SUM(X60:X65)</f>
        <v>8157708662355</v>
      </c>
      <c r="Y59" s="81" t="n">
        <f aca="false">SUM(Y60:Y65)</f>
        <v>9132590618810</v>
      </c>
      <c r="Z59" s="4"/>
    </row>
    <row r="60" customFormat="false" ht="16.4" hidden="false" customHeight="false" outlineLevel="0" collapsed="false">
      <c r="A60" s="64"/>
      <c r="B60" s="65"/>
      <c r="C60" s="74" t="s">
        <v>128</v>
      </c>
      <c r="D60" s="75" t="s">
        <v>129</v>
      </c>
      <c r="E60" s="75"/>
      <c r="F60" s="57" t="n">
        <v>446216660800</v>
      </c>
      <c r="G60" s="58" t="n">
        <v>1775546272</v>
      </c>
      <c r="H60" s="58" t="n">
        <v>869994151000</v>
      </c>
      <c r="I60" s="58" t="n">
        <v>1317986358072</v>
      </c>
      <c r="J60" s="59" t="n">
        <v>9032700000</v>
      </c>
      <c r="K60" s="60"/>
      <c r="L60" s="60" t="n">
        <v>500652000000</v>
      </c>
      <c r="M60" s="61" t="n">
        <f aca="false">J60+K60+L60</f>
        <v>509684700000</v>
      </c>
      <c r="N60" s="57" t="n">
        <f aca="false">F60+J60</f>
        <v>455249360800</v>
      </c>
      <c r="O60" s="58" t="n">
        <f aca="false">G60+K60</f>
        <v>1775546272</v>
      </c>
      <c r="P60" s="58" t="n">
        <f aca="false">L60+H60</f>
        <v>1370646151000</v>
      </c>
      <c r="Q60" s="58" t="n">
        <f aca="false">I60+M60</f>
        <v>1827671058072</v>
      </c>
      <c r="R60" s="59" t="n">
        <f aca="false">N60*1.092</f>
        <v>497132301993.6</v>
      </c>
      <c r="S60" s="60" t="n">
        <f aca="false">O60*1.092</f>
        <v>1938896529.024</v>
      </c>
      <c r="T60" s="60" t="n">
        <f aca="false">P60*1.092</f>
        <v>1496745596892</v>
      </c>
      <c r="U60" s="61" t="n">
        <f aca="false">Q60*1.092</f>
        <v>1995816795414.62</v>
      </c>
      <c r="V60" s="58" t="n">
        <v>477869949000</v>
      </c>
      <c r="W60" s="58"/>
      <c r="X60" s="58" t="n">
        <v>1317235656012</v>
      </c>
      <c r="Y60" s="63" t="n">
        <f aca="false">V60+W60+X60</f>
        <v>1795105605012</v>
      </c>
      <c r="Z60" s="73"/>
    </row>
    <row r="61" customFormat="false" ht="16.4" hidden="false" customHeight="false" outlineLevel="0" collapsed="false">
      <c r="A61" s="64"/>
      <c r="B61" s="65"/>
      <c r="C61" s="74" t="s">
        <v>130</v>
      </c>
      <c r="D61" s="75" t="s">
        <v>131</v>
      </c>
      <c r="E61" s="75"/>
      <c r="F61" s="57" t="n">
        <v>197761043000</v>
      </c>
      <c r="G61" s="58" t="n">
        <v>333288686</v>
      </c>
      <c r="H61" s="58" t="n">
        <v>255728763253</v>
      </c>
      <c r="I61" s="58" t="n">
        <v>453823094939</v>
      </c>
      <c r="J61" s="59"/>
      <c r="K61" s="60"/>
      <c r="L61" s="60"/>
      <c r="M61" s="61" t="n">
        <f aca="false">J61+K61+L61</f>
        <v>0</v>
      </c>
      <c r="N61" s="57" t="n">
        <f aca="false">F61+J61</f>
        <v>197761043000</v>
      </c>
      <c r="O61" s="58" t="n">
        <f aca="false">G61+K61</f>
        <v>333288686</v>
      </c>
      <c r="P61" s="58" t="n">
        <f aca="false">L61+H61</f>
        <v>255728763253</v>
      </c>
      <c r="Q61" s="58" t="n">
        <f aca="false">I61+M61</f>
        <v>453823094939</v>
      </c>
      <c r="R61" s="59" t="n">
        <f aca="false">N61*1.092</f>
        <v>215955058956</v>
      </c>
      <c r="S61" s="60" t="n">
        <f aca="false">O61*1.092</f>
        <v>363951245.112</v>
      </c>
      <c r="T61" s="60" t="n">
        <f aca="false">P61*1.092</f>
        <v>279255809472.276</v>
      </c>
      <c r="U61" s="61" t="n">
        <f aca="false">Q61*1.092</f>
        <v>495574819673.388</v>
      </c>
      <c r="V61" s="58" t="n">
        <v>231627813000</v>
      </c>
      <c r="W61" s="58"/>
      <c r="X61" s="58" t="n">
        <v>302363860434</v>
      </c>
      <c r="Y61" s="63" t="n">
        <f aca="false">V61+W61+X61</f>
        <v>533991673434</v>
      </c>
    </row>
    <row r="62" customFormat="false" ht="16.4" hidden="false" customHeight="false" outlineLevel="0" collapsed="false">
      <c r="A62" s="64"/>
      <c r="B62" s="65"/>
      <c r="C62" s="74" t="s">
        <v>132</v>
      </c>
      <c r="D62" s="75" t="s">
        <v>133</v>
      </c>
      <c r="E62" s="75"/>
      <c r="F62" s="57" t="n">
        <v>44499437000</v>
      </c>
      <c r="G62" s="58" t="n">
        <v>18421039</v>
      </c>
      <c r="H62" s="58" t="n">
        <v>85399734862</v>
      </c>
      <c r="I62" s="58" t="n">
        <v>129917592901</v>
      </c>
      <c r="J62" s="59"/>
      <c r="K62" s="60"/>
      <c r="L62" s="60"/>
      <c r="M62" s="61" t="n">
        <f aca="false">J62+K62+L62</f>
        <v>0</v>
      </c>
      <c r="N62" s="57" t="n">
        <f aca="false">F62+J62</f>
        <v>44499437000</v>
      </c>
      <c r="O62" s="58" t="n">
        <f aca="false">G62+K62</f>
        <v>18421039</v>
      </c>
      <c r="P62" s="58" t="n">
        <f aca="false">L62+H62</f>
        <v>85399734862</v>
      </c>
      <c r="Q62" s="58" t="n">
        <f aca="false">I62+M62</f>
        <v>129917592901</v>
      </c>
      <c r="R62" s="59" t="n">
        <f aca="false">N62*1.092</f>
        <v>48593385204</v>
      </c>
      <c r="S62" s="60" t="n">
        <f aca="false">O62*1.092</f>
        <v>20115774.588</v>
      </c>
      <c r="T62" s="60" t="n">
        <f aca="false">P62*1.092</f>
        <v>93256510469.304</v>
      </c>
      <c r="U62" s="61" t="n">
        <f aca="false">Q62*1.092</f>
        <v>141870011447.892</v>
      </c>
      <c r="V62" s="58" t="n">
        <v>21906299000</v>
      </c>
      <c r="W62" s="58"/>
      <c r="X62" s="58" t="n">
        <v>90217118190</v>
      </c>
      <c r="Y62" s="63" t="n">
        <f aca="false">V62+W62+X62</f>
        <v>112123417190</v>
      </c>
    </row>
    <row r="63" customFormat="false" ht="16.4" hidden="false" customHeight="false" outlineLevel="0" collapsed="false">
      <c r="A63" s="64"/>
      <c r="B63" s="65"/>
      <c r="C63" s="74" t="s">
        <v>134</v>
      </c>
      <c r="D63" s="75" t="s">
        <v>135</v>
      </c>
      <c r="E63" s="75"/>
      <c r="F63" s="57" t="n">
        <v>67968096000</v>
      </c>
      <c r="G63" s="58" t="n">
        <v>1792002572</v>
      </c>
      <c r="H63" s="58" t="n">
        <v>354958238513</v>
      </c>
      <c r="I63" s="58" t="n">
        <v>424718337085</v>
      </c>
      <c r="J63" s="59"/>
      <c r="K63" s="60"/>
      <c r="L63" s="60"/>
      <c r="M63" s="61" t="n">
        <f aca="false">J63+K63+L63</f>
        <v>0</v>
      </c>
      <c r="N63" s="57" t="n">
        <f aca="false">F63+J63</f>
        <v>67968096000</v>
      </c>
      <c r="O63" s="58" t="n">
        <f aca="false">G63+K63</f>
        <v>1792002572</v>
      </c>
      <c r="P63" s="58" t="n">
        <f aca="false">L63+H63</f>
        <v>354958238513</v>
      </c>
      <c r="Q63" s="58" t="n">
        <f aca="false">I63+M63</f>
        <v>424718337085</v>
      </c>
      <c r="R63" s="59" t="n">
        <f aca="false">N63*1.092</f>
        <v>74221160832</v>
      </c>
      <c r="S63" s="60" t="n">
        <f aca="false">O63*1.092</f>
        <v>1956866808.624</v>
      </c>
      <c r="T63" s="60" t="n">
        <f aca="false">P63*1.092</f>
        <v>387614396456.196</v>
      </c>
      <c r="U63" s="61" t="n">
        <f aca="false">Q63*1.092</f>
        <v>463792424096.82</v>
      </c>
      <c r="V63" s="58" t="n">
        <v>74639984000</v>
      </c>
      <c r="W63" s="58"/>
      <c r="X63" s="58" t="n">
        <v>399023464158</v>
      </c>
      <c r="Y63" s="63" t="n">
        <f aca="false">V63+W63+X63</f>
        <v>473663448158</v>
      </c>
    </row>
    <row r="64" customFormat="false" ht="16.4" hidden="false" customHeight="false" outlineLevel="0" collapsed="false">
      <c r="A64" s="64"/>
      <c r="B64" s="65"/>
      <c r="C64" s="74" t="s">
        <v>136</v>
      </c>
      <c r="D64" s="75" t="s">
        <v>137</v>
      </c>
      <c r="E64" s="75"/>
      <c r="F64" s="57" t="n">
        <v>73524602259</v>
      </c>
      <c r="G64" s="58" t="n">
        <v>5727271596</v>
      </c>
      <c r="H64" s="58" t="n">
        <v>976413604741</v>
      </c>
      <c r="I64" s="58" t="n">
        <v>1055665478596</v>
      </c>
      <c r="J64" s="59"/>
      <c r="K64" s="60"/>
      <c r="L64" s="60" t="n">
        <v>800000000000</v>
      </c>
      <c r="M64" s="61" t="n">
        <f aca="false">J64+K64+L64</f>
        <v>800000000000</v>
      </c>
      <c r="N64" s="57" t="n">
        <f aca="false">F64+J64</f>
        <v>73524602259</v>
      </c>
      <c r="O64" s="58" t="n">
        <f aca="false">G64+K64</f>
        <v>5727271596</v>
      </c>
      <c r="P64" s="58" t="n">
        <f aca="false">L64+H64</f>
        <v>1776413604741</v>
      </c>
      <c r="Q64" s="58" t="n">
        <f aca="false">I64+M64</f>
        <v>1855665478596</v>
      </c>
      <c r="R64" s="59" t="n">
        <f aca="false">N64*1.092</f>
        <v>80288865666.828</v>
      </c>
      <c r="S64" s="60" t="n">
        <f aca="false">O64*1.092</f>
        <v>6254180582.832</v>
      </c>
      <c r="T64" s="60" t="n">
        <f aca="false">P64*1.092</f>
        <v>1939843656377.17</v>
      </c>
      <c r="U64" s="61" t="n">
        <f aca="false">Q64*1.092</f>
        <v>2026386702626.83</v>
      </c>
      <c r="V64" s="58" t="n">
        <v>72735919000</v>
      </c>
      <c r="W64" s="58"/>
      <c r="X64" s="58" t="n">
        <v>5143238377001</v>
      </c>
      <c r="Y64" s="63" t="n">
        <f aca="false">V64+W64+X64</f>
        <v>5215974296001</v>
      </c>
    </row>
    <row r="65" customFormat="false" ht="16.4" hidden="false" customHeight="false" outlineLevel="0" collapsed="false">
      <c r="A65" s="53"/>
      <c r="B65" s="54"/>
      <c r="C65" s="55" t="s">
        <v>138</v>
      </c>
      <c r="D65" s="56" t="s">
        <v>139</v>
      </c>
      <c r="E65" s="56"/>
      <c r="F65" s="57" t="n">
        <v>86025405455</v>
      </c>
      <c r="G65" s="58" t="n">
        <v>643472807</v>
      </c>
      <c r="H65" s="58" t="n">
        <v>607453041852</v>
      </c>
      <c r="I65" s="58" t="n">
        <v>694121920114</v>
      </c>
      <c r="J65" s="59" t="n">
        <v>6000000000</v>
      </c>
      <c r="K65" s="60"/>
      <c r="L65" s="60" t="n">
        <v>-6000000000</v>
      </c>
      <c r="M65" s="61" t="n">
        <f aca="false">J65+K65+L65</f>
        <v>0</v>
      </c>
      <c r="N65" s="57" t="n">
        <f aca="false">F65+J65</f>
        <v>92025405455</v>
      </c>
      <c r="O65" s="58" t="n">
        <f aca="false">G65+K65</f>
        <v>643472807</v>
      </c>
      <c r="P65" s="58" t="n">
        <f aca="false">L65+H65</f>
        <v>601453041852</v>
      </c>
      <c r="Q65" s="58" t="n">
        <f aca="false">I65+M65</f>
        <v>694121920114</v>
      </c>
      <c r="R65" s="59" t="n">
        <f aca="false">N65*1.092</f>
        <v>100491742756.86</v>
      </c>
      <c r="S65" s="60" t="n">
        <f aca="false">O65*1.092</f>
        <v>702672305.244</v>
      </c>
      <c r="T65" s="60" t="n">
        <f aca="false">P65*1.092</f>
        <v>656786721702.384</v>
      </c>
      <c r="U65" s="61" t="n">
        <f aca="false">Q65*1.092</f>
        <v>757981136764.488</v>
      </c>
      <c r="V65" s="58" t="n">
        <v>96101992455</v>
      </c>
      <c r="W65" s="58"/>
      <c r="X65" s="58" t="n">
        <v>905630186560</v>
      </c>
      <c r="Y65" s="63" t="n">
        <f aca="false">V65+W65+X65</f>
        <v>1001732179015</v>
      </c>
    </row>
    <row r="66" s="73" customFormat="true" ht="17.9" hidden="false" customHeight="false" outlineLevel="0" collapsed="false">
      <c r="A66" s="64" t="s">
        <v>140</v>
      </c>
      <c r="B66" s="65" t="s">
        <v>141</v>
      </c>
      <c r="C66" s="66"/>
      <c r="D66" s="67"/>
      <c r="E66" s="67"/>
      <c r="F66" s="76" t="n">
        <f aca="false">SUM(F67:F72)</f>
        <v>47902100169721</v>
      </c>
      <c r="G66" s="76" t="n">
        <f aca="false">SUM(G67:G72)</f>
        <v>19050348703</v>
      </c>
      <c r="H66" s="76" t="n">
        <f aca="false">SUM(H67:H72)</f>
        <v>2345603826064</v>
      </c>
      <c r="I66" s="76" t="n">
        <f aca="false">SUM(I67:I72)</f>
        <v>50266754344488</v>
      </c>
      <c r="J66" s="77" t="n">
        <f aca="false">SUM(J67:J72)</f>
        <v>2259395000000</v>
      </c>
      <c r="K66" s="78" t="n">
        <f aca="false">SUM(K67:K72)</f>
        <v>0</v>
      </c>
      <c r="L66" s="78" t="n">
        <f aca="false">SUM(L67:L72)</f>
        <v>-231983000000</v>
      </c>
      <c r="M66" s="79" t="n">
        <f aca="false">SUM(M67:M72)</f>
        <v>2027412000000</v>
      </c>
      <c r="N66" s="80" t="n">
        <f aca="false">SUM(N67:N72)</f>
        <v>50161495169721</v>
      </c>
      <c r="O66" s="76" t="n">
        <f aca="false">SUM(O67:O72)</f>
        <v>19050348703</v>
      </c>
      <c r="P66" s="76" t="n">
        <f aca="false">SUM(P67:P72)</f>
        <v>2113620826064</v>
      </c>
      <c r="Q66" s="76" t="n">
        <f aca="false">SUM(Q67:Q72)</f>
        <v>52294166344488</v>
      </c>
      <c r="R66" s="68" t="n">
        <f aca="false">N66*1.092</f>
        <v>54776352725335.3</v>
      </c>
      <c r="S66" s="69" t="n">
        <f aca="false">O66*1.092</f>
        <v>20802980783.676</v>
      </c>
      <c r="T66" s="69" t="n">
        <f aca="false">P66*1.092</f>
        <v>2308073942061.89</v>
      </c>
      <c r="U66" s="70" t="n">
        <f aca="false">Q66*1.092</f>
        <v>57105229648180.9</v>
      </c>
      <c r="V66" s="76" t="n">
        <f aca="false">SUM(V67:V72)</f>
        <v>59373198242551</v>
      </c>
      <c r="W66" s="76" t="n">
        <f aca="false">SUM(W67:W72)</f>
        <v>0</v>
      </c>
      <c r="X66" s="76" t="n">
        <f aca="false">SUM(X67:X72)</f>
        <v>2114478420767</v>
      </c>
      <c r="Y66" s="81" t="n">
        <f aca="false">SUM(Y67:Y72)</f>
        <v>61487676663318</v>
      </c>
      <c r="Z66" s="4"/>
    </row>
    <row r="67" customFormat="false" ht="16.4" hidden="false" customHeight="false" outlineLevel="0" collapsed="false">
      <c r="A67" s="64"/>
      <c r="B67" s="65"/>
      <c r="C67" s="74" t="s">
        <v>142</v>
      </c>
      <c r="D67" s="75" t="s">
        <v>143</v>
      </c>
      <c r="E67" s="75"/>
      <c r="F67" s="57" t="n">
        <v>46518665812721</v>
      </c>
      <c r="G67" s="58" t="n">
        <v>7821129220</v>
      </c>
      <c r="H67" s="58" t="n">
        <v>2106051331076</v>
      </c>
      <c r="I67" s="58" t="n">
        <v>48632538273017</v>
      </c>
      <c r="J67" s="59" t="n">
        <v>2232072000000</v>
      </c>
      <c r="K67" s="60"/>
      <c r="L67" s="60" t="n">
        <v>-231983000000</v>
      </c>
      <c r="M67" s="61" t="n">
        <f aca="false">J67+K67+L67</f>
        <v>2000089000000</v>
      </c>
      <c r="N67" s="57" t="n">
        <f aca="false">F67+J67</f>
        <v>48750737812721</v>
      </c>
      <c r="O67" s="58" t="n">
        <f aca="false">G67+K67</f>
        <v>7821129220</v>
      </c>
      <c r="P67" s="58" t="n">
        <f aca="false">L67+H67</f>
        <v>1874068331076</v>
      </c>
      <c r="Q67" s="58" t="n">
        <f aca="false">I67+M67</f>
        <v>50632627273017</v>
      </c>
      <c r="R67" s="59" t="n">
        <f aca="false">N67*1.092</f>
        <v>53235805691491.3</v>
      </c>
      <c r="S67" s="60" t="n">
        <f aca="false">O67*1.092</f>
        <v>8540673108.24</v>
      </c>
      <c r="T67" s="60" t="n">
        <f aca="false">P67*1.092</f>
        <v>2046482617534.99</v>
      </c>
      <c r="U67" s="61" t="n">
        <f aca="false">Q67*1.092</f>
        <v>55290828982134.6</v>
      </c>
      <c r="V67" s="58" t="n">
        <v>57761175090551</v>
      </c>
      <c r="W67" s="58"/>
      <c r="X67" s="58" t="n">
        <v>1872516360881</v>
      </c>
      <c r="Y67" s="63" t="n">
        <f aca="false">V67+W67+X67</f>
        <v>59633691451432</v>
      </c>
      <c r="Z67" s="73"/>
    </row>
    <row r="68" customFormat="false" ht="16.4" hidden="false" customHeight="false" outlineLevel="0" collapsed="false">
      <c r="A68" s="64"/>
      <c r="B68" s="65"/>
      <c r="C68" s="74" t="s">
        <v>144</v>
      </c>
      <c r="D68" s="75" t="s">
        <v>145</v>
      </c>
      <c r="E68" s="75"/>
      <c r="F68" s="57" t="n">
        <v>47540158000</v>
      </c>
      <c r="G68" s="58" t="n">
        <v>52134638</v>
      </c>
      <c r="H68" s="58" t="n">
        <v>60543072988</v>
      </c>
      <c r="I68" s="58" t="n">
        <v>108135365626</v>
      </c>
      <c r="J68" s="59"/>
      <c r="K68" s="60"/>
      <c r="L68" s="60"/>
      <c r="M68" s="61" t="n">
        <f aca="false">J68+K68+L68</f>
        <v>0</v>
      </c>
      <c r="N68" s="57" t="n">
        <f aca="false">F68+J68</f>
        <v>47540158000</v>
      </c>
      <c r="O68" s="58" t="n">
        <f aca="false">G68+K68</f>
        <v>52134638</v>
      </c>
      <c r="P68" s="58" t="n">
        <f aca="false">L68+H68</f>
        <v>60543072988</v>
      </c>
      <c r="Q68" s="58" t="n">
        <f aca="false">I68+M68</f>
        <v>108135365626</v>
      </c>
      <c r="R68" s="59" t="n">
        <f aca="false">N68*1.092</f>
        <v>51913852536</v>
      </c>
      <c r="S68" s="60" t="n">
        <f aca="false">O68*1.092</f>
        <v>56931024.696</v>
      </c>
      <c r="T68" s="60" t="n">
        <f aca="false">P68*1.092</f>
        <v>66113035702.896</v>
      </c>
      <c r="U68" s="61" t="n">
        <f aca="false">Q68*1.092</f>
        <v>118083819263.592</v>
      </c>
      <c r="V68" s="58" t="n">
        <v>54576559000</v>
      </c>
      <c r="W68" s="58"/>
      <c r="X68" s="58" t="n">
        <v>65126182897</v>
      </c>
      <c r="Y68" s="63" t="n">
        <f aca="false">V68+W68+X68</f>
        <v>119702741897</v>
      </c>
    </row>
    <row r="69" customFormat="false" ht="16.4" hidden="false" customHeight="false" outlineLevel="0" collapsed="false">
      <c r="A69" s="64"/>
      <c r="B69" s="65"/>
      <c r="C69" s="74" t="s">
        <v>146</v>
      </c>
      <c r="D69" s="75" t="s">
        <v>147</v>
      </c>
      <c r="E69" s="75"/>
      <c r="F69" s="57" t="n">
        <v>193853436000</v>
      </c>
      <c r="G69" s="58" t="n">
        <v>7713911491</v>
      </c>
      <c r="H69" s="58" t="n">
        <v>76209422000</v>
      </c>
      <c r="I69" s="58" t="n">
        <v>277776769491</v>
      </c>
      <c r="J69" s="59" t="n">
        <v>6914000000</v>
      </c>
      <c r="K69" s="60"/>
      <c r="L69" s="60"/>
      <c r="M69" s="61" t="n">
        <f aca="false">J69+K69+L69</f>
        <v>6914000000</v>
      </c>
      <c r="N69" s="57" t="n">
        <f aca="false">F69+J69</f>
        <v>200767436000</v>
      </c>
      <c r="O69" s="58" t="n">
        <f aca="false">G69+K69</f>
        <v>7713911491</v>
      </c>
      <c r="P69" s="58" t="n">
        <f aca="false">L69+H69</f>
        <v>76209422000</v>
      </c>
      <c r="Q69" s="58" t="n">
        <f aca="false">I69+M69</f>
        <v>284690769491</v>
      </c>
      <c r="R69" s="59" t="n">
        <f aca="false">N69*1.092</f>
        <v>219238040112</v>
      </c>
      <c r="S69" s="60" t="n">
        <f aca="false">O69*1.092</f>
        <v>8423591348.172</v>
      </c>
      <c r="T69" s="60" t="n">
        <f aca="false">P69*1.092</f>
        <v>83220688824</v>
      </c>
      <c r="U69" s="61" t="n">
        <f aca="false">Q69*1.092</f>
        <v>310882320284.172</v>
      </c>
      <c r="V69" s="58" t="n">
        <v>229182705000</v>
      </c>
      <c r="W69" s="58"/>
      <c r="X69" s="58" t="n">
        <v>79713190919</v>
      </c>
      <c r="Y69" s="63" t="n">
        <f aca="false">V69+W69+X69</f>
        <v>308895895919</v>
      </c>
    </row>
    <row r="70" customFormat="false" ht="16.4" hidden="false" customHeight="false" outlineLevel="0" collapsed="false">
      <c r="A70" s="64"/>
      <c r="B70" s="65"/>
      <c r="C70" s="74" t="s">
        <v>148</v>
      </c>
      <c r="D70" s="75" t="s">
        <v>149</v>
      </c>
      <c r="E70" s="75"/>
      <c r="F70" s="57" t="n">
        <v>146612230000</v>
      </c>
      <c r="G70" s="58" t="n">
        <v>2131110013</v>
      </c>
      <c r="H70" s="58" t="n">
        <v>100000000000</v>
      </c>
      <c r="I70" s="58" t="n">
        <v>248743340013</v>
      </c>
      <c r="J70" s="59"/>
      <c r="K70" s="60"/>
      <c r="L70" s="60"/>
      <c r="M70" s="61" t="n">
        <f aca="false">J70+K70+L70</f>
        <v>0</v>
      </c>
      <c r="N70" s="57" t="n">
        <f aca="false">F70+J70</f>
        <v>146612230000</v>
      </c>
      <c r="O70" s="58" t="n">
        <f aca="false">G70+K70</f>
        <v>2131110013</v>
      </c>
      <c r="P70" s="58" t="n">
        <f aca="false">L70+H70</f>
        <v>100000000000</v>
      </c>
      <c r="Q70" s="58" t="n">
        <f aca="false">I70+M70</f>
        <v>248743340013</v>
      </c>
      <c r="R70" s="59" t="n">
        <f aca="false">N70*1.092</f>
        <v>160100555160</v>
      </c>
      <c r="S70" s="60" t="n">
        <f aca="false">O70*1.092</f>
        <v>2327172134.196</v>
      </c>
      <c r="T70" s="60" t="n">
        <f aca="false">P70*1.092</f>
        <v>109200000000</v>
      </c>
      <c r="U70" s="61" t="n">
        <f aca="false">Q70*1.092</f>
        <v>271627727294.196</v>
      </c>
      <c r="V70" s="58" t="n">
        <v>163529334000</v>
      </c>
      <c r="W70" s="58"/>
      <c r="X70" s="58" t="n">
        <v>94135686070</v>
      </c>
      <c r="Y70" s="63" t="n">
        <f aca="false">V70+W70+X70</f>
        <v>257665020070</v>
      </c>
    </row>
    <row r="71" customFormat="false" ht="16.4" hidden="false" customHeight="false" outlineLevel="0" collapsed="false">
      <c r="A71" s="64"/>
      <c r="B71" s="65"/>
      <c r="C71" s="74" t="s">
        <v>150</v>
      </c>
      <c r="D71" s="75" t="s">
        <v>151</v>
      </c>
      <c r="E71" s="75"/>
      <c r="F71" s="57" t="n">
        <v>352628314000</v>
      </c>
      <c r="G71" s="58" t="n">
        <v>1332063341</v>
      </c>
      <c r="H71" s="58" t="n">
        <v>300000000</v>
      </c>
      <c r="I71" s="58" t="n">
        <v>354260377341</v>
      </c>
      <c r="J71" s="59"/>
      <c r="K71" s="60"/>
      <c r="L71" s="60"/>
      <c r="M71" s="61" t="n">
        <f aca="false">J71+K71+L71</f>
        <v>0</v>
      </c>
      <c r="N71" s="57" t="n">
        <f aca="false">F71+J71</f>
        <v>352628314000</v>
      </c>
      <c r="O71" s="58" t="n">
        <f aca="false">G71+K71</f>
        <v>1332063341</v>
      </c>
      <c r="P71" s="58" t="n">
        <f aca="false">L71+H71</f>
        <v>300000000</v>
      </c>
      <c r="Q71" s="58" t="n">
        <f aca="false">I71+M71</f>
        <v>354260377341</v>
      </c>
      <c r="R71" s="59" t="n">
        <f aca="false">N71*1.092</f>
        <v>385070118888</v>
      </c>
      <c r="S71" s="60" t="n">
        <f aca="false">O71*1.092</f>
        <v>1454613168.372</v>
      </c>
      <c r="T71" s="60" t="n">
        <f aca="false">P71*1.092</f>
        <v>327600000</v>
      </c>
      <c r="U71" s="61" t="n">
        <f aca="false">Q71*1.092</f>
        <v>386852332056.372</v>
      </c>
      <c r="V71" s="58" t="n">
        <v>406414390000</v>
      </c>
      <c r="W71" s="58"/>
      <c r="X71" s="58" t="n">
        <v>307000000</v>
      </c>
      <c r="Y71" s="63" t="n">
        <f aca="false">V71+W71+X71</f>
        <v>406721390000</v>
      </c>
    </row>
    <row r="72" customFormat="false" ht="16.4" hidden="false" customHeight="false" outlineLevel="0" collapsed="false">
      <c r="A72" s="53"/>
      <c r="B72" s="54"/>
      <c r="C72" s="55" t="s">
        <v>152</v>
      </c>
      <c r="D72" s="56" t="s">
        <v>153</v>
      </c>
      <c r="E72" s="56"/>
      <c r="F72" s="57" t="n">
        <v>642800219000</v>
      </c>
      <c r="G72" s="58"/>
      <c r="H72" s="58" t="n">
        <v>2500000000</v>
      </c>
      <c r="I72" s="58" t="n">
        <v>645300219000</v>
      </c>
      <c r="J72" s="59" t="n">
        <v>20409000000</v>
      </c>
      <c r="K72" s="60"/>
      <c r="L72" s="60"/>
      <c r="M72" s="61" t="n">
        <f aca="false">J72+K72+L72</f>
        <v>20409000000</v>
      </c>
      <c r="N72" s="57" t="n">
        <f aca="false">F72+J72</f>
        <v>663209219000</v>
      </c>
      <c r="O72" s="58" t="n">
        <f aca="false">G72+K72</f>
        <v>0</v>
      </c>
      <c r="P72" s="58" t="n">
        <f aca="false">L72+H72</f>
        <v>2500000000</v>
      </c>
      <c r="Q72" s="58" t="n">
        <f aca="false">I72+M72</f>
        <v>665709219000</v>
      </c>
      <c r="R72" s="59" t="n">
        <f aca="false">N72*1.092</f>
        <v>724224467148</v>
      </c>
      <c r="S72" s="60" t="n">
        <f aca="false">O72*1.092</f>
        <v>0</v>
      </c>
      <c r="T72" s="60" t="n">
        <f aca="false">P72*1.092</f>
        <v>2730000000</v>
      </c>
      <c r="U72" s="61" t="n">
        <f aca="false">Q72*1.092</f>
        <v>726954467148</v>
      </c>
      <c r="V72" s="58" t="n">
        <v>758320164000</v>
      </c>
      <c r="W72" s="58"/>
      <c r="X72" s="58" t="n">
        <v>2680000000</v>
      </c>
      <c r="Y72" s="63" t="n">
        <f aca="false">V72+W72+X72</f>
        <v>761000164000</v>
      </c>
    </row>
    <row r="73" s="73" customFormat="true" ht="38.25" hidden="false" customHeight="true" outlineLevel="0" collapsed="false">
      <c r="A73" s="64" t="s">
        <v>154</v>
      </c>
      <c r="B73" s="44" t="s">
        <v>155</v>
      </c>
      <c r="C73" s="66"/>
      <c r="D73" s="67"/>
      <c r="E73" s="67"/>
      <c r="F73" s="76" t="n">
        <f aca="false">SUM(F74:F79)</f>
        <v>1760917274417</v>
      </c>
      <c r="G73" s="76" t="n">
        <f aca="false">SUM(G74:G79)</f>
        <v>24832568095</v>
      </c>
      <c r="H73" s="76" t="n">
        <f aca="false">SUM(H74:H79)</f>
        <v>5844585950043</v>
      </c>
      <c r="I73" s="76" t="n">
        <f aca="false">SUM(I74:I79)</f>
        <v>7630335792555</v>
      </c>
      <c r="J73" s="77" t="n">
        <f aca="false">SUM(J74:J79)</f>
        <v>3581000000</v>
      </c>
      <c r="K73" s="78" t="n">
        <f aca="false">SUM(K74:K79)</f>
        <v>0</v>
      </c>
      <c r="L73" s="78" t="n">
        <f aca="false">SUM(L74:L79)</f>
        <v>1400000000000</v>
      </c>
      <c r="M73" s="79" t="n">
        <f aca="false">SUM(M74:M79)</f>
        <v>1403581000000</v>
      </c>
      <c r="N73" s="80" t="n">
        <f aca="false">SUM(N74:N79)</f>
        <v>1764498274417</v>
      </c>
      <c r="O73" s="76" t="n">
        <f aca="false">SUM(O74:O79)</f>
        <v>24832568095</v>
      </c>
      <c r="P73" s="76" t="n">
        <f aca="false">SUM(P74:P79)</f>
        <v>7244585950043</v>
      </c>
      <c r="Q73" s="76" t="n">
        <f aca="false">SUM(Q74:Q79)</f>
        <v>9033916792555</v>
      </c>
      <c r="R73" s="68" t="n">
        <f aca="false">N73*1.092</f>
        <v>1926832115663.36</v>
      </c>
      <c r="S73" s="69" t="n">
        <f aca="false">O73*1.092</f>
        <v>27117164359.74</v>
      </c>
      <c r="T73" s="69" t="n">
        <f aca="false">P73*1.092</f>
        <v>7911087857446.96</v>
      </c>
      <c r="U73" s="70" t="n">
        <f aca="false">Q73*1.092</f>
        <v>9865037137470.06</v>
      </c>
      <c r="V73" s="76" t="n">
        <f aca="false">SUM(V74:V79)</f>
        <v>4511249532017</v>
      </c>
      <c r="W73" s="76" t="n">
        <f aca="false">SUM(W74:W79)</f>
        <v>3459701283</v>
      </c>
      <c r="X73" s="76" t="n">
        <f aca="false">SUM(X74:X79)</f>
        <v>8045646769310</v>
      </c>
      <c r="Y73" s="81" t="n">
        <f aca="false">SUM(Y74:Y79)</f>
        <v>12560356002610</v>
      </c>
      <c r="Z73" s="4"/>
    </row>
    <row r="74" customFormat="false" ht="16.4" hidden="false" customHeight="false" outlineLevel="0" collapsed="false">
      <c r="A74" s="64"/>
      <c r="B74" s="65"/>
      <c r="C74" s="74" t="s">
        <v>156</v>
      </c>
      <c r="D74" s="75" t="s">
        <v>157</v>
      </c>
      <c r="E74" s="75"/>
      <c r="F74" s="57" t="n">
        <v>180497353949</v>
      </c>
      <c r="G74" s="58" t="n">
        <v>17828185729</v>
      </c>
      <c r="H74" s="58" t="n">
        <v>5086324220364</v>
      </c>
      <c r="I74" s="58" t="n">
        <v>5284649760042</v>
      </c>
      <c r="J74" s="59" t="n">
        <v>1247000000</v>
      </c>
      <c r="K74" s="60"/>
      <c r="L74" s="60" t="n">
        <v>1475955000000</v>
      </c>
      <c r="M74" s="61" t="n">
        <f aca="false">J74+K74+L74</f>
        <v>1477202000000</v>
      </c>
      <c r="N74" s="57" t="n">
        <f aca="false">F74+J74</f>
        <v>181744353949</v>
      </c>
      <c r="O74" s="58" t="n">
        <f aca="false">G74+K74</f>
        <v>17828185729</v>
      </c>
      <c r="P74" s="58" t="n">
        <f aca="false">L74+H74</f>
        <v>6562279220364</v>
      </c>
      <c r="Q74" s="58" t="n">
        <f aca="false">I74+M74</f>
        <v>6761851760042</v>
      </c>
      <c r="R74" s="59" t="n">
        <f aca="false">N74*1.092</f>
        <v>198464834512.308</v>
      </c>
      <c r="S74" s="60" t="n">
        <f aca="false">O74*1.092</f>
        <v>19468378816.068</v>
      </c>
      <c r="T74" s="60" t="n">
        <f aca="false">P74*1.092</f>
        <v>7166008908637.49</v>
      </c>
      <c r="U74" s="61" t="n">
        <f aca="false">Q74*1.092</f>
        <v>7383942121965.86</v>
      </c>
      <c r="V74" s="58" t="n">
        <v>212613387648</v>
      </c>
      <c r="W74" s="58" t="n">
        <v>3459701283</v>
      </c>
      <c r="X74" s="58" t="n">
        <v>7168737208897</v>
      </c>
      <c r="Y74" s="63" t="n">
        <f aca="false">V74+W74+X74</f>
        <v>7384810297828</v>
      </c>
      <c r="Z74" s="73"/>
    </row>
    <row r="75" customFormat="false" ht="16.4" hidden="false" customHeight="false" outlineLevel="0" collapsed="false">
      <c r="A75" s="64"/>
      <c r="B75" s="65"/>
      <c r="C75" s="74" t="s">
        <v>158</v>
      </c>
      <c r="D75" s="75" t="s">
        <v>159</v>
      </c>
      <c r="E75" s="75"/>
      <c r="F75" s="57" t="n">
        <v>66828848009</v>
      </c>
      <c r="G75" s="58" t="n">
        <v>137392848</v>
      </c>
      <c r="H75" s="58" t="n">
        <v>210638129679</v>
      </c>
      <c r="I75" s="58" t="n">
        <v>277604370536</v>
      </c>
      <c r="J75" s="59"/>
      <c r="K75" s="60"/>
      <c r="L75" s="60" t="n">
        <v>-80000000000</v>
      </c>
      <c r="M75" s="61" t="n">
        <f aca="false">J75+K75+L75</f>
        <v>-80000000000</v>
      </c>
      <c r="N75" s="57" t="n">
        <f aca="false">F75+J75</f>
        <v>66828848009</v>
      </c>
      <c r="O75" s="58" t="n">
        <f aca="false">G75+K75</f>
        <v>137392848</v>
      </c>
      <c r="P75" s="58" t="n">
        <f aca="false">L75+H75</f>
        <v>130638129679</v>
      </c>
      <c r="Q75" s="58" t="n">
        <f aca="false">I75+M75</f>
        <v>197604370536</v>
      </c>
      <c r="R75" s="59" t="n">
        <f aca="false">N75*1.092</f>
        <v>72977102025.828</v>
      </c>
      <c r="S75" s="60" t="n">
        <f aca="false">O75*1.092</f>
        <v>150032990.016</v>
      </c>
      <c r="T75" s="60" t="n">
        <f aca="false">P75*1.092</f>
        <v>142656837609.468</v>
      </c>
      <c r="U75" s="61" t="n">
        <f aca="false">Q75*1.092</f>
        <v>215783972625.312</v>
      </c>
      <c r="V75" s="58" t="n">
        <v>74509646000</v>
      </c>
      <c r="W75" s="58"/>
      <c r="X75" s="58" t="n">
        <v>54630503938</v>
      </c>
      <c r="Y75" s="63" t="n">
        <f aca="false">V75+W75+X75</f>
        <v>129140149938</v>
      </c>
    </row>
    <row r="76" customFormat="false" ht="16.4" hidden="false" customHeight="false" outlineLevel="0" collapsed="false">
      <c r="A76" s="64"/>
      <c r="B76" s="65"/>
      <c r="C76" s="74" t="s">
        <v>160</v>
      </c>
      <c r="D76" s="75" t="s">
        <v>161</v>
      </c>
      <c r="E76" s="75"/>
      <c r="F76" s="57" t="n">
        <v>26400000000</v>
      </c>
      <c r="G76" s="58"/>
      <c r="H76" s="58" t="n">
        <v>26962000000</v>
      </c>
      <c r="I76" s="58" t="n">
        <v>53362000000</v>
      </c>
      <c r="J76" s="59"/>
      <c r="K76" s="60"/>
      <c r="L76" s="60" t="n">
        <v>750000000</v>
      </c>
      <c r="M76" s="61" t="n">
        <f aca="false">J76+K76+L76</f>
        <v>750000000</v>
      </c>
      <c r="N76" s="57" t="n">
        <f aca="false">F76+J76</f>
        <v>26400000000</v>
      </c>
      <c r="O76" s="58" t="n">
        <f aca="false">G76+K76</f>
        <v>0</v>
      </c>
      <c r="P76" s="58" t="n">
        <f aca="false">L76+H76</f>
        <v>27712000000</v>
      </c>
      <c r="Q76" s="58" t="n">
        <f aca="false">I76+M76</f>
        <v>54112000000</v>
      </c>
      <c r="R76" s="59" t="n">
        <f aca="false">N76*1.092</f>
        <v>28828800000</v>
      </c>
      <c r="S76" s="60" t="n">
        <f aca="false">O76*1.092</f>
        <v>0</v>
      </c>
      <c r="T76" s="60" t="n">
        <f aca="false">P76*1.092</f>
        <v>30261504000</v>
      </c>
      <c r="U76" s="61" t="n">
        <f aca="false">Q76*1.092</f>
        <v>59090304000</v>
      </c>
      <c r="V76" s="58" t="n">
        <v>32802277000</v>
      </c>
      <c r="W76" s="58"/>
      <c r="X76" s="58" t="n">
        <v>26168241168</v>
      </c>
      <c r="Y76" s="63" t="n">
        <f aca="false">V76+W76+X76</f>
        <v>58970518168</v>
      </c>
    </row>
    <row r="77" customFormat="false" ht="33" hidden="false" customHeight="false" outlineLevel="0" collapsed="false">
      <c r="A77" s="64"/>
      <c r="B77" s="65"/>
      <c r="C77" s="74" t="s">
        <v>162</v>
      </c>
      <c r="D77" s="75" t="s">
        <v>163</v>
      </c>
      <c r="E77" s="75"/>
      <c r="F77" s="57" t="n">
        <v>27617241172</v>
      </c>
      <c r="G77" s="58" t="n">
        <v>1065964050</v>
      </c>
      <c r="H77" s="58" t="n">
        <v>100000000000</v>
      </c>
      <c r="I77" s="58" t="n">
        <v>128683205222</v>
      </c>
      <c r="J77" s="59"/>
      <c r="K77" s="60"/>
      <c r="L77" s="60"/>
      <c r="M77" s="61" t="n">
        <f aca="false">J77+K77+L77</f>
        <v>0</v>
      </c>
      <c r="N77" s="57" t="n">
        <f aca="false">F77+J77</f>
        <v>27617241172</v>
      </c>
      <c r="O77" s="58" t="n">
        <f aca="false">G77+K77</f>
        <v>1065964050</v>
      </c>
      <c r="P77" s="58" t="n">
        <f aca="false">L77+H77</f>
        <v>100000000000</v>
      </c>
      <c r="Q77" s="58" t="n">
        <f aca="false">I77+M77</f>
        <v>128683205222</v>
      </c>
      <c r="R77" s="59" t="n">
        <f aca="false">N77*1.092</f>
        <v>30158027359.824</v>
      </c>
      <c r="S77" s="60" t="n">
        <f aca="false">O77*1.092</f>
        <v>1164032742.6</v>
      </c>
      <c r="T77" s="60" t="n">
        <f aca="false">P77*1.092</f>
        <v>109200000000</v>
      </c>
      <c r="U77" s="61" t="n">
        <f aca="false">Q77*1.092</f>
        <v>140522060102.424</v>
      </c>
      <c r="V77" s="58" t="n">
        <v>25668576000</v>
      </c>
      <c r="W77" s="58"/>
      <c r="X77" s="58" t="n">
        <v>256636117750</v>
      </c>
      <c r="Y77" s="63" t="n">
        <f aca="false">V77+W77+X77</f>
        <v>282304693750</v>
      </c>
    </row>
    <row r="78" customFormat="false" ht="16.4" hidden="false" customHeight="false" outlineLevel="0" collapsed="false">
      <c r="A78" s="64"/>
      <c r="B78" s="65"/>
      <c r="C78" s="74" t="s">
        <v>164</v>
      </c>
      <c r="D78" s="75" t="s">
        <v>165</v>
      </c>
      <c r="E78" s="75"/>
      <c r="F78" s="57" t="n">
        <v>1373885831287</v>
      </c>
      <c r="G78" s="58" t="n">
        <v>5801025468</v>
      </c>
      <c r="H78" s="58" t="n">
        <v>374873800000</v>
      </c>
      <c r="I78" s="58" t="n">
        <v>1754560656755</v>
      </c>
      <c r="J78" s="59" t="n">
        <v>2184000000</v>
      </c>
      <c r="K78" s="60"/>
      <c r="L78" s="60"/>
      <c r="M78" s="61" t="n">
        <f aca="false">J78+K78+L78</f>
        <v>2184000000</v>
      </c>
      <c r="N78" s="57" t="n">
        <f aca="false">F78+J78</f>
        <v>1376069831287</v>
      </c>
      <c r="O78" s="58" t="n">
        <f aca="false">G78+K78</f>
        <v>5801025468</v>
      </c>
      <c r="P78" s="58" t="n">
        <f aca="false">L78+H78</f>
        <v>374873800000</v>
      </c>
      <c r="Q78" s="58" t="n">
        <f aca="false">I78+M78</f>
        <v>1756744656755</v>
      </c>
      <c r="R78" s="59" t="n">
        <f aca="false">N78*1.092</f>
        <v>1502668255765.4</v>
      </c>
      <c r="S78" s="60" t="n">
        <f aca="false">O78*1.092</f>
        <v>6334719811.056</v>
      </c>
      <c r="T78" s="60" t="n">
        <f aca="false">P78*1.092</f>
        <v>409362189600</v>
      </c>
      <c r="U78" s="61" t="n">
        <f aca="false">Q78*1.092</f>
        <v>1918365165176.46</v>
      </c>
      <c r="V78" s="58" t="n">
        <v>4062376545369</v>
      </c>
      <c r="W78" s="58"/>
      <c r="X78" s="58" t="n">
        <v>382524997557</v>
      </c>
      <c r="Y78" s="63" t="n">
        <f aca="false">V78+W78+X78</f>
        <v>4444901542926</v>
      </c>
    </row>
    <row r="79" customFormat="false" ht="16.4" hidden="false" customHeight="false" outlineLevel="0" collapsed="false">
      <c r="A79" s="53"/>
      <c r="B79" s="54"/>
      <c r="C79" s="55" t="s">
        <v>166</v>
      </c>
      <c r="D79" s="90" t="s">
        <v>167</v>
      </c>
      <c r="E79" s="90"/>
      <c r="F79" s="57" t="n">
        <v>85688000000</v>
      </c>
      <c r="G79" s="58"/>
      <c r="H79" s="58" t="n">
        <v>45787800000</v>
      </c>
      <c r="I79" s="58" t="n">
        <v>131475800000</v>
      </c>
      <c r="J79" s="59" t="n">
        <v>150000000</v>
      </c>
      <c r="K79" s="60"/>
      <c r="L79" s="60" t="n">
        <v>3295000000</v>
      </c>
      <c r="M79" s="61" t="n">
        <f aca="false">J79+K79+L79</f>
        <v>3445000000</v>
      </c>
      <c r="N79" s="57" t="n">
        <f aca="false">F79+J79</f>
        <v>85838000000</v>
      </c>
      <c r="O79" s="58" t="n">
        <f aca="false">G79+K79</f>
        <v>0</v>
      </c>
      <c r="P79" s="58" t="n">
        <f aca="false">L79+H79</f>
        <v>49082800000</v>
      </c>
      <c r="Q79" s="58" t="n">
        <f aca="false">I79+M79</f>
        <v>134920800000</v>
      </c>
      <c r="R79" s="59" t="n">
        <f aca="false">N79*1.092</f>
        <v>93735096000</v>
      </c>
      <c r="S79" s="60" t="n">
        <f aca="false">O79*1.092</f>
        <v>0</v>
      </c>
      <c r="T79" s="60" t="n">
        <f aca="false">P79*1.092</f>
        <v>53598417600</v>
      </c>
      <c r="U79" s="61" t="n">
        <f aca="false">Q79*1.092</f>
        <v>147333513600</v>
      </c>
      <c r="V79" s="58" t="n">
        <v>103279100000</v>
      </c>
      <c r="W79" s="58"/>
      <c r="X79" s="58" t="n">
        <v>156949700000</v>
      </c>
      <c r="Y79" s="63" t="n">
        <f aca="false">V79+W79+X79</f>
        <v>260228800000</v>
      </c>
    </row>
    <row r="80" s="73" customFormat="true" ht="17.9" hidden="false" customHeight="false" outlineLevel="0" collapsed="false">
      <c r="A80" s="84" t="s">
        <v>168</v>
      </c>
      <c r="B80" s="85" t="s">
        <v>169</v>
      </c>
      <c r="C80" s="86"/>
      <c r="D80" s="91"/>
      <c r="E80" s="91"/>
      <c r="F80" s="76" t="n">
        <f aca="false">SUM(F81:F90)</f>
        <v>48503076195015</v>
      </c>
      <c r="G80" s="76" t="n">
        <f aca="false">SUM(G81:G90)</f>
        <v>3538067</v>
      </c>
      <c r="H80" s="76" t="n">
        <f aca="false">SUM(H81:H90)</f>
        <v>6301613739137</v>
      </c>
      <c r="I80" s="76" t="n">
        <f aca="false">SUM(I81:I90)</f>
        <v>54804693472219</v>
      </c>
      <c r="J80" s="77" t="n">
        <f aca="false">SUM(J81:J90)</f>
        <v>1146000000000</v>
      </c>
      <c r="K80" s="78" t="n">
        <f aca="false">SUM(K81:K90)</f>
        <v>0</v>
      </c>
      <c r="L80" s="78" t="n">
        <f aca="false">SUM(L81:L90)</f>
        <v>1050000000000</v>
      </c>
      <c r="M80" s="79" t="n">
        <f aca="false">SUM(M81:M90)</f>
        <v>2196000000000</v>
      </c>
      <c r="N80" s="80" t="n">
        <f aca="false">SUM(N81:N90)</f>
        <v>49649076195015</v>
      </c>
      <c r="O80" s="76" t="n">
        <f aca="false">SUM(O81:O90)</f>
        <v>3538067</v>
      </c>
      <c r="P80" s="76" t="n">
        <f aca="false">SUM(P81:P90)</f>
        <v>7351613739137</v>
      </c>
      <c r="Q80" s="76" t="n">
        <f aca="false">SUM(Q81:Q90)</f>
        <v>57000693472219</v>
      </c>
      <c r="R80" s="59" t="n">
        <f aca="false">N80*1.092</f>
        <v>54216791204956.4</v>
      </c>
      <c r="S80" s="60" t="n">
        <f aca="false">O80*1.092</f>
        <v>3863569.164</v>
      </c>
      <c r="T80" s="60" t="n">
        <f aca="false">P80*1.092</f>
        <v>8027962203137.6</v>
      </c>
      <c r="U80" s="61" t="n">
        <f aca="false">Q80*1.092</f>
        <v>62244757271663.2</v>
      </c>
      <c r="V80" s="76" t="n">
        <f aca="false">SUM(V81:V90)</f>
        <v>62039534158943</v>
      </c>
      <c r="W80" s="76" t="n">
        <f aca="false">SUM(W81:W90)</f>
        <v>0</v>
      </c>
      <c r="X80" s="76" t="n">
        <f aca="false">SUM(X81:X90)</f>
        <v>8436091092108</v>
      </c>
      <c r="Y80" s="81" t="n">
        <f aca="false">SUM(Y81:Y90)</f>
        <v>70475625251051</v>
      </c>
      <c r="Z80" s="4"/>
    </row>
    <row r="81" customFormat="false" ht="16.4" hidden="false" customHeight="false" outlineLevel="0" collapsed="false">
      <c r="A81" s="64"/>
      <c r="B81" s="65"/>
      <c r="C81" s="74" t="s">
        <v>170</v>
      </c>
      <c r="D81" s="75" t="s">
        <v>171</v>
      </c>
      <c r="E81" s="75"/>
      <c r="F81" s="57" t="n">
        <v>43424735767407</v>
      </c>
      <c r="G81" s="58"/>
      <c r="H81" s="58" t="n">
        <v>4829883162065</v>
      </c>
      <c r="I81" s="58" t="n">
        <v>48254618929472</v>
      </c>
      <c r="J81" s="59" t="n">
        <v>1146000000000</v>
      </c>
      <c r="K81" s="60"/>
      <c r="L81" s="60" t="n">
        <v>800000000000</v>
      </c>
      <c r="M81" s="61" t="n">
        <f aca="false">J81+K81+L81</f>
        <v>1946000000000</v>
      </c>
      <c r="N81" s="57" t="n">
        <f aca="false">F81+J81</f>
        <v>44570735767407</v>
      </c>
      <c r="O81" s="58" t="n">
        <f aca="false">G81+K81</f>
        <v>0</v>
      </c>
      <c r="P81" s="58" t="n">
        <f aca="false">L81+H81</f>
        <v>5629883162065</v>
      </c>
      <c r="Q81" s="58" t="n">
        <f aca="false">I81+M81</f>
        <v>50200618929472</v>
      </c>
      <c r="R81" s="59" t="n">
        <f aca="false">N81*1.092</f>
        <v>48671243458008.4</v>
      </c>
      <c r="S81" s="60" t="n">
        <f aca="false">O81*1.092</f>
        <v>0</v>
      </c>
      <c r="T81" s="60" t="n">
        <f aca="false">P81*1.092</f>
        <v>6147832412974.98</v>
      </c>
      <c r="U81" s="61" t="n">
        <f aca="false">Q81*1.092</f>
        <v>54819075870983.4</v>
      </c>
      <c r="V81" s="58" t="n">
        <v>56396020868111</v>
      </c>
      <c r="W81" s="58"/>
      <c r="X81" s="58" t="n">
        <v>6178571696219</v>
      </c>
      <c r="Y81" s="63" t="n">
        <f aca="false">V81+W81+X81</f>
        <v>62574592564330</v>
      </c>
      <c r="Z81" s="73"/>
    </row>
    <row r="82" customFormat="false" ht="16.4" hidden="false" customHeight="false" outlineLevel="0" collapsed="false">
      <c r="A82" s="64"/>
      <c r="B82" s="65"/>
      <c r="C82" s="74" t="s">
        <v>172</v>
      </c>
      <c r="D82" s="92" t="s">
        <v>173</v>
      </c>
      <c r="E82" s="92"/>
      <c r="F82" s="57" t="n">
        <v>6584785351</v>
      </c>
      <c r="G82" s="58"/>
      <c r="H82" s="58" t="n">
        <v>7537852834</v>
      </c>
      <c r="I82" s="58" t="n">
        <v>14122638185</v>
      </c>
      <c r="J82" s="59"/>
      <c r="K82" s="60"/>
      <c r="L82" s="60"/>
      <c r="M82" s="61" t="n">
        <f aca="false">J82+K82+L82</f>
        <v>0</v>
      </c>
      <c r="N82" s="57" t="n">
        <f aca="false">F82+J82</f>
        <v>6584785351</v>
      </c>
      <c r="O82" s="58" t="n">
        <f aca="false">G82+K82</f>
        <v>0</v>
      </c>
      <c r="P82" s="58" t="n">
        <f aca="false">L82+H82</f>
        <v>7537852834</v>
      </c>
      <c r="Q82" s="58" t="n">
        <f aca="false">I82+M82</f>
        <v>14122638185</v>
      </c>
      <c r="R82" s="59" t="n">
        <f aca="false">N82*1.092</f>
        <v>7190585603.292</v>
      </c>
      <c r="S82" s="60" t="n">
        <f aca="false">O82*1.092</f>
        <v>0</v>
      </c>
      <c r="T82" s="60" t="n">
        <f aca="false">P82*1.092</f>
        <v>8231335294.728</v>
      </c>
      <c r="U82" s="61" t="n">
        <f aca="false">Q82*1.092</f>
        <v>15421920898.02</v>
      </c>
      <c r="V82" s="58" t="n">
        <v>7737844052</v>
      </c>
      <c r="W82" s="58"/>
      <c r="X82" s="58" t="n">
        <v>7920776174</v>
      </c>
      <c r="Y82" s="63" t="n">
        <f aca="false">V82+W82+X82</f>
        <v>15658620226</v>
      </c>
    </row>
    <row r="83" customFormat="false" ht="16.4" hidden="false" customHeight="false" outlineLevel="0" collapsed="false">
      <c r="A83" s="64"/>
      <c r="B83" s="65"/>
      <c r="C83" s="74" t="s">
        <v>174</v>
      </c>
      <c r="D83" s="92" t="s">
        <v>175</v>
      </c>
      <c r="E83" s="92"/>
      <c r="F83" s="57" t="n">
        <v>6271251547</v>
      </c>
      <c r="G83" s="58" t="n">
        <v>3538067</v>
      </c>
      <c r="H83" s="58" t="n">
        <v>2220725122</v>
      </c>
      <c r="I83" s="58" t="n">
        <v>8495514736</v>
      </c>
      <c r="J83" s="59"/>
      <c r="K83" s="60"/>
      <c r="L83" s="60"/>
      <c r="M83" s="61" t="n">
        <f aca="false">J83+K83+L83</f>
        <v>0</v>
      </c>
      <c r="N83" s="57" t="n">
        <f aca="false">F83+J83</f>
        <v>6271251547</v>
      </c>
      <c r="O83" s="58" t="n">
        <f aca="false">G83+K83</f>
        <v>3538067</v>
      </c>
      <c r="P83" s="58" t="n">
        <f aca="false">L83+H83</f>
        <v>2220725122</v>
      </c>
      <c r="Q83" s="58" t="n">
        <f aca="false">I83+M83</f>
        <v>8495514736</v>
      </c>
      <c r="R83" s="59" t="n">
        <f aca="false">N83*1.092</f>
        <v>6848206689.324</v>
      </c>
      <c r="S83" s="60" t="n">
        <f aca="false">O83*1.092</f>
        <v>3863569.164</v>
      </c>
      <c r="T83" s="60" t="n">
        <f aca="false">P83*1.092</f>
        <v>2425031833.224</v>
      </c>
      <c r="U83" s="61" t="n">
        <f aca="false">Q83*1.092</f>
        <v>9277102091.712</v>
      </c>
      <c r="V83" s="58" t="n">
        <v>7695158354</v>
      </c>
      <c r="W83" s="58"/>
      <c r="X83" s="58" t="n">
        <v>3515320616</v>
      </c>
      <c r="Y83" s="63" t="n">
        <f aca="false">V83+W83+X83</f>
        <v>11210478970</v>
      </c>
    </row>
    <row r="84" customFormat="false" ht="16.4" hidden="false" customHeight="false" outlineLevel="0" collapsed="false">
      <c r="A84" s="64"/>
      <c r="B84" s="65"/>
      <c r="C84" s="74" t="s">
        <v>176</v>
      </c>
      <c r="D84" s="75" t="s">
        <v>177</v>
      </c>
      <c r="E84" s="75"/>
      <c r="F84" s="57" t="n">
        <v>30358755781</v>
      </c>
      <c r="G84" s="58"/>
      <c r="H84" s="58" t="n">
        <v>12706188089</v>
      </c>
      <c r="I84" s="58" t="n">
        <v>43064943870</v>
      </c>
      <c r="J84" s="59"/>
      <c r="K84" s="60"/>
      <c r="L84" s="60"/>
      <c r="M84" s="61" t="n">
        <f aca="false">J84+K84+L84</f>
        <v>0</v>
      </c>
      <c r="N84" s="57" t="n">
        <f aca="false">F84+J84</f>
        <v>30358755781</v>
      </c>
      <c r="O84" s="58" t="n">
        <f aca="false">G84+K84</f>
        <v>0</v>
      </c>
      <c r="P84" s="58" t="n">
        <f aca="false">L84+H84</f>
        <v>12706188089</v>
      </c>
      <c r="Q84" s="58" t="n">
        <f aca="false">I84+M84</f>
        <v>43064943870</v>
      </c>
      <c r="R84" s="59" t="n">
        <f aca="false">N84*1.092</f>
        <v>33151761312.852</v>
      </c>
      <c r="S84" s="60" t="n">
        <f aca="false">O84*1.092</f>
        <v>0</v>
      </c>
      <c r="T84" s="60" t="n">
        <f aca="false">P84*1.092</f>
        <v>13875157393.188</v>
      </c>
      <c r="U84" s="61" t="n">
        <f aca="false">Q84*1.092</f>
        <v>47026918706.04</v>
      </c>
      <c r="V84" s="58" t="n">
        <v>41304751141</v>
      </c>
      <c r="W84" s="58"/>
      <c r="X84" s="58" t="n">
        <v>14301492414</v>
      </c>
      <c r="Y84" s="63" t="n">
        <f aca="false">V84+W84+X84</f>
        <v>55606243555</v>
      </c>
    </row>
    <row r="85" customFormat="false" ht="33" hidden="false" customHeight="false" outlineLevel="0" collapsed="false">
      <c r="A85" s="64"/>
      <c r="B85" s="65"/>
      <c r="C85" s="74" t="s">
        <v>178</v>
      </c>
      <c r="D85" s="75" t="s">
        <v>179</v>
      </c>
      <c r="E85" s="75"/>
      <c r="F85" s="57" t="n">
        <v>5990057265</v>
      </c>
      <c r="G85" s="58"/>
      <c r="H85" s="58" t="n">
        <v>3920769001</v>
      </c>
      <c r="I85" s="58" t="n">
        <v>9910826266</v>
      </c>
      <c r="J85" s="59"/>
      <c r="K85" s="60"/>
      <c r="L85" s="60"/>
      <c r="M85" s="61" t="n">
        <f aca="false">J85+K85+L85</f>
        <v>0</v>
      </c>
      <c r="N85" s="57" t="n">
        <f aca="false">F85+J85</f>
        <v>5990057265</v>
      </c>
      <c r="O85" s="58" t="n">
        <f aca="false">G85+K85</f>
        <v>0</v>
      </c>
      <c r="P85" s="58" t="n">
        <f aca="false">L85+H85</f>
        <v>3920769001</v>
      </c>
      <c r="Q85" s="58" t="n">
        <f aca="false">I85+M85</f>
        <v>9910826266</v>
      </c>
      <c r="R85" s="59" t="n">
        <f aca="false">N85*1.092</f>
        <v>6541142533.38</v>
      </c>
      <c r="S85" s="60" t="n">
        <f aca="false">O85*1.092</f>
        <v>0</v>
      </c>
      <c r="T85" s="60" t="n">
        <f aca="false">P85*1.092</f>
        <v>4281479749.092</v>
      </c>
      <c r="U85" s="61" t="n">
        <f aca="false">Q85*1.092</f>
        <v>10822622282.472</v>
      </c>
      <c r="V85" s="58" t="n">
        <v>6960865448</v>
      </c>
      <c r="W85" s="58"/>
      <c r="X85" s="58" t="n">
        <v>4138232398</v>
      </c>
      <c r="Y85" s="63" t="n">
        <f aca="false">V85+W85+X85</f>
        <v>11099097846</v>
      </c>
    </row>
    <row r="86" customFormat="false" ht="16.4" hidden="false" customHeight="false" outlineLevel="0" collapsed="false">
      <c r="A86" s="64"/>
      <c r="B86" s="65"/>
      <c r="C86" s="74" t="s">
        <v>180</v>
      </c>
      <c r="D86" s="75" t="s">
        <v>181</v>
      </c>
      <c r="E86" s="75"/>
      <c r="F86" s="57" t="n">
        <v>7439470648</v>
      </c>
      <c r="G86" s="58"/>
      <c r="H86" s="58" t="n">
        <v>4356973854</v>
      </c>
      <c r="I86" s="58" t="n">
        <v>11796444502</v>
      </c>
      <c r="J86" s="59"/>
      <c r="K86" s="60"/>
      <c r="L86" s="60"/>
      <c r="M86" s="61" t="n">
        <f aca="false">J86+K86+L86</f>
        <v>0</v>
      </c>
      <c r="N86" s="57" t="n">
        <f aca="false">F86+J86</f>
        <v>7439470648</v>
      </c>
      <c r="O86" s="58" t="n">
        <f aca="false">G86+K86</f>
        <v>0</v>
      </c>
      <c r="P86" s="58" t="n">
        <f aca="false">L86+H86</f>
        <v>4356973854</v>
      </c>
      <c r="Q86" s="58" t="n">
        <f aca="false">I86+M86</f>
        <v>11796444502</v>
      </c>
      <c r="R86" s="59" t="n">
        <f aca="false">N86*1.092</f>
        <v>8123901947.616</v>
      </c>
      <c r="S86" s="60" t="n">
        <f aca="false">O86*1.092</f>
        <v>0</v>
      </c>
      <c r="T86" s="60" t="n">
        <f aca="false">P86*1.092</f>
        <v>4757815448.568</v>
      </c>
      <c r="U86" s="61" t="n">
        <f aca="false">Q86*1.092</f>
        <v>12881717396.184</v>
      </c>
      <c r="V86" s="58" t="n">
        <v>8554797468</v>
      </c>
      <c r="W86" s="58"/>
      <c r="X86" s="58" t="n">
        <v>7760786646</v>
      </c>
      <c r="Y86" s="63" t="n">
        <f aca="false">V86+W86+X86</f>
        <v>16315584114</v>
      </c>
    </row>
    <row r="87" customFormat="false" ht="16.4" hidden="false" customHeight="false" outlineLevel="0" collapsed="false">
      <c r="A87" s="64"/>
      <c r="B87" s="65"/>
      <c r="C87" s="74" t="s">
        <v>182</v>
      </c>
      <c r="D87" s="75" t="s">
        <v>183</v>
      </c>
      <c r="E87" s="75"/>
      <c r="F87" s="57" t="n">
        <v>21573829553</v>
      </c>
      <c r="G87" s="58"/>
      <c r="H87" s="58" t="n">
        <v>8392600064</v>
      </c>
      <c r="I87" s="58" t="n">
        <v>29966429617</v>
      </c>
      <c r="J87" s="59"/>
      <c r="K87" s="60"/>
      <c r="L87" s="60"/>
      <c r="M87" s="61" t="n">
        <f aca="false">J87+K87+L87</f>
        <v>0</v>
      </c>
      <c r="N87" s="57" t="n">
        <f aca="false">F87+J87</f>
        <v>21573829553</v>
      </c>
      <c r="O87" s="58" t="n">
        <f aca="false">G87+K87</f>
        <v>0</v>
      </c>
      <c r="P87" s="58" t="n">
        <f aca="false">L87+H87</f>
        <v>8392600064</v>
      </c>
      <c r="Q87" s="58" t="n">
        <f aca="false">I87+M87</f>
        <v>29966429617</v>
      </c>
      <c r="R87" s="59" t="n">
        <f aca="false">N87*1.092</f>
        <v>23558621871.876</v>
      </c>
      <c r="S87" s="60" t="n">
        <f aca="false">O87*1.092</f>
        <v>0</v>
      </c>
      <c r="T87" s="60" t="n">
        <f aca="false">P87*1.092</f>
        <v>9164719269.888</v>
      </c>
      <c r="U87" s="61" t="n">
        <f aca="false">Q87*1.092</f>
        <v>32723341141.764</v>
      </c>
      <c r="V87" s="58" t="n">
        <v>24784648436</v>
      </c>
      <c r="W87" s="58"/>
      <c r="X87" s="58" t="n">
        <v>8492290121</v>
      </c>
      <c r="Y87" s="63" t="n">
        <f aca="false">V87+W87+X87</f>
        <v>33276938557</v>
      </c>
    </row>
    <row r="88" customFormat="false" ht="16.4" hidden="false" customHeight="false" outlineLevel="0" collapsed="false">
      <c r="A88" s="64"/>
      <c r="B88" s="65"/>
      <c r="C88" s="74" t="s">
        <v>184</v>
      </c>
      <c r="D88" s="75" t="s">
        <v>185</v>
      </c>
      <c r="E88" s="75"/>
      <c r="F88" s="57" t="n">
        <v>10661947952</v>
      </c>
      <c r="G88" s="58"/>
      <c r="H88" s="58" t="n">
        <v>6568771785</v>
      </c>
      <c r="I88" s="58" t="n">
        <v>17230719737</v>
      </c>
      <c r="J88" s="59"/>
      <c r="K88" s="60"/>
      <c r="L88" s="60"/>
      <c r="M88" s="61" t="n">
        <f aca="false">J88+K88+L88</f>
        <v>0</v>
      </c>
      <c r="N88" s="57" t="n">
        <f aca="false">F88+J88</f>
        <v>10661947952</v>
      </c>
      <c r="O88" s="58" t="n">
        <f aca="false">G88+K88</f>
        <v>0</v>
      </c>
      <c r="P88" s="58" t="n">
        <f aca="false">L88+H88</f>
        <v>6568771785</v>
      </c>
      <c r="Q88" s="58" t="n">
        <f aca="false">I88+M88</f>
        <v>17230719737</v>
      </c>
      <c r="R88" s="59" t="n">
        <f aca="false">N88*1.092</f>
        <v>11642847163.584</v>
      </c>
      <c r="S88" s="60" t="n">
        <f aca="false">O88*1.092</f>
        <v>0</v>
      </c>
      <c r="T88" s="60" t="n">
        <f aca="false">P88*1.092</f>
        <v>7173098789.22</v>
      </c>
      <c r="U88" s="61" t="n">
        <f aca="false">Q88*1.092</f>
        <v>18815945952.804</v>
      </c>
      <c r="V88" s="58" t="n">
        <v>12864450747</v>
      </c>
      <c r="W88" s="58"/>
      <c r="X88" s="58" t="n">
        <v>7620000000</v>
      </c>
      <c r="Y88" s="63" t="n">
        <f aca="false">V88+W88+X88</f>
        <v>20484450747</v>
      </c>
    </row>
    <row r="89" customFormat="false" ht="16.4" hidden="false" customHeight="false" outlineLevel="0" collapsed="false">
      <c r="A89" s="64"/>
      <c r="B89" s="65"/>
      <c r="C89" s="74" t="s">
        <v>186</v>
      </c>
      <c r="D89" s="75" t="s">
        <v>187</v>
      </c>
      <c r="E89" s="75"/>
      <c r="F89" s="57" t="n">
        <v>13787917107</v>
      </c>
      <c r="G89" s="58"/>
      <c r="H89" s="58" t="n">
        <v>1317531424979</v>
      </c>
      <c r="I89" s="58" t="n">
        <v>1331319342086</v>
      </c>
      <c r="J89" s="59"/>
      <c r="K89" s="60"/>
      <c r="L89" s="60" t="n">
        <v>250000000000</v>
      </c>
      <c r="M89" s="61" t="n">
        <f aca="false">J89+K89+L89</f>
        <v>250000000000</v>
      </c>
      <c r="N89" s="57" t="n">
        <f aca="false">F89+J89</f>
        <v>13787917107</v>
      </c>
      <c r="O89" s="58" t="n">
        <f aca="false">G89+K89</f>
        <v>0</v>
      </c>
      <c r="P89" s="58" t="n">
        <f aca="false">L89+H89</f>
        <v>1567531424979</v>
      </c>
      <c r="Q89" s="58" t="n">
        <f aca="false">I89+M89</f>
        <v>1581319342086</v>
      </c>
      <c r="R89" s="59" t="n">
        <f aca="false">N89*1.092</f>
        <v>15056405480.844</v>
      </c>
      <c r="S89" s="60" t="n">
        <f aca="false">O89*1.092</f>
        <v>0</v>
      </c>
      <c r="T89" s="60" t="n">
        <f aca="false">P89*1.092</f>
        <v>1711744316077.07</v>
      </c>
      <c r="U89" s="61" t="n">
        <f aca="false">Q89*1.092</f>
        <v>1726800721557.91</v>
      </c>
      <c r="V89" s="58" t="n">
        <v>15817624535</v>
      </c>
      <c r="W89" s="58"/>
      <c r="X89" s="58" t="n">
        <v>2078471088193</v>
      </c>
      <c r="Y89" s="63" t="n">
        <f aca="false">V89+W89+X89</f>
        <v>2094288712728</v>
      </c>
    </row>
    <row r="90" customFormat="false" ht="16.4" hidden="false" customHeight="false" outlineLevel="0" collapsed="false">
      <c r="A90" s="53"/>
      <c r="B90" s="54"/>
      <c r="C90" s="55" t="s">
        <v>188</v>
      </c>
      <c r="D90" s="56" t="s">
        <v>189</v>
      </c>
      <c r="E90" s="56"/>
      <c r="F90" s="57" t="n">
        <v>4975672412404</v>
      </c>
      <c r="G90" s="58"/>
      <c r="H90" s="58" t="n">
        <v>108495271344</v>
      </c>
      <c r="I90" s="58" t="n">
        <v>5084167683748</v>
      </c>
      <c r="J90" s="59"/>
      <c r="K90" s="60"/>
      <c r="L90" s="60"/>
      <c r="M90" s="61" t="n">
        <f aca="false">J90+K90+L90</f>
        <v>0</v>
      </c>
      <c r="N90" s="57" t="n">
        <f aca="false">F90+J90</f>
        <v>4975672412404</v>
      </c>
      <c r="O90" s="58" t="n">
        <f aca="false">G90+K90</f>
        <v>0</v>
      </c>
      <c r="P90" s="58" t="n">
        <f aca="false">L90+H90</f>
        <v>108495271344</v>
      </c>
      <c r="Q90" s="58" t="n">
        <f aca="false">I90+M90</f>
        <v>5084167683748</v>
      </c>
      <c r="R90" s="59" t="n">
        <f aca="false">N90*1.092</f>
        <v>5433434274345.17</v>
      </c>
      <c r="S90" s="60" t="n">
        <f aca="false">O90*1.092</f>
        <v>0</v>
      </c>
      <c r="T90" s="60" t="n">
        <f aca="false">P90*1.092</f>
        <v>118476836307.648</v>
      </c>
      <c r="U90" s="61" t="n">
        <f aca="false">Q90*1.092</f>
        <v>5551911110652.82</v>
      </c>
      <c r="V90" s="58" t="n">
        <v>5517793150651</v>
      </c>
      <c r="W90" s="58"/>
      <c r="X90" s="58" t="n">
        <v>125299409327</v>
      </c>
      <c r="Y90" s="63" t="n">
        <f aca="false">V90+W90+X90</f>
        <v>5643092559978</v>
      </c>
    </row>
    <row r="91" s="73" customFormat="true" ht="52.5" hidden="false" customHeight="true" outlineLevel="0" collapsed="false">
      <c r="A91" s="64" t="s">
        <v>190</v>
      </c>
      <c r="B91" s="93" t="s">
        <v>191</v>
      </c>
      <c r="C91" s="65"/>
      <c r="D91" s="94"/>
      <c r="E91" s="94"/>
      <c r="F91" s="76" t="n">
        <f aca="false">SUM(F92:F97)</f>
        <v>958852298238</v>
      </c>
      <c r="G91" s="76" t="n">
        <f aca="false">SUM(G92:G97)</f>
        <v>14894628943</v>
      </c>
      <c r="H91" s="76" t="n">
        <f aca="false">SUM(H92:H97)</f>
        <v>1475032503861</v>
      </c>
      <c r="I91" s="76" t="n">
        <f aca="false">SUM(I92:I97)</f>
        <v>2448779431042</v>
      </c>
      <c r="J91" s="77" t="n">
        <f aca="false">SUM(J92:J97)</f>
        <v>70000000000</v>
      </c>
      <c r="K91" s="78" t="n">
        <f aca="false">SUM(K92:K97)</f>
        <v>0</v>
      </c>
      <c r="L91" s="78" t="n">
        <f aca="false">SUM(L92:L97)</f>
        <v>0</v>
      </c>
      <c r="M91" s="79" t="n">
        <f aca="false">SUM(M92:M97)</f>
        <v>70000000000</v>
      </c>
      <c r="N91" s="80" t="n">
        <f aca="false">SUM(N92:N97)</f>
        <v>1028852298238</v>
      </c>
      <c r="O91" s="76" t="n">
        <f aca="false">SUM(O92:O97)</f>
        <v>14894628943</v>
      </c>
      <c r="P91" s="76" t="n">
        <f aca="false">SUM(P92:P97)</f>
        <v>1475032503861</v>
      </c>
      <c r="Q91" s="76" t="n">
        <f aca="false">SUM(Q92:Q97)</f>
        <v>2518779431042</v>
      </c>
      <c r="R91" s="68" t="n">
        <f aca="false">N91*1.092</f>
        <v>1123506709675.9</v>
      </c>
      <c r="S91" s="69" t="n">
        <f aca="false">O91*1.092</f>
        <v>16264934805.756</v>
      </c>
      <c r="T91" s="69" t="n">
        <f aca="false">P91*1.092</f>
        <v>1610735494216.21</v>
      </c>
      <c r="U91" s="70" t="n">
        <f aca="false">Q91*1.092</f>
        <v>2750507138697.86</v>
      </c>
      <c r="V91" s="76" t="n">
        <f aca="false">SUM(V92:V97)</f>
        <v>793083724775</v>
      </c>
      <c r="W91" s="76" t="n">
        <f aca="false">SUM(W92:W97)</f>
        <v>0</v>
      </c>
      <c r="X91" s="76" t="n">
        <f aca="false">SUM(X92:X97)</f>
        <v>3119040338591</v>
      </c>
      <c r="Y91" s="81" t="n">
        <f aca="false">SUM(Y92:Y97)</f>
        <v>3912124063366</v>
      </c>
      <c r="Z91" s="4"/>
    </row>
    <row r="92" customFormat="false" ht="16.4" hidden="false" customHeight="false" outlineLevel="0" collapsed="false">
      <c r="A92" s="64"/>
      <c r="B92" s="65"/>
      <c r="C92" s="74" t="s">
        <v>192</v>
      </c>
      <c r="D92" s="75" t="s">
        <v>193</v>
      </c>
      <c r="E92" s="75"/>
      <c r="F92" s="57" t="n">
        <v>108200203899</v>
      </c>
      <c r="G92" s="58" t="n">
        <v>6820218690</v>
      </c>
      <c r="H92" s="58"/>
      <c r="I92" s="58" t="n">
        <v>115020422589</v>
      </c>
      <c r="J92" s="59"/>
      <c r="K92" s="60"/>
      <c r="L92" s="60"/>
      <c r="M92" s="61" t="n">
        <f aca="false">J92+K92+L92</f>
        <v>0</v>
      </c>
      <c r="N92" s="57" t="n">
        <f aca="false">F92+J92</f>
        <v>108200203899</v>
      </c>
      <c r="O92" s="58" t="n">
        <f aca="false">G92+K92</f>
        <v>6820218690</v>
      </c>
      <c r="P92" s="58" t="n">
        <f aca="false">L92+H92</f>
        <v>0</v>
      </c>
      <c r="Q92" s="58" t="n">
        <f aca="false">I92+M92</f>
        <v>115020422589</v>
      </c>
      <c r="R92" s="59" t="n">
        <f aca="false">N92*1.092</f>
        <v>118154622657.708</v>
      </c>
      <c r="S92" s="60" t="n">
        <f aca="false">O92*1.092</f>
        <v>7447678809.48</v>
      </c>
      <c r="T92" s="60" t="n">
        <f aca="false">P92*1.092</f>
        <v>0</v>
      </c>
      <c r="U92" s="61" t="n">
        <f aca="false">Q92*1.092</f>
        <v>125602301467.188</v>
      </c>
      <c r="V92" s="58" t="n">
        <v>120086000000</v>
      </c>
      <c r="W92" s="58"/>
      <c r="X92" s="58"/>
      <c r="Y92" s="63" t="n">
        <f aca="false">V92+W92+X92</f>
        <v>120086000000</v>
      </c>
      <c r="Z92" s="73"/>
    </row>
    <row r="93" customFormat="false" ht="16.4" hidden="false" customHeight="false" outlineLevel="0" collapsed="false">
      <c r="A93" s="64"/>
      <c r="B93" s="65"/>
      <c r="C93" s="74" t="s">
        <v>194</v>
      </c>
      <c r="D93" s="75" t="s">
        <v>195</v>
      </c>
      <c r="E93" s="75"/>
      <c r="F93" s="57" t="n">
        <v>781114307679</v>
      </c>
      <c r="G93" s="58" t="n">
        <v>8003324468</v>
      </c>
      <c r="H93" s="58" t="n">
        <v>1303511013887</v>
      </c>
      <c r="I93" s="58" t="n">
        <v>2092628646034</v>
      </c>
      <c r="J93" s="59" t="n">
        <v>70000000000</v>
      </c>
      <c r="K93" s="60"/>
      <c r="L93" s="60"/>
      <c r="M93" s="61" t="n">
        <f aca="false">J93+K93+L93</f>
        <v>70000000000</v>
      </c>
      <c r="N93" s="57" t="n">
        <f aca="false">F93+J93</f>
        <v>851114307679</v>
      </c>
      <c r="O93" s="58" t="n">
        <f aca="false">G93+K93</f>
        <v>8003324468</v>
      </c>
      <c r="P93" s="58" t="n">
        <f aca="false">L93+H93</f>
        <v>1303511013887</v>
      </c>
      <c r="Q93" s="58" t="n">
        <f aca="false">I93+M93</f>
        <v>2162628646034</v>
      </c>
      <c r="R93" s="59" t="n">
        <f aca="false">N93*1.092</f>
        <v>929416823985.468</v>
      </c>
      <c r="S93" s="60" t="n">
        <f aca="false">O93*1.092</f>
        <v>8739630319.056</v>
      </c>
      <c r="T93" s="60" t="n">
        <f aca="false">P93*1.092</f>
        <v>1423434027164.6</v>
      </c>
      <c r="U93" s="61" t="n">
        <f aca="false">Q93*1.092</f>
        <v>2361590481469.13</v>
      </c>
      <c r="V93" s="58" t="n">
        <v>590536481108</v>
      </c>
      <c r="W93" s="58"/>
      <c r="X93" s="58" t="n">
        <v>2873578828258</v>
      </c>
      <c r="Y93" s="63" t="n">
        <f aca="false">V93+W93+X93</f>
        <v>3464115309366</v>
      </c>
    </row>
    <row r="94" customFormat="false" ht="16.4" hidden="false" customHeight="false" outlineLevel="0" collapsed="false">
      <c r="A94" s="64"/>
      <c r="B94" s="65"/>
      <c r="C94" s="74" t="s">
        <v>196</v>
      </c>
      <c r="D94" s="75" t="s">
        <v>197</v>
      </c>
      <c r="E94" s="75"/>
      <c r="F94" s="57" t="n">
        <v>26330642944</v>
      </c>
      <c r="G94" s="58" t="n">
        <v>5115056</v>
      </c>
      <c r="H94" s="58" t="n">
        <v>20951894000</v>
      </c>
      <c r="I94" s="58" t="n">
        <v>47287652000</v>
      </c>
      <c r="J94" s="59"/>
      <c r="K94" s="60"/>
      <c r="L94" s="60"/>
      <c r="M94" s="61" t="n">
        <f aca="false">J94+K94+L94</f>
        <v>0</v>
      </c>
      <c r="N94" s="57" t="n">
        <f aca="false">F94+J94</f>
        <v>26330642944</v>
      </c>
      <c r="O94" s="58" t="n">
        <f aca="false">G94+K94</f>
        <v>5115056</v>
      </c>
      <c r="P94" s="58" t="n">
        <f aca="false">L94+H94</f>
        <v>20951894000</v>
      </c>
      <c r="Q94" s="58" t="n">
        <f aca="false">I94+M94</f>
        <v>47287652000</v>
      </c>
      <c r="R94" s="59" t="n">
        <f aca="false">N94*1.092</f>
        <v>28753062094.848</v>
      </c>
      <c r="S94" s="60" t="n">
        <f aca="false">O94*1.092</f>
        <v>5585641.152</v>
      </c>
      <c r="T94" s="60" t="n">
        <f aca="false">P94*1.092</f>
        <v>22879468248</v>
      </c>
      <c r="U94" s="61" t="n">
        <f aca="false">Q94*1.092</f>
        <v>51638115984</v>
      </c>
      <c r="V94" s="58" t="n">
        <v>34466820854</v>
      </c>
      <c r="W94" s="58"/>
      <c r="X94" s="58" t="n">
        <v>17726519146</v>
      </c>
      <c r="Y94" s="63" t="n">
        <f aca="false">V94+W94+X94</f>
        <v>52193340000</v>
      </c>
    </row>
    <row r="95" customFormat="false" ht="16.4" hidden="false" customHeight="false" outlineLevel="0" collapsed="false">
      <c r="A95" s="64"/>
      <c r="B95" s="65"/>
      <c r="C95" s="74" t="s">
        <v>198</v>
      </c>
      <c r="D95" s="75" t="s">
        <v>199</v>
      </c>
      <c r="E95" s="75"/>
      <c r="F95" s="57" t="n">
        <v>18469169000</v>
      </c>
      <c r="G95" s="58" t="n">
        <v>65970729</v>
      </c>
      <c r="H95" s="58" t="n">
        <v>19752129271</v>
      </c>
      <c r="I95" s="58" t="n">
        <v>38287269000</v>
      </c>
      <c r="J95" s="59"/>
      <c r="K95" s="60"/>
      <c r="L95" s="60"/>
      <c r="M95" s="61" t="n">
        <f aca="false">J95+K95+L95</f>
        <v>0</v>
      </c>
      <c r="N95" s="57" t="n">
        <f aca="false">F95+J95</f>
        <v>18469169000</v>
      </c>
      <c r="O95" s="58" t="n">
        <f aca="false">G95+K95</f>
        <v>65970729</v>
      </c>
      <c r="P95" s="58" t="n">
        <f aca="false">L95+H95</f>
        <v>19752129271</v>
      </c>
      <c r="Q95" s="58" t="n">
        <f aca="false">I95+M95</f>
        <v>38287269000</v>
      </c>
      <c r="R95" s="59" t="n">
        <f aca="false">N95*1.092</f>
        <v>20168332548</v>
      </c>
      <c r="S95" s="60" t="n">
        <f aca="false">O95*1.092</f>
        <v>72040036.068</v>
      </c>
      <c r="T95" s="60" t="n">
        <f aca="false">P95*1.092</f>
        <v>21569325163.932</v>
      </c>
      <c r="U95" s="61" t="n">
        <f aca="false">Q95*1.092</f>
        <v>41809697748</v>
      </c>
      <c r="V95" s="58" t="n">
        <v>20197057368</v>
      </c>
      <c r="W95" s="58"/>
      <c r="X95" s="58" t="n">
        <v>27103942632</v>
      </c>
      <c r="Y95" s="63" t="n">
        <f aca="false">V95+W95+X95</f>
        <v>47301000000</v>
      </c>
    </row>
    <row r="96" customFormat="false" ht="16.4" hidden="false" customHeight="false" outlineLevel="0" collapsed="false">
      <c r="A96" s="64"/>
      <c r="B96" s="65"/>
      <c r="C96" s="74" t="s">
        <v>200</v>
      </c>
      <c r="D96" s="75" t="s">
        <v>201</v>
      </c>
      <c r="E96" s="75"/>
      <c r="F96" s="57" t="n">
        <v>20059696465</v>
      </c>
      <c r="G96" s="58"/>
      <c r="H96" s="58" t="n">
        <v>85381446116</v>
      </c>
      <c r="I96" s="58" t="n">
        <v>105441142581</v>
      </c>
      <c r="J96" s="59"/>
      <c r="K96" s="60"/>
      <c r="L96" s="60"/>
      <c r="M96" s="61" t="n">
        <f aca="false">J96+K96+L96</f>
        <v>0</v>
      </c>
      <c r="N96" s="57" t="n">
        <f aca="false">F96+J96</f>
        <v>20059696465</v>
      </c>
      <c r="O96" s="58" t="n">
        <f aca="false">G96+K96</f>
        <v>0</v>
      </c>
      <c r="P96" s="58" t="n">
        <f aca="false">L96+H96</f>
        <v>85381446116</v>
      </c>
      <c r="Q96" s="58" t="n">
        <f aca="false">I96+M96</f>
        <v>105441142581</v>
      </c>
      <c r="R96" s="59" t="n">
        <f aca="false">N96*1.092</f>
        <v>21905188539.78</v>
      </c>
      <c r="S96" s="60" t="n">
        <f aca="false">O96*1.092</f>
        <v>0</v>
      </c>
      <c r="T96" s="60" t="n">
        <f aca="false">P96*1.092</f>
        <v>93236539158.672</v>
      </c>
      <c r="U96" s="61" t="n">
        <f aca="false">Q96*1.092</f>
        <v>115141727698.452</v>
      </c>
      <c r="V96" s="58" t="n">
        <v>23190260527</v>
      </c>
      <c r="W96" s="58"/>
      <c r="X96" s="58" t="n">
        <v>156723731473</v>
      </c>
      <c r="Y96" s="63" t="n">
        <f aca="false">V96+W96+X96</f>
        <v>179913992000</v>
      </c>
    </row>
    <row r="97" customFormat="false" ht="16.4" hidden="false" customHeight="false" outlineLevel="0" collapsed="false">
      <c r="A97" s="53"/>
      <c r="B97" s="54"/>
      <c r="C97" s="55" t="s">
        <v>202</v>
      </c>
      <c r="D97" s="56" t="s">
        <v>203</v>
      </c>
      <c r="E97" s="56"/>
      <c r="F97" s="57" t="n">
        <v>4678278251</v>
      </c>
      <c r="G97" s="58"/>
      <c r="H97" s="58" t="n">
        <v>45436020587</v>
      </c>
      <c r="I97" s="58" t="n">
        <v>50114298838</v>
      </c>
      <c r="J97" s="59"/>
      <c r="K97" s="60"/>
      <c r="L97" s="60"/>
      <c r="M97" s="61" t="n">
        <f aca="false">J97+K97+L97</f>
        <v>0</v>
      </c>
      <c r="N97" s="57" t="n">
        <f aca="false">F97+J97</f>
        <v>4678278251</v>
      </c>
      <c r="O97" s="58" t="n">
        <f aca="false">G97+K97</f>
        <v>0</v>
      </c>
      <c r="P97" s="58" t="n">
        <f aca="false">L97+H97</f>
        <v>45436020587</v>
      </c>
      <c r="Q97" s="58" t="n">
        <f aca="false">I97+M97</f>
        <v>50114298838</v>
      </c>
      <c r="R97" s="59" t="n">
        <f aca="false">N97*1.092</f>
        <v>5108679850.092</v>
      </c>
      <c r="S97" s="60" t="n">
        <f aca="false">O97*1.092</f>
        <v>0</v>
      </c>
      <c r="T97" s="60" t="n">
        <f aca="false">P97*1.092</f>
        <v>49616134481.004</v>
      </c>
      <c r="U97" s="61" t="n">
        <f aca="false">Q97*1.092</f>
        <v>54724814331.096</v>
      </c>
      <c r="V97" s="58" t="n">
        <v>4607104918</v>
      </c>
      <c r="W97" s="58"/>
      <c r="X97" s="58" t="n">
        <v>43907317082</v>
      </c>
      <c r="Y97" s="63" t="n">
        <f aca="false">V97+W97+X97</f>
        <v>48514422000</v>
      </c>
    </row>
    <row r="98" s="73" customFormat="true" ht="17.9" hidden="false" customHeight="false" outlineLevel="0" collapsed="false">
      <c r="A98" s="84" t="s">
        <v>204</v>
      </c>
      <c r="B98" s="85" t="s">
        <v>205</v>
      </c>
      <c r="C98" s="86"/>
      <c r="D98" s="87"/>
      <c r="E98" s="87"/>
      <c r="F98" s="76" t="n">
        <f aca="false">SUM(F99:F106)</f>
        <v>1570120066813</v>
      </c>
      <c r="G98" s="76" t="n">
        <f aca="false">SUM(G99:G106)</f>
        <v>2852285975866</v>
      </c>
      <c r="H98" s="76" t="n">
        <f aca="false">SUM(H99:H106)</f>
        <v>10367820480612</v>
      </c>
      <c r="I98" s="76" t="n">
        <f aca="false">SUM(I99:I106)</f>
        <v>14790226523291</v>
      </c>
      <c r="J98" s="77" t="n">
        <f aca="false">SUM(J99:J106)</f>
        <v>50458000000</v>
      </c>
      <c r="K98" s="78" t="n">
        <f aca="false">SUM(K99:K106)</f>
        <v>500000000000</v>
      </c>
      <c r="L98" s="78" t="n">
        <f aca="false">SUM(L99:L106)</f>
        <v>895920000000</v>
      </c>
      <c r="M98" s="79" t="n">
        <f aca="false">SUM(M99:M106)</f>
        <v>1446378000000</v>
      </c>
      <c r="N98" s="80" t="n">
        <f aca="false">SUM(N99:N106)</f>
        <v>1620578066813</v>
      </c>
      <c r="O98" s="76" t="n">
        <f aca="false">SUM(O99:O106)</f>
        <v>3352285975866</v>
      </c>
      <c r="P98" s="76" t="n">
        <f aca="false">SUM(P99:P106)</f>
        <v>11263740480612</v>
      </c>
      <c r="Q98" s="76" t="n">
        <f aca="false">SUM(Q99:Q106)</f>
        <v>16236604523291</v>
      </c>
      <c r="R98" s="68" t="n">
        <f aca="false">N98*1.092</f>
        <v>1769671248959.8</v>
      </c>
      <c r="S98" s="69" t="n">
        <f aca="false">O98*1.092</f>
        <v>3660696285645.67</v>
      </c>
      <c r="T98" s="69" t="n">
        <f aca="false">P98*1.092</f>
        <v>12300004604828.3</v>
      </c>
      <c r="U98" s="70" t="n">
        <f aca="false">Q98*1.092</f>
        <v>17730372139433.8</v>
      </c>
      <c r="V98" s="76" t="n">
        <f aca="false">SUM(V99:V106)</f>
        <v>1585866440957</v>
      </c>
      <c r="W98" s="76" t="n">
        <f aca="false">SUM(W99:W106)</f>
        <v>1544584605135</v>
      </c>
      <c r="X98" s="76" t="n">
        <f aca="false">SUM(X99:X106)</f>
        <v>13602694839424</v>
      </c>
      <c r="Y98" s="81" t="n">
        <f aca="false">SUM(Y99:Y106)</f>
        <v>16733145885516</v>
      </c>
      <c r="Z98" s="4"/>
    </row>
    <row r="99" customFormat="false" ht="16.4" hidden="false" customHeight="false" outlineLevel="0" collapsed="false">
      <c r="A99" s="64"/>
      <c r="B99" s="65"/>
      <c r="C99" s="74" t="s">
        <v>206</v>
      </c>
      <c r="D99" s="75" t="s">
        <v>207</v>
      </c>
      <c r="E99" s="75"/>
      <c r="F99" s="57" t="n">
        <v>268576875655</v>
      </c>
      <c r="G99" s="58" t="n">
        <v>13356572497</v>
      </c>
      <c r="H99" s="58" t="n">
        <v>139944055985</v>
      </c>
      <c r="I99" s="58" t="n">
        <v>421877504137</v>
      </c>
      <c r="J99" s="59" t="n">
        <v>48000000000</v>
      </c>
      <c r="K99" s="60"/>
      <c r="L99" s="60"/>
      <c r="M99" s="61" t="n">
        <f aca="false">J99+K99+L99</f>
        <v>48000000000</v>
      </c>
      <c r="N99" s="57" t="n">
        <f aca="false">F99+J99</f>
        <v>316576875655</v>
      </c>
      <c r="O99" s="58" t="n">
        <f aca="false">G99+K99</f>
        <v>13356572497</v>
      </c>
      <c r="P99" s="58" t="n">
        <f aca="false">L99+H99</f>
        <v>139944055985</v>
      </c>
      <c r="Q99" s="58" t="n">
        <f aca="false">I99+M99</f>
        <v>469877504137</v>
      </c>
      <c r="R99" s="59" t="n">
        <f aca="false">N99*1.092</f>
        <v>345701948215.26</v>
      </c>
      <c r="S99" s="60" t="n">
        <f aca="false">O99*1.092</f>
        <v>14585377166.724</v>
      </c>
      <c r="T99" s="60" t="n">
        <f aca="false">P99*1.092</f>
        <v>152818909135.62</v>
      </c>
      <c r="U99" s="61" t="n">
        <f aca="false">Q99*1.092</f>
        <v>513106234517.604</v>
      </c>
      <c r="V99" s="58" t="n">
        <v>323798605865</v>
      </c>
      <c r="W99" s="58" t="n">
        <v>5072034135</v>
      </c>
      <c r="X99" s="58" t="n">
        <v>194842660893</v>
      </c>
      <c r="Y99" s="63" t="n">
        <f aca="false">V99+W99+X99</f>
        <v>523713300893</v>
      </c>
      <c r="Z99" s="73"/>
    </row>
    <row r="100" customFormat="false" ht="16.4" hidden="false" customHeight="false" outlineLevel="0" collapsed="false">
      <c r="A100" s="64"/>
      <c r="B100" s="65"/>
      <c r="C100" s="74" t="s">
        <v>208</v>
      </c>
      <c r="D100" s="75" t="s">
        <v>209</v>
      </c>
      <c r="E100" s="75"/>
      <c r="F100" s="57" t="n">
        <v>232106677933</v>
      </c>
      <c r="G100" s="58" t="n">
        <v>114792589654</v>
      </c>
      <c r="H100" s="58" t="n">
        <v>3799191758599</v>
      </c>
      <c r="I100" s="58" t="n">
        <v>4146091026186</v>
      </c>
      <c r="J100" s="59"/>
      <c r="K100" s="60"/>
      <c r="L100" s="60" t="n">
        <v>486000000000</v>
      </c>
      <c r="M100" s="61" t="n">
        <f aca="false">J100+K100+L100</f>
        <v>486000000000</v>
      </c>
      <c r="N100" s="57" t="n">
        <f aca="false">F100+J100</f>
        <v>232106677933</v>
      </c>
      <c r="O100" s="58" t="n">
        <f aca="false">G100+K100</f>
        <v>114792589654</v>
      </c>
      <c r="P100" s="58" t="n">
        <f aca="false">L100+H100</f>
        <v>4285191758599</v>
      </c>
      <c r="Q100" s="58" t="n">
        <f aca="false">I100+M100</f>
        <v>4632091026186</v>
      </c>
      <c r="R100" s="59" t="n">
        <f aca="false">N100*1.092</f>
        <v>253460492302.836</v>
      </c>
      <c r="S100" s="60" t="n">
        <f aca="false">O100*1.092</f>
        <v>125353507902.168</v>
      </c>
      <c r="T100" s="60" t="n">
        <f aca="false">P100*1.092</f>
        <v>4679429400390.11</v>
      </c>
      <c r="U100" s="61" t="n">
        <f aca="false">Q100*1.092</f>
        <v>5058243400595.11</v>
      </c>
      <c r="V100" s="58" t="n">
        <v>223776900000</v>
      </c>
      <c r="W100" s="58"/>
      <c r="X100" s="58" t="n">
        <v>3974465502972</v>
      </c>
      <c r="Y100" s="63" t="n">
        <f aca="false">V100+W100+X100</f>
        <v>4198242402972</v>
      </c>
    </row>
    <row r="101" customFormat="false" ht="16.4" hidden="false" customHeight="false" outlineLevel="0" collapsed="false">
      <c r="A101" s="64"/>
      <c r="B101" s="65"/>
      <c r="C101" s="74" t="s">
        <v>210</v>
      </c>
      <c r="D101" s="75" t="s">
        <v>211</v>
      </c>
      <c r="E101" s="75"/>
      <c r="F101" s="57" t="n">
        <v>868271734843</v>
      </c>
      <c r="G101" s="58" t="n">
        <v>3150468157</v>
      </c>
      <c r="H101" s="58" t="n">
        <v>1192063197000</v>
      </c>
      <c r="I101" s="58" t="n">
        <v>2063485400000</v>
      </c>
      <c r="J101" s="59"/>
      <c r="K101" s="60"/>
      <c r="L101" s="60" t="n">
        <v>143920000000</v>
      </c>
      <c r="M101" s="61" t="n">
        <f aca="false">J101+K101+L101</f>
        <v>143920000000</v>
      </c>
      <c r="N101" s="57" t="n">
        <f aca="false">F101+J101</f>
        <v>868271734843</v>
      </c>
      <c r="O101" s="58" t="n">
        <f aca="false">G101+K101</f>
        <v>3150468157</v>
      </c>
      <c r="P101" s="58" t="n">
        <f aca="false">L101+H101</f>
        <v>1335983197000</v>
      </c>
      <c r="Q101" s="58" t="n">
        <f aca="false">I101+M101</f>
        <v>2207405400000</v>
      </c>
      <c r="R101" s="59" t="n">
        <f aca="false">N101*1.092</f>
        <v>948152734448.556</v>
      </c>
      <c r="S101" s="60" t="n">
        <f aca="false">O101*1.092</f>
        <v>3440311227.444</v>
      </c>
      <c r="T101" s="60" t="n">
        <f aca="false">P101*1.092</f>
        <v>1458893651124</v>
      </c>
      <c r="U101" s="61" t="n">
        <f aca="false">Q101*1.092</f>
        <v>2410486696800</v>
      </c>
      <c r="V101" s="58" t="n">
        <v>805690344000</v>
      </c>
      <c r="W101" s="58"/>
      <c r="X101" s="58" t="n">
        <v>1752182313328</v>
      </c>
      <c r="Y101" s="63" t="n">
        <f aca="false">V101+W101+X101</f>
        <v>2557872657328</v>
      </c>
    </row>
    <row r="102" customFormat="false" ht="16.4" hidden="false" customHeight="false" outlineLevel="0" collapsed="false">
      <c r="A102" s="64"/>
      <c r="B102" s="65"/>
      <c r="C102" s="74" t="s">
        <v>212</v>
      </c>
      <c r="D102" s="75" t="s">
        <v>213</v>
      </c>
      <c r="E102" s="75"/>
      <c r="F102" s="57" t="n">
        <v>113937997030</v>
      </c>
      <c r="G102" s="58" t="n">
        <v>2720001826821</v>
      </c>
      <c r="H102" s="58" t="n">
        <v>5058021209483</v>
      </c>
      <c r="I102" s="58" t="n">
        <v>7891961033334</v>
      </c>
      <c r="J102" s="59"/>
      <c r="K102" s="60" t="n">
        <v>500000000000</v>
      </c>
      <c r="L102" s="60" t="n">
        <v>266000000000</v>
      </c>
      <c r="M102" s="61" t="n">
        <f aca="false">J102+K102+L102</f>
        <v>766000000000</v>
      </c>
      <c r="N102" s="57" t="n">
        <f aca="false">F102+J102</f>
        <v>113937997030</v>
      </c>
      <c r="O102" s="58" t="n">
        <f aca="false">G102+K102</f>
        <v>3220001826821</v>
      </c>
      <c r="P102" s="58" t="n">
        <f aca="false">L102+H102</f>
        <v>5324021209483</v>
      </c>
      <c r="Q102" s="58" t="n">
        <f aca="false">I102+M102</f>
        <v>8657961033334</v>
      </c>
      <c r="R102" s="59" t="n">
        <f aca="false">N102*1.092</f>
        <v>124420292756.76</v>
      </c>
      <c r="S102" s="60" t="n">
        <f aca="false">O102*1.092</f>
        <v>3516241994888.53</v>
      </c>
      <c r="T102" s="60" t="n">
        <f aca="false">P102*1.092</f>
        <v>5813831160755.44</v>
      </c>
      <c r="U102" s="61" t="n">
        <f aca="false">Q102*1.092</f>
        <v>9454493448400.73</v>
      </c>
      <c r="V102" s="58" t="n">
        <v>129839105092</v>
      </c>
      <c r="W102" s="58" t="n">
        <v>1539512571000</v>
      </c>
      <c r="X102" s="58" t="n">
        <v>7473864539630</v>
      </c>
      <c r="Y102" s="63" t="n">
        <f aca="false">V102+W102+X102</f>
        <v>9143216215722</v>
      </c>
    </row>
    <row r="103" customFormat="false" ht="16.4" hidden="false" customHeight="false" outlineLevel="0" collapsed="false">
      <c r="A103" s="64"/>
      <c r="B103" s="65"/>
      <c r="C103" s="74" t="s">
        <v>214</v>
      </c>
      <c r="D103" s="75" t="s">
        <v>215</v>
      </c>
      <c r="E103" s="75"/>
      <c r="F103" s="57" t="n">
        <v>14940473000</v>
      </c>
      <c r="G103" s="58"/>
      <c r="H103" s="58" t="n">
        <v>13936000000</v>
      </c>
      <c r="I103" s="58" t="n">
        <v>28876473000</v>
      </c>
      <c r="J103" s="59"/>
      <c r="K103" s="60"/>
      <c r="L103" s="60"/>
      <c r="M103" s="61" t="n">
        <f aca="false">J103+K103+L103</f>
        <v>0</v>
      </c>
      <c r="N103" s="57" t="n">
        <f aca="false">F103+J103</f>
        <v>14940473000</v>
      </c>
      <c r="O103" s="58" t="n">
        <f aca="false">G103+K103</f>
        <v>0</v>
      </c>
      <c r="P103" s="58" t="n">
        <f aca="false">L103+H103</f>
        <v>13936000000</v>
      </c>
      <c r="Q103" s="58" t="n">
        <f aca="false">I103+M103</f>
        <v>28876473000</v>
      </c>
      <c r="R103" s="59" t="n">
        <f aca="false">N103*1.092</f>
        <v>16314996516</v>
      </c>
      <c r="S103" s="60" t="n">
        <f aca="false">O103*1.092</f>
        <v>0</v>
      </c>
      <c r="T103" s="60" t="n">
        <f aca="false">P103*1.092</f>
        <v>15218112000</v>
      </c>
      <c r="U103" s="61" t="n">
        <f aca="false">Q103*1.092</f>
        <v>31533108516</v>
      </c>
      <c r="V103" s="58" t="n">
        <v>17097628000</v>
      </c>
      <c r="W103" s="58"/>
      <c r="X103" s="58" t="n">
        <v>17612900123</v>
      </c>
      <c r="Y103" s="63" t="n">
        <f aca="false">V103+W103+X103</f>
        <v>34710528123</v>
      </c>
    </row>
    <row r="104" customFormat="false" ht="16.4" hidden="false" customHeight="false" outlineLevel="0" collapsed="false">
      <c r="A104" s="64"/>
      <c r="B104" s="65"/>
      <c r="C104" s="74" t="s">
        <v>216</v>
      </c>
      <c r="D104" s="75" t="s">
        <v>217</v>
      </c>
      <c r="E104" s="75"/>
      <c r="F104" s="57" t="n">
        <v>1246300000</v>
      </c>
      <c r="G104" s="58"/>
      <c r="H104" s="58"/>
      <c r="I104" s="58" t="n">
        <v>1246300000</v>
      </c>
      <c r="J104" s="59"/>
      <c r="K104" s="60"/>
      <c r="L104" s="60"/>
      <c r="M104" s="61" t="n">
        <f aca="false">J104+K104+L104</f>
        <v>0</v>
      </c>
      <c r="N104" s="57" t="n">
        <f aca="false">F104+J104</f>
        <v>1246300000</v>
      </c>
      <c r="O104" s="58" t="n">
        <f aca="false">G104+K104</f>
        <v>0</v>
      </c>
      <c r="P104" s="58" t="n">
        <f aca="false">L104+H104</f>
        <v>0</v>
      </c>
      <c r="Q104" s="58" t="n">
        <f aca="false">I104+M104</f>
        <v>1246300000</v>
      </c>
      <c r="R104" s="59" t="n">
        <f aca="false">N104*1.092</f>
        <v>1360959600</v>
      </c>
      <c r="S104" s="60" t="n">
        <f aca="false">O104*1.092</f>
        <v>0</v>
      </c>
      <c r="T104" s="60" t="n">
        <f aca="false">P104*1.092</f>
        <v>0</v>
      </c>
      <c r="U104" s="61" t="n">
        <f aca="false">Q104*1.092</f>
        <v>1360959600</v>
      </c>
      <c r="V104" s="58" t="n">
        <v>1330936000</v>
      </c>
      <c r="W104" s="58"/>
      <c r="X104" s="58"/>
      <c r="Y104" s="63" t="n">
        <f aca="false">V104+W104+X104</f>
        <v>1330936000</v>
      </c>
    </row>
    <row r="105" customFormat="false" ht="16.4" hidden="false" customHeight="false" outlineLevel="0" collapsed="false">
      <c r="A105" s="64"/>
      <c r="B105" s="65"/>
      <c r="C105" s="74" t="s">
        <v>218</v>
      </c>
      <c r="D105" s="75" t="s">
        <v>219</v>
      </c>
      <c r="E105" s="75"/>
      <c r="F105" s="57" t="n">
        <v>22703680352</v>
      </c>
      <c r="G105" s="58" t="n">
        <v>68454648</v>
      </c>
      <c r="H105" s="58" t="n">
        <v>147204000000</v>
      </c>
      <c r="I105" s="58" t="n">
        <v>169976135000</v>
      </c>
      <c r="J105" s="59" t="n">
        <v>2458000000</v>
      </c>
      <c r="K105" s="60"/>
      <c r="L105" s="60"/>
      <c r="M105" s="61" t="n">
        <f aca="false">J105+K105+L105</f>
        <v>2458000000</v>
      </c>
      <c r="N105" s="57" t="n">
        <f aca="false">F105+J105</f>
        <v>25161680352</v>
      </c>
      <c r="O105" s="58" t="n">
        <f aca="false">G105+K105</f>
        <v>68454648</v>
      </c>
      <c r="P105" s="58" t="n">
        <f aca="false">L105+H105</f>
        <v>147204000000</v>
      </c>
      <c r="Q105" s="58" t="n">
        <f aca="false">I105+M105</f>
        <v>172434135000</v>
      </c>
      <c r="R105" s="59" t="n">
        <f aca="false">N105*1.092</f>
        <v>27476554944.384</v>
      </c>
      <c r="S105" s="60" t="n">
        <f aca="false">O105*1.092</f>
        <v>74752475.616</v>
      </c>
      <c r="T105" s="60" t="n">
        <f aca="false">P105*1.092</f>
        <v>160746768000</v>
      </c>
      <c r="U105" s="61" t="n">
        <f aca="false">Q105*1.092</f>
        <v>188298075420</v>
      </c>
      <c r="V105" s="58" t="n">
        <v>26774065000</v>
      </c>
      <c r="W105" s="58"/>
      <c r="X105" s="58" t="n">
        <v>168269000000</v>
      </c>
      <c r="Y105" s="63" t="n">
        <f aca="false">V105+W105+X105</f>
        <v>195043065000</v>
      </c>
    </row>
    <row r="106" customFormat="false" ht="16.4" hidden="false" customHeight="false" outlineLevel="0" collapsed="false">
      <c r="A106" s="53"/>
      <c r="B106" s="54"/>
      <c r="C106" s="55" t="s">
        <v>220</v>
      </c>
      <c r="D106" s="56" t="s">
        <v>221</v>
      </c>
      <c r="E106" s="56"/>
      <c r="F106" s="57" t="n">
        <v>48336328000</v>
      </c>
      <c r="G106" s="58" t="n">
        <v>916064089</v>
      </c>
      <c r="H106" s="58" t="n">
        <v>17460259545</v>
      </c>
      <c r="I106" s="58" t="n">
        <v>66712651634</v>
      </c>
      <c r="J106" s="59"/>
      <c r="K106" s="60"/>
      <c r="L106" s="60"/>
      <c r="M106" s="61" t="n">
        <f aca="false">J106+K106+L106</f>
        <v>0</v>
      </c>
      <c r="N106" s="57" t="n">
        <f aca="false">F106+J106</f>
        <v>48336328000</v>
      </c>
      <c r="O106" s="58" t="n">
        <f aca="false">G106+K106</f>
        <v>916064089</v>
      </c>
      <c r="P106" s="58" t="n">
        <f aca="false">L106+H106</f>
        <v>17460259545</v>
      </c>
      <c r="Q106" s="58" t="n">
        <f aca="false">I106+M106</f>
        <v>66712651634</v>
      </c>
      <c r="R106" s="59" t="n">
        <f aca="false">N106*1.092</f>
        <v>52783270176</v>
      </c>
      <c r="S106" s="60" t="n">
        <f aca="false">O106*1.092</f>
        <v>1000341985.188</v>
      </c>
      <c r="T106" s="60" t="n">
        <f aca="false">P106*1.092</f>
        <v>19066603423.14</v>
      </c>
      <c r="U106" s="61" t="n">
        <f aca="false">Q106*1.092</f>
        <v>72850215584.328</v>
      </c>
      <c r="V106" s="58" t="n">
        <v>57558857000</v>
      </c>
      <c r="W106" s="58"/>
      <c r="X106" s="58" t="n">
        <v>21457922478</v>
      </c>
      <c r="Y106" s="63" t="n">
        <f aca="false">V106+W106+X106</f>
        <v>79016779478</v>
      </c>
    </row>
    <row r="107" s="73" customFormat="true" ht="17.9" hidden="false" customHeight="false" outlineLevel="0" collapsed="false">
      <c r="A107" s="64" t="s">
        <v>222</v>
      </c>
      <c r="B107" s="65" t="s">
        <v>223</v>
      </c>
      <c r="C107" s="66"/>
      <c r="D107" s="67"/>
      <c r="E107" s="67"/>
      <c r="F107" s="76" t="n">
        <f aca="false">SUM(F108:F109)</f>
        <v>1965238979337</v>
      </c>
      <c r="G107" s="76" t="n">
        <f aca="false">SUM(G108:G109)</f>
        <v>16193558188</v>
      </c>
      <c r="H107" s="76" t="n">
        <f aca="false">SUM(H108:H109)</f>
        <v>300399020928</v>
      </c>
      <c r="I107" s="76" t="n">
        <f aca="false">SUM(I108:I109)</f>
        <v>2281831558453</v>
      </c>
      <c r="J107" s="77" t="n">
        <f aca="false">SUM(J108:J109)</f>
        <v>127228000000</v>
      </c>
      <c r="K107" s="78" t="n">
        <f aca="false">SUM(K108:K109)</f>
        <v>0</v>
      </c>
      <c r="L107" s="78" t="n">
        <f aca="false">SUM(L108:L109)</f>
        <v>0</v>
      </c>
      <c r="M107" s="79" t="n">
        <f aca="false">SUM(M108:M109)</f>
        <v>127228000000</v>
      </c>
      <c r="N107" s="80" t="n">
        <f aca="false">SUM(N108:N109)</f>
        <v>2092466979337</v>
      </c>
      <c r="O107" s="76" t="n">
        <f aca="false">SUM(O108:O109)</f>
        <v>16193558188</v>
      </c>
      <c r="P107" s="76" t="n">
        <f aca="false">SUM(P108:P109)</f>
        <v>300399020928</v>
      </c>
      <c r="Q107" s="76" t="n">
        <f aca="false">SUM(Q108:Q109)</f>
        <v>2409059558453</v>
      </c>
      <c r="R107" s="68" t="n">
        <f aca="false">N107*1.092</f>
        <v>2284973941436</v>
      </c>
      <c r="S107" s="69" t="n">
        <f aca="false">O107*1.092</f>
        <v>17683365541.296</v>
      </c>
      <c r="T107" s="69" t="n">
        <f aca="false">P107*1.092</f>
        <v>328035730853.376</v>
      </c>
      <c r="U107" s="70" t="n">
        <f aca="false">Q107*1.092</f>
        <v>2630693037830.68</v>
      </c>
      <c r="V107" s="76" t="n">
        <f aca="false">SUM(V108:V109)</f>
        <v>2346117000000</v>
      </c>
      <c r="W107" s="76" t="n">
        <f aca="false">SUM(W108:W109)</f>
        <v>0</v>
      </c>
      <c r="X107" s="76" t="n">
        <f aca="false">SUM(X108:X109)</f>
        <v>300216221945</v>
      </c>
      <c r="Y107" s="81" t="n">
        <f aca="false">SUM(Y108:Y109)</f>
        <v>2646333221945</v>
      </c>
      <c r="Z107" s="4"/>
    </row>
    <row r="108" customFormat="false" ht="16.4" hidden="false" customHeight="false" outlineLevel="0" collapsed="false">
      <c r="A108" s="64"/>
      <c r="B108" s="65"/>
      <c r="C108" s="74" t="s">
        <v>224</v>
      </c>
      <c r="D108" s="75" t="s">
        <v>225</v>
      </c>
      <c r="E108" s="75"/>
      <c r="F108" s="57" t="n">
        <v>913335294144</v>
      </c>
      <c r="G108" s="58" t="n">
        <v>15575907408</v>
      </c>
      <c r="H108" s="58" t="n">
        <v>143976982162</v>
      </c>
      <c r="I108" s="58" t="n">
        <v>1072888183714</v>
      </c>
      <c r="J108" s="59" t="n">
        <v>127228000000</v>
      </c>
      <c r="K108" s="60"/>
      <c r="L108" s="60" t="n">
        <v>8000000000</v>
      </c>
      <c r="M108" s="61" t="n">
        <f aca="false">J108+K108+L108</f>
        <v>135228000000</v>
      </c>
      <c r="N108" s="57" t="n">
        <f aca="false">F108+J108</f>
        <v>1040563294144</v>
      </c>
      <c r="O108" s="58" t="n">
        <f aca="false">G108+K108</f>
        <v>15575907408</v>
      </c>
      <c r="P108" s="58" t="n">
        <f aca="false">L108+H108</f>
        <v>151976982162</v>
      </c>
      <c r="Q108" s="58" t="n">
        <f aca="false">I108+M108</f>
        <v>1208116183714</v>
      </c>
      <c r="R108" s="59" t="n">
        <f aca="false">N108*1.092</f>
        <v>1136295117205.25</v>
      </c>
      <c r="S108" s="60" t="n">
        <f aca="false">O108*1.092</f>
        <v>17008890889.536</v>
      </c>
      <c r="T108" s="60" t="n">
        <f aca="false">P108*1.092</f>
        <v>165958864520.904</v>
      </c>
      <c r="U108" s="61" t="n">
        <f aca="false">Q108*1.092</f>
        <v>1319262872615.69</v>
      </c>
      <c r="V108" s="58" t="n">
        <v>1235228000000</v>
      </c>
      <c r="W108" s="58"/>
      <c r="X108" s="58" t="n">
        <v>137314716530</v>
      </c>
      <c r="Y108" s="63" t="n">
        <f aca="false">V108+W108+X108</f>
        <v>1372542716530</v>
      </c>
      <c r="Z108" s="73"/>
    </row>
    <row r="109" customFormat="false" ht="16.4" hidden="false" customHeight="false" outlineLevel="0" collapsed="false">
      <c r="A109" s="53"/>
      <c r="B109" s="54"/>
      <c r="C109" s="55" t="s">
        <v>226</v>
      </c>
      <c r="D109" s="56" t="s">
        <v>227</v>
      </c>
      <c r="E109" s="56"/>
      <c r="F109" s="95" t="n">
        <v>1051903685193</v>
      </c>
      <c r="G109" s="58" t="n">
        <v>617650780</v>
      </c>
      <c r="H109" s="58" t="n">
        <v>156422038766</v>
      </c>
      <c r="I109" s="58" t="n">
        <v>1208943374739</v>
      </c>
      <c r="J109" s="96"/>
      <c r="K109" s="60"/>
      <c r="L109" s="60" t="n">
        <v>-8000000000</v>
      </c>
      <c r="M109" s="61" t="n">
        <f aca="false">J109+K109+L109</f>
        <v>-8000000000</v>
      </c>
      <c r="N109" s="57" t="n">
        <f aca="false">F109+J109</f>
        <v>1051903685193</v>
      </c>
      <c r="O109" s="58" t="n">
        <f aca="false">G109+K109</f>
        <v>617650780</v>
      </c>
      <c r="P109" s="58" t="n">
        <f aca="false">L109+H109</f>
        <v>148422038766</v>
      </c>
      <c r="Q109" s="58" t="n">
        <f aca="false">I109+M109</f>
        <v>1200943374739</v>
      </c>
      <c r="R109" s="59" t="n">
        <f aca="false">N109*1.092</f>
        <v>1148678824230.76</v>
      </c>
      <c r="S109" s="60" t="n">
        <f aca="false">O109*1.092</f>
        <v>674474651.76</v>
      </c>
      <c r="T109" s="60" t="n">
        <f aca="false">P109*1.092</f>
        <v>162076866332.472</v>
      </c>
      <c r="U109" s="61" t="n">
        <f aca="false">Q109*1.092</f>
        <v>1311430165214.99</v>
      </c>
      <c r="V109" s="58" t="n">
        <v>1110889000000</v>
      </c>
      <c r="W109" s="58"/>
      <c r="X109" s="58" t="n">
        <v>162901505415</v>
      </c>
      <c r="Y109" s="63" t="n">
        <f aca="false">V109+W109+X109</f>
        <v>1273790505415</v>
      </c>
    </row>
    <row r="110" s="73" customFormat="true" ht="17.9" hidden="false" customHeight="false" outlineLevel="0" collapsed="false">
      <c r="A110" s="64" t="s">
        <v>228</v>
      </c>
      <c r="B110" s="65" t="s">
        <v>229</v>
      </c>
      <c r="C110" s="66"/>
      <c r="D110" s="67"/>
      <c r="E110" s="67"/>
      <c r="F110" s="76" t="n">
        <f aca="false">SUM(F111:F112)</f>
        <v>1205705840000</v>
      </c>
      <c r="G110" s="76" t="n">
        <f aca="false">SUM(G111:G112)</f>
        <v>936016848</v>
      </c>
      <c r="H110" s="76" t="n">
        <f aca="false">SUM(H111:H112)</f>
        <v>228776150113</v>
      </c>
      <c r="I110" s="76" t="n">
        <f aca="false">SUM(I111:I112)</f>
        <v>1435418006961</v>
      </c>
      <c r="J110" s="77" t="n">
        <f aca="false">SUM(J111:J112)</f>
        <v>51000000000</v>
      </c>
      <c r="K110" s="78" t="n">
        <f aca="false">SUM(K111:K112)</f>
        <v>0</v>
      </c>
      <c r="L110" s="78" t="n">
        <f aca="false">SUM(L111:L112)</f>
        <v>40000000000</v>
      </c>
      <c r="M110" s="79" t="n">
        <f aca="false">SUM(M111:M112)</f>
        <v>91000000000</v>
      </c>
      <c r="N110" s="80" t="n">
        <f aca="false">SUM(N111:N112)</f>
        <v>1256705840000</v>
      </c>
      <c r="O110" s="76" t="n">
        <f aca="false">SUM(O111:O112)</f>
        <v>936016848</v>
      </c>
      <c r="P110" s="76" t="n">
        <f aca="false">SUM(P111:P112)</f>
        <v>268776150113</v>
      </c>
      <c r="Q110" s="76" t="n">
        <f aca="false">SUM(Q111:Q112)</f>
        <v>1526418006961</v>
      </c>
      <c r="R110" s="68" t="n">
        <f aca="false">N110*1.092</f>
        <v>1372322777280</v>
      </c>
      <c r="S110" s="69" t="n">
        <f aca="false">O110*1.092</f>
        <v>1022130398.016</v>
      </c>
      <c r="T110" s="69" t="n">
        <f aca="false">P110*1.092</f>
        <v>293503555923.396</v>
      </c>
      <c r="U110" s="70" t="n">
        <f aca="false">Q110*1.092</f>
        <v>1666848463601.41</v>
      </c>
      <c r="V110" s="76" t="n">
        <f aca="false">SUM(V111:V112)</f>
        <v>1351105000000</v>
      </c>
      <c r="W110" s="76" t="n">
        <f aca="false">SUM(W111:W112)</f>
        <v>0</v>
      </c>
      <c r="X110" s="76" t="n">
        <f aca="false">SUM(X111:X112)</f>
        <v>238842438700</v>
      </c>
      <c r="Y110" s="81" t="n">
        <f aca="false">SUM(Y111:Y112)</f>
        <v>1589947438700</v>
      </c>
      <c r="Z110" s="4"/>
    </row>
    <row r="111" customFormat="false" ht="16.4" hidden="false" customHeight="false" outlineLevel="0" collapsed="false">
      <c r="A111" s="64"/>
      <c r="B111" s="65"/>
      <c r="C111" s="74" t="s">
        <v>230</v>
      </c>
      <c r="D111" s="75" t="s">
        <v>231</v>
      </c>
      <c r="E111" s="75"/>
      <c r="F111" s="57" t="n">
        <v>1075866840000</v>
      </c>
      <c r="G111" s="58" t="n">
        <v>910163459</v>
      </c>
      <c r="H111" s="58" t="n">
        <v>228776150113</v>
      </c>
      <c r="I111" s="58" t="n">
        <v>1305553153572</v>
      </c>
      <c r="J111" s="59" t="n">
        <v>41000000000</v>
      </c>
      <c r="K111" s="60"/>
      <c r="L111" s="60" t="n">
        <v>40000000000</v>
      </c>
      <c r="M111" s="61" t="n">
        <f aca="false">J111+K111+L111</f>
        <v>81000000000</v>
      </c>
      <c r="N111" s="57" t="n">
        <f aca="false">F111+J111</f>
        <v>1116866840000</v>
      </c>
      <c r="O111" s="58" t="n">
        <f aca="false">G111+K111</f>
        <v>910163459</v>
      </c>
      <c r="P111" s="58" t="n">
        <f aca="false">L111+H111</f>
        <v>268776150113</v>
      </c>
      <c r="Q111" s="58" t="n">
        <f aca="false">I111+M111</f>
        <v>1386553153572</v>
      </c>
      <c r="R111" s="59" t="n">
        <f aca="false">N111*1.092</f>
        <v>1219618589280</v>
      </c>
      <c r="S111" s="60" t="n">
        <f aca="false">O111*1.092</f>
        <v>993898497.228</v>
      </c>
      <c r="T111" s="60" t="n">
        <f aca="false">P111*1.092</f>
        <v>293503555923.396</v>
      </c>
      <c r="U111" s="61" t="n">
        <f aca="false">Q111*1.092</f>
        <v>1514116043700.62</v>
      </c>
      <c r="V111" s="58" t="n">
        <v>1224929000000</v>
      </c>
      <c r="W111" s="58"/>
      <c r="X111" s="58" t="n">
        <v>238842438700</v>
      </c>
      <c r="Y111" s="63" t="n">
        <f aca="false">V111+W111+X111</f>
        <v>1463771438700</v>
      </c>
      <c r="Z111" s="73"/>
    </row>
    <row r="112" customFormat="false" ht="16.4" hidden="false" customHeight="false" outlineLevel="0" collapsed="false">
      <c r="A112" s="53"/>
      <c r="B112" s="54"/>
      <c r="C112" s="55" t="s">
        <v>232</v>
      </c>
      <c r="D112" s="56" t="s">
        <v>233</v>
      </c>
      <c r="E112" s="56"/>
      <c r="F112" s="57" t="n">
        <v>129839000000</v>
      </c>
      <c r="G112" s="58" t="n">
        <v>25853389</v>
      </c>
      <c r="H112" s="58"/>
      <c r="I112" s="58" t="n">
        <v>129864853389</v>
      </c>
      <c r="J112" s="59" t="n">
        <v>10000000000</v>
      </c>
      <c r="K112" s="60"/>
      <c r="L112" s="60"/>
      <c r="M112" s="61" t="n">
        <f aca="false">J112+K112+L112</f>
        <v>10000000000</v>
      </c>
      <c r="N112" s="57" t="n">
        <f aca="false">F112+J112</f>
        <v>139839000000</v>
      </c>
      <c r="O112" s="58" t="n">
        <f aca="false">G112+K112</f>
        <v>25853389</v>
      </c>
      <c r="P112" s="58" t="n">
        <f aca="false">L112+H112</f>
        <v>0</v>
      </c>
      <c r="Q112" s="58" t="n">
        <f aca="false">I112+M112</f>
        <v>139864853389</v>
      </c>
      <c r="R112" s="59" t="n">
        <f aca="false">N112*1.092</f>
        <v>152704188000</v>
      </c>
      <c r="S112" s="60" t="n">
        <f aca="false">O112*1.092</f>
        <v>28231900.788</v>
      </c>
      <c r="T112" s="60" t="n">
        <f aca="false">P112*1.092</f>
        <v>0</v>
      </c>
      <c r="U112" s="61" t="n">
        <f aca="false">Q112*1.092</f>
        <v>152732419900.788</v>
      </c>
      <c r="V112" s="58" t="n">
        <v>126176000000</v>
      </c>
      <c r="W112" s="58"/>
      <c r="X112" s="58"/>
      <c r="Y112" s="63" t="n">
        <f aca="false">V112+W112+X112</f>
        <v>126176000000</v>
      </c>
    </row>
    <row r="113" s="73" customFormat="true" ht="17.9" hidden="false" customHeight="false" outlineLevel="0" collapsed="false">
      <c r="A113" s="64" t="s">
        <v>234</v>
      </c>
      <c r="B113" s="65" t="s">
        <v>235</v>
      </c>
      <c r="C113" s="66"/>
      <c r="D113" s="67"/>
      <c r="E113" s="67"/>
      <c r="F113" s="76" t="n">
        <f aca="false">SUM(F114)</f>
        <v>5477412500000</v>
      </c>
      <c r="G113" s="76" t="n">
        <f aca="false">SUM(G114)</f>
        <v>299861734813</v>
      </c>
      <c r="H113" s="76" t="n">
        <f aca="false">SUM(H114)</f>
        <v>726909850000</v>
      </c>
      <c r="I113" s="76" t="n">
        <f aca="false">SUM(I114)</f>
        <v>6504184084813</v>
      </c>
      <c r="J113" s="77" t="n">
        <f aca="false">SUM(J114)</f>
        <v>540000000000</v>
      </c>
      <c r="K113" s="78" t="n">
        <f aca="false">SUM(K114)</f>
        <v>0</v>
      </c>
      <c r="L113" s="78" t="n">
        <f aca="false">SUM(L114)</f>
        <v>0</v>
      </c>
      <c r="M113" s="79" t="n">
        <f aca="false">SUM(M114)</f>
        <v>540000000000</v>
      </c>
      <c r="N113" s="80" t="n">
        <f aca="false">SUM(N114)</f>
        <v>6017412500000</v>
      </c>
      <c r="O113" s="76" t="n">
        <f aca="false">SUM(O114)</f>
        <v>299861734813</v>
      </c>
      <c r="P113" s="76" t="n">
        <f aca="false">SUM(P114)</f>
        <v>726909850000</v>
      </c>
      <c r="Q113" s="76" t="n">
        <f aca="false">SUM(Q114)</f>
        <v>7044184084813</v>
      </c>
      <c r="R113" s="68" t="n">
        <f aca="false">N113*1.092</f>
        <v>6571014450000</v>
      </c>
      <c r="S113" s="69" t="n">
        <f aca="false">O113*1.092</f>
        <v>327449014415.796</v>
      </c>
      <c r="T113" s="69" t="n">
        <f aca="false">P113*1.092</f>
        <v>793785556200</v>
      </c>
      <c r="U113" s="70" t="n">
        <f aca="false">Q113*1.092</f>
        <v>7692249020615.8</v>
      </c>
      <c r="V113" s="76" t="n">
        <f aca="false">SUM(V114)</f>
        <v>8048691500000</v>
      </c>
      <c r="W113" s="76" t="n">
        <f aca="false">SUM(W114)</f>
        <v>17695578136</v>
      </c>
      <c r="X113" s="76" t="n">
        <f aca="false">SUM(X114)</f>
        <v>905643367971</v>
      </c>
      <c r="Y113" s="81" t="n">
        <f aca="false">SUM(Y114)</f>
        <v>8972030446107</v>
      </c>
      <c r="Z113" s="4"/>
    </row>
    <row r="114" customFormat="false" ht="17.25" hidden="false" customHeight="false" outlineLevel="0" collapsed="false">
      <c r="A114" s="53"/>
      <c r="B114" s="54"/>
      <c r="C114" s="55" t="s">
        <v>236</v>
      </c>
      <c r="D114" s="56" t="s">
        <v>237</v>
      </c>
      <c r="E114" s="56"/>
      <c r="F114" s="57" t="n">
        <v>5477412500000</v>
      </c>
      <c r="G114" s="58" t="n">
        <v>299861734813</v>
      </c>
      <c r="H114" s="58" t="n">
        <v>726909850000</v>
      </c>
      <c r="I114" s="58" t="n">
        <v>6504184084813</v>
      </c>
      <c r="J114" s="59" t="n">
        <v>540000000000</v>
      </c>
      <c r="K114" s="60"/>
      <c r="L114" s="60"/>
      <c r="M114" s="61" t="n">
        <f aca="false">J114+K114+L114</f>
        <v>540000000000</v>
      </c>
      <c r="N114" s="57" t="n">
        <f aca="false">F114+J114</f>
        <v>6017412500000</v>
      </c>
      <c r="O114" s="58" t="n">
        <f aca="false">G114+K114</f>
        <v>299861734813</v>
      </c>
      <c r="P114" s="58" t="n">
        <f aca="false">L114+H114</f>
        <v>726909850000</v>
      </c>
      <c r="Q114" s="58" t="n">
        <f aca="false">I114+M114</f>
        <v>7044184084813</v>
      </c>
      <c r="R114" s="59" t="n">
        <f aca="false">N114*1.092</f>
        <v>6571014450000</v>
      </c>
      <c r="S114" s="60" t="n">
        <f aca="false">O114*1.092</f>
        <v>327449014415.796</v>
      </c>
      <c r="T114" s="60" t="n">
        <f aca="false">P114*1.092</f>
        <v>793785556200</v>
      </c>
      <c r="U114" s="61" t="n">
        <f aca="false">Q114*1.092</f>
        <v>7692249020615.8</v>
      </c>
      <c r="V114" s="58" t="n">
        <v>8048691500000</v>
      </c>
      <c r="W114" s="58" t="n">
        <v>17695578136</v>
      </c>
      <c r="X114" s="58" t="n">
        <v>905643367971</v>
      </c>
      <c r="Y114" s="63" t="n">
        <f aca="false">V114+W114+X114</f>
        <v>8972030446107</v>
      </c>
      <c r="Z114" s="73"/>
    </row>
    <row r="115" s="73" customFormat="true" ht="30.75" hidden="false" customHeight="true" outlineLevel="0" collapsed="false">
      <c r="A115" s="84" t="s">
        <v>238</v>
      </c>
      <c r="B115" s="85" t="s">
        <v>239</v>
      </c>
      <c r="C115" s="86"/>
      <c r="D115" s="87"/>
      <c r="E115" s="87"/>
      <c r="F115" s="76" t="n">
        <f aca="false">SUM(F116:F118)</f>
        <v>2163391963013</v>
      </c>
      <c r="G115" s="76" t="n">
        <f aca="false">SUM(G116:G118)</f>
        <v>1270609647</v>
      </c>
      <c r="H115" s="76" t="n">
        <f aca="false">SUM(H116:H118)</f>
        <v>195365286098</v>
      </c>
      <c r="I115" s="76" t="n">
        <f aca="false">SUM(I116:I118)</f>
        <v>2360027858758</v>
      </c>
      <c r="J115" s="77" t="n">
        <f aca="false">SUM(J116:J118)</f>
        <v>0</v>
      </c>
      <c r="K115" s="78" t="n">
        <f aca="false">SUM(K116:K118)</f>
        <v>0</v>
      </c>
      <c r="L115" s="78" t="n">
        <f aca="false">SUM(L116:L118)</f>
        <v>0</v>
      </c>
      <c r="M115" s="79" t="n">
        <f aca="false">SUM(M116:M118)</f>
        <v>0</v>
      </c>
      <c r="N115" s="80" t="n">
        <f aca="false">SUM(N116:N118)</f>
        <v>2163391963013</v>
      </c>
      <c r="O115" s="76" t="n">
        <f aca="false">SUM(O116:O118)</f>
        <v>1270609647</v>
      </c>
      <c r="P115" s="76" t="n">
        <f aca="false">SUM(P116:P118)</f>
        <v>195365286098</v>
      </c>
      <c r="Q115" s="76" t="n">
        <f aca="false">SUM(Q116:Q118)</f>
        <v>2360027858758</v>
      </c>
      <c r="R115" s="68" t="n">
        <f aca="false">N115*1.092</f>
        <v>2362424023610.2</v>
      </c>
      <c r="S115" s="69" t="n">
        <f aca="false">O115*1.092</f>
        <v>1387505734.524</v>
      </c>
      <c r="T115" s="69" t="n">
        <f aca="false">P115*1.092</f>
        <v>213338892419.016</v>
      </c>
      <c r="U115" s="70" t="n">
        <f aca="false">Q115*1.092</f>
        <v>2577150421763.74</v>
      </c>
      <c r="V115" s="76" t="n">
        <f aca="false">SUM(V116:V118)</f>
        <v>1272232352468</v>
      </c>
      <c r="W115" s="76" t="n">
        <f aca="false">SUM(W116:W118)</f>
        <v>0</v>
      </c>
      <c r="X115" s="76" t="n">
        <f aca="false">SUM(X116:X118)</f>
        <v>309717705655</v>
      </c>
      <c r="Y115" s="81" t="n">
        <f aca="false">SUM(Y116:Y119)</f>
        <v>1659752484055</v>
      </c>
      <c r="Z115" s="4"/>
    </row>
    <row r="116" customFormat="false" ht="16.4" hidden="false" customHeight="false" outlineLevel="0" collapsed="false">
      <c r="A116" s="64"/>
      <c r="B116" s="65"/>
      <c r="C116" s="74" t="s">
        <v>240</v>
      </c>
      <c r="D116" s="75" t="s">
        <v>241</v>
      </c>
      <c r="E116" s="75"/>
      <c r="F116" s="58" t="n">
        <v>2082236694425</v>
      </c>
      <c r="G116" s="58" t="n">
        <v>1270609647</v>
      </c>
      <c r="H116" s="58" t="n">
        <v>99551229555</v>
      </c>
      <c r="I116" s="58" t="n">
        <v>2183058533627</v>
      </c>
      <c r="J116" s="59"/>
      <c r="K116" s="60"/>
      <c r="L116" s="60"/>
      <c r="M116" s="61" t="n">
        <f aca="false">J116+K116+L116</f>
        <v>0</v>
      </c>
      <c r="N116" s="57" t="n">
        <f aca="false">F116+J116</f>
        <v>2082236694425</v>
      </c>
      <c r="O116" s="58" t="n">
        <f aca="false">G116+K116</f>
        <v>1270609647</v>
      </c>
      <c r="P116" s="58" t="n">
        <f aca="false">L116+H116</f>
        <v>99551229555</v>
      </c>
      <c r="Q116" s="58" t="n">
        <f aca="false">I116+M116</f>
        <v>2183058533627</v>
      </c>
      <c r="R116" s="59" t="n">
        <f aca="false">N116*1.092</f>
        <v>2273802470312.1</v>
      </c>
      <c r="S116" s="60" t="n">
        <f aca="false">O116*1.092</f>
        <v>1387505734.524</v>
      </c>
      <c r="T116" s="60" t="n">
        <f aca="false">P116*1.092</f>
        <v>108709942674.06</v>
      </c>
      <c r="U116" s="61" t="n">
        <f aca="false">Q116*1.092</f>
        <v>2383899918720.68</v>
      </c>
      <c r="V116" s="58" t="n">
        <v>1176118322433</v>
      </c>
      <c r="W116" s="58"/>
      <c r="X116" s="58" t="n">
        <v>174199572685</v>
      </c>
      <c r="Y116" s="63" t="n">
        <f aca="false">V116+W116+X116</f>
        <v>1350317895118</v>
      </c>
      <c r="Z116" s="73"/>
    </row>
    <row r="117" customFormat="false" ht="16.4" hidden="false" customHeight="false" outlineLevel="0" collapsed="false">
      <c r="A117" s="64"/>
      <c r="B117" s="65"/>
      <c r="C117" s="74" t="s">
        <v>242</v>
      </c>
      <c r="D117" s="75" t="s">
        <v>243</v>
      </c>
      <c r="E117" s="75"/>
      <c r="F117" s="58" t="n">
        <v>63578386594</v>
      </c>
      <c r="G117" s="58"/>
      <c r="H117" s="58" t="n">
        <v>95814056543</v>
      </c>
      <c r="I117" s="58" t="n">
        <v>159392443137</v>
      </c>
      <c r="J117" s="59"/>
      <c r="K117" s="60"/>
      <c r="L117" s="60"/>
      <c r="M117" s="61" t="n">
        <f aca="false">J117+K117+L117</f>
        <v>0</v>
      </c>
      <c r="N117" s="57" t="n">
        <f aca="false">F117+J117</f>
        <v>63578386594</v>
      </c>
      <c r="O117" s="58" t="n">
        <f aca="false">G117+K117</f>
        <v>0</v>
      </c>
      <c r="P117" s="58" t="n">
        <f aca="false">L117+H117</f>
        <v>95814056543</v>
      </c>
      <c r="Q117" s="58" t="n">
        <f aca="false">I117+M117</f>
        <v>159392443137</v>
      </c>
      <c r="R117" s="59" t="n">
        <f aca="false">N117*1.092</f>
        <v>69427598160.648</v>
      </c>
      <c r="S117" s="60" t="n">
        <f aca="false">O117*1.092</f>
        <v>0</v>
      </c>
      <c r="T117" s="60" t="n">
        <f aca="false">P117*1.092</f>
        <v>104628949744.956</v>
      </c>
      <c r="U117" s="61" t="n">
        <f aca="false">Q117*1.092</f>
        <v>174056547905.604</v>
      </c>
      <c r="V117" s="58" t="n">
        <v>80764416835</v>
      </c>
      <c r="W117" s="58"/>
      <c r="X117" s="58" t="n">
        <v>135518132970</v>
      </c>
      <c r="Y117" s="63" t="n">
        <f aca="false">V117+W117+X117</f>
        <v>216282549805</v>
      </c>
    </row>
    <row r="118" customFormat="false" ht="16.4" hidden="false" customHeight="false" outlineLevel="0" collapsed="false">
      <c r="A118" s="64"/>
      <c r="B118" s="65"/>
      <c r="C118" s="74" t="s">
        <v>244</v>
      </c>
      <c r="D118" s="75" t="s">
        <v>245</v>
      </c>
      <c r="E118" s="75"/>
      <c r="F118" s="58" t="n">
        <v>17576881994</v>
      </c>
      <c r="G118" s="58"/>
      <c r="H118" s="58"/>
      <c r="I118" s="58" t="n">
        <v>17576881994</v>
      </c>
      <c r="J118" s="59"/>
      <c r="K118" s="60"/>
      <c r="L118" s="60"/>
      <c r="M118" s="61" t="n">
        <f aca="false">J118+K118+L118</f>
        <v>0</v>
      </c>
      <c r="N118" s="57" t="n">
        <f aca="false">F118+J118</f>
        <v>17576881994</v>
      </c>
      <c r="O118" s="58" t="n">
        <f aca="false">G118+K118</f>
        <v>0</v>
      </c>
      <c r="P118" s="58" t="n">
        <f aca="false">L118+H118</f>
        <v>0</v>
      </c>
      <c r="Q118" s="58" t="n">
        <f aca="false">I118+M118</f>
        <v>17576881994</v>
      </c>
      <c r="R118" s="59" t="n">
        <f aca="false">N118*1.092</f>
        <v>19193955137.448</v>
      </c>
      <c r="S118" s="60" t="n">
        <f aca="false">O118*1.092</f>
        <v>0</v>
      </c>
      <c r="T118" s="60" t="n">
        <f aca="false">P118*1.092</f>
        <v>0</v>
      </c>
      <c r="U118" s="61" t="n">
        <f aca="false">Q118*1.092</f>
        <v>19193955137.448</v>
      </c>
      <c r="V118" s="58" t="n">
        <v>15349613200</v>
      </c>
      <c r="W118" s="58"/>
      <c r="X118" s="58"/>
      <c r="Y118" s="63" t="n">
        <f aca="false">V118+W118+X118</f>
        <v>15349613200</v>
      </c>
    </row>
    <row r="119" customFormat="false" ht="16.4" hidden="false" customHeight="false" outlineLevel="0" collapsed="false">
      <c r="A119" s="53"/>
      <c r="B119" s="54"/>
      <c r="C119" s="55" t="s">
        <v>246</v>
      </c>
      <c r="D119" s="56" t="s">
        <v>247</v>
      </c>
      <c r="E119" s="56"/>
      <c r="F119" s="58"/>
      <c r="G119" s="58"/>
      <c r="H119" s="58"/>
      <c r="I119" s="58"/>
      <c r="J119" s="59"/>
      <c r="K119" s="60"/>
      <c r="L119" s="60"/>
      <c r="M119" s="61"/>
      <c r="N119" s="57"/>
      <c r="O119" s="58"/>
      <c r="P119" s="58"/>
      <c r="Q119" s="58"/>
      <c r="R119" s="59" t="n">
        <f aca="false">N119*1.092</f>
        <v>0</v>
      </c>
      <c r="S119" s="60" t="n">
        <f aca="false">O119*1.092</f>
        <v>0</v>
      </c>
      <c r="T119" s="60" t="n">
        <f aca="false">P119*1.092</f>
        <v>0</v>
      </c>
      <c r="U119" s="61" t="n">
        <f aca="false">Q119*1.092</f>
        <v>0</v>
      </c>
      <c r="V119" s="58" t="n">
        <v>77111719779</v>
      </c>
      <c r="W119" s="58"/>
      <c r="X119" s="58" t="n">
        <v>690706153</v>
      </c>
      <c r="Y119" s="63" t="n">
        <f aca="false">V119+W119+X119</f>
        <v>77802425932</v>
      </c>
    </row>
    <row r="120" s="73" customFormat="true" ht="17.9" hidden="false" customHeight="false" outlineLevel="0" collapsed="false">
      <c r="A120" s="64" t="s">
        <v>248</v>
      </c>
      <c r="B120" s="65" t="s">
        <v>249</v>
      </c>
      <c r="C120" s="66"/>
      <c r="D120" s="67"/>
      <c r="E120" s="67"/>
      <c r="F120" s="76" t="n">
        <f aca="false">SUM(F121:F123)</f>
        <v>4938937100000</v>
      </c>
      <c r="G120" s="76" t="n">
        <f aca="false">SUM(G121:G123)</f>
        <v>596140834171</v>
      </c>
      <c r="H120" s="76" t="n">
        <f aca="false">SUM(H121:H123)</f>
        <v>239325371340</v>
      </c>
      <c r="I120" s="76" t="n">
        <f aca="false">SUM(I121:I123)</f>
        <v>5774403305511</v>
      </c>
      <c r="J120" s="77" t="n">
        <f aca="false">SUM(J121:J123)</f>
        <v>0</v>
      </c>
      <c r="K120" s="78" t="n">
        <f aca="false">SUM(K121:K123)</f>
        <v>0</v>
      </c>
      <c r="L120" s="78" t="n">
        <f aca="false">SUM(L121:L123)</f>
        <v>0</v>
      </c>
      <c r="M120" s="79" t="n">
        <f aca="false">SUM(M121:M123)</f>
        <v>0</v>
      </c>
      <c r="N120" s="80" t="n">
        <f aca="false">SUM(N121:N123)</f>
        <v>4938937100000</v>
      </c>
      <c r="O120" s="76" t="n">
        <f aca="false">SUM(O121:O123)</f>
        <v>596140834171</v>
      </c>
      <c r="P120" s="76" t="n">
        <f aca="false">SUM(P121:P123)</f>
        <v>239325371340</v>
      </c>
      <c r="Q120" s="76" t="n">
        <f aca="false">SUM(Q121:Q123)</f>
        <v>5774403305511</v>
      </c>
      <c r="R120" s="68" t="n">
        <f aca="false">N120*1.092</f>
        <v>5393319313200</v>
      </c>
      <c r="S120" s="69" t="n">
        <f aca="false">O120*1.092</f>
        <v>650985790914.732</v>
      </c>
      <c r="T120" s="69" t="n">
        <f aca="false">P120*1.092</f>
        <v>261343305503.28</v>
      </c>
      <c r="U120" s="70" t="n">
        <f aca="false">Q120*1.092</f>
        <v>6305648409618.01</v>
      </c>
      <c r="V120" s="76" t="n">
        <f aca="false">SUM(V121:V123)</f>
        <v>6049100963000</v>
      </c>
      <c r="W120" s="76" t="n">
        <f aca="false">SUM(W121:W123)</f>
        <v>173977914661</v>
      </c>
      <c r="X120" s="76" t="n">
        <f aca="false">SUM(X121:X123)</f>
        <v>261086831363</v>
      </c>
      <c r="Y120" s="81" t="n">
        <f aca="false">SUM(Y121:Y123)</f>
        <v>6484165709024</v>
      </c>
      <c r="Z120" s="4"/>
    </row>
    <row r="121" customFormat="false" ht="16.4" hidden="false" customHeight="false" outlineLevel="0" collapsed="false">
      <c r="A121" s="64"/>
      <c r="B121" s="65"/>
      <c r="C121" s="74" t="s">
        <v>250</v>
      </c>
      <c r="D121" s="75" t="s">
        <v>251</v>
      </c>
      <c r="E121" s="75"/>
      <c r="F121" s="57" t="n">
        <v>4644349300000</v>
      </c>
      <c r="G121" s="58" t="n">
        <v>595893410986</v>
      </c>
      <c r="H121" s="58" t="n">
        <v>143536680000</v>
      </c>
      <c r="I121" s="58" t="n">
        <v>5383779390986</v>
      </c>
      <c r="J121" s="59"/>
      <c r="K121" s="60"/>
      <c r="L121" s="60"/>
      <c r="M121" s="61" t="n">
        <f aca="false">J121+K121+L121</f>
        <v>0</v>
      </c>
      <c r="N121" s="57" t="n">
        <f aca="false">F121+J121</f>
        <v>4644349300000</v>
      </c>
      <c r="O121" s="58" t="n">
        <f aca="false">G121+K121</f>
        <v>595893410986</v>
      </c>
      <c r="P121" s="58" t="n">
        <f aca="false">L121+H121</f>
        <v>143536680000</v>
      </c>
      <c r="Q121" s="58" t="n">
        <f aca="false">I121+M121</f>
        <v>5383779390986</v>
      </c>
      <c r="R121" s="59" t="n">
        <f aca="false">N121*1.092</f>
        <v>5071629435600</v>
      </c>
      <c r="S121" s="60" t="n">
        <f aca="false">O121*1.092</f>
        <v>650715604796.712</v>
      </c>
      <c r="T121" s="60" t="n">
        <f aca="false">P121*1.092</f>
        <v>156742054560</v>
      </c>
      <c r="U121" s="61" t="n">
        <f aca="false">Q121*1.092</f>
        <v>5879087094956.71</v>
      </c>
      <c r="V121" s="58" t="n">
        <v>5696420000000</v>
      </c>
      <c r="W121" s="58" t="n">
        <v>173977914661</v>
      </c>
      <c r="X121" s="58" t="n">
        <v>151786000000</v>
      </c>
      <c r="Y121" s="63" t="n">
        <f aca="false">V121+W121+X121</f>
        <v>6022183914661</v>
      </c>
      <c r="Z121" s="73"/>
    </row>
    <row r="122" customFormat="false" ht="16.4" hidden="false" customHeight="false" outlineLevel="0" collapsed="false">
      <c r="A122" s="64"/>
      <c r="B122" s="65"/>
      <c r="C122" s="74" t="s">
        <v>252</v>
      </c>
      <c r="D122" s="75" t="s">
        <v>253</v>
      </c>
      <c r="E122" s="75"/>
      <c r="F122" s="57" t="n">
        <v>277484400000</v>
      </c>
      <c r="G122" s="58" t="n">
        <v>247423185</v>
      </c>
      <c r="H122" s="58" t="n">
        <v>73589548947</v>
      </c>
      <c r="I122" s="58" t="n">
        <v>351321372132</v>
      </c>
      <c r="J122" s="59"/>
      <c r="K122" s="60"/>
      <c r="L122" s="60"/>
      <c r="M122" s="61" t="n">
        <f aca="false">J122+K122+L122</f>
        <v>0</v>
      </c>
      <c r="N122" s="57" t="n">
        <f aca="false">F122+J122</f>
        <v>277484400000</v>
      </c>
      <c r="O122" s="58" t="n">
        <f aca="false">G122+K122</f>
        <v>247423185</v>
      </c>
      <c r="P122" s="58" t="n">
        <f aca="false">L122+H122</f>
        <v>73589548947</v>
      </c>
      <c r="Q122" s="58" t="n">
        <f aca="false">I122+M122</f>
        <v>351321372132</v>
      </c>
      <c r="R122" s="59" t="n">
        <f aca="false">N122*1.092</f>
        <v>303012964800</v>
      </c>
      <c r="S122" s="60" t="n">
        <f aca="false">O122*1.092</f>
        <v>270186118.02</v>
      </c>
      <c r="T122" s="60" t="n">
        <f aca="false">P122*1.092</f>
        <v>80359787450.124</v>
      </c>
      <c r="U122" s="61" t="n">
        <f aca="false">Q122*1.092</f>
        <v>383642938368.144</v>
      </c>
      <c r="V122" s="58" t="n">
        <v>334098700000</v>
      </c>
      <c r="W122" s="58"/>
      <c r="X122" s="58" t="n">
        <v>96593275679</v>
      </c>
      <c r="Y122" s="63" t="n">
        <f aca="false">V122+W122+X122</f>
        <v>430691975679</v>
      </c>
    </row>
    <row r="123" customFormat="false" ht="33.75" hidden="false" customHeight="false" outlineLevel="0" collapsed="false">
      <c r="A123" s="53"/>
      <c r="B123" s="54"/>
      <c r="C123" s="55" t="s">
        <v>254</v>
      </c>
      <c r="D123" s="56" t="s">
        <v>255</v>
      </c>
      <c r="E123" s="56"/>
      <c r="F123" s="57" t="n">
        <v>17103400000</v>
      </c>
      <c r="G123" s="58"/>
      <c r="H123" s="58" t="n">
        <v>22199142393</v>
      </c>
      <c r="I123" s="58" t="n">
        <v>39302542393</v>
      </c>
      <c r="J123" s="59"/>
      <c r="K123" s="60"/>
      <c r="L123" s="60"/>
      <c r="M123" s="61" t="n">
        <f aca="false">J123+K123+L123</f>
        <v>0</v>
      </c>
      <c r="N123" s="57" t="n">
        <f aca="false">F123+J123</f>
        <v>17103400000</v>
      </c>
      <c r="O123" s="58" t="n">
        <f aca="false">G123+K123</f>
        <v>0</v>
      </c>
      <c r="P123" s="58" t="n">
        <f aca="false">L123+H123</f>
        <v>22199142393</v>
      </c>
      <c r="Q123" s="58" t="n">
        <f aca="false">I123+M123</f>
        <v>39302542393</v>
      </c>
      <c r="R123" s="59" t="n">
        <f aca="false">N123*1.092</f>
        <v>18676912800</v>
      </c>
      <c r="S123" s="60" t="n">
        <f aca="false">O123*1.092</f>
        <v>0</v>
      </c>
      <c r="T123" s="60" t="n">
        <f aca="false">P123*1.092</f>
        <v>24241463493.156</v>
      </c>
      <c r="U123" s="61" t="n">
        <f aca="false">Q123*1.092</f>
        <v>42918376293.156</v>
      </c>
      <c r="V123" s="58" t="n">
        <v>18582263000</v>
      </c>
      <c r="W123" s="58"/>
      <c r="X123" s="58" t="n">
        <v>12707555684</v>
      </c>
      <c r="Y123" s="63" t="n">
        <f aca="false">V123+W123+X123</f>
        <v>31289818684</v>
      </c>
    </row>
    <row r="124" s="73" customFormat="true" ht="17.9" hidden="false" customHeight="false" outlineLevel="0" collapsed="false">
      <c r="A124" s="64" t="s">
        <v>256</v>
      </c>
      <c r="B124" s="65" t="s">
        <v>257</v>
      </c>
      <c r="C124" s="66"/>
      <c r="D124" s="67"/>
      <c r="E124" s="67"/>
      <c r="F124" s="76" t="n">
        <f aca="false">SUM(F125:F157)</f>
        <v>477534635766</v>
      </c>
      <c r="G124" s="76" t="n">
        <f aca="false">SUM(G125:G157)</f>
        <v>27858528632</v>
      </c>
      <c r="H124" s="76" t="n">
        <f aca="false">SUM(H125:H157)</f>
        <v>902208422630</v>
      </c>
      <c r="I124" s="76" t="n">
        <f aca="false">SUM(I125:I157)</f>
        <v>1407601587028</v>
      </c>
      <c r="J124" s="77" t="n">
        <f aca="false">SUM(J125:J157)</f>
        <v>29930000000</v>
      </c>
      <c r="K124" s="78" t="n">
        <f aca="false">SUM(K125:K157)</f>
        <v>0</v>
      </c>
      <c r="L124" s="78" t="n">
        <f aca="false">SUM(L125:L157)</f>
        <v>573535000000</v>
      </c>
      <c r="M124" s="79" t="n">
        <f aca="false">SUM(M125:M157)</f>
        <v>603465000000</v>
      </c>
      <c r="N124" s="80" t="n">
        <f aca="false">SUM(N125:N157)</f>
        <v>507464635766</v>
      </c>
      <c r="O124" s="76" t="n">
        <f aca="false">SUM(O125:O157)</f>
        <v>27858528632</v>
      </c>
      <c r="P124" s="76" t="n">
        <f aca="false">SUM(P125:P157)</f>
        <v>1475743422630</v>
      </c>
      <c r="Q124" s="76" t="n">
        <f aca="false">SUM(Q125:Q157)</f>
        <v>2011066587028</v>
      </c>
      <c r="R124" s="68" t="n">
        <f aca="false">N124*1.092</f>
        <v>554151382256.472</v>
      </c>
      <c r="S124" s="69" t="n">
        <f aca="false">O124*1.092</f>
        <v>30421513266.144</v>
      </c>
      <c r="T124" s="69" t="n">
        <f aca="false">P124*1.092</f>
        <v>1611511817511.96</v>
      </c>
      <c r="U124" s="70" t="n">
        <f aca="false">Q124*1.092</f>
        <v>2196084713034.58</v>
      </c>
      <c r="V124" s="76" t="n">
        <f aca="false">SUM(V125:V157)</f>
        <v>574916894000</v>
      </c>
      <c r="W124" s="76" t="n">
        <f aca="false">SUM(W125:W157)</f>
        <v>0</v>
      </c>
      <c r="X124" s="76" t="n">
        <f aca="false">SUM(X125:X157)</f>
        <v>1463633715310</v>
      </c>
      <c r="Y124" s="81" t="n">
        <f aca="false">SUM(Y125:Y157)</f>
        <v>2038550609310</v>
      </c>
      <c r="Z124" s="4"/>
    </row>
    <row r="125" customFormat="false" ht="16.4" hidden="false" customHeight="false" outlineLevel="0" collapsed="false">
      <c r="A125" s="64"/>
      <c r="B125" s="65"/>
      <c r="C125" s="74" t="s">
        <v>258</v>
      </c>
      <c r="D125" s="75" t="s">
        <v>259</v>
      </c>
      <c r="E125" s="75"/>
      <c r="F125" s="57" t="n">
        <v>249474244746</v>
      </c>
      <c r="G125" s="58" t="n">
        <v>5546374410</v>
      </c>
      <c r="H125" s="58" t="n">
        <v>316897788474</v>
      </c>
      <c r="I125" s="58" t="n">
        <v>571918407630</v>
      </c>
      <c r="J125" s="59" t="n">
        <v>26465000000</v>
      </c>
      <c r="K125" s="60"/>
      <c r="L125" s="60" t="n">
        <v>30000000000</v>
      </c>
      <c r="M125" s="61" t="n">
        <f aca="false">J125+K125+L125</f>
        <v>56465000000</v>
      </c>
      <c r="N125" s="57" t="n">
        <f aca="false">F125+J125</f>
        <v>275939244746</v>
      </c>
      <c r="O125" s="58" t="n">
        <f aca="false">G125+K125</f>
        <v>5546374410</v>
      </c>
      <c r="P125" s="58" t="n">
        <f aca="false">L125+H125</f>
        <v>346897788474</v>
      </c>
      <c r="Q125" s="58" t="n">
        <f aca="false">I125+M125</f>
        <v>628383407630</v>
      </c>
      <c r="R125" s="59" t="n">
        <f aca="false">N125*1.092</f>
        <v>301325655262.632</v>
      </c>
      <c r="S125" s="60" t="n">
        <f aca="false">O125*1.092</f>
        <v>6056640855.72</v>
      </c>
      <c r="T125" s="60" t="n">
        <f aca="false">P125*1.092</f>
        <v>378812385013.608</v>
      </c>
      <c r="U125" s="61" t="n">
        <f aca="false">Q125*1.092</f>
        <v>686194681131.96</v>
      </c>
      <c r="V125" s="58" t="n">
        <v>315421261000</v>
      </c>
      <c r="W125" s="58"/>
      <c r="X125" s="58" t="n">
        <v>1248384032374</v>
      </c>
      <c r="Y125" s="63" t="n">
        <f aca="false">V125+W125+X125</f>
        <v>1563805293374</v>
      </c>
      <c r="Z125" s="73"/>
    </row>
    <row r="126" customFormat="false" ht="16.4" hidden="false" customHeight="false" outlineLevel="0" collapsed="false">
      <c r="A126" s="64"/>
      <c r="B126" s="65"/>
      <c r="C126" s="74" t="s">
        <v>260</v>
      </c>
      <c r="D126" s="75" t="s">
        <v>261</v>
      </c>
      <c r="E126" s="75"/>
      <c r="F126" s="57" t="n">
        <v>54952000000</v>
      </c>
      <c r="G126" s="58" t="n">
        <v>131748779</v>
      </c>
      <c r="H126" s="58" t="n">
        <v>35476074635</v>
      </c>
      <c r="I126" s="58" t="n">
        <v>90559823414</v>
      </c>
      <c r="J126" s="59"/>
      <c r="K126" s="60"/>
      <c r="L126" s="60" t="n">
        <v>35000000000</v>
      </c>
      <c r="M126" s="61" t="n">
        <f aca="false">J126+K126+L126</f>
        <v>35000000000</v>
      </c>
      <c r="N126" s="57" t="n">
        <f aca="false">F126+J126</f>
        <v>54952000000</v>
      </c>
      <c r="O126" s="58" t="n">
        <f aca="false">G126+K126</f>
        <v>131748779</v>
      </c>
      <c r="P126" s="58" t="n">
        <f aca="false">L126+H126</f>
        <v>70476074635</v>
      </c>
      <c r="Q126" s="58" t="n">
        <f aca="false">I126+M126</f>
        <v>125559823414</v>
      </c>
      <c r="R126" s="59" t="n">
        <f aca="false">N126*1.092</f>
        <v>60007584000</v>
      </c>
      <c r="S126" s="60" t="n">
        <f aca="false">O126*1.092</f>
        <v>143869666.668</v>
      </c>
      <c r="T126" s="60" t="n">
        <f aca="false">P126*1.092</f>
        <v>76959873501.42</v>
      </c>
      <c r="U126" s="61" t="n">
        <f aca="false">Q126*1.092</f>
        <v>137111327168.088</v>
      </c>
      <c r="V126" s="58" t="n">
        <v>61520291000</v>
      </c>
      <c r="W126" s="58"/>
      <c r="X126" s="58" t="n">
        <v>36160985482</v>
      </c>
      <c r="Y126" s="63" t="n">
        <f aca="false">V126+W126+X126</f>
        <v>97681276482</v>
      </c>
    </row>
    <row r="127" customFormat="false" ht="16.4" hidden="false" customHeight="false" outlineLevel="0" collapsed="false">
      <c r="A127" s="64"/>
      <c r="B127" s="65"/>
      <c r="C127" s="74" t="s">
        <v>262</v>
      </c>
      <c r="D127" s="75" t="s">
        <v>263</v>
      </c>
      <c r="E127" s="75"/>
      <c r="F127" s="57" t="n">
        <v>82511565000</v>
      </c>
      <c r="G127" s="58"/>
      <c r="H127" s="58" t="n">
        <v>532206064451</v>
      </c>
      <c r="I127" s="58" t="n">
        <v>614717629451</v>
      </c>
      <c r="J127" s="59" t="n">
        <v>3465000000</v>
      </c>
      <c r="K127" s="60"/>
      <c r="L127" s="60" t="n">
        <v>508535000000</v>
      </c>
      <c r="M127" s="61" t="n">
        <f aca="false">J127+K127+L127</f>
        <v>512000000000</v>
      </c>
      <c r="N127" s="57" t="n">
        <f aca="false">F127+J127</f>
        <v>85976565000</v>
      </c>
      <c r="O127" s="58" t="n">
        <f aca="false">G127+K127</f>
        <v>0</v>
      </c>
      <c r="P127" s="58" t="n">
        <f aca="false">L127+H127</f>
        <v>1040741064451</v>
      </c>
      <c r="Q127" s="58" t="n">
        <f aca="false">I127+M127</f>
        <v>1126717629451</v>
      </c>
      <c r="R127" s="59" t="n">
        <f aca="false">N127*1.092</f>
        <v>93886408980</v>
      </c>
      <c r="S127" s="60" t="n">
        <f aca="false">O127*1.092</f>
        <v>0</v>
      </c>
      <c r="T127" s="60" t="n">
        <f aca="false">P127*1.092</f>
        <v>1136489242380.49</v>
      </c>
      <c r="U127" s="61" t="n">
        <f aca="false">Q127*1.092</f>
        <v>1230375651360.49</v>
      </c>
      <c r="V127" s="58" t="n">
        <v>94262862000</v>
      </c>
      <c r="W127" s="58"/>
      <c r="X127" s="58" t="n">
        <v>179088697454</v>
      </c>
      <c r="Y127" s="63" t="n">
        <f aca="false">V127+W127+X127</f>
        <v>273351559454</v>
      </c>
    </row>
    <row r="128" customFormat="false" ht="16.4" hidden="false" customHeight="false" outlineLevel="0" collapsed="false">
      <c r="A128" s="64"/>
      <c r="B128" s="65"/>
      <c r="C128" s="74" t="s">
        <v>264</v>
      </c>
      <c r="D128" s="75" t="s">
        <v>265</v>
      </c>
      <c r="E128" s="75"/>
      <c r="F128" s="57" t="n">
        <v>3300400000</v>
      </c>
      <c r="G128" s="58" t="n">
        <v>1418589654</v>
      </c>
      <c r="H128" s="58"/>
      <c r="I128" s="58" t="n">
        <v>4718989654</v>
      </c>
      <c r="J128" s="59"/>
      <c r="K128" s="60"/>
      <c r="L128" s="60"/>
      <c r="M128" s="61" t="n">
        <f aca="false">J128+K128+L128</f>
        <v>0</v>
      </c>
      <c r="N128" s="57" t="n">
        <f aca="false">F128+J128</f>
        <v>3300400000</v>
      </c>
      <c r="O128" s="58" t="n">
        <f aca="false">G128+K128</f>
        <v>1418589654</v>
      </c>
      <c r="P128" s="58" t="n">
        <f aca="false">L128+H128</f>
        <v>0</v>
      </c>
      <c r="Q128" s="58" t="n">
        <f aca="false">I128+M128</f>
        <v>4718989654</v>
      </c>
      <c r="R128" s="59" t="n">
        <f aca="false">N128*1.092</f>
        <v>3604036800</v>
      </c>
      <c r="S128" s="60" t="n">
        <f aca="false">O128*1.092</f>
        <v>1549099902.168</v>
      </c>
      <c r="T128" s="60" t="n">
        <f aca="false">P128*1.092</f>
        <v>0</v>
      </c>
      <c r="U128" s="61" t="n">
        <f aca="false">Q128*1.092</f>
        <v>5153136702.168</v>
      </c>
      <c r="V128" s="58" t="n">
        <v>3722668000</v>
      </c>
      <c r="W128" s="58"/>
      <c r="X128" s="58"/>
      <c r="Y128" s="63" t="n">
        <f aca="false">V128+W128+X128</f>
        <v>3722668000</v>
      </c>
    </row>
    <row r="129" customFormat="false" ht="16.4" hidden="false" customHeight="false" outlineLevel="0" collapsed="false">
      <c r="A129" s="64"/>
      <c r="B129" s="65"/>
      <c r="C129" s="74" t="s">
        <v>266</v>
      </c>
      <c r="D129" s="75" t="s">
        <v>267</v>
      </c>
      <c r="E129" s="75"/>
      <c r="F129" s="57" t="n">
        <v>5534000000</v>
      </c>
      <c r="G129" s="58" t="n">
        <v>217614805</v>
      </c>
      <c r="H129" s="58"/>
      <c r="I129" s="58" t="n">
        <v>5751614805</v>
      </c>
      <c r="J129" s="59"/>
      <c r="K129" s="60"/>
      <c r="L129" s="60"/>
      <c r="M129" s="61" t="n">
        <f aca="false">J129+K129+L129</f>
        <v>0</v>
      </c>
      <c r="N129" s="57" t="n">
        <f aca="false">F129+J129</f>
        <v>5534000000</v>
      </c>
      <c r="O129" s="58" t="n">
        <f aca="false">G129+K129</f>
        <v>217614805</v>
      </c>
      <c r="P129" s="58" t="n">
        <f aca="false">L129+H129</f>
        <v>0</v>
      </c>
      <c r="Q129" s="58" t="n">
        <f aca="false">I129+M129</f>
        <v>5751614805</v>
      </c>
      <c r="R129" s="59" t="n">
        <f aca="false">N129*1.092</f>
        <v>6043128000</v>
      </c>
      <c r="S129" s="60" t="n">
        <f aca="false">O129*1.092</f>
        <v>237635367.06</v>
      </c>
      <c r="T129" s="60" t="n">
        <f aca="false">P129*1.092</f>
        <v>0</v>
      </c>
      <c r="U129" s="61" t="n">
        <f aca="false">Q129*1.092</f>
        <v>6280763367.06</v>
      </c>
      <c r="V129" s="58" t="n">
        <v>6312398800</v>
      </c>
      <c r="W129" s="58"/>
      <c r="X129" s="58"/>
      <c r="Y129" s="63" t="n">
        <f aca="false">V129+W129+X129</f>
        <v>6312398800</v>
      </c>
    </row>
    <row r="130" customFormat="false" ht="16.4" hidden="false" customHeight="false" outlineLevel="0" collapsed="false">
      <c r="A130" s="64"/>
      <c r="B130" s="65"/>
      <c r="C130" s="74" t="s">
        <v>268</v>
      </c>
      <c r="D130" s="75" t="s">
        <v>269</v>
      </c>
      <c r="E130" s="75"/>
      <c r="F130" s="57" t="n">
        <v>3985100000</v>
      </c>
      <c r="G130" s="58" t="n">
        <v>1210948940</v>
      </c>
      <c r="H130" s="58"/>
      <c r="I130" s="58" t="n">
        <v>5196048940</v>
      </c>
      <c r="J130" s="59"/>
      <c r="K130" s="60"/>
      <c r="L130" s="60"/>
      <c r="M130" s="61" t="n">
        <f aca="false">J130+K130+L130</f>
        <v>0</v>
      </c>
      <c r="N130" s="57" t="n">
        <f aca="false">F130+J130</f>
        <v>3985100000</v>
      </c>
      <c r="O130" s="58" t="n">
        <f aca="false">G130+K130</f>
        <v>1210948940</v>
      </c>
      <c r="P130" s="58" t="n">
        <f aca="false">L130+H130</f>
        <v>0</v>
      </c>
      <c r="Q130" s="58" t="n">
        <f aca="false">I130+M130</f>
        <v>5196048940</v>
      </c>
      <c r="R130" s="59" t="n">
        <f aca="false">N130*1.092</f>
        <v>4351729200</v>
      </c>
      <c r="S130" s="60" t="n">
        <f aca="false">O130*1.092</f>
        <v>1322356242.48</v>
      </c>
      <c r="T130" s="60" t="n">
        <f aca="false">P130*1.092</f>
        <v>0</v>
      </c>
      <c r="U130" s="61" t="n">
        <f aca="false">Q130*1.092</f>
        <v>5674085442.48</v>
      </c>
      <c r="V130" s="58" t="n">
        <v>4562801000</v>
      </c>
      <c r="W130" s="58"/>
      <c r="X130" s="58"/>
      <c r="Y130" s="63" t="n">
        <f aca="false">V130+W130+X130</f>
        <v>4562801000</v>
      </c>
    </row>
    <row r="131" customFormat="false" ht="16.4" hidden="false" customHeight="false" outlineLevel="0" collapsed="false">
      <c r="A131" s="64"/>
      <c r="B131" s="65"/>
      <c r="C131" s="74" t="s">
        <v>270</v>
      </c>
      <c r="D131" s="75" t="s">
        <v>271</v>
      </c>
      <c r="E131" s="75"/>
      <c r="F131" s="57" t="n">
        <v>4164000000</v>
      </c>
      <c r="G131" s="58" t="n">
        <v>283705576</v>
      </c>
      <c r="H131" s="58"/>
      <c r="I131" s="58" t="n">
        <v>4447705576</v>
      </c>
      <c r="J131" s="59"/>
      <c r="K131" s="60"/>
      <c r="L131" s="60"/>
      <c r="M131" s="61" t="n">
        <f aca="false">J131+K131+L131</f>
        <v>0</v>
      </c>
      <c r="N131" s="57" t="n">
        <f aca="false">F131+J131</f>
        <v>4164000000</v>
      </c>
      <c r="O131" s="58" t="n">
        <f aca="false">G131+K131</f>
        <v>283705576</v>
      </c>
      <c r="P131" s="58" t="n">
        <f aca="false">L131+H131</f>
        <v>0</v>
      </c>
      <c r="Q131" s="58" t="n">
        <f aca="false">I131+M131</f>
        <v>4447705576</v>
      </c>
      <c r="R131" s="59" t="n">
        <f aca="false">N131*1.092</f>
        <v>4547088000</v>
      </c>
      <c r="S131" s="60" t="n">
        <f aca="false">O131*1.092</f>
        <v>309806488.992</v>
      </c>
      <c r="T131" s="60" t="n">
        <f aca="false">P131*1.092</f>
        <v>0</v>
      </c>
      <c r="U131" s="61" t="n">
        <f aca="false">Q131*1.092</f>
        <v>4856894488.992</v>
      </c>
      <c r="V131" s="58" t="n">
        <v>4770067000</v>
      </c>
      <c r="W131" s="58"/>
      <c r="X131" s="58"/>
      <c r="Y131" s="63" t="n">
        <f aca="false">V131+W131+X131</f>
        <v>4770067000</v>
      </c>
    </row>
    <row r="132" customFormat="false" ht="31.3" hidden="false" customHeight="false" outlineLevel="0" collapsed="false">
      <c r="A132" s="64"/>
      <c r="B132" s="65"/>
      <c r="C132" s="74" t="s">
        <v>272</v>
      </c>
      <c r="D132" s="75" t="s">
        <v>273</v>
      </c>
      <c r="E132" s="75"/>
      <c r="F132" s="57" t="n">
        <v>2232200000</v>
      </c>
      <c r="G132" s="58"/>
      <c r="H132" s="58" t="n">
        <v>3740805357</v>
      </c>
      <c r="I132" s="58" t="n">
        <v>5973005357</v>
      </c>
      <c r="J132" s="59"/>
      <c r="K132" s="60"/>
      <c r="L132" s="60"/>
      <c r="M132" s="61" t="n">
        <f aca="false">J132+K132+L132</f>
        <v>0</v>
      </c>
      <c r="N132" s="57" t="n">
        <f aca="false">F132+J132</f>
        <v>2232200000</v>
      </c>
      <c r="O132" s="58" t="n">
        <f aca="false">G132+K132</f>
        <v>0</v>
      </c>
      <c r="P132" s="58" t="n">
        <f aca="false">L132+H132</f>
        <v>3740805357</v>
      </c>
      <c r="Q132" s="58" t="n">
        <f aca="false">I132+M132</f>
        <v>5973005357</v>
      </c>
      <c r="R132" s="59" t="n">
        <f aca="false">N132*1.092</f>
        <v>2437562400</v>
      </c>
      <c r="S132" s="60" t="n">
        <f aca="false">O132*1.092</f>
        <v>0</v>
      </c>
      <c r="T132" s="60" t="n">
        <f aca="false">P132*1.092</f>
        <v>4084959449.844</v>
      </c>
      <c r="U132" s="61" t="n">
        <f aca="false">Q132*1.092</f>
        <v>6522521849.844</v>
      </c>
      <c r="V132" s="58" t="n">
        <v>2557225000</v>
      </c>
      <c r="W132" s="58"/>
      <c r="X132" s="58"/>
      <c r="Y132" s="63" t="n">
        <f aca="false">V132+W132+X132</f>
        <v>2557225000</v>
      </c>
    </row>
    <row r="133" customFormat="false" ht="31.3" hidden="false" customHeight="false" outlineLevel="0" collapsed="false">
      <c r="A133" s="64"/>
      <c r="B133" s="65"/>
      <c r="C133" s="74" t="s">
        <v>274</v>
      </c>
      <c r="D133" s="75" t="s">
        <v>275</v>
      </c>
      <c r="E133" s="75"/>
      <c r="F133" s="57" t="n">
        <v>1339265000</v>
      </c>
      <c r="G133" s="58"/>
      <c r="H133" s="58"/>
      <c r="I133" s="58" t="n">
        <v>1339265000</v>
      </c>
      <c r="J133" s="59"/>
      <c r="K133" s="60"/>
      <c r="L133" s="60"/>
      <c r="M133" s="61" t="n">
        <f aca="false">J133+K133+L133</f>
        <v>0</v>
      </c>
      <c r="N133" s="57" t="n">
        <f aca="false">F133+J133</f>
        <v>1339265000</v>
      </c>
      <c r="O133" s="58" t="n">
        <f aca="false">G133+K133</f>
        <v>0</v>
      </c>
      <c r="P133" s="58" t="n">
        <f aca="false">L133+H133</f>
        <v>0</v>
      </c>
      <c r="Q133" s="58" t="n">
        <f aca="false">I133+M133</f>
        <v>1339265000</v>
      </c>
      <c r="R133" s="59" t="n">
        <f aca="false">N133*1.092</f>
        <v>1462477380</v>
      </c>
      <c r="S133" s="60" t="n">
        <f aca="false">O133*1.092</f>
        <v>0</v>
      </c>
      <c r="T133" s="60" t="n">
        <f aca="false">P133*1.092</f>
        <v>0</v>
      </c>
      <c r="U133" s="61" t="n">
        <f aca="false">Q133*1.092</f>
        <v>1462477380</v>
      </c>
      <c r="V133" s="58" t="n">
        <v>1535066000</v>
      </c>
      <c r="W133" s="58"/>
      <c r="X133" s="58"/>
      <c r="Y133" s="63" t="n">
        <f aca="false">V133+W133+X133</f>
        <v>1535066000</v>
      </c>
    </row>
    <row r="134" customFormat="false" ht="16.4" hidden="false" customHeight="false" outlineLevel="0" collapsed="false">
      <c r="A134" s="64"/>
      <c r="B134" s="65"/>
      <c r="C134" s="74" t="s">
        <v>276</v>
      </c>
      <c r="D134" s="75" t="s">
        <v>277</v>
      </c>
      <c r="E134" s="75"/>
      <c r="F134" s="57" t="n">
        <v>2318964000</v>
      </c>
      <c r="G134" s="58" t="n">
        <v>4644239146</v>
      </c>
      <c r="H134" s="58"/>
      <c r="I134" s="58" t="n">
        <v>6963203146</v>
      </c>
      <c r="J134" s="59"/>
      <c r="K134" s="60"/>
      <c r="L134" s="60"/>
      <c r="M134" s="61" t="n">
        <f aca="false">J134+K134+L134</f>
        <v>0</v>
      </c>
      <c r="N134" s="57" t="n">
        <f aca="false">F134+J134</f>
        <v>2318964000</v>
      </c>
      <c r="O134" s="58" t="n">
        <f aca="false">G134+K134</f>
        <v>4644239146</v>
      </c>
      <c r="P134" s="58" t="n">
        <f aca="false">L134+H134</f>
        <v>0</v>
      </c>
      <c r="Q134" s="58" t="n">
        <f aca="false">I134+M134</f>
        <v>6963203146</v>
      </c>
      <c r="R134" s="59" t="n">
        <f aca="false">N134*1.092</f>
        <v>2532308688</v>
      </c>
      <c r="S134" s="60" t="n">
        <f aca="false">O134*1.092</f>
        <v>5071509147.432</v>
      </c>
      <c r="T134" s="60" t="n">
        <f aca="false">P134*1.092</f>
        <v>0</v>
      </c>
      <c r="U134" s="61" t="n">
        <f aca="false">Q134*1.092</f>
        <v>7603817835.432</v>
      </c>
      <c r="V134" s="58" t="n">
        <v>2651441000</v>
      </c>
      <c r="W134" s="58"/>
      <c r="X134" s="58"/>
      <c r="Y134" s="63" t="n">
        <f aca="false">V134+W134+X134</f>
        <v>2651441000</v>
      </c>
    </row>
    <row r="135" customFormat="false" ht="16.4" hidden="false" customHeight="false" outlineLevel="0" collapsed="false">
      <c r="A135" s="64"/>
      <c r="B135" s="65"/>
      <c r="C135" s="74" t="s">
        <v>278</v>
      </c>
      <c r="D135" s="75" t="s">
        <v>279</v>
      </c>
      <c r="E135" s="75"/>
      <c r="F135" s="57" t="n">
        <v>2785600000</v>
      </c>
      <c r="G135" s="58" t="n">
        <v>551929943</v>
      </c>
      <c r="H135" s="58"/>
      <c r="I135" s="58" t="n">
        <v>3337529943</v>
      </c>
      <c r="J135" s="59"/>
      <c r="K135" s="60"/>
      <c r="L135" s="60"/>
      <c r="M135" s="61" t="n">
        <f aca="false">J135+K135+L135</f>
        <v>0</v>
      </c>
      <c r="N135" s="57" t="n">
        <f aca="false">F135+J135</f>
        <v>2785600000</v>
      </c>
      <c r="O135" s="58" t="n">
        <f aca="false">G135+K135</f>
        <v>551929943</v>
      </c>
      <c r="P135" s="58" t="n">
        <f aca="false">L135+H135</f>
        <v>0</v>
      </c>
      <c r="Q135" s="58" t="n">
        <f aca="false">I135+M135</f>
        <v>3337529943</v>
      </c>
      <c r="R135" s="59" t="n">
        <f aca="false">N135*1.092</f>
        <v>3041875200</v>
      </c>
      <c r="S135" s="60" t="n">
        <f aca="false">O135*1.092</f>
        <v>602707497.756</v>
      </c>
      <c r="T135" s="60" t="n">
        <f aca="false">P135*1.092</f>
        <v>0</v>
      </c>
      <c r="U135" s="61" t="n">
        <f aca="false">Q135*1.092</f>
        <v>3644582697.756</v>
      </c>
      <c r="V135" s="58" t="n">
        <v>3183319000</v>
      </c>
      <c r="W135" s="58"/>
      <c r="X135" s="58"/>
      <c r="Y135" s="63" t="n">
        <f aca="false">V135+W135+X135</f>
        <v>3183319000</v>
      </c>
    </row>
    <row r="136" customFormat="false" ht="16.4" hidden="false" customHeight="false" outlineLevel="0" collapsed="false">
      <c r="A136" s="64"/>
      <c r="B136" s="65"/>
      <c r="C136" s="74" t="s">
        <v>280</v>
      </c>
      <c r="D136" s="75" t="s">
        <v>281</v>
      </c>
      <c r="E136" s="75"/>
      <c r="F136" s="57" t="n">
        <v>2779017000</v>
      </c>
      <c r="G136" s="58"/>
      <c r="H136" s="58"/>
      <c r="I136" s="58" t="n">
        <v>2779017000</v>
      </c>
      <c r="J136" s="59"/>
      <c r="K136" s="60"/>
      <c r="L136" s="60"/>
      <c r="M136" s="61" t="n">
        <f aca="false">J136+K136+L136</f>
        <v>0</v>
      </c>
      <c r="N136" s="57" t="n">
        <f aca="false">F136+J136</f>
        <v>2779017000</v>
      </c>
      <c r="O136" s="58" t="n">
        <f aca="false">G136+K136</f>
        <v>0</v>
      </c>
      <c r="P136" s="58" t="n">
        <f aca="false">L136+H136</f>
        <v>0</v>
      </c>
      <c r="Q136" s="58" t="n">
        <f aca="false">I136+M136</f>
        <v>2779017000</v>
      </c>
      <c r="R136" s="59" t="n">
        <f aca="false">N136*1.092</f>
        <v>3034686564</v>
      </c>
      <c r="S136" s="60" t="n">
        <f aca="false">O136*1.092</f>
        <v>0</v>
      </c>
      <c r="T136" s="60" t="n">
        <f aca="false">P136*1.092</f>
        <v>0</v>
      </c>
      <c r="U136" s="61" t="n">
        <f aca="false">Q136*1.092</f>
        <v>3034686564</v>
      </c>
      <c r="V136" s="58" t="n">
        <v>3178416000</v>
      </c>
      <c r="W136" s="58"/>
      <c r="X136" s="58"/>
      <c r="Y136" s="63" t="n">
        <f aca="false">V136+W136+X136</f>
        <v>3178416000</v>
      </c>
    </row>
    <row r="137" customFormat="false" ht="16.4" hidden="false" customHeight="false" outlineLevel="0" collapsed="false">
      <c r="A137" s="64"/>
      <c r="B137" s="65"/>
      <c r="C137" s="74" t="s">
        <v>282</v>
      </c>
      <c r="D137" s="75" t="s">
        <v>283</v>
      </c>
      <c r="E137" s="75"/>
      <c r="F137" s="57" t="n">
        <v>4183300000</v>
      </c>
      <c r="G137" s="58" t="n">
        <v>2648764088</v>
      </c>
      <c r="H137" s="58"/>
      <c r="I137" s="58" t="n">
        <v>6832064088</v>
      </c>
      <c r="J137" s="59"/>
      <c r="K137" s="60"/>
      <c r="L137" s="60"/>
      <c r="M137" s="61" t="n">
        <f aca="false">J137+K137+L137</f>
        <v>0</v>
      </c>
      <c r="N137" s="57" t="n">
        <f aca="false">F137+J137</f>
        <v>4183300000</v>
      </c>
      <c r="O137" s="58" t="n">
        <f aca="false">G137+K137</f>
        <v>2648764088</v>
      </c>
      <c r="P137" s="58" t="n">
        <f aca="false">L137+H137</f>
        <v>0</v>
      </c>
      <c r="Q137" s="58" t="n">
        <f aca="false">I137+M137</f>
        <v>6832064088</v>
      </c>
      <c r="R137" s="59" t="n">
        <f aca="false">N137*1.092</f>
        <v>4568163600</v>
      </c>
      <c r="S137" s="60" t="n">
        <f aca="false">O137*1.092</f>
        <v>2892450384.096</v>
      </c>
      <c r="T137" s="60" t="n">
        <f aca="false">P137*1.092</f>
        <v>0</v>
      </c>
      <c r="U137" s="61" t="n">
        <f aca="false">Q137*1.092</f>
        <v>7460613984.096</v>
      </c>
      <c r="V137" s="58" t="n">
        <v>4794182000</v>
      </c>
      <c r="W137" s="58"/>
      <c r="X137" s="58"/>
      <c r="Y137" s="63" t="n">
        <f aca="false">V137+W137+X137</f>
        <v>4794182000</v>
      </c>
    </row>
    <row r="138" customFormat="false" ht="16.4" hidden="false" customHeight="false" outlineLevel="0" collapsed="false">
      <c r="A138" s="64"/>
      <c r="B138" s="65"/>
      <c r="C138" s="74" t="s">
        <v>284</v>
      </c>
      <c r="D138" s="75" t="s">
        <v>285</v>
      </c>
      <c r="E138" s="75"/>
      <c r="F138" s="57" t="n">
        <v>4011300000</v>
      </c>
      <c r="G138" s="58"/>
      <c r="H138" s="58" t="n">
        <v>1900594103</v>
      </c>
      <c r="I138" s="58" t="n">
        <v>5911894103</v>
      </c>
      <c r="J138" s="59"/>
      <c r="K138" s="60"/>
      <c r="L138" s="60"/>
      <c r="M138" s="61" t="n">
        <f aca="false">J138+K138+L138</f>
        <v>0</v>
      </c>
      <c r="N138" s="57" t="n">
        <f aca="false">F138+J138</f>
        <v>4011300000</v>
      </c>
      <c r="O138" s="58" t="n">
        <f aca="false">G138+K138</f>
        <v>0</v>
      </c>
      <c r="P138" s="58" t="n">
        <f aca="false">L138+H138</f>
        <v>1900594103</v>
      </c>
      <c r="Q138" s="58" t="n">
        <f aca="false">I138+M138</f>
        <v>5911894103</v>
      </c>
      <c r="R138" s="59" t="n">
        <f aca="false">N138*1.092</f>
        <v>4380339600</v>
      </c>
      <c r="S138" s="60" t="n">
        <f aca="false">O138*1.092</f>
        <v>0</v>
      </c>
      <c r="T138" s="60" t="n">
        <f aca="false">P138*1.092</f>
        <v>2075448760.476</v>
      </c>
      <c r="U138" s="61" t="n">
        <f aca="false">Q138*1.092</f>
        <v>6455788360.476</v>
      </c>
      <c r="V138" s="58" t="n">
        <v>4577093000</v>
      </c>
      <c r="W138" s="58"/>
      <c r="X138" s="58"/>
      <c r="Y138" s="63" t="n">
        <f aca="false">V138+W138+X138</f>
        <v>4577093000</v>
      </c>
    </row>
    <row r="139" customFormat="false" ht="16.4" hidden="false" customHeight="false" outlineLevel="0" collapsed="false">
      <c r="A139" s="64"/>
      <c r="B139" s="65"/>
      <c r="C139" s="74" t="s">
        <v>286</v>
      </c>
      <c r="D139" s="75" t="s">
        <v>287</v>
      </c>
      <c r="E139" s="75"/>
      <c r="F139" s="57" t="n">
        <v>3175000000</v>
      </c>
      <c r="G139" s="58" t="n">
        <v>516190110</v>
      </c>
      <c r="H139" s="58"/>
      <c r="I139" s="58" t="n">
        <v>3691190110</v>
      </c>
      <c r="J139" s="59"/>
      <c r="K139" s="60"/>
      <c r="L139" s="60"/>
      <c r="M139" s="61" t="n">
        <f aca="false">J139+K139+L139</f>
        <v>0</v>
      </c>
      <c r="N139" s="57" t="n">
        <f aca="false">F139+J139</f>
        <v>3175000000</v>
      </c>
      <c r="O139" s="58" t="n">
        <f aca="false">G139+K139</f>
        <v>516190110</v>
      </c>
      <c r="P139" s="58" t="n">
        <f aca="false">L139+H139</f>
        <v>0</v>
      </c>
      <c r="Q139" s="58" t="n">
        <f aca="false">I139+M139</f>
        <v>3691190110</v>
      </c>
      <c r="R139" s="59" t="n">
        <f aca="false">N139*1.092</f>
        <v>3467100000</v>
      </c>
      <c r="S139" s="60" t="n">
        <f aca="false">O139*1.092</f>
        <v>563679600.12</v>
      </c>
      <c r="T139" s="60" t="n">
        <f aca="false">P139*1.092</f>
        <v>0</v>
      </c>
      <c r="U139" s="61" t="n">
        <f aca="false">Q139*1.092</f>
        <v>4030779600.12</v>
      </c>
      <c r="V139" s="58" t="n">
        <v>3636106600</v>
      </c>
      <c r="W139" s="58"/>
      <c r="X139" s="58"/>
      <c r="Y139" s="63" t="n">
        <f aca="false">V139+W139+X139</f>
        <v>3636106600</v>
      </c>
    </row>
    <row r="140" customFormat="false" ht="16.4" hidden="false" customHeight="false" outlineLevel="0" collapsed="false">
      <c r="A140" s="64"/>
      <c r="B140" s="65"/>
      <c r="C140" s="74" t="s">
        <v>288</v>
      </c>
      <c r="D140" s="75" t="s">
        <v>289</v>
      </c>
      <c r="E140" s="75"/>
      <c r="F140" s="57" t="n">
        <v>6289000000</v>
      </c>
      <c r="G140" s="58" t="n">
        <v>330726656</v>
      </c>
      <c r="H140" s="58"/>
      <c r="I140" s="58" t="n">
        <v>6619726656</v>
      </c>
      <c r="J140" s="59"/>
      <c r="K140" s="60"/>
      <c r="L140" s="60"/>
      <c r="M140" s="61" t="n">
        <f aca="false">J140+K140+L140</f>
        <v>0</v>
      </c>
      <c r="N140" s="57" t="n">
        <f aca="false">F140+J140</f>
        <v>6289000000</v>
      </c>
      <c r="O140" s="58" t="n">
        <f aca="false">G140+K140</f>
        <v>330726656</v>
      </c>
      <c r="P140" s="58" t="n">
        <f aca="false">L140+H140</f>
        <v>0</v>
      </c>
      <c r="Q140" s="58" t="n">
        <f aca="false">I140+M140</f>
        <v>6619726656</v>
      </c>
      <c r="R140" s="59" t="n">
        <f aca="false">N140*1.092</f>
        <v>6867588000</v>
      </c>
      <c r="S140" s="60" t="n">
        <f aca="false">O140*1.092</f>
        <v>361153508.352</v>
      </c>
      <c r="T140" s="60" t="n">
        <f aca="false">P140*1.092</f>
        <v>0</v>
      </c>
      <c r="U140" s="61" t="n">
        <f aca="false">Q140*1.092</f>
        <v>7228741508.352</v>
      </c>
      <c r="V140" s="58" t="n">
        <v>7207747000</v>
      </c>
      <c r="W140" s="58"/>
      <c r="X140" s="58"/>
      <c r="Y140" s="63" t="n">
        <f aca="false">V140+W140+X140</f>
        <v>7207747000</v>
      </c>
    </row>
    <row r="141" customFormat="false" ht="16.4" hidden="false" customHeight="false" outlineLevel="0" collapsed="false">
      <c r="A141" s="64"/>
      <c r="B141" s="65"/>
      <c r="C141" s="74" t="s">
        <v>290</v>
      </c>
      <c r="D141" s="75" t="s">
        <v>291</v>
      </c>
      <c r="E141" s="75"/>
      <c r="F141" s="57" t="n">
        <v>5245026400</v>
      </c>
      <c r="G141" s="58" t="n">
        <v>99377873</v>
      </c>
      <c r="H141" s="58"/>
      <c r="I141" s="58" t="n">
        <v>5344404273</v>
      </c>
      <c r="J141" s="59"/>
      <c r="K141" s="60"/>
      <c r="L141" s="60"/>
      <c r="M141" s="61" t="n">
        <f aca="false">J141+K141+L141</f>
        <v>0</v>
      </c>
      <c r="N141" s="57" t="n">
        <f aca="false">F141+J141</f>
        <v>5245026400</v>
      </c>
      <c r="O141" s="58" t="n">
        <f aca="false">G141+K141</f>
        <v>99377873</v>
      </c>
      <c r="P141" s="58" t="n">
        <f aca="false">L141+H141</f>
        <v>0</v>
      </c>
      <c r="Q141" s="58" t="n">
        <f aca="false">I141+M141</f>
        <v>5344404273</v>
      </c>
      <c r="R141" s="59" t="n">
        <f aca="false">N141*1.092</f>
        <v>5727568828.8</v>
      </c>
      <c r="S141" s="60" t="n">
        <f aca="false">O141*1.092</f>
        <v>108520637.316</v>
      </c>
      <c r="T141" s="60" t="n">
        <f aca="false">P141*1.092</f>
        <v>0</v>
      </c>
      <c r="U141" s="61" t="n">
        <f aca="false">Q141*1.092</f>
        <v>5836089466.116</v>
      </c>
      <c r="V141" s="58" t="n">
        <v>6007037000</v>
      </c>
      <c r="W141" s="58"/>
      <c r="X141" s="58"/>
      <c r="Y141" s="63" t="n">
        <f aca="false">V141+W141+X141</f>
        <v>6007037000</v>
      </c>
    </row>
    <row r="142" customFormat="false" ht="31.3" hidden="false" customHeight="false" outlineLevel="0" collapsed="false">
      <c r="A142" s="64"/>
      <c r="B142" s="65"/>
      <c r="C142" s="74" t="s">
        <v>292</v>
      </c>
      <c r="D142" s="75" t="s">
        <v>293</v>
      </c>
      <c r="E142" s="75"/>
      <c r="F142" s="57" t="n">
        <v>2458500000</v>
      </c>
      <c r="G142" s="58" t="n">
        <v>538082962</v>
      </c>
      <c r="H142" s="58"/>
      <c r="I142" s="58" t="n">
        <v>2996582962</v>
      </c>
      <c r="J142" s="59"/>
      <c r="K142" s="60"/>
      <c r="L142" s="60"/>
      <c r="M142" s="61" t="n">
        <f aca="false">J142+K142+L142</f>
        <v>0</v>
      </c>
      <c r="N142" s="57" t="n">
        <f aca="false">F142+J142</f>
        <v>2458500000</v>
      </c>
      <c r="O142" s="58" t="n">
        <f aca="false">G142+K142</f>
        <v>538082962</v>
      </c>
      <c r="P142" s="58" t="n">
        <f aca="false">L142+H142</f>
        <v>0</v>
      </c>
      <c r="Q142" s="58" t="n">
        <f aca="false">I142+M142</f>
        <v>2996582962</v>
      </c>
      <c r="R142" s="59" t="n">
        <f aca="false">N142*1.092</f>
        <v>2684682000</v>
      </c>
      <c r="S142" s="60" t="n">
        <f aca="false">O142*1.092</f>
        <v>587586594.504</v>
      </c>
      <c r="T142" s="60" t="n">
        <f aca="false">P142*1.092</f>
        <v>0</v>
      </c>
      <c r="U142" s="61" t="n">
        <f aca="false">Q142*1.092</f>
        <v>3272268594.504</v>
      </c>
      <c r="V142" s="58" t="n">
        <v>2793461000</v>
      </c>
      <c r="W142" s="58"/>
      <c r="X142" s="58"/>
      <c r="Y142" s="63" t="n">
        <f aca="false">V142+W142+X142</f>
        <v>2793461000</v>
      </c>
    </row>
    <row r="143" customFormat="false" ht="31.3" hidden="false" customHeight="false" outlineLevel="0" collapsed="false">
      <c r="A143" s="64"/>
      <c r="B143" s="65"/>
      <c r="C143" s="74" t="s">
        <v>294</v>
      </c>
      <c r="D143" s="75" t="s">
        <v>295</v>
      </c>
      <c r="E143" s="75"/>
      <c r="F143" s="57" t="n">
        <v>2562000000</v>
      </c>
      <c r="G143" s="58" t="n">
        <v>193913662</v>
      </c>
      <c r="H143" s="58"/>
      <c r="I143" s="58" t="n">
        <v>2755913662</v>
      </c>
      <c r="J143" s="59"/>
      <c r="K143" s="60"/>
      <c r="L143" s="60"/>
      <c r="M143" s="61" t="n">
        <f aca="false">J143+K143+L143</f>
        <v>0</v>
      </c>
      <c r="N143" s="57" t="n">
        <f aca="false">F143+J143</f>
        <v>2562000000</v>
      </c>
      <c r="O143" s="58" t="n">
        <f aca="false">G143+K143</f>
        <v>193913662</v>
      </c>
      <c r="P143" s="58" t="n">
        <f aca="false">L143+H143</f>
        <v>0</v>
      </c>
      <c r="Q143" s="58" t="n">
        <f aca="false">I143+M143</f>
        <v>2755913662</v>
      </c>
      <c r="R143" s="59" t="n">
        <f aca="false">N143*1.092</f>
        <v>2797704000</v>
      </c>
      <c r="S143" s="60" t="n">
        <f aca="false">O143*1.092</f>
        <v>211753718.904</v>
      </c>
      <c r="T143" s="60" t="n">
        <f aca="false">P143*1.092</f>
        <v>0</v>
      </c>
      <c r="U143" s="61" t="n">
        <f aca="false">Q143*1.092</f>
        <v>3009457718.904</v>
      </c>
      <c r="V143" s="58" t="n">
        <v>2934836400</v>
      </c>
      <c r="W143" s="58"/>
      <c r="X143" s="58"/>
      <c r="Y143" s="63" t="n">
        <f aca="false">V143+W143+X143</f>
        <v>2934836400</v>
      </c>
    </row>
    <row r="144" customFormat="false" ht="31.3" hidden="false" customHeight="false" outlineLevel="0" collapsed="false">
      <c r="A144" s="64"/>
      <c r="B144" s="65"/>
      <c r="C144" s="74" t="s">
        <v>296</v>
      </c>
      <c r="D144" s="75" t="s">
        <v>297</v>
      </c>
      <c r="E144" s="75"/>
      <c r="F144" s="57" t="n">
        <v>2515000000</v>
      </c>
      <c r="G144" s="58"/>
      <c r="H144" s="58"/>
      <c r="I144" s="58" t="n">
        <v>2515000000</v>
      </c>
      <c r="J144" s="59"/>
      <c r="K144" s="60"/>
      <c r="L144" s="60"/>
      <c r="M144" s="61" t="n">
        <f aca="false">J144+K144+L144</f>
        <v>0</v>
      </c>
      <c r="N144" s="57" t="n">
        <f aca="false">F144+J144</f>
        <v>2515000000</v>
      </c>
      <c r="O144" s="58" t="n">
        <f aca="false">G144+K144</f>
        <v>0</v>
      </c>
      <c r="P144" s="58" t="n">
        <f aca="false">L144+H144</f>
        <v>0</v>
      </c>
      <c r="Q144" s="58" t="n">
        <f aca="false">I144+M144</f>
        <v>2515000000</v>
      </c>
      <c r="R144" s="59" t="n">
        <f aca="false">N144*1.092</f>
        <v>2746380000</v>
      </c>
      <c r="S144" s="60" t="n">
        <f aca="false">O144*1.092</f>
        <v>0</v>
      </c>
      <c r="T144" s="60" t="n">
        <f aca="false">P144*1.092</f>
        <v>0</v>
      </c>
      <c r="U144" s="61" t="n">
        <f aca="false">Q144*1.092</f>
        <v>2746380000</v>
      </c>
      <c r="V144" s="58" t="n">
        <v>2871191000</v>
      </c>
      <c r="W144" s="58"/>
      <c r="X144" s="58"/>
      <c r="Y144" s="63" t="n">
        <f aca="false">V144+W144+X144</f>
        <v>2871191000</v>
      </c>
    </row>
    <row r="145" customFormat="false" ht="31.3" hidden="false" customHeight="false" outlineLevel="0" collapsed="false">
      <c r="A145" s="64"/>
      <c r="B145" s="65"/>
      <c r="C145" s="74" t="s">
        <v>298</v>
      </c>
      <c r="D145" s="75" t="s">
        <v>299</v>
      </c>
      <c r="E145" s="75"/>
      <c r="F145" s="57" t="n">
        <v>2729000000</v>
      </c>
      <c r="G145" s="58"/>
      <c r="H145" s="58"/>
      <c r="I145" s="58" t="n">
        <v>2729000000</v>
      </c>
      <c r="J145" s="59"/>
      <c r="K145" s="60"/>
      <c r="L145" s="60"/>
      <c r="M145" s="61" t="n">
        <f aca="false">J145+K145+L145</f>
        <v>0</v>
      </c>
      <c r="N145" s="57" t="n">
        <f aca="false">F145+J145</f>
        <v>2729000000</v>
      </c>
      <c r="O145" s="58" t="n">
        <f aca="false">G145+K145</f>
        <v>0</v>
      </c>
      <c r="P145" s="58" t="n">
        <f aca="false">L145+H145</f>
        <v>0</v>
      </c>
      <c r="Q145" s="58" t="n">
        <f aca="false">I145+M145</f>
        <v>2729000000</v>
      </c>
      <c r="R145" s="59" t="n">
        <f aca="false">N145*1.092</f>
        <v>2980068000</v>
      </c>
      <c r="S145" s="60" t="n">
        <f aca="false">O145*1.092</f>
        <v>0</v>
      </c>
      <c r="T145" s="60" t="n">
        <f aca="false">P145*1.092</f>
        <v>0</v>
      </c>
      <c r="U145" s="61" t="n">
        <f aca="false">Q145*1.092</f>
        <v>2980068000</v>
      </c>
      <c r="V145" s="58" t="n">
        <v>3119807000</v>
      </c>
      <c r="W145" s="58"/>
      <c r="X145" s="58"/>
      <c r="Y145" s="63" t="n">
        <f aca="false">V145+W145+X145</f>
        <v>3119807000</v>
      </c>
    </row>
    <row r="146" customFormat="false" ht="31.3" hidden="false" customHeight="false" outlineLevel="0" collapsed="false">
      <c r="A146" s="64"/>
      <c r="B146" s="65"/>
      <c r="C146" s="74" t="s">
        <v>300</v>
      </c>
      <c r="D146" s="75" t="s">
        <v>301</v>
      </c>
      <c r="E146" s="75"/>
      <c r="F146" s="57" t="n">
        <v>2469540920</v>
      </c>
      <c r="G146" s="58" t="n">
        <v>38034986</v>
      </c>
      <c r="H146" s="58"/>
      <c r="I146" s="58" t="n">
        <v>2507575906</v>
      </c>
      <c r="J146" s="59"/>
      <c r="K146" s="60"/>
      <c r="L146" s="60"/>
      <c r="M146" s="61" t="n">
        <f aca="false">J146+K146+L146</f>
        <v>0</v>
      </c>
      <c r="N146" s="57" t="n">
        <f aca="false">F146+J146</f>
        <v>2469540920</v>
      </c>
      <c r="O146" s="58" t="n">
        <f aca="false">G146+K146</f>
        <v>38034986</v>
      </c>
      <c r="P146" s="58" t="n">
        <f aca="false">L146+H146</f>
        <v>0</v>
      </c>
      <c r="Q146" s="58" t="n">
        <f aca="false">I146+M146</f>
        <v>2507575906</v>
      </c>
      <c r="R146" s="59" t="n">
        <f aca="false">N146*1.092</f>
        <v>2696738684.64</v>
      </c>
      <c r="S146" s="60" t="n">
        <f aca="false">O146*1.092</f>
        <v>41534204.712</v>
      </c>
      <c r="T146" s="60" t="n">
        <f aca="false">P146*1.092</f>
        <v>0</v>
      </c>
      <c r="U146" s="61" t="n">
        <f aca="false">Q146*1.092</f>
        <v>2738272889.352</v>
      </c>
      <c r="V146" s="58" t="n">
        <v>2820811000</v>
      </c>
      <c r="W146" s="58"/>
      <c r="X146" s="58"/>
      <c r="Y146" s="63" t="n">
        <f aca="false">V146+W146+X146</f>
        <v>2820811000</v>
      </c>
    </row>
    <row r="147" customFormat="false" ht="16.4" hidden="false" customHeight="false" outlineLevel="0" collapsed="false">
      <c r="A147" s="64"/>
      <c r="B147" s="65"/>
      <c r="C147" s="74" t="s">
        <v>302</v>
      </c>
      <c r="D147" s="75" t="s">
        <v>303</v>
      </c>
      <c r="E147" s="75"/>
      <c r="F147" s="57" t="n">
        <v>2330000000</v>
      </c>
      <c r="G147" s="58" t="n">
        <v>107621743</v>
      </c>
      <c r="H147" s="58"/>
      <c r="I147" s="58" t="n">
        <v>2437621743</v>
      </c>
      <c r="J147" s="59"/>
      <c r="K147" s="60"/>
      <c r="L147" s="60"/>
      <c r="M147" s="61" t="n">
        <f aca="false">J147+K147+L147</f>
        <v>0</v>
      </c>
      <c r="N147" s="57" t="n">
        <f aca="false">F147+J147</f>
        <v>2330000000</v>
      </c>
      <c r="O147" s="58" t="n">
        <f aca="false">G147+K147</f>
        <v>107621743</v>
      </c>
      <c r="P147" s="58" t="n">
        <f aca="false">L147+H147</f>
        <v>0</v>
      </c>
      <c r="Q147" s="58" t="n">
        <f aca="false">I147+M147</f>
        <v>2437621743</v>
      </c>
      <c r="R147" s="59" t="n">
        <f aca="false">N147*1.092</f>
        <v>2544360000</v>
      </c>
      <c r="S147" s="60" t="n">
        <f aca="false">O147*1.092</f>
        <v>117522943.356</v>
      </c>
      <c r="T147" s="60" t="n">
        <f aca="false">P147*1.092</f>
        <v>0</v>
      </c>
      <c r="U147" s="61" t="n">
        <f aca="false">Q147*1.092</f>
        <v>2661882943.356</v>
      </c>
      <c r="V147" s="58" t="n">
        <v>2666473000</v>
      </c>
      <c r="W147" s="58"/>
      <c r="X147" s="58"/>
      <c r="Y147" s="63" t="n">
        <f aca="false">V147+W147+X147</f>
        <v>2666473000</v>
      </c>
    </row>
    <row r="148" customFormat="false" ht="16.4" hidden="false" customHeight="false" outlineLevel="0" collapsed="false">
      <c r="A148" s="64"/>
      <c r="B148" s="65"/>
      <c r="C148" s="74" t="s">
        <v>304</v>
      </c>
      <c r="D148" s="75" t="s">
        <v>305</v>
      </c>
      <c r="E148" s="75"/>
      <c r="F148" s="57" t="n">
        <v>2731000000</v>
      </c>
      <c r="G148" s="58"/>
      <c r="H148" s="58" t="n">
        <v>11987095610</v>
      </c>
      <c r="I148" s="58" t="n">
        <v>14718095610</v>
      </c>
      <c r="J148" s="59"/>
      <c r="K148" s="60"/>
      <c r="L148" s="60"/>
      <c r="M148" s="61" t="n">
        <f aca="false">J148+K148+L148</f>
        <v>0</v>
      </c>
      <c r="N148" s="57" t="n">
        <f aca="false">F148+J148</f>
        <v>2731000000</v>
      </c>
      <c r="O148" s="58" t="n">
        <f aca="false">G148+K148</f>
        <v>0</v>
      </c>
      <c r="P148" s="58" t="n">
        <f aca="false">L148+H148</f>
        <v>11987095610</v>
      </c>
      <c r="Q148" s="58" t="n">
        <f aca="false">I148+M148</f>
        <v>14718095610</v>
      </c>
      <c r="R148" s="59" t="n">
        <f aca="false">N148*1.092</f>
        <v>2982252000</v>
      </c>
      <c r="S148" s="60" t="n">
        <f aca="false">O148*1.092</f>
        <v>0</v>
      </c>
      <c r="T148" s="60" t="n">
        <f aca="false">P148*1.092</f>
        <v>13089908406.12</v>
      </c>
      <c r="U148" s="61" t="n">
        <f aca="false">Q148*1.092</f>
        <v>16072160406.12</v>
      </c>
      <c r="V148" s="58" t="n">
        <v>3121254400</v>
      </c>
      <c r="W148" s="58"/>
      <c r="X148" s="58"/>
      <c r="Y148" s="63" t="n">
        <f aca="false">V148+W148+X148</f>
        <v>3121254400</v>
      </c>
    </row>
    <row r="149" customFormat="false" ht="16.4" hidden="false" customHeight="false" outlineLevel="0" collapsed="false">
      <c r="A149" s="64"/>
      <c r="B149" s="65"/>
      <c r="C149" s="74" t="s">
        <v>306</v>
      </c>
      <c r="D149" s="75" t="s">
        <v>307</v>
      </c>
      <c r="E149" s="75"/>
      <c r="F149" s="57" t="n">
        <v>2582137000</v>
      </c>
      <c r="G149" s="58" t="n">
        <v>263760071</v>
      </c>
      <c r="H149" s="58"/>
      <c r="I149" s="58" t="n">
        <v>2845897071</v>
      </c>
      <c r="J149" s="59"/>
      <c r="K149" s="60"/>
      <c r="L149" s="60"/>
      <c r="M149" s="61" t="n">
        <f aca="false">J149+K149+L149</f>
        <v>0</v>
      </c>
      <c r="N149" s="57" t="n">
        <f aca="false">F149+J149</f>
        <v>2582137000</v>
      </c>
      <c r="O149" s="58" t="n">
        <f aca="false">G149+K149</f>
        <v>263760071</v>
      </c>
      <c r="P149" s="58" t="n">
        <f aca="false">L149+H149</f>
        <v>0</v>
      </c>
      <c r="Q149" s="58" t="n">
        <f aca="false">I149+M149</f>
        <v>2845897071</v>
      </c>
      <c r="R149" s="59" t="n">
        <f aca="false">N149*1.092</f>
        <v>2819693604</v>
      </c>
      <c r="S149" s="60" t="n">
        <f aca="false">O149*1.092</f>
        <v>288025997.532</v>
      </c>
      <c r="T149" s="60" t="n">
        <f aca="false">P149*1.092</f>
        <v>0</v>
      </c>
      <c r="U149" s="61" t="n">
        <f aca="false">Q149*1.092</f>
        <v>3107719601.532</v>
      </c>
      <c r="V149" s="58" t="n">
        <v>2957485000</v>
      </c>
      <c r="W149" s="58"/>
      <c r="X149" s="58"/>
      <c r="Y149" s="63" t="n">
        <f aca="false">V149+W149+X149</f>
        <v>2957485000</v>
      </c>
    </row>
    <row r="150" customFormat="false" ht="16.4" hidden="false" customHeight="false" outlineLevel="0" collapsed="false">
      <c r="A150" s="64"/>
      <c r="B150" s="65"/>
      <c r="C150" s="74" t="s">
        <v>308</v>
      </c>
      <c r="D150" s="75" t="s">
        <v>309</v>
      </c>
      <c r="E150" s="75"/>
      <c r="F150" s="57" t="n">
        <v>2822000000</v>
      </c>
      <c r="G150" s="58" t="n">
        <v>6542584567</v>
      </c>
      <c r="H150" s="58"/>
      <c r="I150" s="58" t="n">
        <v>9364584567</v>
      </c>
      <c r="J150" s="59"/>
      <c r="K150" s="60"/>
      <c r="L150" s="60"/>
      <c r="M150" s="61" t="n">
        <f aca="false">J150+K150+L150</f>
        <v>0</v>
      </c>
      <c r="N150" s="57" t="n">
        <f aca="false">F150+J150</f>
        <v>2822000000</v>
      </c>
      <c r="O150" s="58" t="n">
        <f aca="false">G150+K150</f>
        <v>6542584567</v>
      </c>
      <c r="P150" s="58" t="n">
        <f aca="false">L150+H150</f>
        <v>0</v>
      </c>
      <c r="Q150" s="58" t="n">
        <f aca="false">I150+M150</f>
        <v>9364584567</v>
      </c>
      <c r="R150" s="59" t="n">
        <f aca="false">N150*1.092</f>
        <v>3081624000</v>
      </c>
      <c r="S150" s="60" t="n">
        <f aca="false">O150*1.092</f>
        <v>7144502347.164</v>
      </c>
      <c r="T150" s="60" t="n">
        <f aca="false">P150*1.092</f>
        <v>0</v>
      </c>
      <c r="U150" s="61" t="n">
        <f aca="false">Q150*1.092</f>
        <v>10226126347.164</v>
      </c>
      <c r="V150" s="58" t="n">
        <v>3233550400</v>
      </c>
      <c r="W150" s="58"/>
      <c r="X150" s="58"/>
      <c r="Y150" s="63" t="n">
        <f aca="false">V150+W150+X150</f>
        <v>3233550400</v>
      </c>
    </row>
    <row r="151" customFormat="false" ht="16.4" hidden="false" customHeight="false" outlineLevel="0" collapsed="false">
      <c r="A151" s="64"/>
      <c r="B151" s="65"/>
      <c r="C151" s="74" t="s">
        <v>310</v>
      </c>
      <c r="D151" s="75" t="s">
        <v>311</v>
      </c>
      <c r="E151" s="75"/>
      <c r="F151" s="57" t="n">
        <v>2210571200</v>
      </c>
      <c r="G151" s="58"/>
      <c r="H151" s="58"/>
      <c r="I151" s="58" t="n">
        <v>2210571200</v>
      </c>
      <c r="J151" s="59"/>
      <c r="K151" s="60"/>
      <c r="L151" s="60"/>
      <c r="M151" s="61" t="n">
        <f aca="false">J151+K151+L151</f>
        <v>0</v>
      </c>
      <c r="N151" s="57" t="n">
        <f aca="false">F151+J151</f>
        <v>2210571200</v>
      </c>
      <c r="O151" s="58" t="n">
        <f aca="false">G151+K151</f>
        <v>0</v>
      </c>
      <c r="P151" s="58" t="n">
        <f aca="false">L151+H151</f>
        <v>0</v>
      </c>
      <c r="Q151" s="58" t="n">
        <f aca="false">I151+M151</f>
        <v>2210571200</v>
      </c>
      <c r="R151" s="59" t="n">
        <f aca="false">N151*1.092</f>
        <v>2413943750.4</v>
      </c>
      <c r="S151" s="60" t="n">
        <f aca="false">O151*1.092</f>
        <v>0</v>
      </c>
      <c r="T151" s="60" t="n">
        <f aca="false">P151*1.092</f>
        <v>0</v>
      </c>
      <c r="U151" s="61" t="n">
        <f aca="false">Q151*1.092</f>
        <v>2413943750.4</v>
      </c>
      <c r="V151" s="58" t="n">
        <v>2533175000</v>
      </c>
      <c r="W151" s="58"/>
      <c r="X151" s="58"/>
      <c r="Y151" s="63" t="n">
        <f aca="false">V151+W151+X151</f>
        <v>2533175000</v>
      </c>
    </row>
    <row r="152" customFormat="false" ht="16.4" hidden="false" customHeight="false" outlineLevel="0" collapsed="false">
      <c r="A152" s="64"/>
      <c r="B152" s="65"/>
      <c r="C152" s="74" t="s">
        <v>312</v>
      </c>
      <c r="D152" s="75" t="s">
        <v>313</v>
      </c>
      <c r="E152" s="75"/>
      <c r="F152" s="57" t="n">
        <v>2502900000</v>
      </c>
      <c r="G152" s="58" t="n">
        <v>1335666786</v>
      </c>
      <c r="H152" s="58"/>
      <c r="I152" s="58" t="n">
        <v>3838566786</v>
      </c>
      <c r="J152" s="59"/>
      <c r="K152" s="60"/>
      <c r="L152" s="60"/>
      <c r="M152" s="61" t="n">
        <f aca="false">J152+K152+L152</f>
        <v>0</v>
      </c>
      <c r="N152" s="57" t="n">
        <f aca="false">F152+J152</f>
        <v>2502900000</v>
      </c>
      <c r="O152" s="58" t="n">
        <f aca="false">G152+K152</f>
        <v>1335666786</v>
      </c>
      <c r="P152" s="58" t="n">
        <f aca="false">L152+H152</f>
        <v>0</v>
      </c>
      <c r="Q152" s="58" t="n">
        <f aca="false">I152+M152</f>
        <v>3838566786</v>
      </c>
      <c r="R152" s="59" t="n">
        <f aca="false">N152*1.092</f>
        <v>2733166800</v>
      </c>
      <c r="S152" s="60" t="n">
        <f aca="false">O152*1.092</f>
        <v>1458548130.312</v>
      </c>
      <c r="T152" s="60" t="n">
        <f aca="false">P152*1.092</f>
        <v>0</v>
      </c>
      <c r="U152" s="61" t="n">
        <f aca="false">Q152*1.092</f>
        <v>4191714930.312</v>
      </c>
      <c r="V152" s="58" t="n">
        <v>2862736000</v>
      </c>
      <c r="W152" s="58"/>
      <c r="X152" s="58"/>
      <c r="Y152" s="63" t="n">
        <f aca="false">V152+W152+X152</f>
        <v>2862736000</v>
      </c>
    </row>
    <row r="153" customFormat="false" ht="16.4" hidden="false" customHeight="false" outlineLevel="0" collapsed="false">
      <c r="A153" s="64"/>
      <c r="B153" s="65"/>
      <c r="C153" s="74" t="s">
        <v>314</v>
      </c>
      <c r="D153" s="75" t="s">
        <v>315</v>
      </c>
      <c r="E153" s="75"/>
      <c r="F153" s="57" t="n">
        <v>2479000000</v>
      </c>
      <c r="G153" s="58" t="n">
        <v>732565586</v>
      </c>
      <c r="H153" s="58"/>
      <c r="I153" s="58" t="n">
        <v>3211565586</v>
      </c>
      <c r="J153" s="59"/>
      <c r="K153" s="60"/>
      <c r="L153" s="60"/>
      <c r="M153" s="61" t="n">
        <f aca="false">J153+K153+L153</f>
        <v>0</v>
      </c>
      <c r="N153" s="57" t="n">
        <f aca="false">F153+J153</f>
        <v>2479000000</v>
      </c>
      <c r="O153" s="58" t="n">
        <f aca="false">G153+K153</f>
        <v>732565586</v>
      </c>
      <c r="P153" s="58" t="n">
        <f aca="false">L153+H153</f>
        <v>0</v>
      </c>
      <c r="Q153" s="58" t="n">
        <f aca="false">I153+M153</f>
        <v>3211565586</v>
      </c>
      <c r="R153" s="59" t="n">
        <f aca="false">N153*1.092</f>
        <v>2707068000</v>
      </c>
      <c r="S153" s="60" t="n">
        <f aca="false">O153*1.092</f>
        <v>799961619.912</v>
      </c>
      <c r="T153" s="60" t="n">
        <f aca="false">P153*1.092</f>
        <v>0</v>
      </c>
      <c r="U153" s="61" t="n">
        <f aca="false">Q153*1.092</f>
        <v>3507029619.912</v>
      </c>
      <c r="V153" s="58" t="n">
        <v>2836299600</v>
      </c>
      <c r="W153" s="58"/>
      <c r="X153" s="58"/>
      <c r="Y153" s="63" t="n">
        <f aca="false">V153+W153+X153</f>
        <v>2836299600</v>
      </c>
    </row>
    <row r="154" customFormat="false" ht="16.4" hidden="false" customHeight="false" outlineLevel="0" collapsed="false">
      <c r="A154" s="64"/>
      <c r="B154" s="65"/>
      <c r="C154" s="74" t="s">
        <v>316</v>
      </c>
      <c r="D154" s="75" t="s">
        <v>317</v>
      </c>
      <c r="E154" s="75"/>
      <c r="F154" s="57" t="n">
        <v>2417000000</v>
      </c>
      <c r="G154" s="58"/>
      <c r="H154" s="58"/>
      <c r="I154" s="58" t="n">
        <v>2417000000</v>
      </c>
      <c r="J154" s="59"/>
      <c r="K154" s="60"/>
      <c r="L154" s="60"/>
      <c r="M154" s="61" t="n">
        <f aca="false">J154+K154+L154</f>
        <v>0</v>
      </c>
      <c r="N154" s="57" t="n">
        <f aca="false">F154+J154</f>
        <v>2417000000</v>
      </c>
      <c r="O154" s="58" t="n">
        <f aca="false">G154+K154</f>
        <v>0</v>
      </c>
      <c r="P154" s="58" t="n">
        <f aca="false">L154+H154</f>
        <v>0</v>
      </c>
      <c r="Q154" s="58" t="n">
        <f aca="false">I154+M154</f>
        <v>2417000000</v>
      </c>
      <c r="R154" s="59" t="n">
        <f aca="false">N154*1.092</f>
        <v>2639364000</v>
      </c>
      <c r="S154" s="60" t="n">
        <f aca="false">O154*1.092</f>
        <v>0</v>
      </c>
      <c r="T154" s="60" t="n">
        <f aca="false">P154*1.092</f>
        <v>0</v>
      </c>
      <c r="U154" s="61" t="n">
        <f aca="false">Q154*1.092</f>
        <v>2639364000</v>
      </c>
      <c r="V154" s="58" t="n">
        <v>2901405200</v>
      </c>
      <c r="W154" s="58"/>
      <c r="X154" s="58"/>
      <c r="Y154" s="63" t="n">
        <f aca="false">V154+W154+X154</f>
        <v>2901405200</v>
      </c>
    </row>
    <row r="155" customFormat="false" ht="16.4" hidden="false" customHeight="false" outlineLevel="0" collapsed="false">
      <c r="A155" s="64"/>
      <c r="B155" s="65"/>
      <c r="C155" s="74" t="s">
        <v>318</v>
      </c>
      <c r="D155" s="75" t="s">
        <v>319</v>
      </c>
      <c r="E155" s="75"/>
      <c r="F155" s="57" t="n">
        <v>840575000</v>
      </c>
      <c r="G155" s="58"/>
      <c r="H155" s="58"/>
      <c r="I155" s="58" t="n">
        <v>840575000</v>
      </c>
      <c r="J155" s="59"/>
      <c r="K155" s="60"/>
      <c r="L155" s="60"/>
      <c r="M155" s="61" t="n">
        <f aca="false">J155+K155+L155</f>
        <v>0</v>
      </c>
      <c r="N155" s="57" t="n">
        <f aca="false">F155+J155</f>
        <v>840575000</v>
      </c>
      <c r="O155" s="58" t="n">
        <f aca="false">G155+K155</f>
        <v>0</v>
      </c>
      <c r="P155" s="58" t="n">
        <f aca="false">L155+H155</f>
        <v>0</v>
      </c>
      <c r="Q155" s="58" t="n">
        <f aca="false">I155+M155</f>
        <v>840575000</v>
      </c>
      <c r="R155" s="59" t="n">
        <f aca="false">N155*1.092</f>
        <v>917907900</v>
      </c>
      <c r="S155" s="60" t="n">
        <f aca="false">O155*1.092</f>
        <v>0</v>
      </c>
      <c r="T155" s="60" t="n">
        <f aca="false">P155*1.092</f>
        <v>0</v>
      </c>
      <c r="U155" s="61" t="n">
        <f aca="false">Q155*1.092</f>
        <v>917907900</v>
      </c>
      <c r="V155" s="58" t="n">
        <v>947219000</v>
      </c>
      <c r="W155" s="58"/>
      <c r="X155" s="58"/>
      <c r="Y155" s="63" t="n">
        <f aca="false">V155+W155+X155</f>
        <v>947219000</v>
      </c>
    </row>
    <row r="156" customFormat="false" ht="16.4" hidden="false" customHeight="false" outlineLevel="0" collapsed="false">
      <c r="A156" s="64"/>
      <c r="B156" s="65"/>
      <c r="C156" s="74" t="s">
        <v>320</v>
      </c>
      <c r="D156" s="75" t="s">
        <v>321</v>
      </c>
      <c r="E156" s="75"/>
      <c r="F156" s="57" t="n">
        <v>2684429500</v>
      </c>
      <c r="G156" s="58" t="n">
        <v>506088289</v>
      </c>
      <c r="H156" s="58"/>
      <c r="I156" s="58" t="n">
        <v>3190517789</v>
      </c>
      <c r="J156" s="59"/>
      <c r="K156" s="60"/>
      <c r="L156" s="60"/>
      <c r="M156" s="61" t="n">
        <f aca="false">J156+K156+L156</f>
        <v>0</v>
      </c>
      <c r="N156" s="57" t="n">
        <f aca="false">F156+J156</f>
        <v>2684429500</v>
      </c>
      <c r="O156" s="58" t="n">
        <f aca="false">G156+K156</f>
        <v>506088289</v>
      </c>
      <c r="P156" s="58" t="n">
        <f aca="false">L156+H156</f>
        <v>0</v>
      </c>
      <c r="Q156" s="58" t="n">
        <f aca="false">I156+M156</f>
        <v>3190517789</v>
      </c>
      <c r="R156" s="59" t="n">
        <f aca="false">N156*1.092</f>
        <v>2931397014</v>
      </c>
      <c r="S156" s="60" t="n">
        <f aca="false">O156*1.092</f>
        <v>552648411.588</v>
      </c>
      <c r="T156" s="60" t="n">
        <f aca="false">P156*1.092</f>
        <v>0</v>
      </c>
      <c r="U156" s="61" t="n">
        <f aca="false">Q156*1.092</f>
        <v>3484045425.588</v>
      </c>
      <c r="V156" s="58" t="n">
        <v>3072722000</v>
      </c>
      <c r="W156" s="58"/>
      <c r="X156" s="58"/>
      <c r="Y156" s="63" t="n">
        <f aca="false">V156+W156+X156</f>
        <v>3072722000</v>
      </c>
    </row>
    <row r="157" customFormat="false" ht="16.4" hidden="false" customHeight="false" outlineLevel="0" collapsed="false">
      <c r="A157" s="53"/>
      <c r="B157" s="54"/>
      <c r="C157" s="55" t="s">
        <v>322</v>
      </c>
      <c r="D157" s="56" t="s">
        <v>323</v>
      </c>
      <c r="E157" s="56"/>
      <c r="F157" s="57" t="n">
        <v>2921000000</v>
      </c>
      <c r="G157" s="58"/>
      <c r="H157" s="58"/>
      <c r="I157" s="58" t="n">
        <v>2921000000</v>
      </c>
      <c r="J157" s="59"/>
      <c r="K157" s="60"/>
      <c r="L157" s="60"/>
      <c r="M157" s="61" t="n">
        <f aca="false">J157+K157+L157</f>
        <v>0</v>
      </c>
      <c r="N157" s="57" t="n">
        <f aca="false">F157+J157</f>
        <v>2921000000</v>
      </c>
      <c r="O157" s="58" t="n">
        <f aca="false">G157+K157</f>
        <v>0</v>
      </c>
      <c r="P157" s="58" t="n">
        <f aca="false">L157+H157</f>
        <v>0</v>
      </c>
      <c r="Q157" s="58" t="n">
        <f aca="false">I157+M157</f>
        <v>2921000000</v>
      </c>
      <c r="R157" s="59" t="n">
        <f aca="false">N157*1.092</f>
        <v>3189732000</v>
      </c>
      <c r="S157" s="60" t="n">
        <f aca="false">O157*1.092</f>
        <v>0</v>
      </c>
      <c r="T157" s="60" t="n">
        <f aca="false">P157*1.092</f>
        <v>0</v>
      </c>
      <c r="U157" s="61" t="n">
        <f aca="false">Q157*1.092</f>
        <v>3189732000</v>
      </c>
      <c r="V157" s="58" t="n">
        <v>3344486600</v>
      </c>
      <c r="W157" s="58"/>
      <c r="X157" s="58"/>
      <c r="Y157" s="63" t="n">
        <f aca="false">V157+W157+X157</f>
        <v>3344486600</v>
      </c>
    </row>
    <row r="158" s="73" customFormat="true" ht="17.9" hidden="false" customHeight="false" outlineLevel="0" collapsed="false">
      <c r="A158" s="64" t="s">
        <v>324</v>
      </c>
      <c r="B158" s="65" t="s">
        <v>325</v>
      </c>
      <c r="C158" s="66"/>
      <c r="D158" s="67"/>
      <c r="E158" s="67"/>
      <c r="F158" s="76" t="n">
        <f aca="false">SUM(F159:F162)</f>
        <v>266932123779</v>
      </c>
      <c r="G158" s="76" t="n">
        <f aca="false">SUM(G159:G162)</f>
        <v>0</v>
      </c>
      <c r="H158" s="76" t="n">
        <f aca="false">SUM(H159:H162)</f>
        <v>434644431861</v>
      </c>
      <c r="I158" s="76" t="n">
        <f aca="false">SUM(I159:I162)</f>
        <v>701576555640</v>
      </c>
      <c r="J158" s="77" t="n">
        <f aca="false">SUM(J159:J162)</f>
        <v>30000000000</v>
      </c>
      <c r="K158" s="78" t="n">
        <f aca="false">SUM(K159:K162)</f>
        <v>0</v>
      </c>
      <c r="L158" s="78" t="n">
        <f aca="false">SUM(L159:L162)</f>
        <v>70000000000</v>
      </c>
      <c r="M158" s="79" t="n">
        <f aca="false">SUM(M159:M162)</f>
        <v>100000000000</v>
      </c>
      <c r="N158" s="80" t="n">
        <f aca="false">SUM(N159:N162)</f>
        <v>296932123779</v>
      </c>
      <c r="O158" s="76" t="n">
        <f aca="false">SUM(O159:O162)</f>
        <v>0</v>
      </c>
      <c r="P158" s="76" t="n">
        <f aca="false">SUM(P159:P162)</f>
        <v>504644431861</v>
      </c>
      <c r="Q158" s="76" t="n">
        <f aca="false">SUM(Q159:Q162)</f>
        <v>801576555640</v>
      </c>
      <c r="R158" s="68" t="n">
        <f aca="false">N158*1.092</f>
        <v>324249879166.668</v>
      </c>
      <c r="S158" s="69" t="n">
        <f aca="false">O158*1.092</f>
        <v>0</v>
      </c>
      <c r="T158" s="69" t="n">
        <f aca="false">P158*1.092</f>
        <v>551071719592.212</v>
      </c>
      <c r="U158" s="70" t="n">
        <f aca="false">Q158*1.092</f>
        <v>875321598758.88</v>
      </c>
      <c r="V158" s="76" t="n">
        <f aca="false">SUM(V159:V162)</f>
        <v>320845488088</v>
      </c>
      <c r="W158" s="76" t="n">
        <f aca="false">SUM(W159:W162)</f>
        <v>0</v>
      </c>
      <c r="X158" s="76" t="n">
        <f aca="false">SUM(X159:X162)</f>
        <v>1150532474611</v>
      </c>
      <c r="Y158" s="81" t="n">
        <f aca="false">SUM(Y159:Y162)</f>
        <v>1471377962699</v>
      </c>
      <c r="Z158" s="4"/>
    </row>
    <row r="159" customFormat="false" ht="16.4" hidden="false" customHeight="false" outlineLevel="0" collapsed="false">
      <c r="A159" s="64"/>
      <c r="B159" s="65"/>
      <c r="C159" s="74" t="s">
        <v>326</v>
      </c>
      <c r="D159" s="75" t="s">
        <v>327</v>
      </c>
      <c r="E159" s="75"/>
      <c r="F159" s="57" t="n">
        <v>228924476670</v>
      </c>
      <c r="G159" s="58"/>
      <c r="H159" s="58" t="n">
        <v>393591654576</v>
      </c>
      <c r="I159" s="58" t="n">
        <v>622516131246</v>
      </c>
      <c r="J159" s="59" t="n">
        <v>30000000000</v>
      </c>
      <c r="K159" s="60"/>
      <c r="L159" s="60" t="n">
        <v>70000000000</v>
      </c>
      <c r="M159" s="61" t="n">
        <f aca="false">J159+K159+L159</f>
        <v>100000000000</v>
      </c>
      <c r="N159" s="57" t="n">
        <f aca="false">F159+J159</f>
        <v>258924476670</v>
      </c>
      <c r="O159" s="58" t="n">
        <f aca="false">G159+K159</f>
        <v>0</v>
      </c>
      <c r="P159" s="58" t="n">
        <f aca="false">L159+H159</f>
        <v>463591654576</v>
      </c>
      <c r="Q159" s="58" t="n">
        <f aca="false">I159+M159</f>
        <v>722516131246</v>
      </c>
      <c r="R159" s="59" t="n">
        <f aca="false">N159*1.092</f>
        <v>282745528523.64</v>
      </c>
      <c r="S159" s="60" t="n">
        <f aca="false">O159*1.092</f>
        <v>0</v>
      </c>
      <c r="T159" s="60" t="n">
        <f aca="false">P159*1.092</f>
        <v>506242086796.992</v>
      </c>
      <c r="U159" s="61" t="n">
        <f aca="false">Q159*1.092</f>
        <v>788987615320.632</v>
      </c>
      <c r="V159" s="58" t="n">
        <v>275788951374</v>
      </c>
      <c r="W159" s="58"/>
      <c r="X159" s="58" t="n">
        <v>1070349474028</v>
      </c>
      <c r="Y159" s="63" t="n">
        <f aca="false">V159+W159+X159</f>
        <v>1346138425402</v>
      </c>
      <c r="Z159" s="73"/>
    </row>
    <row r="160" customFormat="false" ht="16.4" hidden="false" customHeight="false" outlineLevel="0" collapsed="false">
      <c r="A160" s="64"/>
      <c r="B160" s="65"/>
      <c r="C160" s="74" t="s">
        <v>328</v>
      </c>
      <c r="D160" s="75" t="s">
        <v>329</v>
      </c>
      <c r="E160" s="75"/>
      <c r="F160" s="57" t="n">
        <v>16555965158</v>
      </c>
      <c r="G160" s="58"/>
      <c r="H160" s="58" t="n">
        <v>11313625049</v>
      </c>
      <c r="I160" s="58" t="n">
        <v>27869590207</v>
      </c>
      <c r="J160" s="59"/>
      <c r="K160" s="60"/>
      <c r="L160" s="60"/>
      <c r="M160" s="61" t="n">
        <f aca="false">J160+K160+L160</f>
        <v>0</v>
      </c>
      <c r="N160" s="57" t="n">
        <f aca="false">F160+J160</f>
        <v>16555965158</v>
      </c>
      <c r="O160" s="58" t="n">
        <f aca="false">G160+K160</f>
        <v>0</v>
      </c>
      <c r="P160" s="58" t="n">
        <f aca="false">L160+H160</f>
        <v>11313625049</v>
      </c>
      <c r="Q160" s="58" t="n">
        <f aca="false">I160+M160</f>
        <v>27869590207</v>
      </c>
      <c r="R160" s="59" t="n">
        <f aca="false">N160*1.092</f>
        <v>18079113952.536</v>
      </c>
      <c r="S160" s="60" t="n">
        <f aca="false">O160*1.092</f>
        <v>0</v>
      </c>
      <c r="T160" s="60" t="n">
        <f aca="false">P160*1.092</f>
        <v>12354478553.508</v>
      </c>
      <c r="U160" s="61" t="n">
        <f aca="false">Q160*1.092</f>
        <v>30433592506.044</v>
      </c>
      <c r="V160" s="58" t="n">
        <v>19262322669</v>
      </c>
      <c r="W160" s="58"/>
      <c r="X160" s="58" t="n">
        <v>34975575012</v>
      </c>
      <c r="Y160" s="63" t="n">
        <f aca="false">V160+W160+X160</f>
        <v>54237897681</v>
      </c>
    </row>
    <row r="161" customFormat="false" ht="16.4" hidden="false" customHeight="false" outlineLevel="0" collapsed="false">
      <c r="A161" s="64"/>
      <c r="B161" s="65"/>
      <c r="C161" s="74" t="s">
        <v>330</v>
      </c>
      <c r="D161" s="75" t="s">
        <v>331</v>
      </c>
      <c r="E161" s="75"/>
      <c r="F161" s="57" t="n">
        <v>12038204294</v>
      </c>
      <c r="G161" s="58"/>
      <c r="H161" s="58" t="n">
        <v>24087125430</v>
      </c>
      <c r="I161" s="58" t="n">
        <v>36125329724</v>
      </c>
      <c r="J161" s="59"/>
      <c r="K161" s="60"/>
      <c r="L161" s="60"/>
      <c r="M161" s="61" t="n">
        <f aca="false">J161+K161+L161</f>
        <v>0</v>
      </c>
      <c r="N161" s="57" t="n">
        <f aca="false">F161+J161</f>
        <v>12038204294</v>
      </c>
      <c r="O161" s="58" t="n">
        <f aca="false">G161+K161</f>
        <v>0</v>
      </c>
      <c r="P161" s="58" t="n">
        <f aca="false">L161+H161</f>
        <v>24087125430</v>
      </c>
      <c r="Q161" s="58" t="n">
        <f aca="false">I161+M161</f>
        <v>36125329724</v>
      </c>
      <c r="R161" s="59" t="n">
        <f aca="false">N161*1.092</f>
        <v>13145719089.048</v>
      </c>
      <c r="S161" s="60" t="n">
        <f aca="false">O161*1.092</f>
        <v>0</v>
      </c>
      <c r="T161" s="60" t="n">
        <f aca="false">P161*1.092</f>
        <v>26303140969.56</v>
      </c>
      <c r="U161" s="61" t="n">
        <f aca="false">Q161*1.092</f>
        <v>39448860058.608</v>
      </c>
      <c r="V161" s="58" t="n">
        <v>14775103480</v>
      </c>
      <c r="W161" s="58"/>
      <c r="X161" s="58" t="n">
        <v>31247421056</v>
      </c>
      <c r="Y161" s="63" t="n">
        <f aca="false">V161+W161+X161</f>
        <v>46022524536</v>
      </c>
    </row>
    <row r="162" customFormat="false" ht="16.4" hidden="false" customHeight="false" outlineLevel="0" collapsed="false">
      <c r="A162" s="53"/>
      <c r="B162" s="54"/>
      <c r="C162" s="55" t="s">
        <v>332</v>
      </c>
      <c r="D162" s="56" t="s">
        <v>333</v>
      </c>
      <c r="E162" s="56"/>
      <c r="F162" s="57" t="n">
        <v>9413477657</v>
      </c>
      <c r="G162" s="58"/>
      <c r="H162" s="58" t="n">
        <v>5652026806</v>
      </c>
      <c r="I162" s="58" t="n">
        <v>15065504463</v>
      </c>
      <c r="J162" s="59"/>
      <c r="K162" s="60"/>
      <c r="L162" s="60"/>
      <c r="M162" s="61" t="n">
        <f aca="false">J162+K162+L162</f>
        <v>0</v>
      </c>
      <c r="N162" s="57" t="n">
        <f aca="false">F162+J162</f>
        <v>9413477657</v>
      </c>
      <c r="O162" s="58" t="n">
        <f aca="false">G162+K162</f>
        <v>0</v>
      </c>
      <c r="P162" s="58" t="n">
        <f aca="false">L162+H162</f>
        <v>5652026806</v>
      </c>
      <c r="Q162" s="58" t="n">
        <f aca="false">I162+M162</f>
        <v>15065504463</v>
      </c>
      <c r="R162" s="59" t="n">
        <f aca="false">N162*1.092</f>
        <v>10279517601.444</v>
      </c>
      <c r="S162" s="60" t="n">
        <f aca="false">O162*1.092</f>
        <v>0</v>
      </c>
      <c r="T162" s="60" t="n">
        <f aca="false">P162*1.092</f>
        <v>6172013272.152</v>
      </c>
      <c r="U162" s="61" t="n">
        <f aca="false">Q162*1.092</f>
        <v>16451530873.596</v>
      </c>
      <c r="V162" s="58" t="n">
        <v>11019110565</v>
      </c>
      <c r="W162" s="58"/>
      <c r="X162" s="58" t="n">
        <v>13960004515</v>
      </c>
      <c r="Y162" s="63" t="n">
        <f aca="false">V162+W162+X162</f>
        <v>24979115080</v>
      </c>
    </row>
    <row r="163" s="73" customFormat="true" ht="17.9" hidden="false" customHeight="false" outlineLevel="0" collapsed="false">
      <c r="A163" s="64" t="s">
        <v>334</v>
      </c>
      <c r="B163" s="65" t="s">
        <v>335</v>
      </c>
      <c r="C163" s="66"/>
      <c r="D163" s="67"/>
      <c r="E163" s="67"/>
      <c r="F163" s="76" t="n">
        <f aca="false">SUM(F164)</f>
        <v>41012176000</v>
      </c>
      <c r="G163" s="76" t="n">
        <f aca="false">SUM(G164)</f>
        <v>40637565</v>
      </c>
      <c r="H163" s="76" t="n">
        <f aca="false">SUM(H164)</f>
        <v>12443711749</v>
      </c>
      <c r="I163" s="76" t="n">
        <f aca="false">SUM(I164)</f>
        <v>53496525314</v>
      </c>
      <c r="J163" s="77" t="n">
        <f aca="false">SUM(J164)</f>
        <v>0</v>
      </c>
      <c r="K163" s="78" t="n">
        <f aca="false">SUM(K164)</f>
        <v>0</v>
      </c>
      <c r="L163" s="78" t="n">
        <f aca="false">SUM(L164)</f>
        <v>0</v>
      </c>
      <c r="M163" s="79" t="n">
        <f aca="false">SUM(M164)</f>
        <v>0</v>
      </c>
      <c r="N163" s="80" t="n">
        <f aca="false">SUM(N164)</f>
        <v>41012176000</v>
      </c>
      <c r="O163" s="76" t="n">
        <f aca="false">SUM(O164)</f>
        <v>40637565</v>
      </c>
      <c r="P163" s="76" t="n">
        <f aca="false">SUM(P164)</f>
        <v>12443711749</v>
      </c>
      <c r="Q163" s="76" t="n">
        <f aca="false">SUM(Q164)</f>
        <v>53496525314</v>
      </c>
      <c r="R163" s="68" t="n">
        <f aca="false">N163*1.092</f>
        <v>44785296192</v>
      </c>
      <c r="S163" s="69" t="n">
        <f aca="false">O163*1.092</f>
        <v>44376220.98</v>
      </c>
      <c r="T163" s="69" t="n">
        <f aca="false">P163*1.092</f>
        <v>13588533229.908</v>
      </c>
      <c r="U163" s="70" t="n">
        <f aca="false">Q163*1.092</f>
        <v>58418205642.888</v>
      </c>
      <c r="V163" s="76" t="n">
        <f aca="false">SUM(V164)</f>
        <v>46252000000</v>
      </c>
      <c r="W163" s="76" t="n">
        <f aca="false">SUM(W164)</f>
        <v>0</v>
      </c>
      <c r="X163" s="76" t="n">
        <f aca="false">SUM(X164)</f>
        <v>13103000000</v>
      </c>
      <c r="Y163" s="81" t="n">
        <f aca="false">SUM(Y164)</f>
        <v>59355000000</v>
      </c>
      <c r="Z163" s="4"/>
    </row>
    <row r="164" customFormat="false" ht="17.25" hidden="false" customHeight="false" outlineLevel="0" collapsed="false">
      <c r="A164" s="53"/>
      <c r="B164" s="54"/>
      <c r="C164" s="55" t="s">
        <v>336</v>
      </c>
      <c r="D164" s="56" t="s">
        <v>337</v>
      </c>
      <c r="E164" s="56"/>
      <c r="F164" s="57" t="n">
        <v>41012176000</v>
      </c>
      <c r="G164" s="58" t="n">
        <v>40637565</v>
      </c>
      <c r="H164" s="58" t="n">
        <v>12443711749</v>
      </c>
      <c r="I164" s="58" t="n">
        <v>53496525314</v>
      </c>
      <c r="J164" s="59"/>
      <c r="K164" s="60"/>
      <c r="L164" s="60"/>
      <c r="M164" s="61" t="n">
        <f aca="false">J164+K164+L164</f>
        <v>0</v>
      </c>
      <c r="N164" s="57" t="n">
        <f aca="false">F164+J164</f>
        <v>41012176000</v>
      </c>
      <c r="O164" s="58" t="n">
        <f aca="false">G164+K164</f>
        <v>40637565</v>
      </c>
      <c r="P164" s="58" t="n">
        <f aca="false">L164+H164</f>
        <v>12443711749</v>
      </c>
      <c r="Q164" s="58" t="n">
        <f aca="false">I164+M164</f>
        <v>53496525314</v>
      </c>
      <c r="R164" s="59" t="n">
        <f aca="false">N164*1.092</f>
        <v>44785296192</v>
      </c>
      <c r="S164" s="60" t="n">
        <f aca="false">O164*1.092</f>
        <v>44376220.98</v>
      </c>
      <c r="T164" s="60" t="n">
        <f aca="false">P164*1.092</f>
        <v>13588533229.908</v>
      </c>
      <c r="U164" s="61" t="n">
        <f aca="false">Q164*1.092</f>
        <v>58418205642.888</v>
      </c>
      <c r="V164" s="58" t="n">
        <v>46252000000</v>
      </c>
      <c r="W164" s="58"/>
      <c r="X164" s="58" t="n">
        <v>13103000000</v>
      </c>
      <c r="Y164" s="63" t="n">
        <f aca="false">V164+W164+X164</f>
        <v>59355000000</v>
      </c>
      <c r="Z164" s="73"/>
    </row>
    <row r="165" s="73" customFormat="true" ht="17.9" hidden="false" customHeight="false" outlineLevel="0" collapsed="false">
      <c r="A165" s="84" t="s">
        <v>338</v>
      </c>
      <c r="B165" s="85" t="s">
        <v>339</v>
      </c>
      <c r="C165" s="86"/>
      <c r="D165" s="87"/>
      <c r="E165" s="87"/>
      <c r="F165" s="76" t="n">
        <f aca="false">SUM(F166:F170)</f>
        <v>724150325736</v>
      </c>
      <c r="G165" s="76" t="n">
        <f aca="false">SUM(G166:G170)</f>
        <v>3310946282</v>
      </c>
      <c r="H165" s="76" t="n">
        <f aca="false">SUM(H166:H170)</f>
        <v>512364091341</v>
      </c>
      <c r="I165" s="76" t="n">
        <f aca="false">SUM(I166:I170)</f>
        <v>1239825363359</v>
      </c>
      <c r="J165" s="77" t="n">
        <f aca="false">SUM(J166:J170)</f>
        <v>32368259000</v>
      </c>
      <c r="K165" s="78" t="n">
        <f aca="false">SUM(K166:K170)</f>
        <v>0</v>
      </c>
      <c r="L165" s="78" t="n">
        <f aca="false">SUM(L166:L170)</f>
        <v>137250000000</v>
      </c>
      <c r="M165" s="79" t="n">
        <f aca="false">SUM(M166:M170)</f>
        <v>169618259000</v>
      </c>
      <c r="N165" s="80" t="n">
        <f aca="false">SUM(N166:N170)</f>
        <v>756518584736</v>
      </c>
      <c r="O165" s="76" t="n">
        <f aca="false">SUM(O166:O170)</f>
        <v>3310946282</v>
      </c>
      <c r="P165" s="76" t="n">
        <f aca="false">SUM(P166:P170)</f>
        <v>649614091341</v>
      </c>
      <c r="Q165" s="76" t="n">
        <f aca="false">SUM(Q166:Q170)</f>
        <v>1409443622359</v>
      </c>
      <c r="R165" s="68" t="n">
        <f aca="false">N165*1.092</f>
        <v>826118294531.712</v>
      </c>
      <c r="S165" s="69" t="n">
        <f aca="false">O165*1.092</f>
        <v>3615553339.944</v>
      </c>
      <c r="T165" s="69" t="n">
        <f aca="false">P165*1.092</f>
        <v>709378587744.372</v>
      </c>
      <c r="U165" s="70" t="n">
        <f aca="false">Q165*1.092</f>
        <v>1539112435616.03</v>
      </c>
      <c r="V165" s="76" t="n">
        <f aca="false">SUM(V166:V170)</f>
        <v>1060931812110</v>
      </c>
      <c r="W165" s="76" t="n">
        <f aca="false">SUM(W166:W170)</f>
        <v>0</v>
      </c>
      <c r="X165" s="76" t="n">
        <f aca="false">SUM(X166:X170)</f>
        <v>400215758847</v>
      </c>
      <c r="Y165" s="81" t="n">
        <f aca="false">SUM(Y166:Y170)</f>
        <v>1461147570957</v>
      </c>
      <c r="Z165" s="4"/>
    </row>
    <row r="166" customFormat="false" ht="16.4" hidden="false" customHeight="false" outlineLevel="0" collapsed="false">
      <c r="A166" s="64"/>
      <c r="B166" s="65"/>
      <c r="C166" s="74" t="s">
        <v>340</v>
      </c>
      <c r="D166" s="75" t="s">
        <v>341</v>
      </c>
      <c r="E166" s="75"/>
      <c r="F166" s="57" t="n">
        <v>409808042000</v>
      </c>
      <c r="G166" s="58" t="n">
        <v>1015261019</v>
      </c>
      <c r="H166" s="58" t="n">
        <v>310330230533</v>
      </c>
      <c r="I166" s="58" t="n">
        <v>721153533552</v>
      </c>
      <c r="J166" s="59" t="n">
        <v>23000000000</v>
      </c>
      <c r="K166" s="60"/>
      <c r="L166" s="60" t="n">
        <v>137250000000</v>
      </c>
      <c r="M166" s="61" t="n">
        <f aca="false">J166+K166+L166</f>
        <v>160250000000</v>
      </c>
      <c r="N166" s="57" t="n">
        <f aca="false">F166+J166</f>
        <v>432808042000</v>
      </c>
      <c r="O166" s="58" t="n">
        <f aca="false">G166+K166</f>
        <v>1015261019</v>
      </c>
      <c r="P166" s="58" t="n">
        <f aca="false">L166+H166</f>
        <v>447580230533</v>
      </c>
      <c r="Q166" s="58" t="n">
        <f aca="false">I166+M166</f>
        <v>881403533552</v>
      </c>
      <c r="R166" s="59" t="n">
        <f aca="false">N166*1.092</f>
        <v>472626381864</v>
      </c>
      <c r="S166" s="60" t="n">
        <f aca="false">O166*1.092</f>
        <v>1108665032.748</v>
      </c>
      <c r="T166" s="60" t="n">
        <f aca="false">P166*1.092</f>
        <v>488757611742.036</v>
      </c>
      <c r="U166" s="61" t="n">
        <f aca="false">Q166*1.092</f>
        <v>962492658638.784</v>
      </c>
      <c r="V166" s="58" t="n">
        <v>681394930000</v>
      </c>
      <c r="W166" s="58"/>
      <c r="X166" s="58" t="n">
        <v>228146286350</v>
      </c>
      <c r="Y166" s="63" t="n">
        <f aca="false">V166+W166+X166</f>
        <v>909541216350</v>
      </c>
      <c r="Z166" s="73"/>
    </row>
    <row r="167" customFormat="false" ht="16.4" hidden="false" customHeight="false" outlineLevel="0" collapsed="false">
      <c r="A167" s="64"/>
      <c r="B167" s="65"/>
      <c r="C167" s="74" t="s">
        <v>342</v>
      </c>
      <c r="D167" s="75" t="s">
        <v>343</v>
      </c>
      <c r="E167" s="75"/>
      <c r="F167" s="57" t="n">
        <v>152672563832</v>
      </c>
      <c r="G167" s="58" t="n">
        <v>404702587</v>
      </c>
      <c r="H167" s="58" t="n">
        <v>29877992196</v>
      </c>
      <c r="I167" s="58" t="n">
        <v>182955258615</v>
      </c>
      <c r="J167" s="59" t="n">
        <v>4763842000</v>
      </c>
      <c r="K167" s="60"/>
      <c r="L167" s="60"/>
      <c r="M167" s="61" t="n">
        <f aca="false">J167+K167+L167</f>
        <v>4763842000</v>
      </c>
      <c r="N167" s="57" t="n">
        <f aca="false">F167+J167</f>
        <v>157436405832</v>
      </c>
      <c r="O167" s="58" t="n">
        <f aca="false">G167+K167</f>
        <v>404702587</v>
      </c>
      <c r="P167" s="58" t="n">
        <f aca="false">L167+H167</f>
        <v>29877992196</v>
      </c>
      <c r="Q167" s="58" t="n">
        <f aca="false">I167+M167</f>
        <v>187719100615</v>
      </c>
      <c r="R167" s="59" t="n">
        <f aca="false">N167*1.092</f>
        <v>171920555168.544</v>
      </c>
      <c r="S167" s="60" t="n">
        <f aca="false">O167*1.092</f>
        <v>441935225.004</v>
      </c>
      <c r="T167" s="60" t="n">
        <f aca="false">P167*1.092</f>
        <v>32626767478.032</v>
      </c>
      <c r="U167" s="61" t="n">
        <f aca="false">Q167*1.092</f>
        <v>204989257871.58</v>
      </c>
      <c r="V167" s="58" t="n">
        <v>166200097000</v>
      </c>
      <c r="W167" s="58"/>
      <c r="X167" s="58" t="n">
        <v>32309457632</v>
      </c>
      <c r="Y167" s="63" t="n">
        <f aca="false">V167+W167+X167</f>
        <v>198509554632</v>
      </c>
    </row>
    <row r="168" customFormat="false" ht="16.4" hidden="false" customHeight="false" outlineLevel="0" collapsed="false">
      <c r="A168" s="64"/>
      <c r="B168" s="65"/>
      <c r="C168" s="74" t="s">
        <v>344</v>
      </c>
      <c r="D168" s="75" t="s">
        <v>345</v>
      </c>
      <c r="E168" s="75"/>
      <c r="F168" s="57" t="n">
        <v>134793888000</v>
      </c>
      <c r="G168" s="58" t="n">
        <v>1654025235</v>
      </c>
      <c r="H168" s="58" t="n">
        <v>146704377581</v>
      </c>
      <c r="I168" s="58" t="n">
        <v>283152290816</v>
      </c>
      <c r="J168" s="59" t="n">
        <v>4434417000</v>
      </c>
      <c r="K168" s="60"/>
      <c r="L168" s="60"/>
      <c r="M168" s="61" t="n">
        <f aca="false">J168+K168+L168</f>
        <v>4434417000</v>
      </c>
      <c r="N168" s="57" t="n">
        <f aca="false">F168+J168</f>
        <v>139228305000</v>
      </c>
      <c r="O168" s="58" t="n">
        <f aca="false">G168+K168</f>
        <v>1654025235</v>
      </c>
      <c r="P168" s="58" t="n">
        <f aca="false">L168+H168</f>
        <v>146704377581</v>
      </c>
      <c r="Q168" s="58" t="n">
        <f aca="false">I168+M168</f>
        <v>287586707816</v>
      </c>
      <c r="R168" s="59" t="n">
        <f aca="false">N168*1.092</f>
        <v>152037309060</v>
      </c>
      <c r="S168" s="60" t="n">
        <f aca="false">O168*1.092</f>
        <v>1806195556.62</v>
      </c>
      <c r="T168" s="60" t="n">
        <f aca="false">P168*1.092</f>
        <v>160201180318.452</v>
      </c>
      <c r="U168" s="61" t="n">
        <f aca="false">Q168*1.092</f>
        <v>314044684935.072</v>
      </c>
      <c r="V168" s="58" t="n">
        <v>182998712110</v>
      </c>
      <c r="W168" s="58"/>
      <c r="X168" s="58" t="n">
        <v>110124446000</v>
      </c>
      <c r="Y168" s="63" t="n">
        <f aca="false">V168+W168+X168</f>
        <v>293123158110</v>
      </c>
    </row>
    <row r="169" customFormat="false" ht="16.4" hidden="false" customHeight="false" outlineLevel="0" collapsed="false">
      <c r="A169" s="64"/>
      <c r="B169" s="65"/>
      <c r="C169" s="74" t="s">
        <v>346</v>
      </c>
      <c r="D169" s="75" t="s">
        <v>347</v>
      </c>
      <c r="E169" s="75"/>
      <c r="F169" s="57" t="n">
        <v>7539834904</v>
      </c>
      <c r="G169" s="58" t="n">
        <v>232029342</v>
      </c>
      <c r="H169" s="58" t="n">
        <v>5900989957</v>
      </c>
      <c r="I169" s="58" t="n">
        <v>13672854203</v>
      </c>
      <c r="J169" s="59" t="n">
        <v>170000000</v>
      </c>
      <c r="K169" s="60"/>
      <c r="L169" s="60"/>
      <c r="M169" s="61" t="n">
        <f aca="false">J169+K169+L169</f>
        <v>170000000</v>
      </c>
      <c r="N169" s="57" t="n">
        <f aca="false">F169+J169</f>
        <v>7709834904</v>
      </c>
      <c r="O169" s="58" t="n">
        <f aca="false">G169+K169</f>
        <v>232029342</v>
      </c>
      <c r="P169" s="58" t="n">
        <f aca="false">L169+H169</f>
        <v>5900989957</v>
      </c>
      <c r="Q169" s="58" t="n">
        <f aca="false">I169+M169</f>
        <v>13842854203</v>
      </c>
      <c r="R169" s="59" t="n">
        <f aca="false">N169*1.092</f>
        <v>8419139715.168</v>
      </c>
      <c r="S169" s="60" t="n">
        <f aca="false">O169*1.092</f>
        <v>253376041.464</v>
      </c>
      <c r="T169" s="60" t="n">
        <f aca="false">P169*1.092</f>
        <v>6443881033.044</v>
      </c>
      <c r="U169" s="61" t="n">
        <f aca="false">Q169*1.092</f>
        <v>15116396789.676</v>
      </c>
      <c r="V169" s="58" t="n">
        <v>8023108000</v>
      </c>
      <c r="W169" s="58"/>
      <c r="X169" s="58" t="n">
        <v>10748535000</v>
      </c>
      <c r="Y169" s="63" t="n">
        <f aca="false">V169+W169+X169</f>
        <v>18771643000</v>
      </c>
    </row>
    <row r="170" customFormat="false" ht="16.4" hidden="false" customHeight="false" outlineLevel="0" collapsed="false">
      <c r="A170" s="53"/>
      <c r="B170" s="54"/>
      <c r="C170" s="55" t="s">
        <v>348</v>
      </c>
      <c r="D170" s="56" t="s">
        <v>349</v>
      </c>
      <c r="E170" s="56"/>
      <c r="F170" s="57" t="n">
        <v>19335997000</v>
      </c>
      <c r="G170" s="58" t="n">
        <v>4928099</v>
      </c>
      <c r="H170" s="58" t="n">
        <v>19550501074</v>
      </c>
      <c r="I170" s="58" t="n">
        <v>38891426173</v>
      </c>
      <c r="J170" s="59"/>
      <c r="K170" s="60"/>
      <c r="L170" s="60"/>
      <c r="M170" s="61" t="n">
        <f aca="false">J170+K170+L170</f>
        <v>0</v>
      </c>
      <c r="N170" s="57" t="n">
        <f aca="false">F170+J170</f>
        <v>19335997000</v>
      </c>
      <c r="O170" s="58" t="n">
        <f aca="false">G170+K170</f>
        <v>4928099</v>
      </c>
      <c r="P170" s="58" t="n">
        <f aca="false">L170+H170</f>
        <v>19550501074</v>
      </c>
      <c r="Q170" s="58" t="n">
        <f aca="false">I170+M170</f>
        <v>38891426173</v>
      </c>
      <c r="R170" s="59" t="n">
        <f aca="false">N170*1.092</f>
        <v>21114908724</v>
      </c>
      <c r="S170" s="60" t="n">
        <f aca="false">O170*1.092</f>
        <v>5381484.108</v>
      </c>
      <c r="T170" s="60" t="n">
        <f aca="false">P170*1.092</f>
        <v>21349147172.808</v>
      </c>
      <c r="U170" s="61" t="n">
        <f aca="false">Q170*1.092</f>
        <v>42469437380.916</v>
      </c>
      <c r="V170" s="58" t="n">
        <v>22314965000</v>
      </c>
      <c r="W170" s="58"/>
      <c r="X170" s="58" t="n">
        <v>18887033865</v>
      </c>
      <c r="Y170" s="63" t="n">
        <f aca="false">V170+W170+X170</f>
        <v>41201998865</v>
      </c>
    </row>
    <row r="171" s="73" customFormat="true" ht="17.9" hidden="false" customHeight="false" outlineLevel="0" collapsed="false">
      <c r="A171" s="84" t="s">
        <v>350</v>
      </c>
      <c r="B171" s="85" t="s">
        <v>351</v>
      </c>
      <c r="C171" s="86"/>
      <c r="D171" s="87"/>
      <c r="E171" s="87"/>
      <c r="F171" s="76" t="n">
        <f aca="false">SUM(F172:F175)</f>
        <v>33251685649000</v>
      </c>
      <c r="G171" s="76" t="n">
        <f aca="false">SUM(G172:G175)</f>
        <v>1827605943</v>
      </c>
      <c r="H171" s="76" t="n">
        <f aca="false">SUM(H172:H175)</f>
        <v>4710202111500</v>
      </c>
      <c r="I171" s="76" t="n">
        <f aca="false">SUM(I172:I175)</f>
        <v>37963715366443</v>
      </c>
      <c r="J171" s="77" t="n">
        <f aca="false">SUM(J172:J175)</f>
        <v>517699000000</v>
      </c>
      <c r="K171" s="78" t="n">
        <f aca="false">SUM(K172:K175)</f>
        <v>0</v>
      </c>
      <c r="L171" s="78" t="n">
        <f aca="false">SUM(L172:L175)</f>
        <v>410301000000</v>
      </c>
      <c r="M171" s="79" t="n">
        <f aca="false">SUM(M172:M175)</f>
        <v>928000000000</v>
      </c>
      <c r="N171" s="80" t="n">
        <f aca="false">SUM(N172:N175)</f>
        <v>33769384649000</v>
      </c>
      <c r="O171" s="76" t="n">
        <f aca="false">SUM(O172:O175)</f>
        <v>1827605943</v>
      </c>
      <c r="P171" s="76" t="n">
        <f aca="false">SUM(P172:P175)</f>
        <v>5120503111500</v>
      </c>
      <c r="Q171" s="76" t="n">
        <f aca="false">SUM(Q172:Q175)</f>
        <v>38891715366443</v>
      </c>
      <c r="R171" s="68" t="n">
        <f aca="false">N171*1.092</f>
        <v>36876168036708</v>
      </c>
      <c r="S171" s="69" t="n">
        <f aca="false">O171*1.092</f>
        <v>1995745689.756</v>
      </c>
      <c r="T171" s="69" t="n">
        <f aca="false">P171*1.092</f>
        <v>5591589397758</v>
      </c>
      <c r="U171" s="70" t="n">
        <f aca="false">Q171*1.092</f>
        <v>42469753180155.8</v>
      </c>
      <c r="V171" s="76" t="n">
        <f aca="false">SUM(V172:V175)</f>
        <v>40434594350000</v>
      </c>
      <c r="W171" s="76" t="n">
        <f aca="false">SUM(W172:W175)</f>
        <v>0</v>
      </c>
      <c r="X171" s="76" t="n">
        <f aca="false">SUM(X172:X175)</f>
        <v>5676878602781</v>
      </c>
      <c r="Y171" s="81" t="n">
        <f aca="false">SUM(Y172:Y175)</f>
        <v>46111472952781</v>
      </c>
      <c r="Z171" s="4"/>
    </row>
    <row r="172" customFormat="false" ht="16.4" hidden="false" customHeight="false" outlineLevel="0" collapsed="false">
      <c r="A172" s="64"/>
      <c r="B172" s="65"/>
      <c r="C172" s="74" t="s">
        <v>352</v>
      </c>
      <c r="D172" s="75" t="s">
        <v>353</v>
      </c>
      <c r="E172" s="75"/>
      <c r="F172" s="57" t="n">
        <v>33120977576000</v>
      </c>
      <c r="G172" s="58" t="n">
        <v>1824996002</v>
      </c>
      <c r="H172" s="58" t="n">
        <v>360317988362</v>
      </c>
      <c r="I172" s="58" t="n">
        <v>33483120560364</v>
      </c>
      <c r="J172" s="59" t="n">
        <v>514048000000</v>
      </c>
      <c r="K172" s="60"/>
      <c r="L172" s="60"/>
      <c r="M172" s="61" t="n">
        <f aca="false">J172+K172+L172</f>
        <v>514048000000</v>
      </c>
      <c r="N172" s="57" t="n">
        <f aca="false">F172+J172</f>
        <v>33635025576000</v>
      </c>
      <c r="O172" s="58" t="n">
        <f aca="false">G172+K172</f>
        <v>1824996002</v>
      </c>
      <c r="P172" s="58" t="n">
        <f aca="false">L172+H172</f>
        <v>360317988362</v>
      </c>
      <c r="Q172" s="58" t="n">
        <f aca="false">I172+M172</f>
        <v>33997168560364</v>
      </c>
      <c r="R172" s="59" t="n">
        <f aca="false">N172*1.092</f>
        <v>36729447928992</v>
      </c>
      <c r="S172" s="60" t="n">
        <f aca="false">O172*1.092</f>
        <v>1992895634.184</v>
      </c>
      <c r="T172" s="60" t="n">
        <f aca="false">P172*1.092</f>
        <v>393467243291.304</v>
      </c>
      <c r="U172" s="61" t="n">
        <f aca="false">Q172*1.092</f>
        <v>37124908067917.5</v>
      </c>
      <c r="V172" s="58" t="n">
        <v>40286492706000</v>
      </c>
      <c r="W172" s="58"/>
      <c r="X172" s="58" t="n">
        <v>405936051080</v>
      </c>
      <c r="Y172" s="63" t="n">
        <f aca="false">V172+W172+X172</f>
        <v>40692428757080</v>
      </c>
      <c r="Z172" s="73"/>
    </row>
    <row r="173" customFormat="false" ht="16.4" hidden="false" customHeight="false" outlineLevel="0" collapsed="false">
      <c r="A173" s="64"/>
      <c r="B173" s="65"/>
      <c r="C173" s="74" t="s">
        <v>354</v>
      </c>
      <c r="D173" s="75" t="s">
        <v>355</v>
      </c>
      <c r="E173" s="75"/>
      <c r="F173" s="57" t="n">
        <v>110080571000</v>
      </c>
      <c r="G173" s="58"/>
      <c r="H173" s="58" t="n">
        <v>4300384123138</v>
      </c>
      <c r="I173" s="58" t="n">
        <v>4410464694138</v>
      </c>
      <c r="J173" s="59" t="n">
        <v>3651000000</v>
      </c>
      <c r="K173" s="60"/>
      <c r="L173" s="60" t="n">
        <v>410301000000</v>
      </c>
      <c r="M173" s="61" t="n">
        <f aca="false">J173+K173+L173</f>
        <v>413952000000</v>
      </c>
      <c r="N173" s="57" t="n">
        <f aca="false">F173+J173</f>
        <v>113731571000</v>
      </c>
      <c r="O173" s="58" t="n">
        <f aca="false">G173+K173</f>
        <v>0</v>
      </c>
      <c r="P173" s="58" t="n">
        <f aca="false">L173+H173</f>
        <v>4710685123138</v>
      </c>
      <c r="Q173" s="58" t="n">
        <f aca="false">I173+M173</f>
        <v>4824416694138</v>
      </c>
      <c r="R173" s="59" t="n">
        <f aca="false">N173*1.092</f>
        <v>124194875532</v>
      </c>
      <c r="S173" s="60" t="n">
        <f aca="false">O173*1.092</f>
        <v>0</v>
      </c>
      <c r="T173" s="60" t="n">
        <f aca="false">P173*1.092</f>
        <v>5144068154466.7</v>
      </c>
      <c r="U173" s="61" t="n">
        <f aca="false">Q173*1.092</f>
        <v>5268263029998.7</v>
      </c>
      <c r="V173" s="58" t="n">
        <v>124606214000</v>
      </c>
      <c r="W173" s="58"/>
      <c r="X173" s="58" t="n">
        <v>5218942551701</v>
      </c>
      <c r="Y173" s="63" t="n">
        <f aca="false">V173+W173+X173</f>
        <v>5343548765701</v>
      </c>
    </row>
    <row r="174" customFormat="false" ht="16.4" hidden="false" customHeight="false" outlineLevel="0" collapsed="false">
      <c r="A174" s="64"/>
      <c r="B174" s="65"/>
      <c r="C174" s="74" t="s">
        <v>356</v>
      </c>
      <c r="D174" s="75" t="s">
        <v>357</v>
      </c>
      <c r="E174" s="75"/>
      <c r="F174" s="57" t="n">
        <v>8343573000</v>
      </c>
      <c r="G174" s="58"/>
      <c r="H174" s="58" t="n">
        <v>33500000000</v>
      </c>
      <c r="I174" s="58" t="n">
        <v>41843573000</v>
      </c>
      <c r="J174" s="59"/>
      <c r="K174" s="60"/>
      <c r="L174" s="60"/>
      <c r="M174" s="61" t="n">
        <f aca="false">J174+K174+L174</f>
        <v>0</v>
      </c>
      <c r="N174" s="57" t="n">
        <f aca="false">F174+J174</f>
        <v>8343573000</v>
      </c>
      <c r="O174" s="58" t="n">
        <f aca="false">G174+K174</f>
        <v>0</v>
      </c>
      <c r="P174" s="58" t="n">
        <f aca="false">L174+H174</f>
        <v>33500000000</v>
      </c>
      <c r="Q174" s="58" t="n">
        <f aca="false">I174+M174</f>
        <v>41843573000</v>
      </c>
      <c r="R174" s="59" t="n">
        <f aca="false">N174*1.092</f>
        <v>9111181716</v>
      </c>
      <c r="S174" s="60" t="n">
        <f aca="false">O174*1.092</f>
        <v>0</v>
      </c>
      <c r="T174" s="60" t="n">
        <f aca="false">P174*1.092</f>
        <v>36582000000</v>
      </c>
      <c r="U174" s="61" t="n">
        <f aca="false">Q174*1.092</f>
        <v>45693181716</v>
      </c>
      <c r="V174" s="58" t="n">
        <v>9586273000</v>
      </c>
      <c r="W174" s="58"/>
      <c r="X174" s="58" t="n">
        <v>35000000000</v>
      </c>
      <c r="Y174" s="63" t="n">
        <f aca="false">V174+W174+X174</f>
        <v>44586273000</v>
      </c>
    </row>
    <row r="175" customFormat="false" ht="16.4" hidden="false" customHeight="false" outlineLevel="0" collapsed="false">
      <c r="A175" s="53"/>
      <c r="B175" s="54"/>
      <c r="C175" s="55" t="s">
        <v>358</v>
      </c>
      <c r="D175" s="56" t="s">
        <v>359</v>
      </c>
      <c r="E175" s="56"/>
      <c r="F175" s="57" t="n">
        <v>12283929000</v>
      </c>
      <c r="G175" s="58" t="n">
        <v>2609941</v>
      </c>
      <c r="H175" s="58" t="n">
        <v>16000000000</v>
      </c>
      <c r="I175" s="58" t="n">
        <v>28286538941</v>
      </c>
      <c r="J175" s="59"/>
      <c r="K175" s="60"/>
      <c r="L175" s="60"/>
      <c r="M175" s="61" t="n">
        <f aca="false">J175+K175+L175</f>
        <v>0</v>
      </c>
      <c r="N175" s="57" t="n">
        <f aca="false">F175+J175</f>
        <v>12283929000</v>
      </c>
      <c r="O175" s="58" t="n">
        <f aca="false">G175+K175</f>
        <v>2609941</v>
      </c>
      <c r="P175" s="58" t="n">
        <f aca="false">L175+H175</f>
        <v>16000000000</v>
      </c>
      <c r="Q175" s="58" t="n">
        <f aca="false">I175+M175</f>
        <v>28286538941</v>
      </c>
      <c r="R175" s="59" t="n">
        <f aca="false">N175*1.092</f>
        <v>13414050468</v>
      </c>
      <c r="S175" s="60" t="n">
        <f aca="false">O175*1.092</f>
        <v>2850055.572</v>
      </c>
      <c r="T175" s="60" t="n">
        <f aca="false">P175*1.092</f>
        <v>17472000000</v>
      </c>
      <c r="U175" s="61" t="n">
        <f aca="false">Q175*1.092</f>
        <v>30888900523.572</v>
      </c>
      <c r="V175" s="58" t="n">
        <v>13909157000</v>
      </c>
      <c r="W175" s="58"/>
      <c r="X175" s="58" t="n">
        <v>17000000000</v>
      </c>
      <c r="Y175" s="63" t="n">
        <f aca="false">V175+W175+X175</f>
        <v>30909157000</v>
      </c>
    </row>
    <row r="176" s="73" customFormat="true" ht="17.9" hidden="false" customHeight="false" outlineLevel="0" collapsed="false">
      <c r="A176" s="64" t="s">
        <v>360</v>
      </c>
      <c r="B176" s="65" t="s">
        <v>361</v>
      </c>
      <c r="C176" s="66"/>
      <c r="D176" s="67"/>
      <c r="E176" s="67"/>
      <c r="F176" s="76" t="n">
        <f aca="false">SUM(F177:F181)</f>
        <v>2477077936000</v>
      </c>
      <c r="G176" s="76" t="n">
        <f aca="false">SUM(G177:G181)</f>
        <v>16557657814</v>
      </c>
      <c r="H176" s="76" t="n">
        <f aca="false">SUM(H177:H181)</f>
        <v>354926884661</v>
      </c>
      <c r="I176" s="76" t="n">
        <f aca="false">SUM(I177:I181)</f>
        <v>2848562478475</v>
      </c>
      <c r="J176" s="77" t="n">
        <f aca="false">SUM(J177:J181)</f>
        <v>140470000000</v>
      </c>
      <c r="K176" s="78" t="n">
        <f aca="false">SUM(K177:K181)</f>
        <v>0</v>
      </c>
      <c r="L176" s="78" t="n">
        <f aca="false">SUM(L177:L181)</f>
        <v>110000000000</v>
      </c>
      <c r="M176" s="79" t="n">
        <f aca="false">SUM(M177:M181)</f>
        <v>250470000000</v>
      </c>
      <c r="N176" s="80" t="n">
        <f aca="false">SUM(N177:N181)</f>
        <v>2617547936000</v>
      </c>
      <c r="O176" s="76" t="n">
        <f aca="false">SUM(O177:O181)</f>
        <v>16557657814</v>
      </c>
      <c r="P176" s="76" t="n">
        <f aca="false">SUM(P177:P181)</f>
        <v>464926884661</v>
      </c>
      <c r="Q176" s="76" t="n">
        <f aca="false">SUM(Q177:Q181)</f>
        <v>3099032478475</v>
      </c>
      <c r="R176" s="68" t="n">
        <f aca="false">N176*1.092</f>
        <v>2858362346112</v>
      </c>
      <c r="S176" s="69" t="n">
        <f aca="false">O176*1.092</f>
        <v>18080962332.888</v>
      </c>
      <c r="T176" s="69" t="n">
        <f aca="false">P176*1.092</f>
        <v>507700158049.812</v>
      </c>
      <c r="U176" s="70" t="n">
        <f aca="false">Q176*1.092</f>
        <v>3384143466494.7</v>
      </c>
      <c r="V176" s="76" t="n">
        <f aca="false">SUM(V177:V181)</f>
        <v>3065520600000</v>
      </c>
      <c r="W176" s="76" t="n">
        <f aca="false">SUM(W177:W181)</f>
        <v>3610711702</v>
      </c>
      <c r="X176" s="76" t="n">
        <f aca="false">SUM(X177:X181)</f>
        <v>612407754269</v>
      </c>
      <c r="Y176" s="81" t="n">
        <f aca="false">SUM(Y177:Y181)</f>
        <v>3681539065971</v>
      </c>
      <c r="Z176" s="4"/>
    </row>
    <row r="177" customFormat="false" ht="16.4" hidden="false" customHeight="false" outlineLevel="0" collapsed="false">
      <c r="A177" s="64"/>
      <c r="B177" s="65"/>
      <c r="C177" s="74" t="s">
        <v>362</v>
      </c>
      <c r="D177" s="75" t="s">
        <v>363</v>
      </c>
      <c r="E177" s="75"/>
      <c r="F177" s="57" t="n">
        <v>610202100000</v>
      </c>
      <c r="G177" s="58" t="n">
        <v>8069089670</v>
      </c>
      <c r="H177" s="58" t="n">
        <v>250539307330</v>
      </c>
      <c r="I177" s="58" t="n">
        <v>868810497000</v>
      </c>
      <c r="J177" s="59" t="n">
        <v>40000000000</v>
      </c>
      <c r="K177" s="60"/>
      <c r="L177" s="60" t="n">
        <v>105000000000</v>
      </c>
      <c r="M177" s="61" t="n">
        <f aca="false">J177+K177+L177</f>
        <v>145000000000</v>
      </c>
      <c r="N177" s="57" t="n">
        <f aca="false">F177+J177</f>
        <v>650202100000</v>
      </c>
      <c r="O177" s="58" t="n">
        <f aca="false">G177+K177</f>
        <v>8069089670</v>
      </c>
      <c r="P177" s="58" t="n">
        <f aca="false">L177+H177</f>
        <v>355539307330</v>
      </c>
      <c r="Q177" s="58" t="n">
        <f aca="false">I177+M177</f>
        <v>1013810497000</v>
      </c>
      <c r="R177" s="59" t="n">
        <f aca="false">N177*1.092</f>
        <v>710020693200</v>
      </c>
      <c r="S177" s="60" t="n">
        <f aca="false">O177*1.092</f>
        <v>8811445919.64</v>
      </c>
      <c r="T177" s="60" t="n">
        <f aca="false">P177*1.092</f>
        <v>388248923604.36</v>
      </c>
      <c r="U177" s="61" t="n">
        <f aca="false">Q177*1.092</f>
        <v>1107081062724</v>
      </c>
      <c r="V177" s="58" t="n">
        <v>848654700000</v>
      </c>
      <c r="W177" s="58"/>
      <c r="X177" s="58" t="n">
        <v>534383750314</v>
      </c>
      <c r="Y177" s="63" t="n">
        <f aca="false">V177+W177+X177</f>
        <v>1383038450314</v>
      </c>
      <c r="Z177" s="73"/>
    </row>
    <row r="178" customFormat="false" ht="16.4" hidden="false" customHeight="false" outlineLevel="0" collapsed="false">
      <c r="A178" s="64"/>
      <c r="B178" s="65"/>
      <c r="C178" s="74" t="s">
        <v>364</v>
      </c>
      <c r="D178" s="75" t="s">
        <v>365</v>
      </c>
      <c r="E178" s="75"/>
      <c r="F178" s="57" t="n">
        <v>4598400000</v>
      </c>
      <c r="G178" s="58"/>
      <c r="H178" s="58" t="n">
        <v>927077331</v>
      </c>
      <c r="I178" s="58" t="n">
        <v>5525477331</v>
      </c>
      <c r="J178" s="59"/>
      <c r="K178" s="60"/>
      <c r="L178" s="60"/>
      <c r="M178" s="61" t="n">
        <f aca="false">J178+K178+L178</f>
        <v>0</v>
      </c>
      <c r="N178" s="57" t="n">
        <f aca="false">F178+J178</f>
        <v>4598400000</v>
      </c>
      <c r="O178" s="58" t="n">
        <f aca="false">G178+K178</f>
        <v>0</v>
      </c>
      <c r="P178" s="58" t="n">
        <f aca="false">L178+H178</f>
        <v>927077331</v>
      </c>
      <c r="Q178" s="58" t="n">
        <f aca="false">I178+M178</f>
        <v>5525477331</v>
      </c>
      <c r="R178" s="59" t="n">
        <f aca="false">N178*1.092</f>
        <v>5021452800</v>
      </c>
      <c r="S178" s="60" t="n">
        <f aca="false">O178*1.092</f>
        <v>0</v>
      </c>
      <c r="T178" s="60" t="n">
        <f aca="false">P178*1.092</f>
        <v>1012368445.452</v>
      </c>
      <c r="U178" s="61" t="n">
        <f aca="false">Q178*1.092</f>
        <v>6033821245.452</v>
      </c>
      <c r="V178" s="58" t="n">
        <v>5280400000</v>
      </c>
      <c r="W178" s="58"/>
      <c r="X178" s="58" t="n">
        <v>816442507</v>
      </c>
      <c r="Y178" s="63" t="n">
        <f aca="false">V178+W178+X178</f>
        <v>6096842507</v>
      </c>
    </row>
    <row r="179" customFormat="false" ht="33" hidden="false" customHeight="false" outlineLevel="0" collapsed="false">
      <c r="A179" s="64"/>
      <c r="B179" s="65"/>
      <c r="C179" s="74" t="s">
        <v>366</v>
      </c>
      <c r="D179" s="75" t="s">
        <v>367</v>
      </c>
      <c r="E179" s="75"/>
      <c r="F179" s="57" t="n">
        <v>3606100000</v>
      </c>
      <c r="G179" s="58"/>
      <c r="H179" s="58" t="n">
        <v>13000000000</v>
      </c>
      <c r="I179" s="58" t="n">
        <v>16606100000</v>
      </c>
      <c r="J179" s="59"/>
      <c r="K179" s="60"/>
      <c r="L179" s="60" t="n">
        <v>5000000000</v>
      </c>
      <c r="M179" s="61" t="n">
        <f aca="false">J179+K179+L179</f>
        <v>5000000000</v>
      </c>
      <c r="N179" s="57" t="n">
        <f aca="false">F179+J179</f>
        <v>3606100000</v>
      </c>
      <c r="O179" s="58" t="n">
        <f aca="false">G179+K179</f>
        <v>0</v>
      </c>
      <c r="P179" s="58" t="n">
        <f aca="false">L179+H179</f>
        <v>18000000000</v>
      </c>
      <c r="Q179" s="58" t="n">
        <f aca="false">I179+M179</f>
        <v>21606100000</v>
      </c>
      <c r="R179" s="59" t="n">
        <f aca="false">N179*1.092</f>
        <v>3937861200</v>
      </c>
      <c r="S179" s="60" t="n">
        <f aca="false">O179*1.092</f>
        <v>0</v>
      </c>
      <c r="T179" s="60" t="n">
        <f aca="false">P179*1.092</f>
        <v>19656000000</v>
      </c>
      <c r="U179" s="61" t="n">
        <f aca="false">Q179*1.092</f>
        <v>23593861200</v>
      </c>
      <c r="V179" s="58" t="n">
        <v>4073400000</v>
      </c>
      <c r="W179" s="58"/>
      <c r="X179" s="58" t="n">
        <v>10754247508</v>
      </c>
      <c r="Y179" s="63" t="n">
        <f aca="false">V179+W179+X179</f>
        <v>14827647508</v>
      </c>
    </row>
    <row r="180" customFormat="false" ht="16.4" hidden="false" customHeight="false" outlineLevel="0" collapsed="false">
      <c r="A180" s="64"/>
      <c r="B180" s="65"/>
      <c r="C180" s="74" t="s">
        <v>368</v>
      </c>
      <c r="D180" s="75" t="s">
        <v>369</v>
      </c>
      <c r="E180" s="75"/>
      <c r="F180" s="57" t="n">
        <v>1852953300000</v>
      </c>
      <c r="G180" s="58" t="n">
        <v>8488568144</v>
      </c>
      <c r="H180" s="58" t="n">
        <v>5000000000</v>
      </c>
      <c r="I180" s="58" t="n">
        <v>1866441868144</v>
      </c>
      <c r="J180" s="59" t="n">
        <v>100000000000</v>
      </c>
      <c r="K180" s="60"/>
      <c r="L180" s="60"/>
      <c r="M180" s="61" t="n">
        <f aca="false">J180+K180+L180</f>
        <v>100000000000</v>
      </c>
      <c r="N180" s="57" t="n">
        <f aca="false">F180+J180</f>
        <v>1952953300000</v>
      </c>
      <c r="O180" s="58" t="n">
        <f aca="false">G180+K180</f>
        <v>8488568144</v>
      </c>
      <c r="P180" s="58" t="n">
        <f aca="false">L180+H180</f>
        <v>5000000000</v>
      </c>
      <c r="Q180" s="58" t="n">
        <f aca="false">I180+M180</f>
        <v>1966441868144</v>
      </c>
      <c r="R180" s="59" t="n">
        <f aca="false">N180*1.092</f>
        <v>2132625003600</v>
      </c>
      <c r="S180" s="60" t="n">
        <f aca="false">O180*1.092</f>
        <v>9269516413.248</v>
      </c>
      <c r="T180" s="60" t="n">
        <f aca="false">P180*1.092</f>
        <v>5460000000</v>
      </c>
      <c r="U180" s="61" t="n">
        <f aca="false">Q180*1.092</f>
        <v>2147354520013.25</v>
      </c>
      <c r="V180" s="58" t="n">
        <v>2201185300000</v>
      </c>
      <c r="W180" s="58" t="n">
        <v>3610711702</v>
      </c>
      <c r="X180" s="58" t="n">
        <v>4403313940</v>
      </c>
      <c r="Y180" s="63" t="n">
        <f aca="false">V180+W180+X180</f>
        <v>2209199325642</v>
      </c>
    </row>
    <row r="181" customFormat="false" ht="16.4" hidden="false" customHeight="false" outlineLevel="0" collapsed="false">
      <c r="A181" s="53"/>
      <c r="B181" s="54"/>
      <c r="C181" s="55" t="s">
        <v>370</v>
      </c>
      <c r="D181" s="56" t="s">
        <v>371</v>
      </c>
      <c r="E181" s="56"/>
      <c r="F181" s="57" t="n">
        <v>5718036000</v>
      </c>
      <c r="G181" s="58"/>
      <c r="H181" s="58" t="n">
        <v>85460500000</v>
      </c>
      <c r="I181" s="58" t="n">
        <v>91178536000</v>
      </c>
      <c r="J181" s="59" t="n">
        <v>470000000</v>
      </c>
      <c r="K181" s="60"/>
      <c r="L181" s="60"/>
      <c r="M181" s="61" t="n">
        <f aca="false">J181+K181+L181</f>
        <v>470000000</v>
      </c>
      <c r="N181" s="57" t="n">
        <f aca="false">F181+J181</f>
        <v>6188036000</v>
      </c>
      <c r="O181" s="58" t="n">
        <f aca="false">G181+K181</f>
        <v>0</v>
      </c>
      <c r="P181" s="58" t="n">
        <f aca="false">L181+H181</f>
        <v>85460500000</v>
      </c>
      <c r="Q181" s="58" t="n">
        <f aca="false">I181+M181</f>
        <v>91648536000</v>
      </c>
      <c r="R181" s="59" t="n">
        <f aca="false">N181*1.092</f>
        <v>6757335312</v>
      </c>
      <c r="S181" s="60" t="n">
        <f aca="false">O181*1.092</f>
        <v>0</v>
      </c>
      <c r="T181" s="60" t="n">
        <f aca="false">P181*1.092</f>
        <v>93322866000</v>
      </c>
      <c r="U181" s="61" t="n">
        <f aca="false">Q181*1.092</f>
        <v>100080201312</v>
      </c>
      <c r="V181" s="58" t="n">
        <v>6326800000</v>
      </c>
      <c r="W181" s="58"/>
      <c r="X181" s="58" t="n">
        <v>62050000000</v>
      </c>
      <c r="Y181" s="63" t="n">
        <f aca="false">V181+W181+X181</f>
        <v>68376800000</v>
      </c>
    </row>
    <row r="182" s="73" customFormat="true" ht="50.25" hidden="false" customHeight="true" outlineLevel="0" collapsed="false">
      <c r="A182" s="64" t="s">
        <v>372</v>
      </c>
      <c r="B182" s="65" t="s">
        <v>373</v>
      </c>
      <c r="C182" s="66"/>
      <c r="D182" s="67"/>
      <c r="E182" s="67"/>
      <c r="F182" s="76" t="n">
        <f aca="false">SUM(F183)</f>
        <v>30980694686</v>
      </c>
      <c r="G182" s="76" t="n">
        <f aca="false">SUM(G183)</f>
        <v>238330949</v>
      </c>
      <c r="H182" s="76" t="n">
        <f aca="false">SUM(H183)</f>
        <v>100637217962</v>
      </c>
      <c r="I182" s="76" t="n">
        <f aca="false">SUM(I183)</f>
        <v>131856243597</v>
      </c>
      <c r="J182" s="77" t="n">
        <f aca="false">SUM(J183)</f>
        <v>0</v>
      </c>
      <c r="K182" s="78" t="n">
        <f aca="false">SUM(K183)</f>
        <v>0</v>
      </c>
      <c r="L182" s="78" t="n">
        <f aca="false">SUM(L183)</f>
        <v>0</v>
      </c>
      <c r="M182" s="79" t="n">
        <f aca="false">SUM(M183)</f>
        <v>0</v>
      </c>
      <c r="N182" s="80" t="n">
        <f aca="false">SUM(N183)</f>
        <v>30980694686</v>
      </c>
      <c r="O182" s="76" t="n">
        <f aca="false">SUM(O183)</f>
        <v>238330949</v>
      </c>
      <c r="P182" s="76" t="n">
        <f aca="false">SUM(P183)</f>
        <v>100637217962</v>
      </c>
      <c r="Q182" s="76" t="n">
        <f aca="false">SUM(Q183)</f>
        <v>131856243597</v>
      </c>
      <c r="R182" s="68" t="n">
        <f aca="false">N182*1.092</f>
        <v>33830918597.112</v>
      </c>
      <c r="S182" s="69" t="n">
        <f aca="false">O182*1.092</f>
        <v>260257396.308</v>
      </c>
      <c r="T182" s="69" t="n">
        <f aca="false">P182*1.092</f>
        <v>109895842014.504</v>
      </c>
      <c r="U182" s="70" t="n">
        <f aca="false">Q182*1.092</f>
        <v>143987018007.924</v>
      </c>
      <c r="V182" s="76" t="n">
        <f aca="false">SUM(V183)</f>
        <v>34382308181</v>
      </c>
      <c r="W182" s="76" t="n">
        <f aca="false">SUM(W183)</f>
        <v>0</v>
      </c>
      <c r="X182" s="76" t="n">
        <f aca="false">SUM(X183)</f>
        <v>104270494380</v>
      </c>
      <c r="Y182" s="81" t="n">
        <f aca="false">SUM(Y183)</f>
        <v>138652802561</v>
      </c>
      <c r="Z182" s="4"/>
    </row>
    <row r="183" customFormat="false" ht="17.25" hidden="false" customHeight="false" outlineLevel="0" collapsed="false">
      <c r="A183" s="53"/>
      <c r="B183" s="54"/>
      <c r="C183" s="55" t="s">
        <v>374</v>
      </c>
      <c r="D183" s="56" t="s">
        <v>375</v>
      </c>
      <c r="E183" s="56"/>
      <c r="F183" s="57" t="n">
        <v>30980694686</v>
      </c>
      <c r="G183" s="58" t="n">
        <v>238330949</v>
      </c>
      <c r="H183" s="58" t="n">
        <v>100637217962</v>
      </c>
      <c r="I183" s="58" t="n">
        <v>131856243597</v>
      </c>
      <c r="J183" s="59"/>
      <c r="K183" s="60"/>
      <c r="L183" s="60"/>
      <c r="M183" s="61" t="n">
        <f aca="false">J183+K183+L183</f>
        <v>0</v>
      </c>
      <c r="N183" s="57" t="n">
        <f aca="false">F183+J183</f>
        <v>30980694686</v>
      </c>
      <c r="O183" s="58" t="n">
        <f aca="false">G183+K183</f>
        <v>238330949</v>
      </c>
      <c r="P183" s="58" t="n">
        <f aca="false">L183+H183</f>
        <v>100637217962</v>
      </c>
      <c r="Q183" s="58" t="n">
        <f aca="false">I183+M183</f>
        <v>131856243597</v>
      </c>
      <c r="R183" s="59" t="n">
        <f aca="false">N183*1.092</f>
        <v>33830918597.112</v>
      </c>
      <c r="S183" s="60" t="n">
        <f aca="false">O183*1.092</f>
        <v>260257396.308</v>
      </c>
      <c r="T183" s="60" t="n">
        <f aca="false">P183*1.092</f>
        <v>109895842014.504</v>
      </c>
      <c r="U183" s="61" t="n">
        <f aca="false">Q183*1.092</f>
        <v>143987018007.924</v>
      </c>
      <c r="V183" s="58" t="n">
        <v>34382308181</v>
      </c>
      <c r="W183" s="58"/>
      <c r="X183" s="58" t="n">
        <v>104270494380</v>
      </c>
      <c r="Y183" s="63" t="n">
        <f aca="false">V183+W183+X183</f>
        <v>138652802561</v>
      </c>
      <c r="Z183" s="73"/>
    </row>
    <row r="184" s="73" customFormat="true" ht="17.9" hidden="false" customHeight="false" outlineLevel="0" collapsed="false">
      <c r="A184" s="64" t="s">
        <v>376</v>
      </c>
      <c r="B184" s="65" t="s">
        <v>377</v>
      </c>
      <c r="C184" s="66"/>
      <c r="D184" s="67"/>
      <c r="E184" s="67"/>
      <c r="F184" s="76" t="n">
        <f aca="false">SUM(F185)</f>
        <v>27224997000</v>
      </c>
      <c r="G184" s="76" t="n">
        <f aca="false">SUM(G185)</f>
        <v>124298017</v>
      </c>
      <c r="H184" s="76" t="n">
        <f aca="false">SUM(H185)</f>
        <v>372611289945</v>
      </c>
      <c r="I184" s="76" t="n">
        <f aca="false">SUM(I185)</f>
        <v>399960584962</v>
      </c>
      <c r="J184" s="77" t="n">
        <f aca="false">SUM(J185)</f>
        <v>0</v>
      </c>
      <c r="K184" s="78" t="n">
        <f aca="false">SUM(K185)</f>
        <v>0</v>
      </c>
      <c r="L184" s="78" t="n">
        <f aca="false">SUM(L185)</f>
        <v>85000000000</v>
      </c>
      <c r="M184" s="79" t="n">
        <f aca="false">SUM(M185)</f>
        <v>85000000000</v>
      </c>
      <c r="N184" s="80" t="n">
        <f aca="false">SUM(N185)</f>
        <v>27224997000</v>
      </c>
      <c r="O184" s="76" t="n">
        <f aca="false">SUM(O185)</f>
        <v>124298017</v>
      </c>
      <c r="P184" s="76" t="n">
        <f aca="false">SUM(P185)</f>
        <v>457611289945</v>
      </c>
      <c r="Q184" s="76" t="n">
        <f aca="false">SUM(Q185)</f>
        <v>484960584962</v>
      </c>
      <c r="R184" s="68" t="n">
        <f aca="false">N184*1.092</f>
        <v>29729696724</v>
      </c>
      <c r="S184" s="69" t="n">
        <f aca="false">O184*1.092</f>
        <v>135733434.564</v>
      </c>
      <c r="T184" s="69" t="n">
        <f aca="false">P184*1.092</f>
        <v>499711528619.94</v>
      </c>
      <c r="U184" s="70" t="n">
        <f aca="false">Q184*1.092</f>
        <v>529576958778.504</v>
      </c>
      <c r="V184" s="76" t="n">
        <f aca="false">SUM(V185)</f>
        <v>30401222000</v>
      </c>
      <c r="W184" s="76" t="n">
        <f aca="false">SUM(W185)</f>
        <v>0</v>
      </c>
      <c r="X184" s="76" t="n">
        <f aca="false">SUM(X185)</f>
        <v>367474229073</v>
      </c>
      <c r="Y184" s="81" t="n">
        <f aca="false">SUM(Y185)</f>
        <v>397875451073</v>
      </c>
      <c r="Z184" s="4"/>
    </row>
    <row r="185" customFormat="false" ht="17.25" hidden="false" customHeight="false" outlineLevel="0" collapsed="false">
      <c r="A185" s="53"/>
      <c r="B185" s="54"/>
      <c r="C185" s="55" t="s">
        <v>378</v>
      </c>
      <c r="D185" s="56" t="s">
        <v>379</v>
      </c>
      <c r="E185" s="56"/>
      <c r="F185" s="57" t="n">
        <v>27224997000</v>
      </c>
      <c r="G185" s="58" t="n">
        <v>124298017</v>
      </c>
      <c r="H185" s="58" t="n">
        <v>372611289945</v>
      </c>
      <c r="I185" s="58" t="n">
        <v>399960584962</v>
      </c>
      <c r="J185" s="59"/>
      <c r="K185" s="60"/>
      <c r="L185" s="60" t="n">
        <v>85000000000</v>
      </c>
      <c r="M185" s="61" t="n">
        <f aca="false">J185+K185+L185</f>
        <v>85000000000</v>
      </c>
      <c r="N185" s="57" t="n">
        <f aca="false">F185+J185</f>
        <v>27224997000</v>
      </c>
      <c r="O185" s="58" t="n">
        <f aca="false">G185+K185</f>
        <v>124298017</v>
      </c>
      <c r="P185" s="58" t="n">
        <f aca="false">L185+H185</f>
        <v>457611289945</v>
      </c>
      <c r="Q185" s="58" t="n">
        <f aca="false">I185+M185</f>
        <v>484960584962</v>
      </c>
      <c r="R185" s="59" t="n">
        <f aca="false">N185*1.092</f>
        <v>29729696724</v>
      </c>
      <c r="S185" s="60" t="n">
        <f aca="false">O185*1.092</f>
        <v>135733434.564</v>
      </c>
      <c r="T185" s="60" t="n">
        <f aca="false">P185*1.092</f>
        <v>499711528619.94</v>
      </c>
      <c r="U185" s="61" t="n">
        <f aca="false">Q185*1.092</f>
        <v>529576958778.504</v>
      </c>
      <c r="V185" s="58" t="n">
        <v>30401222000</v>
      </c>
      <c r="W185" s="58"/>
      <c r="X185" s="58" t="n">
        <v>367474229073</v>
      </c>
      <c r="Y185" s="63" t="n">
        <f aca="false">V185+W185+X185</f>
        <v>397875451073</v>
      </c>
      <c r="Z185" s="73"/>
    </row>
    <row r="186" s="73" customFormat="true" ht="17.9" hidden="false" customHeight="false" outlineLevel="0" collapsed="false">
      <c r="A186" s="64" t="s">
        <v>380</v>
      </c>
      <c r="B186" s="65" t="s">
        <v>381</v>
      </c>
      <c r="C186" s="66"/>
      <c r="D186" s="67"/>
      <c r="E186" s="67"/>
      <c r="F186" s="76" t="n">
        <f aca="false">SUM(F187:F188)</f>
        <v>2941339825564</v>
      </c>
      <c r="G186" s="76" t="n">
        <f aca="false">SUM(G187:G188)</f>
        <v>2042684884</v>
      </c>
      <c r="H186" s="76" t="n">
        <f aca="false">SUM(H187:H188)</f>
        <v>3488415247936</v>
      </c>
      <c r="I186" s="76" t="n">
        <f aca="false">SUM(I187:I188)</f>
        <v>6431797758384</v>
      </c>
      <c r="J186" s="77" t="n">
        <f aca="false">SUM(J187:J188)</f>
        <v>625000000</v>
      </c>
      <c r="K186" s="78" t="n">
        <f aca="false">SUM(K187:K188)</f>
        <v>0</v>
      </c>
      <c r="L186" s="78" t="n">
        <f aca="false">SUM(L187:L188)</f>
        <v>1500000000000</v>
      </c>
      <c r="M186" s="79" t="n">
        <f aca="false">SUM(M187:M188)</f>
        <v>1500625000000</v>
      </c>
      <c r="N186" s="80" t="n">
        <f aca="false">SUM(N187:N188)</f>
        <v>2941964825564</v>
      </c>
      <c r="O186" s="76" t="n">
        <f aca="false">SUM(O187:O188)</f>
        <v>2042684884</v>
      </c>
      <c r="P186" s="76" t="n">
        <f aca="false">SUM(P187:P188)</f>
        <v>4988415247936</v>
      </c>
      <c r="Q186" s="76" t="n">
        <f aca="false">SUM(Q187:Q188)</f>
        <v>7932422758384</v>
      </c>
      <c r="R186" s="68" t="n">
        <f aca="false">N186*1.092</f>
        <v>3212625589515.89</v>
      </c>
      <c r="S186" s="69" t="n">
        <f aca="false">O186*1.092</f>
        <v>2230611893.328</v>
      </c>
      <c r="T186" s="69" t="n">
        <f aca="false">P186*1.092</f>
        <v>5447349450746.11</v>
      </c>
      <c r="U186" s="70" t="n">
        <f aca="false">Q186*1.092</f>
        <v>8662205652155.33</v>
      </c>
      <c r="V186" s="76" t="n">
        <f aca="false">SUM(V187:V188)</f>
        <v>3742538903562</v>
      </c>
      <c r="W186" s="76" t="n">
        <f aca="false">SUM(W187:W188)</f>
        <v>0</v>
      </c>
      <c r="X186" s="76" t="n">
        <f aca="false">SUM(X187:X188)</f>
        <v>5838803438387</v>
      </c>
      <c r="Y186" s="81" t="n">
        <f aca="false">SUM(Y187:Y188)</f>
        <v>9581342341949</v>
      </c>
      <c r="Z186" s="4"/>
    </row>
    <row r="187" customFormat="false" ht="16.4" hidden="false" customHeight="false" outlineLevel="0" collapsed="false">
      <c r="A187" s="64"/>
      <c r="B187" s="65"/>
      <c r="C187" s="74" t="s">
        <v>382</v>
      </c>
      <c r="D187" s="75" t="s">
        <v>383</v>
      </c>
      <c r="E187" s="75"/>
      <c r="F187" s="57" t="n">
        <v>2933328314840</v>
      </c>
      <c r="G187" s="58" t="n">
        <v>1456593745</v>
      </c>
      <c r="H187" s="58" t="n">
        <v>1160133120616</v>
      </c>
      <c r="I187" s="58" t="n">
        <v>4094918029201</v>
      </c>
      <c r="J187" s="59" t="n">
        <v>625000000</v>
      </c>
      <c r="K187" s="60"/>
      <c r="L187" s="60"/>
      <c r="M187" s="61" t="n">
        <f aca="false">J187+K187+L187</f>
        <v>625000000</v>
      </c>
      <c r="N187" s="57" t="n">
        <f aca="false">F187+J187</f>
        <v>2933953314840</v>
      </c>
      <c r="O187" s="58" t="n">
        <f aca="false">G187+K187</f>
        <v>1456593745</v>
      </c>
      <c r="P187" s="58" t="n">
        <f aca="false">L187+H187</f>
        <v>1160133120616</v>
      </c>
      <c r="Q187" s="58" t="n">
        <f aca="false">I187+M187</f>
        <v>4095543029201</v>
      </c>
      <c r="R187" s="59" t="n">
        <f aca="false">N187*1.092</f>
        <v>3203877019805.28</v>
      </c>
      <c r="S187" s="60" t="n">
        <f aca="false">O187*1.092</f>
        <v>1590600369.54</v>
      </c>
      <c r="T187" s="60" t="n">
        <f aca="false">P187*1.092</f>
        <v>1266865367712.67</v>
      </c>
      <c r="U187" s="61" t="n">
        <f aca="false">Q187*1.092</f>
        <v>4472332987887.49</v>
      </c>
      <c r="V187" s="58" t="n">
        <v>3733538903562</v>
      </c>
      <c r="W187" s="58"/>
      <c r="X187" s="58" t="n">
        <v>1479925488518</v>
      </c>
      <c r="Y187" s="63" t="n">
        <f aca="false">V187+W187+X187</f>
        <v>5213464392080</v>
      </c>
      <c r="Z187" s="73"/>
    </row>
    <row r="188" customFormat="false" ht="16.4" hidden="false" customHeight="false" outlineLevel="0" collapsed="false">
      <c r="A188" s="53"/>
      <c r="B188" s="54"/>
      <c r="C188" s="55" t="s">
        <v>384</v>
      </c>
      <c r="D188" s="56" t="s">
        <v>385</v>
      </c>
      <c r="E188" s="56"/>
      <c r="F188" s="57" t="n">
        <v>8011510724</v>
      </c>
      <c r="G188" s="58" t="n">
        <v>586091139</v>
      </c>
      <c r="H188" s="58" t="n">
        <v>2328282127320</v>
      </c>
      <c r="I188" s="58" t="n">
        <v>2336879729183</v>
      </c>
      <c r="J188" s="59"/>
      <c r="K188" s="60"/>
      <c r="L188" s="60" t="n">
        <v>1500000000000</v>
      </c>
      <c r="M188" s="61" t="n">
        <f aca="false">J188+K188+L188</f>
        <v>1500000000000</v>
      </c>
      <c r="N188" s="57" t="n">
        <f aca="false">F188+J188</f>
        <v>8011510724</v>
      </c>
      <c r="O188" s="58" t="n">
        <f aca="false">G188+K188</f>
        <v>586091139</v>
      </c>
      <c r="P188" s="58" t="n">
        <f aca="false">L188+H188</f>
        <v>3828282127320</v>
      </c>
      <c r="Q188" s="58" t="n">
        <f aca="false">I188+M188</f>
        <v>3836879729183</v>
      </c>
      <c r="R188" s="59" t="n">
        <f aca="false">N188*1.092</f>
        <v>8748569710.608</v>
      </c>
      <c r="S188" s="60" t="n">
        <f aca="false">O188*1.092</f>
        <v>640011523.788</v>
      </c>
      <c r="T188" s="60" t="n">
        <f aca="false">P188*1.092</f>
        <v>4180484083033.44</v>
      </c>
      <c r="U188" s="61" t="n">
        <f aca="false">Q188*1.092</f>
        <v>4189872664267.84</v>
      </c>
      <c r="V188" s="58" t="n">
        <v>9000000000</v>
      </c>
      <c r="W188" s="58"/>
      <c r="X188" s="58" t="n">
        <v>4358877949869</v>
      </c>
      <c r="Y188" s="63" t="n">
        <f aca="false">V188+W188+X188</f>
        <v>4367877949869</v>
      </c>
    </row>
    <row r="189" s="73" customFormat="true" ht="17.9" hidden="false" customHeight="false" outlineLevel="0" collapsed="false">
      <c r="A189" s="64" t="s">
        <v>386</v>
      </c>
      <c r="B189" s="65" t="s">
        <v>387</v>
      </c>
      <c r="C189" s="66"/>
      <c r="D189" s="67"/>
      <c r="E189" s="67"/>
      <c r="F189" s="76" t="n">
        <f aca="false">SUM(F190:F193)</f>
        <v>1886917745381</v>
      </c>
      <c r="G189" s="76" t="n">
        <f aca="false">SUM(G190:G193)</f>
        <v>10629080422</v>
      </c>
      <c r="H189" s="76" t="n">
        <f aca="false">SUM(H190:H193)</f>
        <v>15931693999315</v>
      </c>
      <c r="I189" s="76" t="n">
        <f aca="false">SUM(I190:I193)</f>
        <v>17829240825118</v>
      </c>
      <c r="J189" s="77" t="n">
        <f aca="false">SUM(J190:J193)</f>
        <v>181000000000</v>
      </c>
      <c r="K189" s="78" t="n">
        <f aca="false">SUM(K190:K193)</f>
        <v>0</v>
      </c>
      <c r="L189" s="78" t="n">
        <f aca="false">SUM(L190:L193)</f>
        <v>543000000000</v>
      </c>
      <c r="M189" s="79" t="n">
        <f aca="false">SUM(M190:M193)</f>
        <v>724000000000</v>
      </c>
      <c r="N189" s="80" t="n">
        <f aca="false">SUM(N190:N193)</f>
        <v>2067917745381</v>
      </c>
      <c r="O189" s="76" t="n">
        <f aca="false">SUM(O190:O193)</f>
        <v>10629080422</v>
      </c>
      <c r="P189" s="76" t="n">
        <f aca="false">SUM(P190:P193)</f>
        <v>16474693999315</v>
      </c>
      <c r="Q189" s="76" t="n">
        <f aca="false">SUM(Q190:Q193)</f>
        <v>18553240825118</v>
      </c>
      <c r="R189" s="68" t="n">
        <f aca="false">N189*1.092</f>
        <v>2258166177956.05</v>
      </c>
      <c r="S189" s="69" t="n">
        <f aca="false">O189*1.092</f>
        <v>11606955820.824</v>
      </c>
      <c r="T189" s="69" t="n">
        <f aca="false">P189*1.092</f>
        <v>17990365847252</v>
      </c>
      <c r="U189" s="70" t="n">
        <f aca="false">Q189*1.092</f>
        <v>20260138981028.9</v>
      </c>
      <c r="V189" s="76" t="n">
        <f aca="false">SUM(V190:V193)</f>
        <v>3309128024299</v>
      </c>
      <c r="W189" s="76" t="n">
        <f aca="false">SUM(W190:W193)</f>
        <v>0</v>
      </c>
      <c r="X189" s="76" t="n">
        <f aca="false">SUM(X190:X193)</f>
        <v>22395918366856</v>
      </c>
      <c r="Y189" s="81" t="n">
        <f aca="false">SUM(Y190:Y193)</f>
        <v>25705046391155</v>
      </c>
      <c r="Z189" s="4"/>
    </row>
    <row r="190" customFormat="false" ht="16.4" hidden="false" customHeight="false" outlineLevel="0" collapsed="false">
      <c r="A190" s="64"/>
      <c r="B190" s="65"/>
      <c r="C190" s="74" t="s">
        <v>388</v>
      </c>
      <c r="D190" s="75" t="s">
        <v>389</v>
      </c>
      <c r="E190" s="75"/>
      <c r="F190" s="57" t="n">
        <v>212412470214</v>
      </c>
      <c r="G190" s="58" t="n">
        <v>3731140006</v>
      </c>
      <c r="H190" s="58" t="n">
        <v>6468380211524</v>
      </c>
      <c r="I190" s="58" t="n">
        <v>6684523821744</v>
      </c>
      <c r="J190" s="59"/>
      <c r="K190" s="60"/>
      <c r="L190" s="60"/>
      <c r="M190" s="61" t="n">
        <f aca="false">J190+K190+L190</f>
        <v>0</v>
      </c>
      <c r="N190" s="57" t="n">
        <f aca="false">F190+J190</f>
        <v>212412470214</v>
      </c>
      <c r="O190" s="58" t="n">
        <f aca="false">G190+K190</f>
        <v>3731140006</v>
      </c>
      <c r="P190" s="58" t="n">
        <f aca="false">L190+H190</f>
        <v>6468380211524</v>
      </c>
      <c r="Q190" s="58" t="n">
        <f aca="false">I190+M190</f>
        <v>6684523821744</v>
      </c>
      <c r="R190" s="59" t="n">
        <f aca="false">N190*1.092</f>
        <v>231954417473.688</v>
      </c>
      <c r="S190" s="60" t="n">
        <f aca="false">O190*1.092</f>
        <v>4074404886.552</v>
      </c>
      <c r="T190" s="60" t="n">
        <f aca="false">P190*1.092</f>
        <v>7063471190984.21</v>
      </c>
      <c r="U190" s="61" t="n">
        <f aca="false">Q190*1.092</f>
        <v>7299500013344.45</v>
      </c>
      <c r="V190" s="58" t="n">
        <v>245489819882</v>
      </c>
      <c r="W190" s="58"/>
      <c r="X190" s="58" t="n">
        <v>10319740829267</v>
      </c>
      <c r="Y190" s="63" t="n">
        <f aca="false">V190+W190+X190</f>
        <v>10565230649149</v>
      </c>
      <c r="Z190" s="73"/>
    </row>
    <row r="191" customFormat="false" ht="16.4" hidden="false" customHeight="false" outlineLevel="0" collapsed="false">
      <c r="A191" s="64"/>
      <c r="B191" s="65"/>
      <c r="C191" s="74" t="s">
        <v>390</v>
      </c>
      <c r="D191" s="75" t="s">
        <v>391</v>
      </c>
      <c r="E191" s="75"/>
      <c r="F191" s="57" t="n">
        <v>881519000000</v>
      </c>
      <c r="G191" s="58"/>
      <c r="H191" s="58" t="n">
        <v>1660174329245</v>
      </c>
      <c r="I191" s="58" t="n">
        <v>2541693329245</v>
      </c>
      <c r="J191" s="59" t="n">
        <v>160000000000</v>
      </c>
      <c r="K191" s="60"/>
      <c r="L191" s="60" t="n">
        <v>40000000000</v>
      </c>
      <c r="M191" s="61" t="n">
        <f aca="false">J191+K191+L191</f>
        <v>200000000000</v>
      </c>
      <c r="N191" s="57" t="n">
        <f aca="false">F191+J191</f>
        <v>1041519000000</v>
      </c>
      <c r="O191" s="58" t="n">
        <f aca="false">G191+K191</f>
        <v>0</v>
      </c>
      <c r="P191" s="58" t="n">
        <f aca="false">L191+H191</f>
        <v>1700174329245</v>
      </c>
      <c r="Q191" s="58" t="n">
        <f aca="false">I191+M191</f>
        <v>2741693329245</v>
      </c>
      <c r="R191" s="59" t="n">
        <f aca="false">N191*1.092</f>
        <v>1137338748000</v>
      </c>
      <c r="S191" s="60" t="n">
        <f aca="false">O191*1.092</f>
        <v>0</v>
      </c>
      <c r="T191" s="60" t="n">
        <f aca="false">P191*1.092</f>
        <v>1856590367535.54</v>
      </c>
      <c r="U191" s="61" t="n">
        <f aca="false">Q191*1.092</f>
        <v>2993929115535.54</v>
      </c>
      <c r="V191" s="58" t="n">
        <v>1980082630600</v>
      </c>
      <c r="W191" s="58"/>
      <c r="X191" s="58" t="n">
        <v>2376887833325</v>
      </c>
      <c r="Y191" s="63" t="n">
        <f aca="false">V191+W191+X191</f>
        <v>4356970463925</v>
      </c>
    </row>
    <row r="192" customFormat="false" ht="16.4" hidden="false" customHeight="false" outlineLevel="0" collapsed="false">
      <c r="A192" s="64"/>
      <c r="B192" s="65"/>
      <c r="C192" s="74" t="s">
        <v>392</v>
      </c>
      <c r="D192" s="75" t="s">
        <v>393</v>
      </c>
      <c r="E192" s="75"/>
      <c r="F192" s="57" t="n">
        <v>14120185167</v>
      </c>
      <c r="G192" s="58" t="n">
        <v>9568491</v>
      </c>
      <c r="H192" s="58" t="n">
        <v>34464775047</v>
      </c>
      <c r="I192" s="58" t="n">
        <v>48594528705</v>
      </c>
      <c r="J192" s="59"/>
      <c r="K192" s="60"/>
      <c r="L192" s="60"/>
      <c r="M192" s="61" t="n">
        <f aca="false">J192+K192+L192</f>
        <v>0</v>
      </c>
      <c r="N192" s="57" t="n">
        <f aca="false">F192+J192</f>
        <v>14120185167</v>
      </c>
      <c r="O192" s="58" t="n">
        <f aca="false">G192+K192</f>
        <v>9568491</v>
      </c>
      <c r="P192" s="58" t="n">
        <f aca="false">L192+H192</f>
        <v>34464775047</v>
      </c>
      <c r="Q192" s="58" t="n">
        <f aca="false">I192+M192</f>
        <v>48594528705</v>
      </c>
      <c r="R192" s="59" t="n">
        <f aca="false">N192*1.092</f>
        <v>15419242202.364</v>
      </c>
      <c r="S192" s="60" t="n">
        <f aca="false">O192*1.092</f>
        <v>10448792.172</v>
      </c>
      <c r="T192" s="60" t="n">
        <f aca="false">P192*1.092</f>
        <v>37635534351.324</v>
      </c>
      <c r="U192" s="61" t="n">
        <f aca="false">Q192*1.092</f>
        <v>53065225345.86</v>
      </c>
      <c r="V192" s="58" t="n">
        <v>17012047067</v>
      </c>
      <c r="W192" s="58"/>
      <c r="X192" s="58" t="n">
        <v>38743301150</v>
      </c>
      <c r="Y192" s="63" t="n">
        <f aca="false">V192+W192+X192</f>
        <v>55755348217</v>
      </c>
    </row>
    <row r="193" customFormat="false" ht="16.4" hidden="false" customHeight="false" outlineLevel="0" collapsed="false">
      <c r="A193" s="53"/>
      <c r="B193" s="54"/>
      <c r="C193" s="55" t="s">
        <v>394</v>
      </c>
      <c r="D193" s="97" t="s">
        <v>395</v>
      </c>
      <c r="E193" s="97"/>
      <c r="F193" s="57" t="n">
        <v>778866090000</v>
      </c>
      <c r="G193" s="58" t="n">
        <v>6888371925</v>
      </c>
      <c r="H193" s="58" t="n">
        <v>7768674683499</v>
      </c>
      <c r="I193" s="58" t="n">
        <v>8554429145424</v>
      </c>
      <c r="J193" s="59" t="n">
        <v>21000000000</v>
      </c>
      <c r="K193" s="60"/>
      <c r="L193" s="60" t="n">
        <v>503000000000</v>
      </c>
      <c r="M193" s="61" t="n">
        <f aca="false">J193+K193+L193</f>
        <v>524000000000</v>
      </c>
      <c r="N193" s="57" t="n">
        <f aca="false">F193+J193</f>
        <v>799866090000</v>
      </c>
      <c r="O193" s="58" t="n">
        <f aca="false">G193+K193</f>
        <v>6888371925</v>
      </c>
      <c r="P193" s="58" t="n">
        <f aca="false">L193+H193</f>
        <v>8271674683499</v>
      </c>
      <c r="Q193" s="58" t="n">
        <f aca="false">I193+M193</f>
        <v>9078429145424</v>
      </c>
      <c r="R193" s="59" t="n">
        <f aca="false">N193*1.092</f>
        <v>873453770280</v>
      </c>
      <c r="S193" s="60" t="n">
        <f aca="false">O193*1.092</f>
        <v>7522102142.1</v>
      </c>
      <c r="T193" s="60" t="n">
        <f aca="false">P193*1.092</f>
        <v>9032668754380.91</v>
      </c>
      <c r="U193" s="61" t="n">
        <f aca="false">Q193*1.092</f>
        <v>9913644626803.01</v>
      </c>
      <c r="V193" s="58" t="n">
        <v>1066543526750</v>
      </c>
      <c r="W193" s="58"/>
      <c r="X193" s="58" t="n">
        <v>9660546403114</v>
      </c>
      <c r="Y193" s="63" t="n">
        <f aca="false">V193+W193+X193</f>
        <v>10727089929864</v>
      </c>
    </row>
    <row r="194" s="73" customFormat="true" ht="17.9" hidden="false" customHeight="false" outlineLevel="0" collapsed="false">
      <c r="A194" s="64" t="s">
        <v>396</v>
      </c>
      <c r="B194" s="65" t="s">
        <v>397</v>
      </c>
      <c r="C194" s="66"/>
      <c r="D194" s="67"/>
      <c r="E194" s="67"/>
      <c r="F194" s="76" t="n">
        <f aca="false">SUM(F195)</f>
        <v>114794000000</v>
      </c>
      <c r="G194" s="76" t="n">
        <f aca="false">SUM(G195)</f>
        <v>35602626</v>
      </c>
      <c r="H194" s="76" t="n">
        <f aca="false">SUM(H195)</f>
        <v>29000000000</v>
      </c>
      <c r="I194" s="76" t="n">
        <f aca="false">SUM(I195)</f>
        <v>143829602626</v>
      </c>
      <c r="J194" s="77" t="n">
        <f aca="false">SUM(J195)</f>
        <v>0</v>
      </c>
      <c r="K194" s="78" t="n">
        <f aca="false">SUM(K195)</f>
        <v>0</v>
      </c>
      <c r="L194" s="78" t="n">
        <f aca="false">SUM(L195)</f>
        <v>0</v>
      </c>
      <c r="M194" s="79" t="n">
        <f aca="false">SUM(M195)</f>
        <v>0</v>
      </c>
      <c r="N194" s="80" t="n">
        <f aca="false">SUM(N195)</f>
        <v>114794000000</v>
      </c>
      <c r="O194" s="76" t="n">
        <f aca="false">SUM(O195)</f>
        <v>35602626</v>
      </c>
      <c r="P194" s="76" t="n">
        <f aca="false">SUM(P195)</f>
        <v>29000000000</v>
      </c>
      <c r="Q194" s="76" t="n">
        <f aca="false">SUM(Q195)</f>
        <v>143829602626</v>
      </c>
      <c r="R194" s="68" t="n">
        <f aca="false">N194*1.092</f>
        <v>125355048000</v>
      </c>
      <c r="S194" s="69" t="n">
        <f aca="false">O194*1.092</f>
        <v>38878067.592</v>
      </c>
      <c r="T194" s="69" t="n">
        <f aca="false">P194*1.092</f>
        <v>31668000000</v>
      </c>
      <c r="U194" s="70" t="n">
        <f aca="false">Q194*1.092</f>
        <v>157061926067.592</v>
      </c>
      <c r="V194" s="76" t="n">
        <f aca="false">SUM(V195)</f>
        <v>149047000000</v>
      </c>
      <c r="W194" s="76" t="n">
        <f aca="false">SUM(W195)</f>
        <v>0</v>
      </c>
      <c r="X194" s="76" t="n">
        <f aca="false">SUM(X195)</f>
        <v>36538191002</v>
      </c>
      <c r="Y194" s="81" t="n">
        <f aca="false">SUM(Y195)</f>
        <v>185585191002</v>
      </c>
      <c r="Z194" s="4"/>
    </row>
    <row r="195" customFormat="false" ht="17.25" hidden="false" customHeight="false" outlineLevel="0" collapsed="false">
      <c r="A195" s="53"/>
      <c r="B195" s="54"/>
      <c r="C195" s="55" t="s">
        <v>398</v>
      </c>
      <c r="D195" s="56" t="s">
        <v>399</v>
      </c>
      <c r="E195" s="56"/>
      <c r="F195" s="57" t="n">
        <v>114794000000</v>
      </c>
      <c r="G195" s="58" t="n">
        <v>35602626</v>
      </c>
      <c r="H195" s="58" t="n">
        <v>29000000000</v>
      </c>
      <c r="I195" s="58" t="n">
        <v>143829602626</v>
      </c>
      <c r="J195" s="59"/>
      <c r="K195" s="60"/>
      <c r="L195" s="60"/>
      <c r="M195" s="61" t="n">
        <f aca="false">J195+K195+L195</f>
        <v>0</v>
      </c>
      <c r="N195" s="57" t="n">
        <f aca="false">F195+J195</f>
        <v>114794000000</v>
      </c>
      <c r="O195" s="58" t="n">
        <f aca="false">G195+K195</f>
        <v>35602626</v>
      </c>
      <c r="P195" s="58" t="n">
        <f aca="false">L195+H195</f>
        <v>29000000000</v>
      </c>
      <c r="Q195" s="58" t="n">
        <f aca="false">I195+M195</f>
        <v>143829602626</v>
      </c>
      <c r="R195" s="59" t="n">
        <f aca="false">N195*1.092</f>
        <v>125355048000</v>
      </c>
      <c r="S195" s="60" t="n">
        <f aca="false">O195*1.092</f>
        <v>38878067.592</v>
      </c>
      <c r="T195" s="60" t="n">
        <f aca="false">P195*1.092</f>
        <v>31668000000</v>
      </c>
      <c r="U195" s="61" t="n">
        <f aca="false">Q195*1.092</f>
        <v>157061926067.592</v>
      </c>
      <c r="V195" s="58" t="n">
        <v>149047000000</v>
      </c>
      <c r="W195" s="58"/>
      <c r="X195" s="58" t="n">
        <v>36538191002</v>
      </c>
      <c r="Y195" s="63" t="n">
        <f aca="false">V195+W195+X195</f>
        <v>185585191002</v>
      </c>
      <c r="Z195" s="73"/>
    </row>
    <row r="196" s="73" customFormat="true" ht="17.9" hidden="false" customHeight="false" outlineLevel="0" collapsed="false">
      <c r="A196" s="64" t="s">
        <v>400</v>
      </c>
      <c r="B196" s="65" t="s">
        <v>401</v>
      </c>
      <c r="C196" s="66"/>
      <c r="D196" s="67"/>
      <c r="E196" s="67"/>
      <c r="F196" s="76" t="n">
        <f aca="false">SUM(F197)</f>
        <v>54718743554</v>
      </c>
      <c r="G196" s="76" t="n">
        <f aca="false">SUM(G197)</f>
        <v>335880238</v>
      </c>
      <c r="H196" s="76" t="n">
        <f aca="false">SUM(H197)</f>
        <v>891709127023</v>
      </c>
      <c r="I196" s="76" t="n">
        <f aca="false">SUM(I197)</f>
        <v>946763750815</v>
      </c>
      <c r="J196" s="77" t="n">
        <f aca="false">SUM(J197)</f>
        <v>0</v>
      </c>
      <c r="K196" s="78" t="n">
        <f aca="false">SUM(K197)</f>
        <v>0</v>
      </c>
      <c r="L196" s="78" t="n">
        <f aca="false">SUM(L197)</f>
        <v>0</v>
      </c>
      <c r="M196" s="79" t="n">
        <f aca="false">SUM(M197)</f>
        <v>0</v>
      </c>
      <c r="N196" s="80" t="n">
        <f aca="false">SUM(N197)</f>
        <v>54718743554</v>
      </c>
      <c r="O196" s="76" t="n">
        <f aca="false">SUM(O197)</f>
        <v>335880238</v>
      </c>
      <c r="P196" s="76" t="n">
        <f aca="false">SUM(P197)</f>
        <v>891709127023</v>
      </c>
      <c r="Q196" s="76" t="n">
        <f aca="false">SUM(Q197)</f>
        <v>946763750815</v>
      </c>
      <c r="R196" s="68" t="n">
        <f aca="false">N196*1.092</f>
        <v>59752867960.968</v>
      </c>
      <c r="S196" s="69" t="n">
        <f aca="false">O196*1.092</f>
        <v>366781219.896</v>
      </c>
      <c r="T196" s="69" t="n">
        <f aca="false">P196*1.092</f>
        <v>973746366709.116</v>
      </c>
      <c r="U196" s="70" t="n">
        <f aca="false">Q196*1.092</f>
        <v>1033866015889.98</v>
      </c>
      <c r="V196" s="76" t="n">
        <f aca="false">SUM(V197)</f>
        <v>61547885666</v>
      </c>
      <c r="W196" s="76" t="n">
        <f aca="false">SUM(W197)</f>
        <v>0</v>
      </c>
      <c r="X196" s="76" t="n">
        <f aca="false">SUM(X197)</f>
        <v>1250992260657</v>
      </c>
      <c r="Y196" s="81" t="n">
        <f aca="false">SUM(Y197)</f>
        <v>1312540146323</v>
      </c>
      <c r="Z196" s="4"/>
    </row>
    <row r="197" customFormat="false" ht="17.25" hidden="false" customHeight="false" outlineLevel="0" collapsed="false">
      <c r="A197" s="53"/>
      <c r="B197" s="54"/>
      <c r="C197" s="55" t="s">
        <v>402</v>
      </c>
      <c r="D197" s="56" t="s">
        <v>403</v>
      </c>
      <c r="E197" s="56"/>
      <c r="F197" s="57" t="n">
        <v>54718743554</v>
      </c>
      <c r="G197" s="58" t="n">
        <v>335880238</v>
      </c>
      <c r="H197" s="58" t="n">
        <v>891709127023</v>
      </c>
      <c r="I197" s="58" t="n">
        <v>946763750815</v>
      </c>
      <c r="J197" s="59"/>
      <c r="K197" s="60"/>
      <c r="L197" s="60"/>
      <c r="M197" s="61" t="n">
        <f aca="false">J197+K197+L197</f>
        <v>0</v>
      </c>
      <c r="N197" s="57" t="n">
        <f aca="false">F197+J197</f>
        <v>54718743554</v>
      </c>
      <c r="O197" s="58" t="n">
        <f aca="false">G197+K197</f>
        <v>335880238</v>
      </c>
      <c r="P197" s="58" t="n">
        <f aca="false">L197+H197</f>
        <v>891709127023</v>
      </c>
      <c r="Q197" s="58" t="n">
        <f aca="false">I197+M197</f>
        <v>946763750815</v>
      </c>
      <c r="R197" s="59" t="n">
        <f aca="false">N197*1.092</f>
        <v>59752867960.968</v>
      </c>
      <c r="S197" s="60" t="n">
        <f aca="false">O197*1.092</f>
        <v>366781219.896</v>
      </c>
      <c r="T197" s="60" t="n">
        <f aca="false">P197*1.092</f>
        <v>973746366709.116</v>
      </c>
      <c r="U197" s="61" t="n">
        <f aca="false">Q197*1.092</f>
        <v>1033866015889.98</v>
      </c>
      <c r="V197" s="58" t="n">
        <v>61547885666</v>
      </c>
      <c r="W197" s="58"/>
      <c r="X197" s="58" t="n">
        <v>1250992260657</v>
      </c>
      <c r="Y197" s="63" t="n">
        <f aca="false">V197+W197+X197</f>
        <v>1312540146323</v>
      </c>
      <c r="Z197" s="73"/>
    </row>
    <row r="198" s="73" customFormat="true" ht="17.9" hidden="false" customHeight="false" outlineLevel="0" collapsed="false">
      <c r="A198" s="64" t="s">
        <v>404</v>
      </c>
      <c r="B198" s="65" t="s">
        <v>405</v>
      </c>
      <c r="C198" s="66"/>
      <c r="D198" s="67"/>
      <c r="E198" s="67"/>
      <c r="F198" s="76" t="n">
        <f aca="false">SUM(F199:F201)</f>
        <v>472213944563</v>
      </c>
      <c r="G198" s="76" t="n">
        <f aca="false">SUM(G199:G201)</f>
        <v>0</v>
      </c>
      <c r="H198" s="76" t="n">
        <f aca="false">SUM(H199:H201)</f>
        <v>249063806801</v>
      </c>
      <c r="I198" s="76" t="n">
        <f aca="false">SUM(I199:I201)</f>
        <v>721277751364</v>
      </c>
      <c r="J198" s="77" t="n">
        <f aca="false">SUM(J199:J201)</f>
        <v>10000000000</v>
      </c>
      <c r="K198" s="78" t="n">
        <f aca="false">SUM(K199:K201)</f>
        <v>0</v>
      </c>
      <c r="L198" s="78" t="n">
        <f aca="false">SUM(L199:L201)</f>
        <v>0</v>
      </c>
      <c r="M198" s="79" t="n">
        <f aca="false">SUM(M199:M201)</f>
        <v>10000000000</v>
      </c>
      <c r="N198" s="80" t="n">
        <f aca="false">SUM(N199:N201)</f>
        <v>482213944563</v>
      </c>
      <c r="O198" s="76" t="n">
        <f aca="false">SUM(O199:O201)</f>
        <v>0</v>
      </c>
      <c r="P198" s="76" t="n">
        <f aca="false">SUM(P199:P201)</f>
        <v>249063806801</v>
      </c>
      <c r="Q198" s="76" t="n">
        <f aca="false">SUM(Q199:Q201)</f>
        <v>731277751364</v>
      </c>
      <c r="R198" s="68" t="n">
        <f aca="false">N198*1.092</f>
        <v>526577627462.796</v>
      </c>
      <c r="S198" s="69" t="n">
        <f aca="false">O198*1.092</f>
        <v>0</v>
      </c>
      <c r="T198" s="69" t="n">
        <f aca="false">P198*1.092</f>
        <v>271977677026.692</v>
      </c>
      <c r="U198" s="70" t="n">
        <f aca="false">Q198*1.092</f>
        <v>798555304489.488</v>
      </c>
      <c r="V198" s="76" t="n">
        <f aca="false">SUM(V199:V201)</f>
        <v>577961000000</v>
      </c>
      <c r="W198" s="76" t="n">
        <f aca="false">SUM(W199:W201)</f>
        <v>0</v>
      </c>
      <c r="X198" s="76" t="n">
        <f aca="false">SUM(X199:X201)</f>
        <v>265912069162</v>
      </c>
      <c r="Y198" s="81" t="n">
        <f aca="false">SUM(Y199:Y201)</f>
        <v>843873069162</v>
      </c>
      <c r="Z198" s="4"/>
    </row>
    <row r="199" customFormat="false" ht="16.4" hidden="false" customHeight="false" outlineLevel="0" collapsed="false">
      <c r="A199" s="64"/>
      <c r="B199" s="65"/>
      <c r="C199" s="74" t="s">
        <v>406</v>
      </c>
      <c r="D199" s="75" t="s">
        <v>407</v>
      </c>
      <c r="E199" s="75"/>
      <c r="F199" s="57" t="n">
        <v>380544544563</v>
      </c>
      <c r="G199" s="58"/>
      <c r="H199" s="58" t="n">
        <v>177667270465</v>
      </c>
      <c r="I199" s="58" t="n">
        <v>558211815028</v>
      </c>
      <c r="J199" s="59" t="n">
        <v>10000000000</v>
      </c>
      <c r="K199" s="60"/>
      <c r="L199" s="60"/>
      <c r="M199" s="61" t="n">
        <f aca="false">J199+K199+L199</f>
        <v>10000000000</v>
      </c>
      <c r="N199" s="57" t="n">
        <f aca="false">F199+J199</f>
        <v>390544544563</v>
      </c>
      <c r="O199" s="58" t="n">
        <f aca="false">G199+K199</f>
        <v>0</v>
      </c>
      <c r="P199" s="58" t="n">
        <f aca="false">L199+H199</f>
        <v>177667270465</v>
      </c>
      <c r="Q199" s="58" t="n">
        <f aca="false">I199+M199</f>
        <v>568211815028</v>
      </c>
      <c r="R199" s="59" t="n">
        <f aca="false">N199*1.092</f>
        <v>426474642662.796</v>
      </c>
      <c r="S199" s="60" t="n">
        <f aca="false">O199*1.092</f>
        <v>0</v>
      </c>
      <c r="T199" s="60" t="n">
        <f aca="false">P199*1.092</f>
        <v>194012659347.78</v>
      </c>
      <c r="U199" s="61" t="n">
        <f aca="false">Q199*1.092</f>
        <v>620487302010.576</v>
      </c>
      <c r="V199" s="58" t="n">
        <v>475574000000</v>
      </c>
      <c r="W199" s="58"/>
      <c r="X199" s="58" t="n">
        <v>189517775282</v>
      </c>
      <c r="Y199" s="63" t="n">
        <f aca="false">V199+W199+X199</f>
        <v>665091775282</v>
      </c>
      <c r="Z199" s="73"/>
    </row>
    <row r="200" customFormat="false" ht="16.4" hidden="false" customHeight="false" outlineLevel="0" collapsed="false">
      <c r="A200" s="64"/>
      <c r="B200" s="65"/>
      <c r="C200" s="74" t="s">
        <v>408</v>
      </c>
      <c r="D200" s="92" t="s">
        <v>409</v>
      </c>
      <c r="E200" s="92"/>
      <c r="F200" s="57" t="n">
        <v>2000000000</v>
      </c>
      <c r="G200" s="58"/>
      <c r="H200" s="58"/>
      <c r="I200" s="58" t="n">
        <v>2000000000</v>
      </c>
      <c r="J200" s="59"/>
      <c r="K200" s="60"/>
      <c r="L200" s="60"/>
      <c r="M200" s="61" t="n">
        <f aca="false">J200+K200+L200</f>
        <v>0</v>
      </c>
      <c r="N200" s="57" t="n">
        <f aca="false">F200+J200</f>
        <v>2000000000</v>
      </c>
      <c r="O200" s="58" t="n">
        <f aca="false">G200+K200</f>
        <v>0</v>
      </c>
      <c r="P200" s="58" t="n">
        <f aca="false">L200+H200</f>
        <v>0</v>
      </c>
      <c r="Q200" s="58" t="n">
        <f aca="false">I200+M200</f>
        <v>2000000000</v>
      </c>
      <c r="R200" s="59" t="n">
        <f aca="false">N200*1.092</f>
        <v>2184000000</v>
      </c>
      <c r="S200" s="60" t="n">
        <f aca="false">O200*1.092</f>
        <v>0</v>
      </c>
      <c r="T200" s="60" t="n">
        <f aca="false">P200*1.092</f>
        <v>0</v>
      </c>
      <c r="U200" s="61" t="n">
        <f aca="false">Q200*1.092</f>
        <v>2184000000</v>
      </c>
      <c r="V200" s="58"/>
      <c r="W200" s="58"/>
      <c r="X200" s="58"/>
      <c r="Y200" s="63" t="n">
        <f aca="false">V200+W200+X200</f>
        <v>0</v>
      </c>
    </row>
    <row r="201" customFormat="false" ht="33.75" hidden="false" customHeight="false" outlineLevel="0" collapsed="false">
      <c r="A201" s="53"/>
      <c r="B201" s="54"/>
      <c r="C201" s="55" t="s">
        <v>410</v>
      </c>
      <c r="D201" s="56" t="s">
        <v>411</v>
      </c>
      <c r="E201" s="56"/>
      <c r="F201" s="98" t="n">
        <v>89669400000</v>
      </c>
      <c r="G201" s="99"/>
      <c r="H201" s="99" t="n">
        <v>71396536336</v>
      </c>
      <c r="I201" s="99" t="n">
        <v>161065936336</v>
      </c>
      <c r="J201" s="100"/>
      <c r="K201" s="101"/>
      <c r="L201" s="101"/>
      <c r="M201" s="102" t="n">
        <f aca="false">J201+K201+L201</f>
        <v>0</v>
      </c>
      <c r="N201" s="98" t="n">
        <f aca="false">F201+J201</f>
        <v>89669400000</v>
      </c>
      <c r="O201" s="99" t="n">
        <f aca="false">G201+K201</f>
        <v>0</v>
      </c>
      <c r="P201" s="99" t="n">
        <f aca="false">L201+H201</f>
        <v>71396536336</v>
      </c>
      <c r="Q201" s="99" t="n">
        <f aca="false">I201+M201</f>
        <v>161065936336</v>
      </c>
      <c r="R201" s="100" t="n">
        <f aca="false">N201*1.092</f>
        <v>97918984800</v>
      </c>
      <c r="S201" s="101" t="n">
        <f aca="false">O201*1.092</f>
        <v>0</v>
      </c>
      <c r="T201" s="101" t="n">
        <f aca="false">P201*1.092</f>
        <v>77965017678.912</v>
      </c>
      <c r="U201" s="102" t="n">
        <f aca="false">Q201*1.092</f>
        <v>175884002478.912</v>
      </c>
      <c r="V201" s="99" t="n">
        <v>102387000000</v>
      </c>
      <c r="W201" s="99"/>
      <c r="X201" s="99" t="n">
        <v>76394293880</v>
      </c>
      <c r="Y201" s="103" t="n">
        <f aca="false">V201+W201+X201</f>
        <v>178781293880</v>
      </c>
    </row>
    <row r="205" s="4" customFormat="true" ht="15" hidden="false" customHeight="false" outlineLevel="0" collapsed="false">
      <c r="A205" s="1"/>
      <c r="B205" s="1"/>
      <c r="C205" s="2"/>
      <c r="D205" s="3"/>
      <c r="E205" s="3"/>
    </row>
    <row r="206" s="4" customFormat="true" ht="15" hidden="false" customHeight="false" outlineLevel="0" collapsed="false">
      <c r="A206" s="1"/>
      <c r="B206" s="1"/>
      <c r="C206" s="2"/>
      <c r="D206" s="3"/>
      <c r="E206" s="3"/>
    </row>
    <row r="207" s="4" customFormat="true" ht="15" hidden="false" customHeight="false" outlineLevel="0" collapsed="false">
      <c r="A207" s="1"/>
      <c r="B207" s="1"/>
      <c r="C207" s="2"/>
      <c r="D207" s="3"/>
      <c r="E207" s="3"/>
    </row>
    <row r="208" s="4" customFormat="true" ht="15" hidden="false" customHeight="false" outlineLevel="0" collapsed="false">
      <c r="A208" s="1"/>
      <c r="B208" s="1"/>
      <c r="C208" s="2"/>
      <c r="D208" s="3"/>
      <c r="E208" s="3"/>
    </row>
  </sheetData>
  <mergeCells count="8">
    <mergeCell ref="A1:A2"/>
    <mergeCell ref="B1:B2"/>
    <mergeCell ref="F1:I1"/>
    <mergeCell ref="J1:M1"/>
    <mergeCell ref="N1:Q1"/>
    <mergeCell ref="R1:U1"/>
    <mergeCell ref="V1:Y1"/>
    <mergeCell ref="A3:D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A1" activeCellId="0" sqref="A1:E2"/>
    </sheetView>
  </sheetViews>
  <sheetFormatPr defaultColWidth="10.55078125" defaultRowHeight="15" zeroHeight="false" outlineLevelRow="0" outlineLevelCol="0"/>
  <cols>
    <col collapsed="false" customWidth="true" hidden="false" outlineLevel="0" max="1" min="1" style="104" width="8.37"/>
    <col collapsed="false" customWidth="true" hidden="false" outlineLevel="0" max="2" min="2" style="105" width="22.5"/>
    <col collapsed="false" customWidth="true" hidden="false" outlineLevel="0" max="3" min="3" style="106" width="11.5"/>
    <col collapsed="false" customWidth="true" hidden="false" outlineLevel="0" max="4" min="4" style="107" width="57"/>
    <col collapsed="false" customWidth="true" hidden="false" outlineLevel="0" max="5" min="5" style="107" width="20.25"/>
    <col collapsed="false" customWidth="true" hidden="false" outlineLevel="0" max="9" min="6" style="108" width="20.25"/>
  </cols>
  <sheetData>
    <row r="1" customFormat="false" ht="33" hidden="false" customHeight="true" outlineLevel="0" collapsed="false">
      <c r="A1" s="6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8</v>
      </c>
      <c r="G1" s="11"/>
      <c r="H1" s="11"/>
      <c r="I1" s="11"/>
    </row>
    <row r="2" customFormat="false" ht="17.9" hidden="false" customHeight="false" outlineLevel="0" collapsed="false">
      <c r="A2" s="6"/>
      <c r="B2" s="6"/>
      <c r="C2" s="14"/>
      <c r="D2" s="14"/>
      <c r="E2" s="14"/>
      <c r="F2" s="24" t="s">
        <v>10</v>
      </c>
      <c r="G2" s="25" t="s">
        <v>11</v>
      </c>
      <c r="H2" s="25" t="s">
        <v>14</v>
      </c>
      <c r="I2" s="26" t="s">
        <v>15</v>
      </c>
    </row>
    <row r="3" customFormat="false" ht="15" hidden="false" customHeight="false" outlineLevel="0" collapsed="false">
      <c r="A3" s="109" t="s">
        <v>15</v>
      </c>
      <c r="B3" s="110"/>
      <c r="C3" s="110"/>
      <c r="D3" s="111"/>
      <c r="E3" s="111"/>
      <c r="F3" s="112"/>
      <c r="G3" s="112"/>
      <c r="H3" s="112"/>
      <c r="I3" s="112"/>
    </row>
    <row r="4" customFormat="false" ht="17.9" hidden="false" customHeight="false" outlineLevel="0" collapsed="false">
      <c r="A4" s="113" t="s">
        <v>16</v>
      </c>
      <c r="B4" s="114" t="s">
        <v>17</v>
      </c>
      <c r="C4" s="115"/>
      <c r="D4" s="116"/>
      <c r="E4" s="116"/>
      <c r="F4" s="117" t="n">
        <f aca="false">SUM(F5)</f>
        <v>825742008000</v>
      </c>
      <c r="G4" s="117" t="n">
        <f aca="false">SUM(G5)</f>
        <v>4988871742.764</v>
      </c>
      <c r="H4" s="117" t="n">
        <f aca="false">SUM(H5)</f>
        <v>301956264227.436</v>
      </c>
      <c r="I4" s="117" t="n">
        <f aca="false">SUM(I5)</f>
        <v>1132687143970.2</v>
      </c>
    </row>
    <row r="5" customFormat="false" ht="17.9" hidden="false" customHeight="false" outlineLevel="0" collapsed="false">
      <c r="A5" s="118"/>
      <c r="B5" s="119"/>
      <c r="C5" s="120" t="s">
        <v>18</v>
      </c>
      <c r="D5" s="89" t="s">
        <v>412</v>
      </c>
      <c r="E5" s="89"/>
      <c r="F5" s="112" t="n">
        <f aca="false">'PGN 2023 C2023'!R5</f>
        <v>825742008000</v>
      </c>
      <c r="G5" s="112" t="n">
        <f aca="false">'PGN 2023 C2023'!S5</f>
        <v>4988871742.764</v>
      </c>
      <c r="H5" s="112" t="n">
        <f aca="false">'PGN 2023 C2023'!T5</f>
        <v>301956264227.436</v>
      </c>
      <c r="I5" s="112" t="n">
        <f aca="false">'PGN 2023 C2023'!U5</f>
        <v>1132687143970.2</v>
      </c>
    </row>
    <row r="6" s="104" customFormat="true" ht="36" hidden="false" customHeight="true" outlineLevel="0" collapsed="false">
      <c r="A6" s="113" t="s">
        <v>20</v>
      </c>
      <c r="B6" s="114" t="s">
        <v>21</v>
      </c>
      <c r="C6" s="121"/>
      <c r="D6" s="122"/>
      <c r="E6" s="122"/>
      <c r="F6" s="117" t="n">
        <f aca="false">SUM(F7:F12)</f>
        <v>2058191772000</v>
      </c>
      <c r="G6" s="117" t="n">
        <f aca="false">SUM(G7:G12)</f>
        <v>7505016464.4</v>
      </c>
      <c r="H6" s="117" t="n">
        <f aca="false">SUM(H7:H12)</f>
        <v>529054328994.828</v>
      </c>
      <c r="I6" s="117" t="n">
        <f aca="false">SUM(I7:I12)</f>
        <v>2594751117459.23</v>
      </c>
      <c r="J6" s="108"/>
      <c r="K6" s="108"/>
      <c r="L6" s="108"/>
      <c r="M6" s="108"/>
      <c r="N6" s="108"/>
    </row>
    <row r="7" customFormat="false" ht="17.9" hidden="false" customHeight="false" outlineLevel="0" collapsed="false">
      <c r="A7" s="118"/>
      <c r="B7" s="119"/>
      <c r="C7" s="120" t="s">
        <v>22</v>
      </c>
      <c r="D7" s="89" t="s">
        <v>413</v>
      </c>
      <c r="E7" s="89"/>
      <c r="F7" s="112" t="n">
        <f aca="false">'PGN 2023 C2023'!R7</f>
        <v>782699736000</v>
      </c>
      <c r="G7" s="112" t="n">
        <f aca="false">'PGN 2023 C2023'!S7</f>
        <v>655194572.76</v>
      </c>
      <c r="H7" s="112" t="n">
        <f aca="false">'PGN 2023 C2023'!T7</f>
        <v>199616348355.06</v>
      </c>
      <c r="I7" s="112" t="n">
        <f aca="false">'PGN 2023 C2023'!U7</f>
        <v>982971278927.82</v>
      </c>
    </row>
    <row r="8" customFormat="false" ht="31.3" hidden="false" customHeight="false" outlineLevel="0" collapsed="false">
      <c r="A8" s="118"/>
      <c r="B8" s="119"/>
      <c r="C8" s="120" t="s">
        <v>24</v>
      </c>
      <c r="D8" s="89" t="s">
        <v>25</v>
      </c>
      <c r="E8" s="89"/>
      <c r="F8" s="112" t="n">
        <f aca="false">'PGN 2023 C2023'!R8</f>
        <v>38427480000</v>
      </c>
      <c r="G8" s="112" t="n">
        <f aca="false">'PGN 2023 C2023'!S8</f>
        <v>19134913.98</v>
      </c>
      <c r="H8" s="112" t="n">
        <f aca="false">'PGN 2023 C2023'!T8</f>
        <v>118775966400</v>
      </c>
      <c r="I8" s="112" t="n">
        <f aca="false">'PGN 2023 C2023'!U8</f>
        <v>157222581313.98</v>
      </c>
    </row>
    <row r="9" customFormat="false" ht="17.9" hidden="false" customHeight="false" outlineLevel="0" collapsed="false">
      <c r="A9" s="118"/>
      <c r="B9" s="119"/>
      <c r="C9" s="120" t="s">
        <v>26</v>
      </c>
      <c r="D9" s="89" t="s">
        <v>27</v>
      </c>
      <c r="E9" s="89"/>
      <c r="F9" s="112" t="n">
        <f aca="false">'PGN 2023 C2023'!R9</f>
        <v>875265300000</v>
      </c>
      <c r="G9" s="112" t="n">
        <f aca="false">'PGN 2023 C2023'!S9</f>
        <v>6548991092.28</v>
      </c>
      <c r="H9" s="112" t="n">
        <f aca="false">'PGN 2023 C2023'!T9</f>
        <v>54823677039.768</v>
      </c>
      <c r="I9" s="112" t="n">
        <f aca="false">'PGN 2023 C2023'!U9</f>
        <v>936637968132.048</v>
      </c>
    </row>
    <row r="10" customFormat="false" ht="17.9" hidden="false" customHeight="false" outlineLevel="0" collapsed="false">
      <c r="A10" s="118"/>
      <c r="B10" s="119"/>
      <c r="C10" s="120" t="s">
        <v>28</v>
      </c>
      <c r="D10" s="89" t="s">
        <v>414</v>
      </c>
      <c r="E10" s="89"/>
      <c r="F10" s="112" t="n">
        <f aca="false">'PGN 2023 C2023'!R10</f>
        <v>287270256000</v>
      </c>
      <c r="G10" s="112" t="n">
        <f aca="false">'PGN 2023 C2023'!S10</f>
        <v>180498532.032</v>
      </c>
      <c r="H10" s="112" t="n">
        <f aca="false">'PGN 2023 C2023'!T10</f>
        <v>2730000000</v>
      </c>
      <c r="I10" s="112" t="n">
        <f aca="false">'PGN 2023 C2023'!U10</f>
        <v>290180754532.032</v>
      </c>
    </row>
    <row r="11" customFormat="false" ht="17.9" hidden="false" customHeight="false" outlineLevel="0" collapsed="false">
      <c r="A11" s="118"/>
      <c r="B11" s="119"/>
      <c r="C11" s="120" t="s">
        <v>30</v>
      </c>
      <c r="D11" s="89" t="s">
        <v>31</v>
      </c>
      <c r="E11" s="89"/>
      <c r="F11" s="112" t="n">
        <f aca="false">'PGN 2023 C2023'!R11</f>
        <v>7348068000</v>
      </c>
      <c r="G11" s="112" t="n">
        <f aca="false">'PGN 2023 C2023'!S11</f>
        <v>32356999.584</v>
      </c>
      <c r="H11" s="112" t="n">
        <f aca="false">'PGN 2023 C2023'!T11</f>
        <v>72072000000</v>
      </c>
      <c r="I11" s="112" t="n">
        <f aca="false">'PGN 2023 C2023'!U11</f>
        <v>79452424999.584</v>
      </c>
    </row>
    <row r="12" customFormat="false" ht="17.9" hidden="false" customHeight="false" outlineLevel="0" collapsed="false">
      <c r="A12" s="118"/>
      <c r="B12" s="119"/>
      <c r="C12" s="120" t="s">
        <v>32</v>
      </c>
      <c r="D12" s="89" t="s">
        <v>415</v>
      </c>
      <c r="E12" s="89"/>
      <c r="F12" s="112" t="n">
        <f aca="false">'PGN 2023 C2023'!R12</f>
        <v>67180932000</v>
      </c>
      <c r="G12" s="112" t="n">
        <f aca="false">'PGN 2023 C2023'!S12</f>
        <v>68840353.764</v>
      </c>
      <c r="H12" s="112" t="n">
        <f aca="false">'PGN 2023 C2023'!T12</f>
        <v>81036337200</v>
      </c>
      <c r="I12" s="112" t="n">
        <f aca="false">'PGN 2023 C2023'!U12</f>
        <v>148286109553.764</v>
      </c>
    </row>
    <row r="13" s="104" customFormat="true" ht="17.9" hidden="false" customHeight="false" outlineLevel="0" collapsed="false">
      <c r="A13" s="113" t="s">
        <v>34</v>
      </c>
      <c r="B13" s="114" t="s">
        <v>35</v>
      </c>
      <c r="C13" s="121"/>
      <c r="D13" s="122"/>
      <c r="E13" s="122"/>
      <c r="F13" s="117" t="n">
        <f aca="false">SUM(F14:F16)</f>
        <v>595895363083.02</v>
      </c>
      <c r="G13" s="117" t="n">
        <f aca="false">SUM(G14:G16)</f>
        <v>14382904692.156</v>
      </c>
      <c r="H13" s="117" t="n">
        <f aca="false">SUM(H14:H16)</f>
        <v>1563961602399.92</v>
      </c>
      <c r="I13" s="117" t="n">
        <f aca="false">SUM(I14:I16)</f>
        <v>2174239870175.1</v>
      </c>
      <c r="J13" s="108"/>
      <c r="K13" s="108"/>
      <c r="L13" s="108"/>
      <c r="M13" s="108"/>
      <c r="N13" s="108"/>
    </row>
    <row r="14" customFormat="false" ht="17.9" hidden="false" customHeight="false" outlineLevel="0" collapsed="false">
      <c r="A14" s="118"/>
      <c r="B14" s="119"/>
      <c r="C14" s="120" t="s">
        <v>36</v>
      </c>
      <c r="D14" s="89" t="s">
        <v>416</v>
      </c>
      <c r="E14" s="89"/>
      <c r="F14" s="112" t="n">
        <f aca="false">'PGN 2023 C2023'!R14</f>
        <v>122295128749.248</v>
      </c>
      <c r="G14" s="112" t="n">
        <f aca="false">'PGN 2023 C2023'!S14</f>
        <v>11615352135.66</v>
      </c>
      <c r="H14" s="112" t="n">
        <f aca="false">'PGN 2023 C2023'!T14</f>
        <v>1474838568399.92</v>
      </c>
      <c r="I14" s="112" t="n">
        <f aca="false">'PGN 2023 C2023'!U14</f>
        <v>1608749049284.83</v>
      </c>
    </row>
    <row r="15" customFormat="false" ht="31.3" hidden="false" customHeight="false" outlineLevel="0" collapsed="false">
      <c r="A15" s="118"/>
      <c r="B15" s="119"/>
      <c r="C15" s="120" t="s">
        <v>38</v>
      </c>
      <c r="D15" s="89" t="s">
        <v>417</v>
      </c>
      <c r="E15" s="89"/>
      <c r="F15" s="112" t="n">
        <f aca="false">'PGN 2023 C2023'!R15</f>
        <v>23949119693.772</v>
      </c>
      <c r="G15" s="112" t="n">
        <f aca="false">'PGN 2023 C2023'!S15</f>
        <v>589870415.316</v>
      </c>
      <c r="H15" s="112" t="n">
        <f aca="false">'PGN 2023 C2023'!T15</f>
        <v>56369040000</v>
      </c>
      <c r="I15" s="112" t="n">
        <f aca="false">'PGN 2023 C2023'!U15</f>
        <v>80908030109.088</v>
      </c>
    </row>
    <row r="16" customFormat="false" ht="17.9" hidden="false" customHeight="false" outlineLevel="0" collapsed="false">
      <c r="A16" s="123"/>
      <c r="B16" s="124"/>
      <c r="C16" s="125" t="s">
        <v>40</v>
      </c>
      <c r="D16" s="126" t="s">
        <v>418</v>
      </c>
      <c r="E16" s="126"/>
      <c r="F16" s="112" t="n">
        <f aca="false">'PGN 2023 C2023'!R16</f>
        <v>449651114640</v>
      </c>
      <c r="G16" s="112" t="n">
        <f aca="false">'PGN 2023 C2023'!S16</f>
        <v>2177682141.18</v>
      </c>
      <c r="H16" s="112" t="n">
        <f aca="false">'PGN 2023 C2023'!T16</f>
        <v>32753994000</v>
      </c>
      <c r="I16" s="112" t="n">
        <f aca="false">'PGN 2023 C2023'!U16</f>
        <v>484582790781.18</v>
      </c>
    </row>
    <row r="17" s="104" customFormat="true" ht="17.9" hidden="false" customHeight="false" outlineLevel="0" collapsed="false">
      <c r="A17" s="118" t="s">
        <v>42</v>
      </c>
      <c r="B17" s="119" t="s">
        <v>419</v>
      </c>
      <c r="C17" s="120"/>
      <c r="D17" s="127"/>
      <c r="E17" s="127"/>
      <c r="F17" s="117" t="n">
        <f aca="false">SUM(F18:F20)</f>
        <v>235647048000</v>
      </c>
      <c r="G17" s="117" t="n">
        <f aca="false">SUM(G18:G20)</f>
        <v>0</v>
      </c>
      <c r="H17" s="117" t="n">
        <f aca="false">SUM(H18:H20)</f>
        <v>875272553237.628</v>
      </c>
      <c r="I17" s="117" t="n">
        <f aca="false">SUM(I18:I20)</f>
        <v>1110919601237.63</v>
      </c>
      <c r="J17" s="108"/>
      <c r="K17" s="108"/>
      <c r="L17" s="108"/>
      <c r="M17" s="108"/>
      <c r="N17" s="108"/>
    </row>
    <row r="18" customFormat="false" ht="17.9" hidden="false" customHeight="false" outlineLevel="0" collapsed="false">
      <c r="A18" s="118"/>
      <c r="B18" s="128"/>
      <c r="C18" s="129" t="s">
        <v>44</v>
      </c>
      <c r="D18" s="89" t="s">
        <v>420</v>
      </c>
      <c r="E18" s="89"/>
      <c r="F18" s="112" t="n">
        <f aca="false">'PGN 2023 C2023'!R18</f>
        <v>131967108000</v>
      </c>
      <c r="G18" s="112" t="n">
        <f aca="false">'PGN 2023 C2023'!S18</f>
        <v>0</v>
      </c>
      <c r="H18" s="112" t="n">
        <f aca="false">'PGN 2023 C2023'!T18</f>
        <v>273596797088.16</v>
      </c>
      <c r="I18" s="112" t="n">
        <f aca="false">'PGN 2023 C2023'!U18</f>
        <v>405563905088.16</v>
      </c>
    </row>
    <row r="19" customFormat="false" ht="17.9" hidden="false" customHeight="false" outlineLevel="0" collapsed="false">
      <c r="A19" s="118"/>
      <c r="B19" s="128"/>
      <c r="C19" s="129" t="s">
        <v>46</v>
      </c>
      <c r="D19" s="89" t="s">
        <v>47</v>
      </c>
      <c r="E19" s="89"/>
      <c r="F19" s="112" t="n">
        <f aca="false">'PGN 2023 C2023'!R19</f>
        <v>3182088000</v>
      </c>
      <c r="G19" s="112" t="n">
        <f aca="false">'PGN 2023 C2023'!S19</f>
        <v>0</v>
      </c>
      <c r="H19" s="112" t="n">
        <f aca="false">'PGN 2023 C2023'!T19</f>
        <v>26361972000</v>
      </c>
      <c r="I19" s="112" t="n">
        <f aca="false">'PGN 2023 C2023'!U19</f>
        <v>29544060000</v>
      </c>
    </row>
    <row r="20" customFormat="false" ht="17.9" hidden="false" customHeight="false" outlineLevel="0" collapsed="false">
      <c r="A20" s="118"/>
      <c r="B20" s="119"/>
      <c r="C20" s="120" t="s">
        <v>48</v>
      </c>
      <c r="D20" s="89" t="s">
        <v>421</v>
      </c>
      <c r="E20" s="89"/>
      <c r="F20" s="112" t="n">
        <f aca="false">'PGN 2023 C2023'!R20</f>
        <v>100497852000</v>
      </c>
      <c r="G20" s="112" t="n">
        <f aca="false">'PGN 2023 C2023'!S20</f>
        <v>0</v>
      </c>
      <c r="H20" s="112" t="n">
        <f aca="false">'PGN 2023 C2023'!T20</f>
        <v>575313784149.468</v>
      </c>
      <c r="I20" s="112" t="n">
        <f aca="false">'PGN 2023 C2023'!U20</f>
        <v>675811636149.468</v>
      </c>
    </row>
    <row r="21" s="104" customFormat="true" ht="17.9" hidden="false" customHeight="false" outlineLevel="0" collapsed="false">
      <c r="A21" s="113" t="s">
        <v>50</v>
      </c>
      <c r="B21" s="114" t="s">
        <v>422</v>
      </c>
      <c r="C21" s="121"/>
      <c r="D21" s="122"/>
      <c r="E21" s="122"/>
      <c r="F21" s="117" t="n">
        <f aca="false">SUM(F22:F24)</f>
        <v>197960867752.284</v>
      </c>
      <c r="G21" s="117" t="n">
        <f aca="false">SUM(G22:G24)</f>
        <v>319161678.108</v>
      </c>
      <c r="H21" s="117" t="n">
        <f aca="false">SUM(H22:H24)</f>
        <v>429134473431.3</v>
      </c>
      <c r="I21" s="117" t="n">
        <f aca="false">SUM(I22:I24)</f>
        <v>627414502861.692</v>
      </c>
      <c r="J21" s="108"/>
      <c r="K21" s="108"/>
      <c r="L21" s="108"/>
      <c r="M21" s="108"/>
      <c r="N21" s="108"/>
    </row>
    <row r="22" customFormat="false" ht="17.9" hidden="false" customHeight="false" outlineLevel="0" collapsed="false">
      <c r="A22" s="118"/>
      <c r="B22" s="119"/>
      <c r="C22" s="120" t="s">
        <v>52</v>
      </c>
      <c r="D22" s="89" t="s">
        <v>423</v>
      </c>
      <c r="E22" s="89"/>
      <c r="F22" s="112" t="n">
        <f aca="false">'PGN 2023 C2023'!R22</f>
        <v>31595849408.76</v>
      </c>
      <c r="G22" s="112" t="n">
        <f aca="false">'PGN 2023 C2023'!S22</f>
        <v>0</v>
      </c>
      <c r="H22" s="112" t="n">
        <f aca="false">'PGN 2023 C2023'!T22</f>
        <v>21624381927.876</v>
      </c>
      <c r="I22" s="112" t="n">
        <f aca="false">'PGN 2023 C2023'!U22</f>
        <v>53220231336.636</v>
      </c>
    </row>
    <row r="23" customFormat="false" ht="17.9" hidden="false" customHeight="false" outlineLevel="0" collapsed="false">
      <c r="A23" s="118"/>
      <c r="B23" s="119"/>
      <c r="C23" s="120" t="s">
        <v>54</v>
      </c>
      <c r="D23" s="89" t="s">
        <v>424</v>
      </c>
      <c r="E23" s="89"/>
      <c r="F23" s="112" t="n">
        <f aca="false">'PGN 2023 C2023'!R23</f>
        <v>132534099746.412</v>
      </c>
      <c r="G23" s="112" t="n">
        <f aca="false">'PGN 2023 C2023'!S23</f>
        <v>58904281.8</v>
      </c>
      <c r="H23" s="112" t="n">
        <f aca="false">'PGN 2023 C2023'!T23</f>
        <v>297614249488.92</v>
      </c>
      <c r="I23" s="112" t="n">
        <f aca="false">'PGN 2023 C2023'!U23</f>
        <v>430207253517.132</v>
      </c>
    </row>
    <row r="24" customFormat="false" ht="17.9" hidden="false" customHeight="false" outlineLevel="0" collapsed="false">
      <c r="A24" s="123"/>
      <c r="B24" s="124"/>
      <c r="C24" s="125" t="s">
        <v>374</v>
      </c>
      <c r="D24" s="126" t="s">
        <v>425</v>
      </c>
      <c r="E24" s="126"/>
      <c r="F24" s="112" t="n">
        <f aca="false">'PGN 2023 C2023'!R183</f>
        <v>33830918597.112</v>
      </c>
      <c r="G24" s="112" t="n">
        <f aca="false">'PGN 2023 C2023'!S183</f>
        <v>260257396.308</v>
      </c>
      <c r="H24" s="112" t="n">
        <f aca="false">'PGN 2023 C2023'!T183</f>
        <v>109895842014.504</v>
      </c>
      <c r="I24" s="112" t="n">
        <f aca="false">'PGN 2023 C2023'!U183</f>
        <v>143987018007.924</v>
      </c>
    </row>
    <row r="25" s="104" customFormat="true" ht="17.9" hidden="false" customHeight="false" outlineLevel="0" collapsed="false">
      <c r="A25" s="118" t="s">
        <v>56</v>
      </c>
      <c r="B25" s="119" t="s">
        <v>57</v>
      </c>
      <c r="C25" s="120"/>
      <c r="D25" s="127"/>
      <c r="E25" s="127"/>
      <c r="F25" s="117" t="n">
        <f aca="false">SUM(F26:F28)</f>
        <v>1491911148000</v>
      </c>
      <c r="G25" s="117" t="n">
        <f aca="false">SUM(G26:G28)</f>
        <v>4591755532.728</v>
      </c>
      <c r="H25" s="117" t="n">
        <f aca="false">SUM(H26:H28)</f>
        <v>129283292212.62</v>
      </c>
      <c r="I25" s="117" t="n">
        <f aca="false">SUM(I26:I28)</f>
        <v>1625786195745.35</v>
      </c>
      <c r="J25" s="108"/>
      <c r="K25" s="108"/>
      <c r="L25" s="108"/>
      <c r="M25" s="108"/>
      <c r="N25" s="108"/>
    </row>
    <row r="26" customFormat="false" ht="17.9" hidden="false" customHeight="false" outlineLevel="0" collapsed="false">
      <c r="A26" s="118"/>
      <c r="B26" s="128"/>
      <c r="C26" s="129" t="s">
        <v>58</v>
      </c>
      <c r="D26" s="89" t="s">
        <v>59</v>
      </c>
      <c r="E26" s="89"/>
      <c r="F26" s="112" t="n">
        <f aca="false">'PGN 2023 C2023'!R25</f>
        <v>618011940000</v>
      </c>
      <c r="G26" s="112" t="n">
        <f aca="false">'PGN 2023 C2023'!S25</f>
        <v>548552020.38</v>
      </c>
      <c r="H26" s="112" t="n">
        <f aca="false">'PGN 2023 C2023'!T25</f>
        <v>0</v>
      </c>
      <c r="I26" s="112" t="n">
        <f aca="false">'PGN 2023 C2023'!U25</f>
        <v>618560492020.38</v>
      </c>
    </row>
    <row r="27" customFormat="false" ht="17.9" hidden="false" customHeight="false" outlineLevel="0" collapsed="false">
      <c r="A27" s="118"/>
      <c r="B27" s="119"/>
      <c r="C27" s="120" t="s">
        <v>60</v>
      </c>
      <c r="D27" s="89" t="s">
        <v>61</v>
      </c>
      <c r="E27" s="89"/>
      <c r="F27" s="112" t="n">
        <f aca="false">'PGN 2023 C2023'!R26</f>
        <v>710065356000</v>
      </c>
      <c r="G27" s="112" t="n">
        <f aca="false">'PGN 2023 C2023'!S26</f>
        <v>3530209957.092</v>
      </c>
      <c r="H27" s="112" t="n">
        <f aca="false">'PGN 2023 C2023'!T26</f>
        <v>67006238745.264</v>
      </c>
      <c r="I27" s="112" t="n">
        <f aca="false">'PGN 2023 C2023'!U26</f>
        <v>780601804702.356</v>
      </c>
    </row>
    <row r="28" customFormat="false" ht="17.9" hidden="false" customHeight="false" outlineLevel="0" collapsed="false">
      <c r="A28" s="123"/>
      <c r="B28" s="124"/>
      <c r="C28" s="125" t="s">
        <v>62</v>
      </c>
      <c r="D28" s="126" t="s">
        <v>426</v>
      </c>
      <c r="E28" s="126"/>
      <c r="F28" s="112" t="n">
        <f aca="false">'PGN 2023 C2023'!R27</f>
        <v>163833852000</v>
      </c>
      <c r="G28" s="112" t="n">
        <f aca="false">'PGN 2023 C2023'!S27</f>
        <v>512993555.256</v>
      </c>
      <c r="H28" s="112" t="n">
        <f aca="false">'PGN 2023 C2023'!T27</f>
        <v>62277053467.356</v>
      </c>
      <c r="I28" s="112" t="n">
        <f aca="false">'PGN 2023 C2023'!U27</f>
        <v>226623899022.612</v>
      </c>
    </row>
    <row r="29" s="104" customFormat="true" ht="17.9" hidden="false" customHeight="false" outlineLevel="0" collapsed="false">
      <c r="A29" s="113" t="s">
        <v>64</v>
      </c>
      <c r="B29" s="114" t="s">
        <v>427</v>
      </c>
      <c r="C29" s="121"/>
      <c r="D29" s="122"/>
      <c r="E29" s="122"/>
      <c r="F29" s="117" t="n">
        <f aca="false">SUM(F30:F34)</f>
        <v>4161265071600</v>
      </c>
      <c r="G29" s="117" t="n">
        <f aca="false">SUM(G30:G34)</f>
        <v>99864404595.228</v>
      </c>
      <c r="H29" s="117" t="n">
        <f aca="false">SUM(H30:H34)</f>
        <v>591975082948.704</v>
      </c>
      <c r="I29" s="117" t="n">
        <f aca="false">SUM(I30:I34)</f>
        <v>4853104559143.93</v>
      </c>
      <c r="J29" s="108"/>
      <c r="K29" s="108"/>
      <c r="L29" s="108"/>
      <c r="M29" s="108"/>
      <c r="N29" s="108"/>
    </row>
    <row r="30" customFormat="false" ht="17.9" hidden="false" customHeight="false" outlineLevel="0" collapsed="false">
      <c r="A30" s="118"/>
      <c r="B30" s="128"/>
      <c r="C30" s="129" t="s">
        <v>66</v>
      </c>
      <c r="D30" s="89" t="s">
        <v>67</v>
      </c>
      <c r="E30" s="89"/>
      <c r="F30" s="112" t="n">
        <f aca="false">'PGN 2023 C2023'!R29</f>
        <v>145743234000</v>
      </c>
      <c r="G30" s="112" t="n">
        <f aca="false">'PGN 2023 C2023'!S29</f>
        <v>642746506.584</v>
      </c>
      <c r="H30" s="112" t="n">
        <f aca="false">'PGN 2023 C2023'!T29</f>
        <v>71102265609.648</v>
      </c>
      <c r="I30" s="112" t="n">
        <f aca="false">'PGN 2023 C2023'!U29</f>
        <v>217488246116.232</v>
      </c>
    </row>
    <row r="31" customFormat="false" ht="17.9" hidden="false" customHeight="false" outlineLevel="0" collapsed="false">
      <c r="A31" s="118"/>
      <c r="B31" s="128"/>
      <c r="C31" s="129" t="s">
        <v>68</v>
      </c>
      <c r="D31" s="89" t="s">
        <v>69</v>
      </c>
      <c r="E31" s="89"/>
      <c r="F31" s="112" t="n">
        <f aca="false">'PGN 2023 C2023'!R30</f>
        <v>887819696400</v>
      </c>
      <c r="G31" s="112" t="n">
        <f aca="false">'PGN 2023 C2023'!S30</f>
        <v>12288932072.508</v>
      </c>
      <c r="H31" s="112" t="n">
        <f aca="false">'PGN 2023 C2023'!T30</f>
        <v>183986687784.9</v>
      </c>
      <c r="I31" s="112" t="n">
        <f aca="false">'PGN 2023 C2023'!U30</f>
        <v>1084095316257.41</v>
      </c>
    </row>
    <row r="32" customFormat="false" ht="17.9" hidden="false" customHeight="false" outlineLevel="0" collapsed="false">
      <c r="A32" s="118"/>
      <c r="B32" s="119"/>
      <c r="C32" s="120" t="s">
        <v>70</v>
      </c>
      <c r="D32" s="89" t="s">
        <v>71</v>
      </c>
      <c r="E32" s="89"/>
      <c r="F32" s="112" t="n">
        <f aca="false">'PGN 2023 C2023'!R31</f>
        <v>1751446242000</v>
      </c>
      <c r="G32" s="112" t="n">
        <f aca="false">'PGN 2023 C2023'!S31</f>
        <v>86932726016.136</v>
      </c>
      <c r="H32" s="112" t="n">
        <f aca="false">'PGN 2023 C2023'!T31</f>
        <v>3276000000</v>
      </c>
      <c r="I32" s="112" t="n">
        <f aca="false">'PGN 2023 C2023'!U31</f>
        <v>1841654968016.14</v>
      </c>
    </row>
    <row r="33" customFormat="false" ht="31.3" hidden="false" customHeight="false" outlineLevel="0" collapsed="false">
      <c r="A33" s="118"/>
      <c r="B33" s="119"/>
      <c r="C33" s="120" t="s">
        <v>72</v>
      </c>
      <c r="D33" s="89" t="s">
        <v>428</v>
      </c>
      <c r="E33" s="89"/>
      <c r="F33" s="112" t="n">
        <f aca="false">'PGN 2023 C2023'!R32</f>
        <v>112967509200</v>
      </c>
      <c r="G33" s="112" t="n">
        <f aca="false">'PGN 2023 C2023'!S32</f>
        <v>0</v>
      </c>
      <c r="H33" s="112" t="n">
        <f aca="false">'PGN 2023 C2023'!T32</f>
        <v>16408992600</v>
      </c>
      <c r="I33" s="112" t="n">
        <f aca="false">'PGN 2023 C2023'!U32</f>
        <v>129376501800</v>
      </c>
    </row>
    <row r="34" customFormat="false" ht="17.9" hidden="false" customHeight="false" outlineLevel="0" collapsed="false">
      <c r="A34" s="118"/>
      <c r="B34" s="119"/>
      <c r="C34" s="120" t="s">
        <v>74</v>
      </c>
      <c r="D34" s="89" t="s">
        <v>75</v>
      </c>
      <c r="E34" s="89"/>
      <c r="F34" s="112" t="n">
        <f aca="false">'PGN 2023 C2023'!R33</f>
        <v>1263288390000</v>
      </c>
      <c r="G34" s="112" t="n">
        <f aca="false">'PGN 2023 C2023'!S33</f>
        <v>0</v>
      </c>
      <c r="H34" s="112" t="n">
        <f aca="false">'PGN 2023 C2023'!T33</f>
        <v>317201136954.156</v>
      </c>
      <c r="I34" s="112" t="n">
        <f aca="false">'PGN 2023 C2023'!U33</f>
        <v>1580489526954.16</v>
      </c>
    </row>
    <row r="35" s="104" customFormat="true" ht="17.9" hidden="false" customHeight="false" outlineLevel="0" collapsed="false">
      <c r="A35" s="113" t="s">
        <v>76</v>
      </c>
      <c r="B35" s="114" t="s">
        <v>77</v>
      </c>
      <c r="C35" s="121"/>
      <c r="D35" s="122"/>
      <c r="E35" s="122"/>
      <c r="F35" s="117" t="n">
        <f aca="false">SUM(F36:F43)</f>
        <v>48008216899426.1</v>
      </c>
      <c r="G35" s="117" t="n">
        <f aca="false">SUM(G36:G43)</f>
        <v>23812407577.14</v>
      </c>
      <c r="H35" s="117" t="n">
        <f aca="false">SUM(H36:H43)</f>
        <v>11220428559324.4</v>
      </c>
      <c r="I35" s="117" t="n">
        <f aca="false">SUM(I36:I43)</f>
        <v>59252457866327.6</v>
      </c>
      <c r="J35" s="108"/>
      <c r="K35" s="108"/>
      <c r="L35" s="108"/>
      <c r="M35" s="108"/>
      <c r="N35" s="108"/>
    </row>
    <row r="36" customFormat="false" ht="17.9" hidden="false" customHeight="false" outlineLevel="0" collapsed="false">
      <c r="A36" s="118"/>
      <c r="B36" s="119"/>
      <c r="C36" s="120" t="s">
        <v>78</v>
      </c>
      <c r="D36" s="89" t="s">
        <v>429</v>
      </c>
      <c r="E36" s="89"/>
      <c r="F36" s="112" t="n">
        <f aca="false">'PGN 2023 C2023'!R35:R35</f>
        <v>45036645751426.1</v>
      </c>
      <c r="G36" s="112" t="n">
        <f aca="false">'PGN 2023 C2023'!S35:S35</f>
        <v>193914721.728</v>
      </c>
      <c r="H36" s="112" t="n">
        <f aca="false">'PGN 2023 C2023'!T35:T35</f>
        <v>10860798665424.7</v>
      </c>
      <c r="I36" s="112" t="n">
        <f aca="false">'PGN 2023 C2023'!U35:U35</f>
        <v>55897638331572.5</v>
      </c>
    </row>
    <row r="37" customFormat="false" ht="17.9" hidden="false" customHeight="false" outlineLevel="0" collapsed="false">
      <c r="A37" s="118"/>
      <c r="B37" s="119"/>
      <c r="C37" s="120" t="s">
        <v>80</v>
      </c>
      <c r="D37" s="89" t="s">
        <v>430</v>
      </c>
      <c r="E37" s="89"/>
      <c r="F37" s="112" t="n">
        <f aca="false">'PGN 2023 C2023'!R36:R36</f>
        <v>17820348000</v>
      </c>
      <c r="G37" s="112" t="n">
        <f aca="false">'PGN 2023 C2023'!S36:S36</f>
        <v>0</v>
      </c>
      <c r="H37" s="112" t="n">
        <f aca="false">'PGN 2023 C2023'!T36:T36</f>
        <v>10987977000</v>
      </c>
      <c r="I37" s="112" t="n">
        <f aca="false">'PGN 2023 C2023'!U36:U36</f>
        <v>28808325000</v>
      </c>
    </row>
    <row r="38" customFormat="false" ht="17.9" hidden="false" customHeight="false" outlineLevel="0" collapsed="false">
      <c r="A38" s="118"/>
      <c r="B38" s="119"/>
      <c r="C38" s="120" t="s">
        <v>82</v>
      </c>
      <c r="D38" s="89" t="s">
        <v>431</v>
      </c>
      <c r="E38" s="89"/>
      <c r="F38" s="112" t="n">
        <f aca="false">'PGN 2023 C2023'!R37:R37</f>
        <v>22680840000</v>
      </c>
      <c r="G38" s="112" t="n">
        <f aca="false">'PGN 2023 C2023'!S37:S37</f>
        <v>90636000</v>
      </c>
      <c r="H38" s="112" t="n">
        <f aca="false">'PGN 2023 C2023'!T37:T37</f>
        <v>48790909149.528</v>
      </c>
      <c r="I38" s="112" t="n">
        <f aca="false">'PGN 2023 C2023'!U37:U37</f>
        <v>71562385149.528</v>
      </c>
    </row>
    <row r="39" customFormat="false" ht="31.3" hidden="false" customHeight="false" outlineLevel="0" collapsed="false">
      <c r="A39" s="118"/>
      <c r="B39" s="119"/>
      <c r="C39" s="120" t="s">
        <v>84</v>
      </c>
      <c r="D39" s="89" t="s">
        <v>432</v>
      </c>
      <c r="E39" s="89"/>
      <c r="F39" s="112" t="n">
        <f aca="false">'PGN 2023 C2023'!R38:R38</f>
        <v>2314261404000</v>
      </c>
      <c r="G39" s="112" t="n">
        <f aca="false">'PGN 2023 C2023'!S38:S38</f>
        <v>0</v>
      </c>
      <c r="H39" s="112" t="n">
        <f aca="false">'PGN 2023 C2023'!T38:T38</f>
        <v>122522400000</v>
      </c>
      <c r="I39" s="112" t="n">
        <f aca="false">'PGN 2023 C2023'!U38:U38</f>
        <v>2436783804000</v>
      </c>
    </row>
    <row r="40" customFormat="false" ht="17.9" hidden="false" customHeight="false" outlineLevel="0" collapsed="false">
      <c r="A40" s="118"/>
      <c r="B40" s="119"/>
      <c r="C40" s="120" t="s">
        <v>86</v>
      </c>
      <c r="D40" s="89" t="s">
        <v>433</v>
      </c>
      <c r="E40" s="89"/>
      <c r="F40" s="112" t="n">
        <f aca="false">'PGN 2023 C2023'!R39:R39</f>
        <v>21309288000</v>
      </c>
      <c r="G40" s="112" t="n">
        <f aca="false">'PGN 2023 C2023'!S39:S39</f>
        <v>0</v>
      </c>
      <c r="H40" s="112" t="n">
        <f aca="false">'PGN 2023 C2023'!T39:T39</f>
        <v>5533972080</v>
      </c>
      <c r="I40" s="112" t="n">
        <f aca="false">'PGN 2023 C2023'!U39:U39</f>
        <v>26843260080</v>
      </c>
    </row>
    <row r="41" customFormat="false" ht="17.9" hidden="false" customHeight="false" outlineLevel="0" collapsed="false">
      <c r="A41" s="118"/>
      <c r="B41" s="119"/>
      <c r="C41" s="120" t="s">
        <v>88</v>
      </c>
      <c r="D41" s="89" t="s">
        <v>89</v>
      </c>
      <c r="E41" s="89"/>
      <c r="F41" s="112" t="n">
        <f aca="false">'PGN 2023 C2023'!R40:R40</f>
        <v>324652692000</v>
      </c>
      <c r="G41" s="112" t="n">
        <f aca="false">'PGN 2023 C2023'!S40:S40</f>
        <v>50232000</v>
      </c>
      <c r="H41" s="112" t="n">
        <f aca="false">'PGN 2023 C2023'!T40:T40</f>
        <v>39450424205.556</v>
      </c>
      <c r="I41" s="112" t="n">
        <f aca="false">'PGN 2023 C2023'!U40:U40</f>
        <v>364153348205.556</v>
      </c>
    </row>
    <row r="42" customFormat="false" ht="31.3" hidden="false" customHeight="false" outlineLevel="0" collapsed="false">
      <c r="A42" s="118"/>
      <c r="B42" s="119"/>
      <c r="C42" s="120" t="s">
        <v>90</v>
      </c>
      <c r="D42" s="89" t="s">
        <v>434</v>
      </c>
      <c r="E42" s="89"/>
      <c r="F42" s="112" t="n">
        <f aca="false">'PGN 2023 C2023'!R41:R41</f>
        <v>235664520000</v>
      </c>
      <c r="G42" s="112" t="n">
        <f aca="false">'PGN 2023 C2023'!S41:S41</f>
        <v>21730197603.66</v>
      </c>
      <c r="H42" s="112" t="n">
        <f aca="false">'PGN 2023 C2023'!T41:T41</f>
        <v>8736000000</v>
      </c>
      <c r="I42" s="112" t="n">
        <f aca="false">'PGN 2023 C2023'!U41:U41</f>
        <v>266130717603.66</v>
      </c>
    </row>
    <row r="43" customFormat="false" ht="17.25" hidden="false" customHeight="false" outlineLevel="0" collapsed="false">
      <c r="A43" s="123"/>
      <c r="B43" s="124"/>
      <c r="C43" s="125" t="s">
        <v>92</v>
      </c>
      <c r="D43" s="126" t="s">
        <v>435</v>
      </c>
      <c r="E43" s="126"/>
      <c r="F43" s="112" t="n">
        <f aca="false">'PGN 2023 C2023'!R42:R42</f>
        <v>35182056000</v>
      </c>
      <c r="G43" s="112" t="n">
        <f aca="false">'PGN 2023 C2023'!S42:S42</f>
        <v>1747427251.752</v>
      </c>
      <c r="H43" s="112" t="n">
        <f aca="false">'PGN 2023 C2023'!T42:T42</f>
        <v>123608211464.556</v>
      </c>
      <c r="I43" s="112" t="n">
        <f aca="false">'PGN 2023 C2023'!U42:U42</f>
        <v>160537694716.308</v>
      </c>
    </row>
    <row r="44" s="104" customFormat="true" ht="34.3" hidden="false" customHeight="false" outlineLevel="0" collapsed="false">
      <c r="A44" s="118" t="s">
        <v>94</v>
      </c>
      <c r="B44" s="119" t="s">
        <v>436</v>
      </c>
      <c r="C44" s="120"/>
      <c r="D44" s="127"/>
      <c r="E44" s="127"/>
      <c r="F44" s="117" t="n">
        <f aca="false">SUM(F45)</f>
        <v>0</v>
      </c>
      <c r="G44" s="117" t="n">
        <f aca="false">SUM(G45)</f>
        <v>78930394667967</v>
      </c>
      <c r="H44" s="117" t="n">
        <f aca="false">SUM(H45)</f>
        <v>0</v>
      </c>
      <c r="I44" s="117" t="n">
        <f aca="false">SUM(I45)</f>
        <v>78930394667967</v>
      </c>
      <c r="J44" s="108"/>
      <c r="K44" s="108"/>
      <c r="L44" s="108"/>
      <c r="M44" s="108"/>
      <c r="N44" s="108"/>
    </row>
    <row r="45" customFormat="false" ht="17.9" hidden="false" customHeight="false" outlineLevel="0" collapsed="false">
      <c r="A45" s="118"/>
      <c r="B45" s="119"/>
      <c r="C45" s="120" t="s">
        <v>96</v>
      </c>
      <c r="D45" s="89" t="s">
        <v>437</v>
      </c>
      <c r="E45" s="89"/>
      <c r="F45" s="112" t="n">
        <f aca="false">'PGN 2023 C2023'!R44</f>
        <v>0</v>
      </c>
      <c r="G45" s="112" t="n">
        <f aca="false">'PGN 2023 C2023'!S44</f>
        <v>78930394667967</v>
      </c>
      <c r="H45" s="112" t="n">
        <f aca="false">'PGN 2023 C2023'!T44</f>
        <v>0</v>
      </c>
      <c r="I45" s="112" t="n">
        <f aca="false">'PGN 2023 C2023'!U44</f>
        <v>78930394667967</v>
      </c>
    </row>
    <row r="46" s="104" customFormat="true" ht="17.9" hidden="false" customHeight="false" outlineLevel="0" collapsed="false">
      <c r="A46" s="113" t="s">
        <v>98</v>
      </c>
      <c r="B46" s="114" t="s">
        <v>438</v>
      </c>
      <c r="C46" s="121"/>
      <c r="D46" s="122"/>
      <c r="E46" s="122"/>
      <c r="F46" s="117" t="n">
        <f aca="false">SUM(F47:F58)</f>
        <v>46723639167660</v>
      </c>
      <c r="G46" s="117" t="n">
        <f aca="false">SUM(G47:G58)</f>
        <v>1830768815301.97</v>
      </c>
      <c r="H46" s="117" t="n">
        <f aca="false">SUM(H47:H58)</f>
        <v>2163789968340</v>
      </c>
      <c r="I46" s="117" t="n">
        <f aca="false">SUM(I47:I58)</f>
        <v>50718197951302</v>
      </c>
      <c r="J46" s="108"/>
      <c r="K46" s="108"/>
      <c r="L46" s="108"/>
      <c r="M46" s="108"/>
      <c r="N46" s="108"/>
    </row>
    <row r="47" customFormat="false" ht="17.9" hidden="false" customHeight="false" outlineLevel="0" collapsed="false">
      <c r="A47" s="118"/>
      <c r="B47" s="119"/>
      <c r="C47" s="120" t="s">
        <v>100</v>
      </c>
      <c r="D47" s="89" t="s">
        <v>101</v>
      </c>
      <c r="E47" s="89"/>
      <c r="F47" s="112" t="n">
        <f aca="false">'PGN 2023 C2023'!R46</f>
        <v>19048543719660</v>
      </c>
      <c r="G47" s="112" t="n">
        <f aca="false">'PGN 2023 C2023'!S46</f>
        <v>1261169839664.28</v>
      </c>
      <c r="H47" s="112" t="n">
        <f aca="false">'PGN 2023 C2023'!T46</f>
        <v>1780192208340</v>
      </c>
      <c r="I47" s="112" t="n">
        <f aca="false">'PGN 2023 C2023'!U46</f>
        <v>22089905767664.3</v>
      </c>
    </row>
    <row r="48" customFormat="false" ht="17.9" hidden="false" customHeight="false" outlineLevel="0" collapsed="false">
      <c r="A48" s="118"/>
      <c r="B48" s="119"/>
      <c r="C48" s="120" t="s">
        <v>102</v>
      </c>
      <c r="D48" s="89" t="s">
        <v>103</v>
      </c>
      <c r="E48" s="89"/>
      <c r="F48" s="112" t="n">
        <f aca="false">'PGN 2023 C2023'!R47</f>
        <v>6142823232000</v>
      </c>
      <c r="G48" s="112" t="n">
        <f aca="false">'PGN 2023 C2023'!S47</f>
        <v>6934780412.196</v>
      </c>
      <c r="H48" s="112" t="n">
        <f aca="false">'PGN 2023 C2023'!T47</f>
        <v>19764108000</v>
      </c>
      <c r="I48" s="112" t="n">
        <f aca="false">'PGN 2023 C2023'!U47</f>
        <v>6169522120412.2</v>
      </c>
    </row>
    <row r="49" customFormat="false" ht="17.9" hidden="false" customHeight="false" outlineLevel="0" collapsed="false">
      <c r="A49" s="118"/>
      <c r="B49" s="119"/>
      <c r="C49" s="120" t="s">
        <v>104</v>
      </c>
      <c r="D49" s="89" t="s">
        <v>439</v>
      </c>
      <c r="E49" s="89"/>
      <c r="F49" s="112" t="n">
        <f aca="false">'PGN 2023 C2023'!R48</f>
        <v>33336576000</v>
      </c>
      <c r="G49" s="112" t="n">
        <f aca="false">'PGN 2023 C2023'!S48</f>
        <v>26678655.276</v>
      </c>
      <c r="H49" s="112" t="n">
        <f aca="false">'PGN 2023 C2023'!T48</f>
        <v>21037380000</v>
      </c>
      <c r="I49" s="112" t="n">
        <f aca="false">'PGN 2023 C2023'!U48</f>
        <v>54400634655.276</v>
      </c>
    </row>
    <row r="50" customFormat="false" ht="17.9" hidden="false" customHeight="false" outlineLevel="0" collapsed="false">
      <c r="A50" s="118"/>
      <c r="B50" s="119"/>
      <c r="C50" s="120" t="s">
        <v>106</v>
      </c>
      <c r="D50" s="89" t="s">
        <v>107</v>
      </c>
      <c r="E50" s="89"/>
      <c r="F50" s="112" t="n">
        <f aca="false">'PGN 2023 C2023'!R49</f>
        <v>39935532000</v>
      </c>
      <c r="G50" s="112" t="n">
        <f aca="false">'PGN 2023 C2023'!S49</f>
        <v>298818809.016</v>
      </c>
      <c r="H50" s="112" t="n">
        <f aca="false">'PGN 2023 C2023'!T49</f>
        <v>12159420000</v>
      </c>
      <c r="I50" s="112" t="n">
        <f aca="false">'PGN 2023 C2023'!U49</f>
        <v>52393770809.016</v>
      </c>
    </row>
    <row r="51" customFormat="false" ht="17.9" hidden="false" customHeight="false" outlineLevel="0" collapsed="false">
      <c r="A51" s="118"/>
      <c r="B51" s="119"/>
      <c r="C51" s="120" t="s">
        <v>108</v>
      </c>
      <c r="D51" s="89" t="s">
        <v>109</v>
      </c>
      <c r="E51" s="89"/>
      <c r="F51" s="112" t="n">
        <f aca="false">'PGN 2023 C2023'!R50</f>
        <v>56030520000</v>
      </c>
      <c r="G51" s="112" t="n">
        <f aca="false">'PGN 2023 C2023'!S50</f>
        <v>177223786.74</v>
      </c>
      <c r="H51" s="112" t="n">
        <f aca="false">'PGN 2023 C2023'!T50</f>
        <v>5460000000</v>
      </c>
      <c r="I51" s="112" t="n">
        <f aca="false">'PGN 2023 C2023'!U50</f>
        <v>61667743786.74</v>
      </c>
    </row>
    <row r="52" customFormat="false" ht="17.9" hidden="false" customHeight="false" outlineLevel="0" collapsed="false">
      <c r="A52" s="118"/>
      <c r="B52" s="119"/>
      <c r="C52" s="120" t="s">
        <v>110</v>
      </c>
      <c r="D52" s="89" t="s">
        <v>440</v>
      </c>
      <c r="E52" s="89"/>
      <c r="F52" s="112" t="n">
        <f aca="false">'PGN 2023 C2023'!R51</f>
        <v>5846806056000</v>
      </c>
      <c r="G52" s="112" t="n">
        <f aca="false">'PGN 2023 C2023'!S51</f>
        <v>11507917532.748</v>
      </c>
      <c r="H52" s="112" t="n">
        <f aca="false">'PGN 2023 C2023'!T51</f>
        <v>11452896000</v>
      </c>
      <c r="I52" s="112" t="n">
        <f aca="false">'PGN 2023 C2023'!U51</f>
        <v>5869766869532.75</v>
      </c>
    </row>
    <row r="53" customFormat="false" ht="17.9" hidden="false" customHeight="false" outlineLevel="0" collapsed="false">
      <c r="A53" s="118"/>
      <c r="B53" s="119"/>
      <c r="C53" s="120" t="s">
        <v>112</v>
      </c>
      <c r="D53" s="89" t="s">
        <v>441</v>
      </c>
      <c r="E53" s="89"/>
      <c r="F53" s="112" t="n">
        <f aca="false">'PGN 2023 C2023'!R52</f>
        <v>409289244000</v>
      </c>
      <c r="G53" s="112" t="n">
        <f aca="false">'PGN 2023 C2023'!S52</f>
        <v>150285608.928</v>
      </c>
      <c r="H53" s="112" t="n">
        <f aca="false">'PGN 2023 C2023'!T52</f>
        <v>1725360000</v>
      </c>
      <c r="I53" s="112" t="n">
        <f aca="false">'PGN 2023 C2023'!U52</f>
        <v>411164889608.928</v>
      </c>
    </row>
    <row r="54" customFormat="false" ht="17.9" hidden="false" customHeight="false" outlineLevel="0" collapsed="false">
      <c r="A54" s="118"/>
      <c r="B54" s="119"/>
      <c r="C54" s="120" t="s">
        <v>114</v>
      </c>
      <c r="D54" s="89" t="s">
        <v>115</v>
      </c>
      <c r="E54" s="89"/>
      <c r="F54" s="112" t="n">
        <f aca="false">'PGN 2023 C2023'!R53</f>
        <v>26087880000</v>
      </c>
      <c r="G54" s="112" t="n">
        <f aca="false">'PGN 2023 C2023'!S53</f>
        <v>0</v>
      </c>
      <c r="H54" s="112" t="n">
        <f aca="false">'PGN 2023 C2023'!T53</f>
        <v>5984160000</v>
      </c>
      <c r="I54" s="112" t="n">
        <f aca="false">'PGN 2023 C2023'!U53</f>
        <v>32072040000</v>
      </c>
    </row>
    <row r="55" customFormat="false" ht="17.9" hidden="false" customHeight="false" outlineLevel="0" collapsed="false">
      <c r="A55" s="118"/>
      <c r="B55" s="119"/>
      <c r="C55" s="120" t="s">
        <v>116</v>
      </c>
      <c r="D55" s="89" t="s">
        <v>117</v>
      </c>
      <c r="E55" s="89"/>
      <c r="F55" s="112" t="n">
        <f aca="false">'PGN 2023 C2023'!R54</f>
        <v>488343492000</v>
      </c>
      <c r="G55" s="112" t="n">
        <f aca="false">'PGN 2023 C2023'!S54</f>
        <v>1160907437.508</v>
      </c>
      <c r="H55" s="112" t="n">
        <f aca="false">'PGN 2023 C2023'!T54</f>
        <v>16380000000</v>
      </c>
      <c r="I55" s="112" t="n">
        <f aca="false">'PGN 2023 C2023'!U54</f>
        <v>505884399437.508</v>
      </c>
    </row>
    <row r="56" customFormat="false" ht="17.9" hidden="false" customHeight="false" outlineLevel="0" collapsed="false">
      <c r="A56" s="118"/>
      <c r="B56" s="119"/>
      <c r="C56" s="120" t="s">
        <v>118</v>
      </c>
      <c r="D56" s="89" t="s">
        <v>442</v>
      </c>
      <c r="E56" s="89"/>
      <c r="F56" s="112" t="n">
        <f aca="false">'PGN 2023 C2023'!R55</f>
        <v>507292968000</v>
      </c>
      <c r="G56" s="112" t="n">
        <f aca="false">'PGN 2023 C2023'!S55</f>
        <v>561109887.156</v>
      </c>
      <c r="H56" s="112" t="n">
        <f aca="false">'PGN 2023 C2023'!T55</f>
        <v>8364720000</v>
      </c>
      <c r="I56" s="112" t="n">
        <f aca="false">'PGN 2023 C2023'!U55</f>
        <v>516218797887.156</v>
      </c>
    </row>
    <row r="57" customFormat="false" ht="17.9" hidden="false" customHeight="false" outlineLevel="0" collapsed="false">
      <c r="A57" s="118"/>
      <c r="B57" s="119"/>
      <c r="C57" s="120" t="s">
        <v>120</v>
      </c>
      <c r="D57" s="89" t="s">
        <v>121</v>
      </c>
      <c r="E57" s="89"/>
      <c r="F57" s="112" t="n">
        <f aca="false">'PGN 2023 C2023'!R56</f>
        <v>109737264000</v>
      </c>
      <c r="G57" s="112" t="n">
        <f aca="false">'PGN 2023 C2023'!S56</f>
        <v>101512479.432</v>
      </c>
      <c r="H57" s="112" t="n">
        <f aca="false">'PGN 2023 C2023'!T56</f>
        <v>5460000000</v>
      </c>
      <c r="I57" s="112" t="n">
        <f aca="false">'PGN 2023 C2023'!U56</f>
        <v>115298776479.432</v>
      </c>
    </row>
    <row r="58" customFormat="false" ht="17.9" hidden="false" customHeight="false" outlineLevel="0" collapsed="false">
      <c r="A58" s="123"/>
      <c r="B58" s="124"/>
      <c r="C58" s="125" t="s">
        <v>124</v>
      </c>
      <c r="D58" s="126" t="s">
        <v>443</v>
      </c>
      <c r="E58" s="126"/>
      <c r="F58" s="112" t="n">
        <f aca="false">'PGN 2023 C2023'!R58</f>
        <v>14015412684000</v>
      </c>
      <c r="G58" s="112" t="n">
        <f aca="false">'PGN 2023 C2023'!S58</f>
        <v>548679741028.692</v>
      </c>
      <c r="H58" s="112" t="n">
        <f aca="false">'PGN 2023 C2023'!T58</f>
        <v>275809716000</v>
      </c>
      <c r="I58" s="112" t="n">
        <f aca="false">'PGN 2023 C2023'!U58</f>
        <v>14839902141028.7</v>
      </c>
    </row>
    <row r="59" s="104" customFormat="true" ht="17.9" hidden="false" customHeight="false" outlineLevel="0" collapsed="false">
      <c r="A59" s="118" t="s">
        <v>126</v>
      </c>
      <c r="B59" s="119" t="s">
        <v>444</v>
      </c>
      <c r="C59" s="120"/>
      <c r="D59" s="127"/>
      <c r="E59" s="127"/>
      <c r="F59" s="117" t="n">
        <f aca="false">SUM(F60:F65)</f>
        <v>1016682515409.29</v>
      </c>
      <c r="G59" s="117" t="n">
        <f aca="false">SUM(G60:G65)</f>
        <v>11236683245.424</v>
      </c>
      <c r="H59" s="117" t="n">
        <f aca="false">SUM(H60:H65)</f>
        <v>4853502691369.33</v>
      </c>
      <c r="I59" s="117" t="n">
        <f aca="false">SUM(I60:I65)</f>
        <v>5881421890024.04</v>
      </c>
      <c r="J59" s="108"/>
      <c r="K59" s="108"/>
      <c r="L59" s="108"/>
      <c r="M59" s="108"/>
      <c r="N59" s="108"/>
    </row>
    <row r="60" customFormat="false" ht="17.9" hidden="false" customHeight="false" outlineLevel="0" collapsed="false">
      <c r="A60" s="118"/>
      <c r="B60" s="128"/>
      <c r="C60" s="129" t="s">
        <v>128</v>
      </c>
      <c r="D60" s="89" t="s">
        <v>129</v>
      </c>
      <c r="E60" s="89"/>
      <c r="F60" s="112" t="n">
        <f aca="false">'PGN 2023 C2023'!R60</f>
        <v>497132301993.6</v>
      </c>
      <c r="G60" s="112" t="n">
        <f aca="false">'PGN 2023 C2023'!S60</f>
        <v>1938896529.024</v>
      </c>
      <c r="H60" s="112" t="n">
        <f aca="false">'PGN 2023 C2023'!T60</f>
        <v>1496745596892</v>
      </c>
      <c r="I60" s="112" t="n">
        <f aca="false">'PGN 2023 C2023'!U60</f>
        <v>1995816795414.62</v>
      </c>
    </row>
    <row r="61" customFormat="false" ht="17.9" hidden="false" customHeight="false" outlineLevel="0" collapsed="false">
      <c r="A61" s="118"/>
      <c r="B61" s="128"/>
      <c r="C61" s="129" t="s">
        <v>130</v>
      </c>
      <c r="D61" s="89" t="s">
        <v>131</v>
      </c>
      <c r="E61" s="89"/>
      <c r="F61" s="112" t="n">
        <f aca="false">'PGN 2023 C2023'!R61</f>
        <v>215955058956</v>
      </c>
      <c r="G61" s="112" t="n">
        <f aca="false">'PGN 2023 C2023'!S61</f>
        <v>363951245.112</v>
      </c>
      <c r="H61" s="112" t="n">
        <f aca="false">'PGN 2023 C2023'!T61</f>
        <v>279255809472.276</v>
      </c>
      <c r="I61" s="112" t="n">
        <f aca="false">'PGN 2023 C2023'!U61</f>
        <v>495574819673.388</v>
      </c>
    </row>
    <row r="62" customFormat="false" ht="17.9" hidden="false" customHeight="false" outlineLevel="0" collapsed="false">
      <c r="A62" s="118"/>
      <c r="B62" s="128"/>
      <c r="C62" s="129" t="s">
        <v>132</v>
      </c>
      <c r="D62" s="89" t="s">
        <v>133</v>
      </c>
      <c r="E62" s="89"/>
      <c r="F62" s="112" t="n">
        <f aca="false">'PGN 2023 C2023'!R62</f>
        <v>48593385204</v>
      </c>
      <c r="G62" s="112" t="n">
        <f aca="false">'PGN 2023 C2023'!S62</f>
        <v>20115774.588</v>
      </c>
      <c r="H62" s="112" t="n">
        <f aca="false">'PGN 2023 C2023'!T62</f>
        <v>93256510469.304</v>
      </c>
      <c r="I62" s="112" t="n">
        <f aca="false">'PGN 2023 C2023'!U62</f>
        <v>141870011447.892</v>
      </c>
    </row>
    <row r="63" customFormat="false" ht="31.3" hidden="false" customHeight="false" outlineLevel="0" collapsed="false">
      <c r="A63" s="118"/>
      <c r="B63" s="119"/>
      <c r="C63" s="120" t="s">
        <v>134</v>
      </c>
      <c r="D63" s="89" t="s">
        <v>135</v>
      </c>
      <c r="E63" s="89"/>
      <c r="F63" s="112" t="n">
        <f aca="false">'PGN 2023 C2023'!R63</f>
        <v>74221160832</v>
      </c>
      <c r="G63" s="112" t="n">
        <f aca="false">'PGN 2023 C2023'!S63</f>
        <v>1956866808.624</v>
      </c>
      <c r="H63" s="112" t="n">
        <f aca="false">'PGN 2023 C2023'!T63</f>
        <v>387614396456.196</v>
      </c>
      <c r="I63" s="112" t="n">
        <f aca="false">'PGN 2023 C2023'!U63</f>
        <v>463792424096.82</v>
      </c>
    </row>
    <row r="64" customFormat="false" ht="17.9" hidden="false" customHeight="false" outlineLevel="0" collapsed="false">
      <c r="A64" s="118"/>
      <c r="B64" s="128"/>
      <c r="C64" s="129" t="s">
        <v>136</v>
      </c>
      <c r="D64" s="89" t="s">
        <v>137</v>
      </c>
      <c r="E64" s="89"/>
      <c r="F64" s="112" t="n">
        <f aca="false">'PGN 2023 C2023'!R64</f>
        <v>80288865666.828</v>
      </c>
      <c r="G64" s="112" t="n">
        <f aca="false">'PGN 2023 C2023'!S64</f>
        <v>6254180582.832</v>
      </c>
      <c r="H64" s="112" t="n">
        <f aca="false">'PGN 2023 C2023'!T64</f>
        <v>1939843656377.17</v>
      </c>
      <c r="I64" s="112" t="n">
        <f aca="false">'PGN 2023 C2023'!U64</f>
        <v>2026386702626.83</v>
      </c>
    </row>
    <row r="65" customFormat="false" ht="17.9" hidden="false" customHeight="false" outlineLevel="0" collapsed="false">
      <c r="A65" s="118"/>
      <c r="B65" s="128"/>
      <c r="C65" s="129" t="s">
        <v>138</v>
      </c>
      <c r="D65" s="89" t="s">
        <v>139</v>
      </c>
      <c r="E65" s="89"/>
      <c r="F65" s="112" t="n">
        <f aca="false">'PGN 2023 C2023'!R65</f>
        <v>100491742756.86</v>
      </c>
      <c r="G65" s="112" t="n">
        <f aca="false">'PGN 2023 C2023'!S65</f>
        <v>702672305.244</v>
      </c>
      <c r="H65" s="112" t="n">
        <f aca="false">'PGN 2023 C2023'!T65</f>
        <v>656786721702.384</v>
      </c>
      <c r="I65" s="112" t="n">
        <f aca="false">'PGN 2023 C2023'!U65</f>
        <v>757981136764.488</v>
      </c>
    </row>
    <row r="66" s="104" customFormat="true" ht="17.9" hidden="false" customHeight="false" outlineLevel="0" collapsed="false">
      <c r="A66" s="113" t="s">
        <v>140</v>
      </c>
      <c r="B66" s="114" t="s">
        <v>445</v>
      </c>
      <c r="C66" s="121"/>
      <c r="D66" s="122"/>
      <c r="E66" s="122"/>
      <c r="F66" s="117" t="n">
        <f aca="false">SUM(F67:F72)</f>
        <v>54776352725335.3</v>
      </c>
      <c r="G66" s="117" t="n">
        <f aca="false">SUM(G67:G72)</f>
        <v>20802980783.676</v>
      </c>
      <c r="H66" s="117" t="n">
        <f aca="false">SUM(H67:H72)</f>
        <v>2308073942061.89</v>
      </c>
      <c r="I66" s="117" t="n">
        <f aca="false">SUM(I67:I72)</f>
        <v>57105229648180.9</v>
      </c>
      <c r="J66" s="108"/>
      <c r="K66" s="108"/>
      <c r="L66" s="108"/>
      <c r="M66" s="108"/>
      <c r="N66" s="108"/>
    </row>
    <row r="67" customFormat="false" ht="17.9" hidden="false" customHeight="false" outlineLevel="0" collapsed="false">
      <c r="A67" s="118"/>
      <c r="B67" s="119"/>
      <c r="C67" s="120" t="s">
        <v>142</v>
      </c>
      <c r="D67" s="89" t="s">
        <v>446</v>
      </c>
      <c r="E67" s="89"/>
      <c r="F67" s="112" t="n">
        <f aca="false">'PGN 2023 C2023'!R67</f>
        <v>53235805691491.3</v>
      </c>
      <c r="G67" s="112" t="n">
        <f aca="false">'PGN 2023 C2023'!S67</f>
        <v>8540673108.24</v>
      </c>
      <c r="H67" s="112" t="n">
        <f aca="false">'PGN 2023 C2023'!T67</f>
        <v>2046482617534.99</v>
      </c>
      <c r="I67" s="112" t="n">
        <f aca="false">'PGN 2023 C2023'!U67</f>
        <v>55290828982134.6</v>
      </c>
    </row>
    <row r="68" customFormat="false" ht="17.9" hidden="false" customHeight="false" outlineLevel="0" collapsed="false">
      <c r="A68" s="118"/>
      <c r="B68" s="119"/>
      <c r="C68" s="120" t="s">
        <v>144</v>
      </c>
      <c r="D68" s="89" t="s">
        <v>145</v>
      </c>
      <c r="E68" s="89"/>
      <c r="F68" s="112" t="n">
        <f aca="false">'PGN 2023 C2023'!R68</f>
        <v>51913852536</v>
      </c>
      <c r="G68" s="112" t="n">
        <f aca="false">'PGN 2023 C2023'!S68</f>
        <v>56931024.696</v>
      </c>
      <c r="H68" s="112" t="n">
        <f aca="false">'PGN 2023 C2023'!T68</f>
        <v>66113035702.896</v>
      </c>
      <c r="I68" s="112" t="n">
        <f aca="false">'PGN 2023 C2023'!U68</f>
        <v>118083819263.592</v>
      </c>
    </row>
    <row r="69" customFormat="false" ht="17.9" hidden="false" customHeight="false" outlineLevel="0" collapsed="false">
      <c r="A69" s="118"/>
      <c r="B69" s="119"/>
      <c r="C69" s="120" t="s">
        <v>146</v>
      </c>
      <c r="D69" s="89" t="s">
        <v>147</v>
      </c>
      <c r="E69" s="89"/>
      <c r="F69" s="112" t="n">
        <f aca="false">'PGN 2023 C2023'!R69</f>
        <v>219238040112</v>
      </c>
      <c r="G69" s="112" t="n">
        <f aca="false">'PGN 2023 C2023'!S69</f>
        <v>8423591348.172</v>
      </c>
      <c r="H69" s="112" t="n">
        <f aca="false">'PGN 2023 C2023'!T69</f>
        <v>83220688824</v>
      </c>
      <c r="I69" s="112" t="n">
        <f aca="false">'PGN 2023 C2023'!U69</f>
        <v>310882320284.172</v>
      </c>
    </row>
    <row r="70" customFormat="false" ht="17.9" hidden="false" customHeight="false" outlineLevel="0" collapsed="false">
      <c r="A70" s="118"/>
      <c r="B70" s="119"/>
      <c r="C70" s="120" t="s">
        <v>148</v>
      </c>
      <c r="D70" s="89" t="s">
        <v>149</v>
      </c>
      <c r="E70" s="89"/>
      <c r="F70" s="112" t="n">
        <f aca="false">'PGN 2023 C2023'!R70</f>
        <v>160100555160</v>
      </c>
      <c r="G70" s="112" t="n">
        <f aca="false">'PGN 2023 C2023'!S70</f>
        <v>2327172134.196</v>
      </c>
      <c r="H70" s="112" t="n">
        <f aca="false">'PGN 2023 C2023'!T70</f>
        <v>109200000000</v>
      </c>
      <c r="I70" s="112" t="n">
        <f aca="false">'PGN 2023 C2023'!U70</f>
        <v>271627727294.196</v>
      </c>
    </row>
    <row r="71" customFormat="false" ht="17.9" hidden="false" customHeight="false" outlineLevel="0" collapsed="false">
      <c r="A71" s="118"/>
      <c r="B71" s="119"/>
      <c r="C71" s="120" t="s">
        <v>150</v>
      </c>
      <c r="D71" s="89" t="s">
        <v>447</v>
      </c>
      <c r="E71" s="89"/>
      <c r="F71" s="112" t="n">
        <f aca="false">'PGN 2023 C2023'!R71</f>
        <v>385070118888</v>
      </c>
      <c r="G71" s="112" t="n">
        <f aca="false">'PGN 2023 C2023'!S71</f>
        <v>1454613168.372</v>
      </c>
      <c r="H71" s="112" t="n">
        <f aca="false">'PGN 2023 C2023'!T71</f>
        <v>327600000</v>
      </c>
      <c r="I71" s="112" t="n">
        <f aca="false">'PGN 2023 C2023'!U71</f>
        <v>386852332056.372</v>
      </c>
    </row>
    <row r="72" customFormat="false" ht="17.9" hidden="false" customHeight="false" outlineLevel="0" collapsed="false">
      <c r="A72" s="118"/>
      <c r="B72" s="119"/>
      <c r="C72" s="120" t="s">
        <v>152</v>
      </c>
      <c r="D72" s="89" t="s">
        <v>448</v>
      </c>
      <c r="E72" s="89"/>
      <c r="F72" s="112" t="n">
        <f aca="false">'PGN 2023 C2023'!R72</f>
        <v>724224467148</v>
      </c>
      <c r="G72" s="112" t="n">
        <f aca="false">'PGN 2023 C2023'!S72</f>
        <v>0</v>
      </c>
      <c r="H72" s="112" t="n">
        <f aca="false">'PGN 2023 C2023'!T72</f>
        <v>2730000000</v>
      </c>
      <c r="I72" s="112" t="n">
        <f aca="false">'PGN 2023 C2023'!U72</f>
        <v>726954467148</v>
      </c>
    </row>
    <row r="73" s="104" customFormat="true" ht="17.9" hidden="false" customHeight="false" outlineLevel="0" collapsed="false">
      <c r="A73" s="113" t="s">
        <v>154</v>
      </c>
      <c r="B73" s="114" t="s">
        <v>155</v>
      </c>
      <c r="C73" s="121"/>
      <c r="D73" s="122"/>
      <c r="E73" s="122"/>
      <c r="F73" s="117" t="n">
        <f aca="false">SUM(F74:F79)</f>
        <v>1926832115663.36</v>
      </c>
      <c r="G73" s="117" t="n">
        <f aca="false">SUM(G74:G79)</f>
        <v>27117164359.74</v>
      </c>
      <c r="H73" s="117" t="n">
        <f aca="false">SUM(H74:H79)</f>
        <v>7911087857446.96</v>
      </c>
      <c r="I73" s="117" t="n">
        <f aca="false">SUM(I74:I79)</f>
        <v>9865037137470.06</v>
      </c>
      <c r="J73" s="108"/>
      <c r="K73" s="108"/>
      <c r="L73" s="108"/>
      <c r="M73" s="108"/>
      <c r="N73" s="108"/>
    </row>
    <row r="74" customFormat="false" ht="17.9" hidden="false" customHeight="false" outlineLevel="0" collapsed="false">
      <c r="A74" s="118"/>
      <c r="B74" s="119"/>
      <c r="C74" s="120" t="s">
        <v>156</v>
      </c>
      <c r="D74" s="89" t="s">
        <v>449</v>
      </c>
      <c r="E74" s="89"/>
      <c r="F74" s="112" t="n">
        <f aca="false">'PGN 2023 C2023'!R74</f>
        <v>198464834512.308</v>
      </c>
      <c r="G74" s="112" t="n">
        <f aca="false">'PGN 2023 C2023'!S74</f>
        <v>19468378816.068</v>
      </c>
      <c r="H74" s="112" t="n">
        <f aca="false">'PGN 2023 C2023'!T74</f>
        <v>7166008908637.49</v>
      </c>
      <c r="I74" s="112" t="n">
        <f aca="false">'PGN 2023 C2023'!U74</f>
        <v>7383942121965.86</v>
      </c>
    </row>
    <row r="75" customFormat="false" ht="17.9" hidden="false" customHeight="false" outlineLevel="0" collapsed="false">
      <c r="A75" s="118"/>
      <c r="B75" s="119"/>
      <c r="C75" s="120" t="s">
        <v>158</v>
      </c>
      <c r="D75" s="89" t="s">
        <v>159</v>
      </c>
      <c r="E75" s="89"/>
      <c r="F75" s="112" t="n">
        <f aca="false">'PGN 2023 C2023'!R75</f>
        <v>72977102025.828</v>
      </c>
      <c r="G75" s="112" t="n">
        <f aca="false">'PGN 2023 C2023'!S75</f>
        <v>150032990.016</v>
      </c>
      <c r="H75" s="112" t="n">
        <f aca="false">'PGN 2023 C2023'!T75</f>
        <v>142656837609.468</v>
      </c>
      <c r="I75" s="112" t="n">
        <f aca="false">'PGN 2023 C2023'!U75</f>
        <v>215783972625.312</v>
      </c>
    </row>
    <row r="76" customFormat="false" ht="17.9" hidden="false" customHeight="false" outlineLevel="0" collapsed="false">
      <c r="A76" s="118"/>
      <c r="B76" s="119"/>
      <c r="C76" s="120" t="s">
        <v>160</v>
      </c>
      <c r="D76" s="89" t="s">
        <v>450</v>
      </c>
      <c r="E76" s="89"/>
      <c r="F76" s="112" t="n">
        <f aca="false">'PGN 2023 C2023'!R76</f>
        <v>28828800000</v>
      </c>
      <c r="G76" s="112" t="n">
        <f aca="false">'PGN 2023 C2023'!S76</f>
        <v>0</v>
      </c>
      <c r="H76" s="112" t="n">
        <f aca="false">'PGN 2023 C2023'!T76</f>
        <v>30261504000</v>
      </c>
      <c r="I76" s="112" t="n">
        <f aca="false">'PGN 2023 C2023'!U76</f>
        <v>59090304000</v>
      </c>
    </row>
    <row r="77" customFormat="false" ht="31.3" hidden="false" customHeight="false" outlineLevel="0" collapsed="false">
      <c r="A77" s="118"/>
      <c r="B77" s="119"/>
      <c r="C77" s="120" t="s">
        <v>162</v>
      </c>
      <c r="D77" s="89" t="s">
        <v>451</v>
      </c>
      <c r="E77" s="89"/>
      <c r="F77" s="112" t="n">
        <f aca="false">'PGN 2023 C2023'!R77</f>
        <v>30158027359.824</v>
      </c>
      <c r="G77" s="112" t="n">
        <f aca="false">'PGN 2023 C2023'!S77</f>
        <v>1164032742.6</v>
      </c>
      <c r="H77" s="112" t="n">
        <f aca="false">'PGN 2023 C2023'!T77</f>
        <v>109200000000</v>
      </c>
      <c r="I77" s="112" t="n">
        <f aca="false">'PGN 2023 C2023'!U77</f>
        <v>140522060102.424</v>
      </c>
    </row>
    <row r="78" customFormat="false" ht="17.9" hidden="false" customHeight="false" outlineLevel="0" collapsed="false">
      <c r="A78" s="118"/>
      <c r="B78" s="119"/>
      <c r="C78" s="120" t="s">
        <v>164</v>
      </c>
      <c r="D78" s="89" t="s">
        <v>165</v>
      </c>
      <c r="E78" s="89"/>
      <c r="F78" s="112" t="n">
        <f aca="false">'PGN 2023 C2023'!R78</f>
        <v>1502668255765.4</v>
      </c>
      <c r="G78" s="112" t="n">
        <f aca="false">'PGN 2023 C2023'!S78</f>
        <v>6334719811.056</v>
      </c>
      <c r="H78" s="112" t="n">
        <f aca="false">'PGN 2023 C2023'!T78</f>
        <v>409362189600</v>
      </c>
      <c r="I78" s="112" t="n">
        <f aca="false">'PGN 2023 C2023'!U78</f>
        <v>1918365165176.46</v>
      </c>
    </row>
    <row r="79" customFormat="false" ht="17.9" hidden="false" customHeight="false" outlineLevel="0" collapsed="false">
      <c r="A79" s="118"/>
      <c r="B79" s="119"/>
      <c r="C79" s="120" t="s">
        <v>166</v>
      </c>
      <c r="D79" s="89" t="s">
        <v>167</v>
      </c>
      <c r="E79" s="89"/>
      <c r="F79" s="112" t="n">
        <f aca="false">'PGN 2023 C2023'!R79</f>
        <v>93735096000</v>
      </c>
      <c r="G79" s="112" t="n">
        <f aca="false">'PGN 2023 C2023'!S79</f>
        <v>0</v>
      </c>
      <c r="H79" s="112" t="n">
        <f aca="false">'PGN 2023 C2023'!T79</f>
        <v>53598417600</v>
      </c>
      <c r="I79" s="112" t="n">
        <f aca="false">'PGN 2023 C2023'!U79</f>
        <v>147333513600</v>
      </c>
    </row>
    <row r="80" s="104" customFormat="true" ht="17.9" hidden="false" customHeight="false" outlineLevel="0" collapsed="false">
      <c r="A80" s="113" t="s">
        <v>168</v>
      </c>
      <c r="B80" s="114" t="s">
        <v>169</v>
      </c>
      <c r="C80" s="121"/>
      <c r="D80" s="122"/>
      <c r="E80" s="122"/>
      <c r="F80" s="117" t="n">
        <f aca="false">SUM(F81:F88)</f>
        <v>54202752412663.8</v>
      </c>
      <c r="G80" s="117" t="n">
        <f aca="false">SUM(G81:G88)</f>
        <v>0</v>
      </c>
      <c r="H80" s="117" t="n">
        <f aca="false">SUM(H81:H88)</f>
        <v>8017305836009.65</v>
      </c>
      <c r="I80" s="117" t="n">
        <f aca="false">SUM(I81:I88)</f>
        <v>62220058248673.4</v>
      </c>
      <c r="J80" s="108"/>
      <c r="K80" s="108"/>
      <c r="L80" s="108"/>
      <c r="M80" s="108"/>
      <c r="N80" s="108"/>
    </row>
    <row r="81" customFormat="false" ht="17.9" hidden="false" customHeight="false" outlineLevel="0" collapsed="false">
      <c r="A81" s="118"/>
      <c r="B81" s="119"/>
      <c r="C81" s="120" t="s">
        <v>170</v>
      </c>
      <c r="D81" s="89" t="s">
        <v>452</v>
      </c>
      <c r="E81" s="89"/>
      <c r="F81" s="112" t="n">
        <f aca="false">'PGN 2023 C2023'!R81</f>
        <v>48671243458008.4</v>
      </c>
      <c r="G81" s="112" t="n">
        <f aca="false">'PGN 2023 C2023'!S81</f>
        <v>0</v>
      </c>
      <c r="H81" s="112" t="n">
        <f aca="false">'PGN 2023 C2023'!T81</f>
        <v>6147832412974.98</v>
      </c>
      <c r="I81" s="112" t="n">
        <f aca="false">'PGN 2023 C2023'!U81</f>
        <v>54819075870983.4</v>
      </c>
    </row>
    <row r="82" customFormat="false" ht="17.9" hidden="false" customHeight="false" outlineLevel="0" collapsed="false">
      <c r="A82" s="118"/>
      <c r="B82" s="119"/>
      <c r="C82" s="120" t="s">
        <v>176</v>
      </c>
      <c r="D82" s="89" t="s">
        <v>453</v>
      </c>
      <c r="E82" s="89"/>
      <c r="F82" s="112" t="n">
        <f aca="false">'PGN 2023 C2023'!R84</f>
        <v>33151761312.852</v>
      </c>
      <c r="G82" s="112" t="n">
        <f aca="false">'PGN 2023 C2023'!S84</f>
        <v>0</v>
      </c>
      <c r="H82" s="112" t="n">
        <f aca="false">'PGN 2023 C2023'!T84</f>
        <v>13875157393.188</v>
      </c>
      <c r="I82" s="112" t="n">
        <f aca="false">'PGN 2023 C2023'!U84</f>
        <v>47026918706.04</v>
      </c>
    </row>
    <row r="83" customFormat="false" ht="31.3" hidden="false" customHeight="false" outlineLevel="0" collapsed="false">
      <c r="A83" s="118"/>
      <c r="B83" s="119"/>
      <c r="C83" s="120" t="s">
        <v>178</v>
      </c>
      <c r="D83" s="89" t="s">
        <v>454</v>
      </c>
      <c r="E83" s="89"/>
      <c r="F83" s="112" t="n">
        <f aca="false">'PGN 2023 C2023'!R85</f>
        <v>6541142533.38</v>
      </c>
      <c r="G83" s="112" t="n">
        <f aca="false">'PGN 2023 C2023'!S85</f>
        <v>0</v>
      </c>
      <c r="H83" s="112" t="n">
        <f aca="false">'PGN 2023 C2023'!T85</f>
        <v>4281479749.092</v>
      </c>
      <c r="I83" s="112" t="n">
        <f aca="false">'PGN 2023 C2023'!U85</f>
        <v>10822622282.472</v>
      </c>
    </row>
    <row r="84" customFormat="false" ht="31.3" hidden="false" customHeight="false" outlineLevel="0" collapsed="false">
      <c r="A84" s="118"/>
      <c r="B84" s="119"/>
      <c r="C84" s="120" t="s">
        <v>180</v>
      </c>
      <c r="D84" s="89" t="s">
        <v>455</v>
      </c>
      <c r="E84" s="89"/>
      <c r="F84" s="112" t="n">
        <f aca="false">'PGN 2023 C2023'!R86</f>
        <v>8123901947.616</v>
      </c>
      <c r="G84" s="112" t="n">
        <f aca="false">'PGN 2023 C2023'!S86</f>
        <v>0</v>
      </c>
      <c r="H84" s="112" t="n">
        <f aca="false">'PGN 2023 C2023'!T86</f>
        <v>4757815448.568</v>
      </c>
      <c r="I84" s="112" t="n">
        <f aca="false">'PGN 2023 C2023'!U86</f>
        <v>12881717396.184</v>
      </c>
    </row>
    <row r="85" customFormat="false" ht="17.9" hidden="false" customHeight="false" outlineLevel="0" collapsed="false">
      <c r="A85" s="118"/>
      <c r="B85" s="119"/>
      <c r="C85" s="120" t="s">
        <v>182</v>
      </c>
      <c r="D85" s="89" t="s">
        <v>456</v>
      </c>
      <c r="E85" s="89"/>
      <c r="F85" s="112" t="n">
        <f aca="false">'PGN 2023 C2023'!R87</f>
        <v>23558621871.876</v>
      </c>
      <c r="G85" s="112" t="n">
        <f aca="false">'PGN 2023 C2023'!S87</f>
        <v>0</v>
      </c>
      <c r="H85" s="112" t="n">
        <f aca="false">'PGN 2023 C2023'!T87</f>
        <v>9164719269.888</v>
      </c>
      <c r="I85" s="112" t="n">
        <f aca="false">'PGN 2023 C2023'!U87</f>
        <v>32723341141.764</v>
      </c>
    </row>
    <row r="86" customFormat="false" ht="17.9" hidden="false" customHeight="false" outlineLevel="0" collapsed="false">
      <c r="A86" s="118"/>
      <c r="B86" s="119"/>
      <c r="C86" s="120" t="s">
        <v>184</v>
      </c>
      <c r="D86" s="89" t="s">
        <v>457</v>
      </c>
      <c r="E86" s="89"/>
      <c r="F86" s="112" t="n">
        <f aca="false">'PGN 2023 C2023'!R88</f>
        <v>11642847163.584</v>
      </c>
      <c r="G86" s="112" t="n">
        <f aca="false">'PGN 2023 C2023'!S88</f>
        <v>0</v>
      </c>
      <c r="H86" s="112" t="n">
        <f aca="false">'PGN 2023 C2023'!T88</f>
        <v>7173098789.22</v>
      </c>
      <c r="I86" s="112" t="n">
        <f aca="false">'PGN 2023 C2023'!U88</f>
        <v>18815945952.804</v>
      </c>
    </row>
    <row r="87" customFormat="false" ht="17.9" hidden="false" customHeight="false" outlineLevel="0" collapsed="false">
      <c r="A87" s="118"/>
      <c r="B87" s="119"/>
      <c r="C87" s="120" t="s">
        <v>186</v>
      </c>
      <c r="D87" s="89" t="s">
        <v>458</v>
      </c>
      <c r="E87" s="89"/>
      <c r="F87" s="112" t="n">
        <f aca="false">'PGN 2023 C2023'!R89</f>
        <v>15056405480.844</v>
      </c>
      <c r="G87" s="112" t="n">
        <f aca="false">'PGN 2023 C2023'!S89</f>
        <v>0</v>
      </c>
      <c r="H87" s="112" t="n">
        <f aca="false">'PGN 2023 C2023'!T89</f>
        <v>1711744316077.07</v>
      </c>
      <c r="I87" s="112" t="n">
        <f aca="false">'PGN 2023 C2023'!U89</f>
        <v>1726800721557.91</v>
      </c>
    </row>
    <row r="88" customFormat="false" ht="17.9" hidden="false" customHeight="false" outlineLevel="0" collapsed="false">
      <c r="A88" s="118"/>
      <c r="B88" s="119"/>
      <c r="C88" s="120" t="s">
        <v>188</v>
      </c>
      <c r="D88" s="89" t="s">
        <v>189</v>
      </c>
      <c r="E88" s="89"/>
      <c r="F88" s="112" t="n">
        <f aca="false">'PGN 2023 C2023'!R90</f>
        <v>5433434274345.17</v>
      </c>
      <c r="G88" s="112" t="n">
        <f aca="false">'PGN 2023 C2023'!S90</f>
        <v>0</v>
      </c>
      <c r="H88" s="112" t="n">
        <f aca="false">'PGN 2023 C2023'!T90</f>
        <v>118476836307.648</v>
      </c>
      <c r="I88" s="112" t="n">
        <f aca="false">'PGN 2023 C2023'!U90</f>
        <v>5551911110652.82</v>
      </c>
    </row>
    <row r="89" s="104" customFormat="true" ht="34.3" hidden="false" customHeight="false" outlineLevel="0" collapsed="false">
      <c r="A89" s="113" t="s">
        <v>190</v>
      </c>
      <c r="B89" s="114" t="s">
        <v>459</v>
      </c>
      <c r="C89" s="121"/>
      <c r="D89" s="122"/>
      <c r="E89" s="122"/>
      <c r="F89" s="117" t="n">
        <f aca="false">SUM(F90:F95)</f>
        <v>1123506709675.9</v>
      </c>
      <c r="G89" s="117" t="n">
        <f aca="false">SUM(G90:G95)</f>
        <v>16264934805.756</v>
      </c>
      <c r="H89" s="117" t="n">
        <f aca="false">SUM(H90:H95)</f>
        <v>1610735494216.21</v>
      </c>
      <c r="I89" s="117" t="n">
        <f aca="false">SUM(I90:I95)</f>
        <v>2750507138697.86</v>
      </c>
      <c r="J89" s="108"/>
      <c r="K89" s="108"/>
      <c r="L89" s="108"/>
      <c r="M89" s="108"/>
      <c r="N89" s="108"/>
    </row>
    <row r="90" customFormat="false" ht="17.9" hidden="false" customHeight="false" outlineLevel="0" collapsed="false">
      <c r="A90" s="118"/>
      <c r="B90" s="119"/>
      <c r="C90" s="120" t="s">
        <v>192</v>
      </c>
      <c r="D90" s="89" t="s">
        <v>460</v>
      </c>
      <c r="E90" s="89"/>
      <c r="F90" s="112" t="n">
        <f aca="false">'PGN 2023 C2023'!R92</f>
        <v>118154622657.708</v>
      </c>
      <c r="G90" s="112" t="n">
        <f aca="false">'PGN 2023 C2023'!S92</f>
        <v>7447678809.48</v>
      </c>
      <c r="H90" s="112" t="n">
        <f aca="false">'PGN 2023 C2023'!T92</f>
        <v>0</v>
      </c>
      <c r="I90" s="112" t="n">
        <f aca="false">'PGN 2023 C2023'!U92</f>
        <v>125602301467.188</v>
      </c>
    </row>
    <row r="91" customFormat="false" ht="17.9" hidden="false" customHeight="false" outlineLevel="0" collapsed="false">
      <c r="A91" s="118"/>
      <c r="B91" s="119"/>
      <c r="C91" s="120" t="s">
        <v>194</v>
      </c>
      <c r="D91" s="89" t="s">
        <v>195</v>
      </c>
      <c r="E91" s="89"/>
      <c r="F91" s="112" t="n">
        <f aca="false">'PGN 2023 C2023'!R93</f>
        <v>929416823985.468</v>
      </c>
      <c r="G91" s="112" t="n">
        <f aca="false">'PGN 2023 C2023'!S93</f>
        <v>8739630319.056</v>
      </c>
      <c r="H91" s="112" t="n">
        <f aca="false">'PGN 2023 C2023'!T93</f>
        <v>1423434027164.6</v>
      </c>
      <c r="I91" s="112" t="n">
        <f aca="false">'PGN 2023 C2023'!U93</f>
        <v>2361590481469.13</v>
      </c>
    </row>
    <row r="92" customFormat="false" ht="31.3" hidden="false" customHeight="false" outlineLevel="0" collapsed="false">
      <c r="A92" s="118"/>
      <c r="B92" s="119"/>
      <c r="C92" s="120" t="s">
        <v>196</v>
      </c>
      <c r="D92" s="89" t="s">
        <v>461</v>
      </c>
      <c r="E92" s="89"/>
      <c r="F92" s="112" t="n">
        <f aca="false">'PGN 2023 C2023'!R94</f>
        <v>28753062094.848</v>
      </c>
      <c r="G92" s="112" t="n">
        <f aca="false">'PGN 2023 C2023'!S94</f>
        <v>5585641.152</v>
      </c>
      <c r="H92" s="112" t="n">
        <f aca="false">'PGN 2023 C2023'!T94</f>
        <v>22879468248</v>
      </c>
      <c r="I92" s="112" t="n">
        <f aca="false">'PGN 2023 C2023'!U94</f>
        <v>51638115984</v>
      </c>
    </row>
    <row r="93" customFormat="false" ht="17.9" hidden="false" customHeight="false" outlineLevel="0" collapsed="false">
      <c r="A93" s="118"/>
      <c r="B93" s="119"/>
      <c r="C93" s="120" t="s">
        <v>198</v>
      </c>
      <c r="D93" s="89" t="s">
        <v>199</v>
      </c>
      <c r="E93" s="89"/>
      <c r="F93" s="112" t="n">
        <f aca="false">'PGN 2023 C2023'!R95</f>
        <v>20168332548</v>
      </c>
      <c r="G93" s="112" t="n">
        <f aca="false">'PGN 2023 C2023'!S95</f>
        <v>72040036.068</v>
      </c>
      <c r="H93" s="112" t="n">
        <f aca="false">'PGN 2023 C2023'!T95</f>
        <v>21569325163.932</v>
      </c>
      <c r="I93" s="112" t="n">
        <f aca="false">'PGN 2023 C2023'!U95</f>
        <v>41809697748</v>
      </c>
    </row>
    <row r="94" customFormat="false" ht="17.9" hidden="false" customHeight="false" outlineLevel="0" collapsed="false">
      <c r="A94" s="118"/>
      <c r="B94" s="119"/>
      <c r="C94" s="120" t="s">
        <v>200</v>
      </c>
      <c r="D94" s="89" t="s">
        <v>201</v>
      </c>
      <c r="E94" s="89"/>
      <c r="F94" s="112" t="n">
        <f aca="false">'PGN 2023 C2023'!R96</f>
        <v>21905188539.78</v>
      </c>
      <c r="G94" s="112" t="n">
        <f aca="false">'PGN 2023 C2023'!S96</f>
        <v>0</v>
      </c>
      <c r="H94" s="112" t="n">
        <f aca="false">'PGN 2023 C2023'!T96</f>
        <v>93236539158.672</v>
      </c>
      <c r="I94" s="112" t="n">
        <f aca="false">'PGN 2023 C2023'!U96</f>
        <v>115141727698.452</v>
      </c>
    </row>
    <row r="95" customFormat="false" ht="17.9" hidden="false" customHeight="false" outlineLevel="0" collapsed="false">
      <c r="A95" s="118"/>
      <c r="B95" s="119"/>
      <c r="C95" s="120" t="s">
        <v>202</v>
      </c>
      <c r="D95" s="89" t="s">
        <v>462</v>
      </c>
      <c r="E95" s="89"/>
      <c r="F95" s="112" t="n">
        <f aca="false">'PGN 2023 C2023'!R97</f>
        <v>5108679850.092</v>
      </c>
      <c r="G95" s="112" t="n">
        <f aca="false">'PGN 2023 C2023'!S97</f>
        <v>0</v>
      </c>
      <c r="H95" s="112" t="n">
        <f aca="false">'PGN 2023 C2023'!T97</f>
        <v>49616134481.004</v>
      </c>
      <c r="I95" s="112" t="n">
        <f aca="false">'PGN 2023 C2023'!U97</f>
        <v>54724814331.096</v>
      </c>
    </row>
    <row r="96" s="104" customFormat="true" ht="17.9" hidden="false" customHeight="false" outlineLevel="0" collapsed="false">
      <c r="A96" s="113" t="s">
        <v>204</v>
      </c>
      <c r="B96" s="114" t="s">
        <v>205</v>
      </c>
      <c r="C96" s="121"/>
      <c r="D96" s="122"/>
      <c r="E96" s="122"/>
      <c r="F96" s="117" t="n">
        <f aca="false">SUM(F97:F104)</f>
        <v>1769671248959.8</v>
      </c>
      <c r="G96" s="117" t="n">
        <f aca="false">SUM(G97:G104)</f>
        <v>3660696285645.67</v>
      </c>
      <c r="H96" s="117" t="n">
        <f aca="false">SUM(H97:H104)</f>
        <v>12300004604828.3</v>
      </c>
      <c r="I96" s="117" t="n">
        <f aca="false">SUM(I97:I104)</f>
        <v>17730372139433.8</v>
      </c>
      <c r="J96" s="108"/>
      <c r="K96" s="108"/>
      <c r="L96" s="108"/>
      <c r="M96" s="108"/>
      <c r="N96" s="108"/>
    </row>
    <row r="97" customFormat="false" ht="17.9" hidden="false" customHeight="false" outlineLevel="0" collapsed="false">
      <c r="A97" s="118"/>
      <c r="B97" s="119"/>
      <c r="C97" s="120" t="s">
        <v>206</v>
      </c>
      <c r="D97" s="89" t="s">
        <v>207</v>
      </c>
      <c r="E97" s="89"/>
      <c r="F97" s="112" t="n">
        <f aca="false">'PGN 2023 C2023'!R99</f>
        <v>345701948215.26</v>
      </c>
      <c r="G97" s="112" t="n">
        <f aca="false">'PGN 2023 C2023'!S99</f>
        <v>14585377166.724</v>
      </c>
      <c r="H97" s="112" t="n">
        <f aca="false">'PGN 2023 C2023'!T99</f>
        <v>152818909135.62</v>
      </c>
      <c r="I97" s="112" t="n">
        <f aca="false">'PGN 2023 C2023'!U99</f>
        <v>513106234517.604</v>
      </c>
    </row>
    <row r="98" customFormat="false" ht="17.9" hidden="false" customHeight="false" outlineLevel="0" collapsed="false">
      <c r="A98" s="118"/>
      <c r="B98" s="119"/>
      <c r="C98" s="120" t="s">
        <v>208</v>
      </c>
      <c r="D98" s="89" t="s">
        <v>463</v>
      </c>
      <c r="E98" s="89"/>
      <c r="F98" s="112" t="n">
        <f aca="false">'PGN 2023 C2023'!R100</f>
        <v>253460492302.836</v>
      </c>
      <c r="G98" s="112" t="n">
        <f aca="false">'PGN 2023 C2023'!S100</f>
        <v>125353507902.168</v>
      </c>
      <c r="H98" s="112" t="n">
        <f aca="false">'PGN 2023 C2023'!T100</f>
        <v>4679429400390.11</v>
      </c>
      <c r="I98" s="112" t="n">
        <f aca="false">'PGN 2023 C2023'!U100</f>
        <v>5058243400595.11</v>
      </c>
    </row>
    <row r="99" customFormat="false" ht="17.9" hidden="false" customHeight="false" outlineLevel="0" collapsed="false">
      <c r="A99" s="118"/>
      <c r="B99" s="119"/>
      <c r="C99" s="120" t="s">
        <v>210</v>
      </c>
      <c r="D99" s="89" t="s">
        <v>464</v>
      </c>
      <c r="E99" s="89"/>
      <c r="F99" s="112" t="n">
        <f aca="false">'PGN 2023 C2023'!R101</f>
        <v>948152734448.556</v>
      </c>
      <c r="G99" s="112" t="n">
        <f aca="false">'PGN 2023 C2023'!S101</f>
        <v>3440311227.444</v>
      </c>
      <c r="H99" s="112" t="n">
        <f aca="false">'PGN 2023 C2023'!T101</f>
        <v>1458893651124</v>
      </c>
      <c r="I99" s="112" t="n">
        <f aca="false">'PGN 2023 C2023'!U101</f>
        <v>2410486696800</v>
      </c>
    </row>
    <row r="100" customFormat="false" ht="17.9" hidden="false" customHeight="false" outlineLevel="0" collapsed="false">
      <c r="A100" s="118"/>
      <c r="B100" s="119"/>
      <c r="C100" s="120" t="s">
        <v>212</v>
      </c>
      <c r="D100" s="89" t="s">
        <v>213</v>
      </c>
      <c r="E100" s="89"/>
      <c r="F100" s="112" t="n">
        <f aca="false">'PGN 2023 C2023'!R102</f>
        <v>124420292756.76</v>
      </c>
      <c r="G100" s="112" t="n">
        <f aca="false">'PGN 2023 C2023'!S102</f>
        <v>3516241994888.53</v>
      </c>
      <c r="H100" s="112" t="n">
        <f aca="false">'PGN 2023 C2023'!T102</f>
        <v>5813831160755.44</v>
      </c>
      <c r="I100" s="112" t="n">
        <f aca="false">'PGN 2023 C2023'!U102</f>
        <v>9454493448400.73</v>
      </c>
    </row>
    <row r="101" customFormat="false" ht="17.9" hidden="false" customHeight="false" outlineLevel="0" collapsed="false">
      <c r="A101" s="118"/>
      <c r="B101" s="119"/>
      <c r="C101" s="120" t="s">
        <v>214</v>
      </c>
      <c r="D101" s="89" t="s">
        <v>465</v>
      </c>
      <c r="E101" s="89"/>
      <c r="F101" s="112" t="n">
        <f aca="false">'PGN 2023 C2023'!R103</f>
        <v>16314996516</v>
      </c>
      <c r="G101" s="112" t="n">
        <f aca="false">'PGN 2023 C2023'!S103</f>
        <v>0</v>
      </c>
      <c r="H101" s="112" t="n">
        <f aca="false">'PGN 2023 C2023'!T103</f>
        <v>15218112000</v>
      </c>
      <c r="I101" s="112" t="n">
        <f aca="false">'PGN 2023 C2023'!U103</f>
        <v>31533108516</v>
      </c>
    </row>
    <row r="102" customFormat="false" ht="17.9" hidden="false" customHeight="false" outlineLevel="0" collapsed="false">
      <c r="A102" s="118"/>
      <c r="B102" s="119"/>
      <c r="C102" s="120" t="s">
        <v>216</v>
      </c>
      <c r="D102" s="89" t="s">
        <v>466</v>
      </c>
      <c r="E102" s="89"/>
      <c r="F102" s="112" t="n">
        <f aca="false">'PGN 2023 C2023'!R104</f>
        <v>1360959600</v>
      </c>
      <c r="G102" s="112" t="n">
        <f aca="false">'PGN 2023 C2023'!S104</f>
        <v>0</v>
      </c>
      <c r="H102" s="112" t="n">
        <f aca="false">'PGN 2023 C2023'!T104</f>
        <v>0</v>
      </c>
      <c r="I102" s="112" t="n">
        <f aca="false">'PGN 2023 C2023'!U104</f>
        <v>1360959600</v>
      </c>
    </row>
    <row r="103" customFormat="false" ht="17.9" hidden="false" customHeight="false" outlineLevel="0" collapsed="false">
      <c r="A103" s="118"/>
      <c r="B103" s="119"/>
      <c r="C103" s="120" t="s">
        <v>218</v>
      </c>
      <c r="D103" s="89" t="s">
        <v>219</v>
      </c>
      <c r="E103" s="89"/>
      <c r="F103" s="112" t="n">
        <f aca="false">'PGN 2023 C2023'!R105</f>
        <v>27476554944.384</v>
      </c>
      <c r="G103" s="112" t="n">
        <f aca="false">'PGN 2023 C2023'!S105</f>
        <v>74752475.616</v>
      </c>
      <c r="H103" s="112" t="n">
        <f aca="false">'PGN 2023 C2023'!T105</f>
        <v>160746768000</v>
      </c>
      <c r="I103" s="112" t="n">
        <f aca="false">'PGN 2023 C2023'!U105</f>
        <v>188298075420</v>
      </c>
    </row>
    <row r="104" customFormat="false" ht="17.9" hidden="false" customHeight="false" outlineLevel="0" collapsed="false">
      <c r="A104" s="118"/>
      <c r="B104" s="119"/>
      <c r="C104" s="120" t="s">
        <v>220</v>
      </c>
      <c r="D104" s="89" t="s">
        <v>221</v>
      </c>
      <c r="E104" s="89"/>
      <c r="F104" s="112" t="n">
        <f aca="false">'PGN 2023 C2023'!R106</f>
        <v>52783270176</v>
      </c>
      <c r="G104" s="112" t="n">
        <f aca="false">'PGN 2023 C2023'!S106</f>
        <v>1000341985.188</v>
      </c>
      <c r="H104" s="112" t="n">
        <f aca="false">'PGN 2023 C2023'!T106</f>
        <v>19066603423.14</v>
      </c>
      <c r="I104" s="112" t="n">
        <f aca="false">'PGN 2023 C2023'!U106</f>
        <v>72850215584.328</v>
      </c>
    </row>
    <row r="105" s="104" customFormat="true" ht="17.9" hidden="false" customHeight="false" outlineLevel="0" collapsed="false">
      <c r="A105" s="113" t="s">
        <v>222</v>
      </c>
      <c r="B105" s="114" t="s">
        <v>467</v>
      </c>
      <c r="C105" s="121"/>
      <c r="D105" s="122"/>
      <c r="E105" s="122"/>
      <c r="F105" s="117" t="n">
        <f aca="false">SUM(F106:F110)</f>
        <v>3702082014908</v>
      </c>
      <c r="G105" s="117" t="n">
        <f aca="false">SUM(G106:G110)</f>
        <v>18749872160.292</v>
      </c>
      <c r="H105" s="117" t="n">
        <f aca="false">SUM(H106:H110)</f>
        <v>635127820006.68</v>
      </c>
      <c r="I105" s="117" t="n">
        <f aca="false">SUM(I106:I110)</f>
        <v>4355959707074.98</v>
      </c>
      <c r="J105" s="108"/>
      <c r="K105" s="108"/>
      <c r="L105" s="108"/>
      <c r="M105" s="108"/>
      <c r="N105" s="108"/>
    </row>
    <row r="106" customFormat="false" ht="17.9" hidden="false" customHeight="false" outlineLevel="0" collapsed="false">
      <c r="A106" s="118"/>
      <c r="B106" s="119"/>
      <c r="C106" s="120" t="s">
        <v>224</v>
      </c>
      <c r="D106" s="89" t="s">
        <v>468</v>
      </c>
      <c r="E106" s="89"/>
      <c r="F106" s="112" t="n">
        <f aca="false">'PGN 2023 C2023'!R108</f>
        <v>1136295117205.25</v>
      </c>
      <c r="G106" s="112" t="n">
        <f aca="false">'PGN 2023 C2023'!S108</f>
        <v>17008890889.536</v>
      </c>
      <c r="H106" s="112" t="n">
        <f aca="false">'PGN 2023 C2023'!T108</f>
        <v>165958864520.904</v>
      </c>
      <c r="I106" s="112" t="n">
        <f aca="false">'PGN 2023 C2023'!U108</f>
        <v>1319262872615.69</v>
      </c>
    </row>
    <row r="107" customFormat="false" ht="17.9" hidden="false" customHeight="false" outlineLevel="0" collapsed="false">
      <c r="A107" s="118"/>
      <c r="B107" s="119"/>
      <c r="C107" s="120" t="s">
        <v>226</v>
      </c>
      <c r="D107" s="89" t="s">
        <v>469</v>
      </c>
      <c r="E107" s="89"/>
      <c r="F107" s="112" t="n">
        <f aca="false">'PGN 2023 C2023'!R109</f>
        <v>1148678824230.76</v>
      </c>
      <c r="G107" s="112" t="n">
        <f aca="false">'PGN 2023 C2023'!S109</f>
        <v>674474651.76</v>
      </c>
      <c r="H107" s="112" t="n">
        <f aca="false">'PGN 2023 C2023'!T109</f>
        <v>162076866332.472</v>
      </c>
      <c r="I107" s="112" t="n">
        <f aca="false">'PGN 2023 C2023'!U109</f>
        <v>1311430165214.99</v>
      </c>
    </row>
    <row r="108" customFormat="false" ht="17.9" hidden="false" customHeight="false" outlineLevel="0" collapsed="false">
      <c r="A108" s="118"/>
      <c r="B108" s="119"/>
      <c r="C108" s="120" t="s">
        <v>230</v>
      </c>
      <c r="D108" s="89" t="s">
        <v>470</v>
      </c>
      <c r="E108" s="89"/>
      <c r="F108" s="112" t="n">
        <f aca="false">'PGN 2023 C2023'!R111</f>
        <v>1219618589280</v>
      </c>
      <c r="G108" s="112" t="n">
        <f aca="false">'PGN 2023 C2023'!S111</f>
        <v>993898497.228</v>
      </c>
      <c r="H108" s="112" t="n">
        <f aca="false">'PGN 2023 C2023'!T111</f>
        <v>293503555923.396</v>
      </c>
      <c r="I108" s="112" t="n">
        <f aca="false">'PGN 2023 C2023'!U111</f>
        <v>1514116043700.62</v>
      </c>
    </row>
    <row r="109" customFormat="false" ht="17.9" hidden="false" customHeight="false" outlineLevel="0" collapsed="false">
      <c r="A109" s="118"/>
      <c r="B109" s="119"/>
      <c r="C109" s="120" t="s">
        <v>232</v>
      </c>
      <c r="D109" s="89" t="s">
        <v>471</v>
      </c>
      <c r="E109" s="89"/>
      <c r="F109" s="112" t="n">
        <f aca="false">'PGN 2023 C2023'!R112</f>
        <v>152704188000</v>
      </c>
      <c r="G109" s="112" t="n">
        <f aca="false">'PGN 2023 C2023'!S112</f>
        <v>28231900.788</v>
      </c>
      <c r="H109" s="112" t="n">
        <f aca="false">'PGN 2023 C2023'!T112</f>
        <v>0</v>
      </c>
      <c r="I109" s="112" t="n">
        <f aca="false">'PGN 2023 C2023'!U112</f>
        <v>152732419900.788</v>
      </c>
    </row>
    <row r="110" customFormat="false" ht="17.9" hidden="false" customHeight="false" outlineLevel="0" collapsed="false">
      <c r="A110" s="123"/>
      <c r="B110" s="124"/>
      <c r="C110" s="125" t="s">
        <v>336</v>
      </c>
      <c r="D110" s="126" t="s">
        <v>472</v>
      </c>
      <c r="E110" s="126"/>
      <c r="F110" s="112" t="n">
        <f aca="false">'PGN 2023 C2023'!R164</f>
        <v>44785296192</v>
      </c>
      <c r="G110" s="112" t="n">
        <f aca="false">'PGN 2023 C2023'!S164</f>
        <v>44376220.98</v>
      </c>
      <c r="H110" s="112" t="n">
        <f aca="false">'PGN 2023 C2023'!T164</f>
        <v>13588533229.908</v>
      </c>
      <c r="I110" s="112" t="n">
        <f aca="false">'PGN 2023 C2023'!U164</f>
        <v>58418205642.888</v>
      </c>
    </row>
    <row r="111" s="104" customFormat="true" ht="17.9" hidden="false" customHeight="false" outlineLevel="0" collapsed="false">
      <c r="A111" s="113" t="s">
        <v>234</v>
      </c>
      <c r="B111" s="114" t="s">
        <v>235</v>
      </c>
      <c r="C111" s="121"/>
      <c r="D111" s="122"/>
      <c r="E111" s="122"/>
      <c r="F111" s="117" t="n">
        <f aca="false">SUM(F112)</f>
        <v>6571014450000</v>
      </c>
      <c r="G111" s="117" t="n">
        <f aca="false">SUM(G112)</f>
        <v>327449014415.796</v>
      </c>
      <c r="H111" s="117" t="n">
        <f aca="false">SUM(H112)</f>
        <v>793785556200</v>
      </c>
      <c r="I111" s="117" t="n">
        <f aca="false">SUM(I112)</f>
        <v>7692249020615.8</v>
      </c>
      <c r="J111" s="108"/>
      <c r="K111" s="108"/>
      <c r="L111" s="108"/>
      <c r="M111" s="108"/>
      <c r="N111" s="108"/>
    </row>
    <row r="112" customFormat="false" ht="17.9" hidden="false" customHeight="false" outlineLevel="0" collapsed="false">
      <c r="A112" s="118"/>
      <c r="B112" s="119"/>
      <c r="C112" s="120" t="s">
        <v>236</v>
      </c>
      <c r="D112" s="89" t="s">
        <v>237</v>
      </c>
      <c r="E112" s="89"/>
      <c r="F112" s="112" t="n">
        <f aca="false">'PGN 2023 C2023'!R114</f>
        <v>6571014450000</v>
      </c>
      <c r="G112" s="112" t="n">
        <f aca="false">'PGN 2023 C2023'!S114</f>
        <v>327449014415.796</v>
      </c>
      <c r="H112" s="112" t="n">
        <f aca="false">'PGN 2023 C2023'!T114</f>
        <v>793785556200</v>
      </c>
      <c r="I112" s="112" t="n">
        <f aca="false">'PGN 2023 C2023'!U114</f>
        <v>7692249020615.8</v>
      </c>
    </row>
    <row r="113" s="104" customFormat="true" ht="17.9" hidden="false" customHeight="false" outlineLevel="0" collapsed="false">
      <c r="A113" s="113" t="s">
        <v>238</v>
      </c>
      <c r="B113" s="114" t="s">
        <v>239</v>
      </c>
      <c r="C113" s="121"/>
      <c r="D113" s="122"/>
      <c r="E113" s="122"/>
      <c r="F113" s="117" t="n">
        <f aca="false">SUM(F114:F117)</f>
        <v>2362424023610.2</v>
      </c>
      <c r="G113" s="117" t="n">
        <f aca="false">SUM(G114:G117)</f>
        <v>1387505734.524</v>
      </c>
      <c r="H113" s="117" t="n">
        <f aca="false">SUM(H114:H117)</f>
        <v>213338892419.016</v>
      </c>
      <c r="I113" s="117" t="n">
        <f aca="false">SUM(I114:I117)</f>
        <v>2577150421763.74</v>
      </c>
      <c r="J113" s="108"/>
      <c r="K113" s="108"/>
      <c r="L113" s="108"/>
      <c r="M113" s="108"/>
      <c r="N113" s="108"/>
    </row>
    <row r="114" customFormat="false" ht="17.9" hidden="false" customHeight="false" outlineLevel="0" collapsed="false">
      <c r="A114" s="118"/>
      <c r="B114" s="119"/>
      <c r="C114" s="120" t="s">
        <v>240</v>
      </c>
      <c r="D114" s="89" t="s">
        <v>473</v>
      </c>
      <c r="E114" s="89"/>
      <c r="F114" s="112" t="n">
        <f aca="false">'PGN 2023 C2023'!R116</f>
        <v>2273802470312.1</v>
      </c>
      <c r="G114" s="112" t="n">
        <f aca="false">'PGN 2023 C2023'!S116</f>
        <v>1387505734.524</v>
      </c>
      <c r="H114" s="112" t="n">
        <f aca="false">'PGN 2023 C2023'!T116</f>
        <v>108709942674.06</v>
      </c>
      <c r="I114" s="112" t="n">
        <f aca="false">'PGN 2023 C2023'!U116</f>
        <v>2383899918720.68</v>
      </c>
    </row>
    <row r="115" customFormat="false" ht="17.9" hidden="false" customHeight="false" outlineLevel="0" collapsed="false">
      <c r="A115" s="118"/>
      <c r="B115" s="119"/>
      <c r="C115" s="120" t="s">
        <v>242</v>
      </c>
      <c r="D115" s="89" t="s">
        <v>474</v>
      </c>
      <c r="E115" s="89"/>
      <c r="F115" s="112" t="n">
        <f aca="false">'PGN 2023 C2023'!R117</f>
        <v>69427598160.648</v>
      </c>
      <c r="G115" s="112" t="n">
        <f aca="false">'PGN 2023 C2023'!S117</f>
        <v>0</v>
      </c>
      <c r="H115" s="112" t="n">
        <f aca="false">'PGN 2023 C2023'!T117</f>
        <v>104628949744.956</v>
      </c>
      <c r="I115" s="112" t="n">
        <f aca="false">'PGN 2023 C2023'!U117</f>
        <v>174056547905.604</v>
      </c>
    </row>
    <row r="116" customFormat="false" ht="17.9" hidden="false" customHeight="false" outlineLevel="0" collapsed="false">
      <c r="A116" s="118"/>
      <c r="B116" s="119"/>
      <c r="C116" s="120" t="s">
        <v>244</v>
      </c>
      <c r="D116" s="89" t="s">
        <v>475</v>
      </c>
      <c r="E116" s="89"/>
      <c r="F116" s="112" t="n">
        <f aca="false">'PGN 2023 C2023'!R118</f>
        <v>19193955137.448</v>
      </c>
      <c r="G116" s="112" t="n">
        <f aca="false">'PGN 2023 C2023'!S118</f>
        <v>0</v>
      </c>
      <c r="H116" s="112" t="n">
        <f aca="false">'PGN 2023 C2023'!T118</f>
        <v>0</v>
      </c>
      <c r="I116" s="112" t="n">
        <f aca="false">'PGN 2023 C2023'!U118</f>
        <v>19193955137.448</v>
      </c>
    </row>
    <row r="117" customFormat="false" ht="17.9" hidden="false" customHeight="false" outlineLevel="0" collapsed="false">
      <c r="A117" s="118"/>
      <c r="B117" s="119"/>
      <c r="C117" s="120" t="s">
        <v>246</v>
      </c>
      <c r="D117" s="89" t="s">
        <v>476</v>
      </c>
      <c r="E117" s="89"/>
      <c r="F117" s="112" t="n">
        <f aca="false">'PGN 2023 C2023'!R119</f>
        <v>0</v>
      </c>
      <c r="G117" s="112" t="n">
        <f aca="false">'PGN 2023 C2023'!S119</f>
        <v>0</v>
      </c>
      <c r="H117" s="112" t="n">
        <f aca="false">'PGN 2023 C2023'!T119</f>
        <v>0</v>
      </c>
      <c r="I117" s="112" t="n">
        <f aca="false">'PGN 2023 C2023'!U119</f>
        <v>0</v>
      </c>
    </row>
    <row r="118" s="104" customFormat="true" ht="17.9" hidden="false" customHeight="false" outlineLevel="0" collapsed="false">
      <c r="A118" s="113" t="s">
        <v>248</v>
      </c>
      <c r="B118" s="114" t="s">
        <v>249</v>
      </c>
      <c r="C118" s="121"/>
      <c r="D118" s="122"/>
      <c r="E118" s="122"/>
      <c r="F118" s="117" t="n">
        <f aca="false">SUM(F119:F121)</f>
        <v>5393319313200</v>
      </c>
      <c r="G118" s="117" t="n">
        <f aca="false">SUM(G119:G121)</f>
        <v>650985790914.732</v>
      </c>
      <c r="H118" s="117" t="n">
        <f aca="false">SUM(H119:H121)</f>
        <v>261343305503.28</v>
      </c>
      <c r="I118" s="117" t="n">
        <f aca="false">SUM(I119:I121)</f>
        <v>6305648409618.01</v>
      </c>
      <c r="J118" s="108"/>
      <c r="K118" s="108"/>
      <c r="L118" s="108"/>
      <c r="M118" s="108"/>
      <c r="N118" s="108"/>
    </row>
    <row r="119" customFormat="false" ht="17.9" hidden="false" customHeight="false" outlineLevel="0" collapsed="false">
      <c r="A119" s="118"/>
      <c r="B119" s="119"/>
      <c r="C119" s="120" t="s">
        <v>250</v>
      </c>
      <c r="D119" s="89" t="s">
        <v>477</v>
      </c>
      <c r="E119" s="89"/>
      <c r="F119" s="112" t="n">
        <f aca="false">'PGN 2023 C2023'!R121</f>
        <v>5071629435600</v>
      </c>
      <c r="G119" s="112" t="n">
        <f aca="false">'PGN 2023 C2023'!S121</f>
        <v>650715604796.712</v>
      </c>
      <c r="H119" s="112" t="n">
        <f aca="false">'PGN 2023 C2023'!T121</f>
        <v>156742054560</v>
      </c>
      <c r="I119" s="112" t="n">
        <f aca="false">'PGN 2023 C2023'!U121</f>
        <v>5879087094956.71</v>
      </c>
    </row>
    <row r="120" customFormat="false" ht="17.9" hidden="false" customHeight="false" outlineLevel="0" collapsed="false">
      <c r="A120" s="118"/>
      <c r="B120" s="119"/>
      <c r="C120" s="120" t="s">
        <v>252</v>
      </c>
      <c r="D120" s="89" t="s">
        <v>253</v>
      </c>
      <c r="E120" s="89"/>
      <c r="F120" s="112" t="n">
        <f aca="false">'PGN 2023 C2023'!R122</f>
        <v>303012964800</v>
      </c>
      <c r="G120" s="112" t="n">
        <f aca="false">'PGN 2023 C2023'!S122</f>
        <v>270186118.02</v>
      </c>
      <c r="H120" s="112" t="n">
        <f aca="false">'PGN 2023 C2023'!T122</f>
        <v>80359787450.124</v>
      </c>
      <c r="I120" s="112" t="n">
        <f aca="false">'PGN 2023 C2023'!U122</f>
        <v>383642938368.144</v>
      </c>
    </row>
    <row r="121" customFormat="false" ht="31.3" hidden="false" customHeight="false" outlineLevel="0" collapsed="false">
      <c r="A121" s="123"/>
      <c r="B121" s="124"/>
      <c r="C121" s="125" t="s">
        <v>254</v>
      </c>
      <c r="D121" s="126" t="s">
        <v>478</v>
      </c>
      <c r="E121" s="126"/>
      <c r="F121" s="112" t="n">
        <f aca="false">'PGN 2023 C2023'!R123</f>
        <v>18676912800</v>
      </c>
      <c r="G121" s="112" t="n">
        <f aca="false">'PGN 2023 C2023'!S123</f>
        <v>0</v>
      </c>
      <c r="H121" s="112" t="n">
        <f aca="false">'PGN 2023 C2023'!T123</f>
        <v>24241463493.156</v>
      </c>
      <c r="I121" s="112" t="n">
        <f aca="false">'PGN 2023 C2023'!U123</f>
        <v>42918376293.156</v>
      </c>
    </row>
    <row r="122" s="104" customFormat="true" ht="34.3" hidden="false" customHeight="false" outlineLevel="0" collapsed="false">
      <c r="A122" s="118" t="n">
        <v>32</v>
      </c>
      <c r="B122" s="119" t="s">
        <v>479</v>
      </c>
      <c r="C122" s="120"/>
      <c r="D122" s="127"/>
      <c r="E122" s="127"/>
      <c r="F122" s="117" t="n">
        <f aca="false">SUM(F123:F155)</f>
        <v>554151382256.472</v>
      </c>
      <c r="G122" s="117" t="n">
        <f aca="false">SUM(G123:G155)</f>
        <v>30421513266.144</v>
      </c>
      <c r="H122" s="117" t="n">
        <f aca="false">SUM(H123:H155)</f>
        <v>1611511817511.96</v>
      </c>
      <c r="I122" s="117" t="n">
        <f aca="false">SUM(I123:I155)</f>
        <v>2196084713034.58</v>
      </c>
      <c r="J122" s="108"/>
      <c r="K122" s="108"/>
      <c r="L122" s="108"/>
      <c r="M122" s="108"/>
      <c r="N122" s="108"/>
    </row>
    <row r="123" customFormat="false" ht="17.9" hidden="false" customHeight="false" outlineLevel="0" collapsed="false">
      <c r="A123" s="118"/>
      <c r="B123" s="128"/>
      <c r="C123" s="129" t="s">
        <v>258</v>
      </c>
      <c r="D123" s="89" t="s">
        <v>259</v>
      </c>
      <c r="E123" s="89"/>
      <c r="F123" s="112" t="n">
        <f aca="false">'PGN 2023 C2023'!R125</f>
        <v>301325655262.632</v>
      </c>
      <c r="G123" s="112" t="n">
        <f aca="false">'PGN 2023 C2023'!S125</f>
        <v>6056640855.72</v>
      </c>
      <c r="H123" s="112" t="n">
        <f aca="false">'PGN 2023 C2023'!T125</f>
        <v>378812385013.608</v>
      </c>
      <c r="I123" s="112" t="n">
        <f aca="false">'PGN 2023 C2023'!U125</f>
        <v>686194681131.96</v>
      </c>
    </row>
    <row r="124" customFormat="false" ht="17.9" hidden="false" customHeight="false" outlineLevel="0" collapsed="false">
      <c r="A124" s="118"/>
      <c r="B124" s="128"/>
      <c r="C124" s="129" t="s">
        <v>260</v>
      </c>
      <c r="D124" s="89" t="s">
        <v>480</v>
      </c>
      <c r="E124" s="89"/>
      <c r="F124" s="112" t="n">
        <f aca="false">'PGN 2023 C2023'!R126</f>
        <v>60007584000</v>
      </c>
      <c r="G124" s="112" t="n">
        <f aca="false">'PGN 2023 C2023'!S126</f>
        <v>143869666.668</v>
      </c>
      <c r="H124" s="112" t="n">
        <f aca="false">'PGN 2023 C2023'!T126</f>
        <v>76959873501.42</v>
      </c>
      <c r="I124" s="112" t="n">
        <f aca="false">'PGN 2023 C2023'!U126</f>
        <v>137111327168.088</v>
      </c>
    </row>
    <row r="125" customFormat="false" ht="17.9" hidden="false" customHeight="false" outlineLevel="0" collapsed="false">
      <c r="A125" s="118"/>
      <c r="B125" s="128"/>
      <c r="C125" s="129" t="s">
        <v>262</v>
      </c>
      <c r="D125" s="89" t="s">
        <v>263</v>
      </c>
      <c r="E125" s="89"/>
      <c r="F125" s="112" t="n">
        <f aca="false">'PGN 2023 C2023'!R127</f>
        <v>93886408980</v>
      </c>
      <c r="G125" s="112" t="n">
        <f aca="false">'PGN 2023 C2023'!S127</f>
        <v>0</v>
      </c>
      <c r="H125" s="112" t="n">
        <f aca="false">'PGN 2023 C2023'!T127</f>
        <v>1136489242380.49</v>
      </c>
      <c r="I125" s="112" t="n">
        <f aca="false">'PGN 2023 C2023'!U127</f>
        <v>1230375651360.49</v>
      </c>
    </row>
    <row r="126" customFormat="false" ht="31.3" hidden="false" customHeight="false" outlineLevel="0" collapsed="false">
      <c r="A126" s="118"/>
      <c r="B126" s="128"/>
      <c r="C126" s="129" t="s">
        <v>264</v>
      </c>
      <c r="D126" s="89" t="s">
        <v>481</v>
      </c>
      <c r="E126" s="89"/>
      <c r="F126" s="112" t="n">
        <f aca="false">'PGN 2023 C2023'!R128</f>
        <v>3604036800</v>
      </c>
      <c r="G126" s="112" t="n">
        <f aca="false">'PGN 2023 C2023'!S128</f>
        <v>1549099902.168</v>
      </c>
      <c r="H126" s="112" t="n">
        <f aca="false">'PGN 2023 C2023'!T128</f>
        <v>0</v>
      </c>
      <c r="I126" s="112" t="n">
        <f aca="false">'PGN 2023 C2023'!U128</f>
        <v>5153136702.168</v>
      </c>
    </row>
    <row r="127" customFormat="false" ht="17.9" hidden="false" customHeight="false" outlineLevel="0" collapsed="false">
      <c r="A127" s="118"/>
      <c r="B127" s="128"/>
      <c r="C127" s="129" t="s">
        <v>266</v>
      </c>
      <c r="D127" s="89" t="s">
        <v>482</v>
      </c>
      <c r="E127" s="89"/>
      <c r="F127" s="112" t="n">
        <f aca="false">'PGN 2023 C2023'!R129</f>
        <v>6043128000</v>
      </c>
      <c r="G127" s="112" t="n">
        <f aca="false">'PGN 2023 C2023'!S129</f>
        <v>237635367.06</v>
      </c>
      <c r="H127" s="112" t="n">
        <f aca="false">'PGN 2023 C2023'!T129</f>
        <v>0</v>
      </c>
      <c r="I127" s="112" t="n">
        <f aca="false">'PGN 2023 C2023'!U129</f>
        <v>6280763367.06</v>
      </c>
    </row>
    <row r="128" customFormat="false" ht="17.9" hidden="false" customHeight="false" outlineLevel="0" collapsed="false">
      <c r="A128" s="118"/>
      <c r="B128" s="128"/>
      <c r="C128" s="129" t="s">
        <v>268</v>
      </c>
      <c r="D128" s="89" t="s">
        <v>483</v>
      </c>
      <c r="E128" s="89"/>
      <c r="F128" s="112" t="n">
        <f aca="false">'PGN 2023 C2023'!R130</f>
        <v>4351729200</v>
      </c>
      <c r="G128" s="112" t="n">
        <f aca="false">'PGN 2023 C2023'!S130</f>
        <v>1322356242.48</v>
      </c>
      <c r="H128" s="112" t="n">
        <f aca="false">'PGN 2023 C2023'!T130</f>
        <v>0</v>
      </c>
      <c r="I128" s="112" t="n">
        <f aca="false">'PGN 2023 C2023'!U130</f>
        <v>5674085442.48</v>
      </c>
    </row>
    <row r="129" customFormat="false" ht="17.9" hidden="false" customHeight="false" outlineLevel="0" collapsed="false">
      <c r="A129" s="118"/>
      <c r="B129" s="128"/>
      <c r="C129" s="129" t="s">
        <v>270</v>
      </c>
      <c r="D129" s="89" t="s">
        <v>484</v>
      </c>
      <c r="E129" s="89"/>
      <c r="F129" s="112" t="n">
        <f aca="false">'PGN 2023 C2023'!R131</f>
        <v>4547088000</v>
      </c>
      <c r="G129" s="112" t="n">
        <f aca="false">'PGN 2023 C2023'!S131</f>
        <v>309806488.992</v>
      </c>
      <c r="H129" s="112" t="n">
        <f aca="false">'PGN 2023 C2023'!T131</f>
        <v>0</v>
      </c>
      <c r="I129" s="112" t="n">
        <f aca="false">'PGN 2023 C2023'!U131</f>
        <v>4856894488.992</v>
      </c>
    </row>
    <row r="130" customFormat="false" ht="31.3" hidden="false" customHeight="false" outlineLevel="0" collapsed="false">
      <c r="A130" s="118"/>
      <c r="B130" s="128"/>
      <c r="C130" s="129" t="s">
        <v>272</v>
      </c>
      <c r="D130" s="89" t="s">
        <v>485</v>
      </c>
      <c r="E130" s="89"/>
      <c r="F130" s="112" t="n">
        <f aca="false">'PGN 2023 C2023'!R132</f>
        <v>2437562400</v>
      </c>
      <c r="G130" s="112" t="n">
        <f aca="false">'PGN 2023 C2023'!S132</f>
        <v>0</v>
      </c>
      <c r="H130" s="112" t="n">
        <f aca="false">'PGN 2023 C2023'!T132</f>
        <v>4084959449.844</v>
      </c>
      <c r="I130" s="112" t="n">
        <f aca="false">'PGN 2023 C2023'!U132</f>
        <v>6522521849.844</v>
      </c>
    </row>
    <row r="131" customFormat="false" ht="31.3" hidden="false" customHeight="false" outlineLevel="0" collapsed="false">
      <c r="A131" s="118"/>
      <c r="B131" s="119"/>
      <c r="C131" s="120" t="s">
        <v>274</v>
      </c>
      <c r="D131" s="89" t="s">
        <v>486</v>
      </c>
      <c r="E131" s="89"/>
      <c r="F131" s="112" t="n">
        <f aca="false">'PGN 2023 C2023'!R133</f>
        <v>1462477380</v>
      </c>
      <c r="G131" s="112" t="n">
        <f aca="false">'PGN 2023 C2023'!S133</f>
        <v>0</v>
      </c>
      <c r="H131" s="112" t="n">
        <f aca="false">'PGN 2023 C2023'!T133</f>
        <v>0</v>
      </c>
      <c r="I131" s="112" t="n">
        <f aca="false">'PGN 2023 C2023'!U133</f>
        <v>1462477380</v>
      </c>
    </row>
    <row r="132" customFormat="false" ht="17.9" hidden="false" customHeight="false" outlineLevel="0" collapsed="false">
      <c r="A132" s="118"/>
      <c r="B132" s="119"/>
      <c r="C132" s="120" t="s">
        <v>276</v>
      </c>
      <c r="D132" s="89" t="s">
        <v>487</v>
      </c>
      <c r="E132" s="89"/>
      <c r="F132" s="112" t="n">
        <f aca="false">'PGN 2023 C2023'!R134</f>
        <v>2532308688</v>
      </c>
      <c r="G132" s="112" t="n">
        <f aca="false">'PGN 2023 C2023'!S134</f>
        <v>5071509147.432</v>
      </c>
      <c r="H132" s="112" t="n">
        <f aca="false">'PGN 2023 C2023'!T134</f>
        <v>0</v>
      </c>
      <c r="I132" s="112" t="n">
        <f aca="false">'PGN 2023 C2023'!U134</f>
        <v>7603817835.432</v>
      </c>
    </row>
    <row r="133" customFormat="false" ht="17.9" hidden="false" customHeight="false" outlineLevel="0" collapsed="false">
      <c r="A133" s="118"/>
      <c r="B133" s="119"/>
      <c r="C133" s="120" t="s">
        <v>278</v>
      </c>
      <c r="D133" s="89" t="s">
        <v>488</v>
      </c>
      <c r="E133" s="89"/>
      <c r="F133" s="112" t="n">
        <f aca="false">'PGN 2023 C2023'!R135</f>
        <v>3041875200</v>
      </c>
      <c r="G133" s="112" t="n">
        <f aca="false">'PGN 2023 C2023'!S135</f>
        <v>602707497.756</v>
      </c>
      <c r="H133" s="112" t="n">
        <f aca="false">'PGN 2023 C2023'!T135</f>
        <v>0</v>
      </c>
      <c r="I133" s="112" t="n">
        <f aca="false">'PGN 2023 C2023'!U135</f>
        <v>3644582697.756</v>
      </c>
    </row>
    <row r="134" customFormat="false" ht="17.9" hidden="false" customHeight="false" outlineLevel="0" collapsed="false">
      <c r="A134" s="118"/>
      <c r="B134" s="128"/>
      <c r="C134" s="129" t="s">
        <v>280</v>
      </c>
      <c r="D134" s="89" t="s">
        <v>489</v>
      </c>
      <c r="E134" s="89"/>
      <c r="F134" s="112" t="n">
        <f aca="false">'PGN 2023 C2023'!R136</f>
        <v>3034686564</v>
      </c>
      <c r="G134" s="112" t="n">
        <f aca="false">'PGN 2023 C2023'!S136</f>
        <v>0</v>
      </c>
      <c r="H134" s="112" t="n">
        <f aca="false">'PGN 2023 C2023'!T136</f>
        <v>0</v>
      </c>
      <c r="I134" s="112" t="n">
        <f aca="false">'PGN 2023 C2023'!U136</f>
        <v>3034686564</v>
      </c>
    </row>
    <row r="135" customFormat="false" ht="31.3" hidden="false" customHeight="false" outlineLevel="0" collapsed="false">
      <c r="A135" s="118"/>
      <c r="B135" s="128"/>
      <c r="C135" s="129" t="s">
        <v>282</v>
      </c>
      <c r="D135" s="89" t="s">
        <v>490</v>
      </c>
      <c r="E135" s="89"/>
      <c r="F135" s="112" t="n">
        <f aca="false">'PGN 2023 C2023'!R137</f>
        <v>4568163600</v>
      </c>
      <c r="G135" s="112" t="n">
        <f aca="false">'PGN 2023 C2023'!S137</f>
        <v>2892450384.096</v>
      </c>
      <c r="H135" s="112" t="n">
        <f aca="false">'PGN 2023 C2023'!T137</f>
        <v>0</v>
      </c>
      <c r="I135" s="112" t="n">
        <f aca="false">'PGN 2023 C2023'!U137</f>
        <v>7460613984.096</v>
      </c>
    </row>
    <row r="136" customFormat="false" ht="17.9" hidden="false" customHeight="false" outlineLevel="0" collapsed="false">
      <c r="A136" s="118"/>
      <c r="B136" s="128"/>
      <c r="C136" s="129" t="s">
        <v>284</v>
      </c>
      <c r="D136" s="89" t="s">
        <v>491</v>
      </c>
      <c r="E136" s="89"/>
      <c r="F136" s="112" t="n">
        <f aca="false">'PGN 2023 C2023'!R138</f>
        <v>4380339600</v>
      </c>
      <c r="G136" s="112" t="n">
        <f aca="false">'PGN 2023 C2023'!S138</f>
        <v>0</v>
      </c>
      <c r="H136" s="112" t="n">
        <f aca="false">'PGN 2023 C2023'!T138</f>
        <v>2075448760.476</v>
      </c>
      <c r="I136" s="112" t="n">
        <f aca="false">'PGN 2023 C2023'!U138</f>
        <v>6455788360.476</v>
      </c>
    </row>
    <row r="137" customFormat="false" ht="17.9" hidden="false" customHeight="false" outlineLevel="0" collapsed="false">
      <c r="A137" s="118"/>
      <c r="B137" s="128"/>
      <c r="C137" s="129" t="s">
        <v>286</v>
      </c>
      <c r="D137" s="89" t="s">
        <v>492</v>
      </c>
      <c r="E137" s="89"/>
      <c r="F137" s="112" t="n">
        <f aca="false">'PGN 2023 C2023'!R139</f>
        <v>3467100000</v>
      </c>
      <c r="G137" s="112" t="n">
        <f aca="false">'PGN 2023 C2023'!S139</f>
        <v>563679600.12</v>
      </c>
      <c r="H137" s="112" t="n">
        <f aca="false">'PGN 2023 C2023'!T139</f>
        <v>0</v>
      </c>
      <c r="I137" s="112" t="n">
        <f aca="false">'PGN 2023 C2023'!U139</f>
        <v>4030779600.12</v>
      </c>
    </row>
    <row r="138" customFormat="false" ht="17.9" hidden="false" customHeight="false" outlineLevel="0" collapsed="false">
      <c r="A138" s="118"/>
      <c r="B138" s="128"/>
      <c r="C138" s="129" t="s">
        <v>288</v>
      </c>
      <c r="D138" s="89" t="s">
        <v>493</v>
      </c>
      <c r="E138" s="89"/>
      <c r="F138" s="112" t="n">
        <f aca="false">'PGN 2023 C2023'!R140</f>
        <v>6867588000</v>
      </c>
      <c r="G138" s="112" t="n">
        <f aca="false">'PGN 2023 C2023'!S140</f>
        <v>361153508.352</v>
      </c>
      <c r="H138" s="112" t="n">
        <f aca="false">'PGN 2023 C2023'!T140</f>
        <v>0</v>
      </c>
      <c r="I138" s="112" t="n">
        <f aca="false">'PGN 2023 C2023'!U140</f>
        <v>7228741508.352</v>
      </c>
    </row>
    <row r="139" customFormat="false" ht="17.9" hidden="false" customHeight="false" outlineLevel="0" collapsed="false">
      <c r="A139" s="118"/>
      <c r="B139" s="119"/>
      <c r="C139" s="120" t="s">
        <v>290</v>
      </c>
      <c r="D139" s="89" t="s">
        <v>494</v>
      </c>
      <c r="E139" s="89"/>
      <c r="F139" s="112" t="n">
        <f aca="false">'PGN 2023 C2023'!R141</f>
        <v>5727568828.8</v>
      </c>
      <c r="G139" s="112" t="n">
        <f aca="false">'PGN 2023 C2023'!S141</f>
        <v>108520637.316</v>
      </c>
      <c r="H139" s="112" t="n">
        <f aca="false">'PGN 2023 C2023'!T141</f>
        <v>0</v>
      </c>
      <c r="I139" s="112" t="n">
        <f aca="false">'PGN 2023 C2023'!U141</f>
        <v>5836089466.116</v>
      </c>
    </row>
    <row r="140" customFormat="false" ht="31.3" hidden="false" customHeight="false" outlineLevel="0" collapsed="false">
      <c r="A140" s="118"/>
      <c r="B140" s="128"/>
      <c r="C140" s="129" t="s">
        <v>292</v>
      </c>
      <c r="D140" s="89" t="s">
        <v>495</v>
      </c>
      <c r="E140" s="89"/>
      <c r="F140" s="112" t="n">
        <f aca="false">'PGN 2023 C2023'!R142</f>
        <v>2684682000</v>
      </c>
      <c r="G140" s="112" t="n">
        <f aca="false">'PGN 2023 C2023'!S142</f>
        <v>587586594.504</v>
      </c>
      <c r="H140" s="112" t="n">
        <f aca="false">'PGN 2023 C2023'!T142</f>
        <v>0</v>
      </c>
      <c r="I140" s="112" t="n">
        <f aca="false">'PGN 2023 C2023'!U142</f>
        <v>3272268594.504</v>
      </c>
    </row>
    <row r="141" customFormat="false" ht="31.3" hidden="false" customHeight="false" outlineLevel="0" collapsed="false">
      <c r="A141" s="118"/>
      <c r="B141" s="128"/>
      <c r="C141" s="129" t="s">
        <v>294</v>
      </c>
      <c r="D141" s="89" t="s">
        <v>496</v>
      </c>
      <c r="E141" s="89"/>
      <c r="F141" s="112" t="n">
        <f aca="false">'PGN 2023 C2023'!R143</f>
        <v>2797704000</v>
      </c>
      <c r="G141" s="112" t="n">
        <f aca="false">'PGN 2023 C2023'!S143</f>
        <v>211753718.904</v>
      </c>
      <c r="H141" s="112" t="n">
        <f aca="false">'PGN 2023 C2023'!T143</f>
        <v>0</v>
      </c>
      <c r="I141" s="112" t="n">
        <f aca="false">'PGN 2023 C2023'!U143</f>
        <v>3009457718.904</v>
      </c>
    </row>
    <row r="142" customFormat="false" ht="31.3" hidden="false" customHeight="false" outlineLevel="0" collapsed="false">
      <c r="A142" s="118"/>
      <c r="B142" s="128"/>
      <c r="C142" s="129" t="s">
        <v>296</v>
      </c>
      <c r="D142" s="89" t="s">
        <v>497</v>
      </c>
      <c r="E142" s="89"/>
      <c r="F142" s="112" t="n">
        <f aca="false">'PGN 2023 C2023'!R144</f>
        <v>2746380000</v>
      </c>
      <c r="G142" s="112" t="n">
        <f aca="false">'PGN 2023 C2023'!S144</f>
        <v>0</v>
      </c>
      <c r="H142" s="112" t="n">
        <f aca="false">'PGN 2023 C2023'!T144</f>
        <v>0</v>
      </c>
      <c r="I142" s="112" t="n">
        <f aca="false">'PGN 2023 C2023'!U144</f>
        <v>2746380000</v>
      </c>
    </row>
    <row r="143" customFormat="false" ht="31.3" hidden="false" customHeight="false" outlineLevel="0" collapsed="false">
      <c r="A143" s="118"/>
      <c r="B143" s="119"/>
      <c r="C143" s="120" t="s">
        <v>298</v>
      </c>
      <c r="D143" s="89" t="s">
        <v>498</v>
      </c>
      <c r="E143" s="89"/>
      <c r="F143" s="112" t="n">
        <f aca="false">'PGN 2023 C2023'!R145</f>
        <v>2980068000</v>
      </c>
      <c r="G143" s="112" t="n">
        <f aca="false">'PGN 2023 C2023'!S145</f>
        <v>0</v>
      </c>
      <c r="H143" s="112" t="n">
        <f aca="false">'PGN 2023 C2023'!T145</f>
        <v>0</v>
      </c>
      <c r="I143" s="112" t="n">
        <f aca="false">'PGN 2023 C2023'!U145</f>
        <v>2980068000</v>
      </c>
    </row>
    <row r="144" customFormat="false" ht="31.3" hidden="false" customHeight="false" outlineLevel="0" collapsed="false">
      <c r="A144" s="118"/>
      <c r="B144" s="128"/>
      <c r="C144" s="129" t="s">
        <v>300</v>
      </c>
      <c r="D144" s="89" t="s">
        <v>499</v>
      </c>
      <c r="E144" s="89"/>
      <c r="F144" s="112" t="n">
        <f aca="false">'PGN 2023 C2023'!R146</f>
        <v>2696738684.64</v>
      </c>
      <c r="G144" s="112" t="n">
        <f aca="false">'PGN 2023 C2023'!S146</f>
        <v>41534204.712</v>
      </c>
      <c r="H144" s="112" t="n">
        <f aca="false">'PGN 2023 C2023'!T146</f>
        <v>0</v>
      </c>
      <c r="I144" s="112" t="n">
        <f aca="false">'PGN 2023 C2023'!U146</f>
        <v>2738272889.352</v>
      </c>
    </row>
    <row r="145" customFormat="false" ht="17.9" hidden="false" customHeight="false" outlineLevel="0" collapsed="false">
      <c r="A145" s="118"/>
      <c r="B145" s="128"/>
      <c r="C145" s="129" t="s">
        <v>302</v>
      </c>
      <c r="D145" s="89" t="s">
        <v>500</v>
      </c>
      <c r="E145" s="89"/>
      <c r="F145" s="112" t="n">
        <f aca="false">'PGN 2023 C2023'!R147</f>
        <v>2544360000</v>
      </c>
      <c r="G145" s="112" t="n">
        <f aca="false">'PGN 2023 C2023'!S147</f>
        <v>117522943.356</v>
      </c>
      <c r="H145" s="112" t="n">
        <f aca="false">'PGN 2023 C2023'!T147</f>
        <v>0</v>
      </c>
      <c r="I145" s="112" t="n">
        <f aca="false">'PGN 2023 C2023'!U147</f>
        <v>2661882943.356</v>
      </c>
    </row>
    <row r="146" customFormat="false" ht="17.9" hidden="false" customHeight="false" outlineLevel="0" collapsed="false">
      <c r="A146" s="118"/>
      <c r="B146" s="119"/>
      <c r="C146" s="120" t="s">
        <v>304</v>
      </c>
      <c r="D146" s="89" t="s">
        <v>501</v>
      </c>
      <c r="E146" s="89"/>
      <c r="F146" s="112" t="n">
        <f aca="false">'PGN 2023 C2023'!R148</f>
        <v>2982252000</v>
      </c>
      <c r="G146" s="112" t="n">
        <f aca="false">'PGN 2023 C2023'!S148</f>
        <v>0</v>
      </c>
      <c r="H146" s="112" t="n">
        <f aca="false">'PGN 2023 C2023'!T148</f>
        <v>13089908406.12</v>
      </c>
      <c r="I146" s="112" t="n">
        <f aca="false">'PGN 2023 C2023'!U148</f>
        <v>16072160406.12</v>
      </c>
    </row>
    <row r="147" customFormat="false" ht="17.9" hidden="false" customHeight="false" outlineLevel="0" collapsed="false">
      <c r="A147" s="118"/>
      <c r="B147" s="128"/>
      <c r="C147" s="129" t="s">
        <v>306</v>
      </c>
      <c r="D147" s="89" t="s">
        <v>502</v>
      </c>
      <c r="E147" s="89"/>
      <c r="F147" s="112" t="n">
        <f aca="false">'PGN 2023 C2023'!R149</f>
        <v>2819693604</v>
      </c>
      <c r="G147" s="112" t="n">
        <f aca="false">'PGN 2023 C2023'!S149</f>
        <v>288025997.532</v>
      </c>
      <c r="H147" s="112" t="n">
        <f aca="false">'PGN 2023 C2023'!T149</f>
        <v>0</v>
      </c>
      <c r="I147" s="112" t="n">
        <f aca="false">'PGN 2023 C2023'!U149</f>
        <v>3107719601.532</v>
      </c>
    </row>
    <row r="148" customFormat="false" ht="31.3" hidden="false" customHeight="false" outlineLevel="0" collapsed="false">
      <c r="A148" s="118"/>
      <c r="B148" s="119"/>
      <c r="C148" s="120" t="s">
        <v>308</v>
      </c>
      <c r="D148" s="89" t="s">
        <v>503</v>
      </c>
      <c r="E148" s="89"/>
      <c r="F148" s="112" t="n">
        <f aca="false">'PGN 2023 C2023'!R150</f>
        <v>3081624000</v>
      </c>
      <c r="G148" s="112" t="n">
        <f aca="false">'PGN 2023 C2023'!S150</f>
        <v>7144502347.164</v>
      </c>
      <c r="H148" s="112" t="n">
        <f aca="false">'PGN 2023 C2023'!T150</f>
        <v>0</v>
      </c>
      <c r="I148" s="112" t="n">
        <f aca="false">'PGN 2023 C2023'!U150</f>
        <v>10226126347.164</v>
      </c>
    </row>
    <row r="149" customFormat="false" ht="17.9" hidden="false" customHeight="false" outlineLevel="0" collapsed="false">
      <c r="A149" s="118"/>
      <c r="B149" s="119"/>
      <c r="C149" s="120" t="s">
        <v>310</v>
      </c>
      <c r="D149" s="89" t="s">
        <v>504</v>
      </c>
      <c r="E149" s="89"/>
      <c r="F149" s="112" t="n">
        <f aca="false">'PGN 2023 C2023'!R151</f>
        <v>2413943750.4</v>
      </c>
      <c r="G149" s="112" t="n">
        <f aca="false">'PGN 2023 C2023'!S151</f>
        <v>0</v>
      </c>
      <c r="H149" s="112" t="n">
        <f aca="false">'PGN 2023 C2023'!T151</f>
        <v>0</v>
      </c>
      <c r="I149" s="112" t="n">
        <f aca="false">'PGN 2023 C2023'!U151</f>
        <v>2413943750.4</v>
      </c>
    </row>
    <row r="150" customFormat="false" ht="17.9" hidden="false" customHeight="false" outlineLevel="0" collapsed="false">
      <c r="A150" s="118"/>
      <c r="B150" s="119"/>
      <c r="C150" s="120" t="s">
        <v>312</v>
      </c>
      <c r="D150" s="89" t="s">
        <v>505</v>
      </c>
      <c r="E150" s="89"/>
      <c r="F150" s="112" t="n">
        <f aca="false">'PGN 2023 C2023'!R152</f>
        <v>2733166800</v>
      </c>
      <c r="G150" s="112" t="n">
        <f aca="false">'PGN 2023 C2023'!S152</f>
        <v>1458548130.312</v>
      </c>
      <c r="H150" s="112" t="n">
        <f aca="false">'PGN 2023 C2023'!T152</f>
        <v>0</v>
      </c>
      <c r="I150" s="112" t="n">
        <f aca="false">'PGN 2023 C2023'!U152</f>
        <v>4191714930.312</v>
      </c>
    </row>
    <row r="151" customFormat="false" ht="17.9" hidden="false" customHeight="false" outlineLevel="0" collapsed="false">
      <c r="A151" s="118"/>
      <c r="B151" s="128"/>
      <c r="C151" s="129" t="s">
        <v>314</v>
      </c>
      <c r="D151" s="89" t="s">
        <v>506</v>
      </c>
      <c r="E151" s="89"/>
      <c r="F151" s="112" t="n">
        <f aca="false">'PGN 2023 C2023'!R153</f>
        <v>2707068000</v>
      </c>
      <c r="G151" s="112" t="n">
        <f aca="false">'PGN 2023 C2023'!S153</f>
        <v>799961619.912</v>
      </c>
      <c r="H151" s="112" t="n">
        <f aca="false">'PGN 2023 C2023'!T153</f>
        <v>0</v>
      </c>
      <c r="I151" s="112" t="n">
        <f aca="false">'PGN 2023 C2023'!U153</f>
        <v>3507029619.912</v>
      </c>
    </row>
    <row r="152" customFormat="false" ht="17.9" hidden="false" customHeight="false" outlineLevel="0" collapsed="false">
      <c r="A152" s="118"/>
      <c r="B152" s="128"/>
      <c r="C152" s="129" t="s">
        <v>316</v>
      </c>
      <c r="D152" s="89" t="s">
        <v>507</v>
      </c>
      <c r="E152" s="89"/>
      <c r="F152" s="112" t="n">
        <f aca="false">'PGN 2023 C2023'!R154</f>
        <v>2639364000</v>
      </c>
      <c r="G152" s="112" t="n">
        <f aca="false">'PGN 2023 C2023'!S154</f>
        <v>0</v>
      </c>
      <c r="H152" s="112" t="n">
        <f aca="false">'PGN 2023 C2023'!T154</f>
        <v>0</v>
      </c>
      <c r="I152" s="112" t="n">
        <f aca="false">'PGN 2023 C2023'!U154</f>
        <v>2639364000</v>
      </c>
    </row>
    <row r="153" customFormat="false" ht="17.9" hidden="false" customHeight="false" outlineLevel="0" collapsed="false">
      <c r="A153" s="118"/>
      <c r="B153" s="119"/>
      <c r="C153" s="120" t="s">
        <v>318</v>
      </c>
      <c r="D153" s="89" t="s">
        <v>508</v>
      </c>
      <c r="E153" s="89"/>
      <c r="F153" s="112" t="n">
        <f aca="false">'PGN 2023 C2023'!R155</f>
        <v>917907900</v>
      </c>
      <c r="G153" s="112" t="n">
        <f aca="false">'PGN 2023 C2023'!S155</f>
        <v>0</v>
      </c>
      <c r="H153" s="112" t="n">
        <f aca="false">'PGN 2023 C2023'!T155</f>
        <v>0</v>
      </c>
      <c r="I153" s="112" t="n">
        <f aca="false">'PGN 2023 C2023'!U155</f>
        <v>917907900</v>
      </c>
    </row>
    <row r="154" customFormat="false" ht="17.9" hidden="false" customHeight="false" outlineLevel="0" collapsed="false">
      <c r="A154" s="118"/>
      <c r="B154" s="128"/>
      <c r="C154" s="129" t="s">
        <v>320</v>
      </c>
      <c r="D154" s="89" t="s">
        <v>509</v>
      </c>
      <c r="E154" s="89"/>
      <c r="F154" s="112" t="n">
        <f aca="false">'PGN 2023 C2023'!R156</f>
        <v>2931397014</v>
      </c>
      <c r="G154" s="112" t="n">
        <f aca="false">'PGN 2023 C2023'!S156</f>
        <v>552648411.588</v>
      </c>
      <c r="H154" s="112" t="n">
        <f aca="false">'PGN 2023 C2023'!T156</f>
        <v>0</v>
      </c>
      <c r="I154" s="112" t="n">
        <f aca="false">'PGN 2023 C2023'!U156</f>
        <v>3484045425.588</v>
      </c>
    </row>
    <row r="155" customFormat="false" ht="17.9" hidden="false" customHeight="false" outlineLevel="0" collapsed="false">
      <c r="A155" s="118"/>
      <c r="B155" s="119"/>
      <c r="C155" s="120" t="s">
        <v>322</v>
      </c>
      <c r="D155" s="89" t="s">
        <v>510</v>
      </c>
      <c r="E155" s="89"/>
      <c r="F155" s="112" t="n">
        <f aca="false">'PGN 2023 C2023'!R157</f>
        <v>3189732000</v>
      </c>
      <c r="G155" s="112" t="n">
        <f aca="false">'PGN 2023 C2023'!S157</f>
        <v>0</v>
      </c>
      <c r="H155" s="112" t="n">
        <f aca="false">'PGN 2023 C2023'!T157</f>
        <v>0</v>
      </c>
      <c r="I155" s="112" t="n">
        <f aca="false">'PGN 2023 C2023'!U157</f>
        <v>3189732000</v>
      </c>
    </row>
    <row r="156" s="104" customFormat="true" ht="34.3" hidden="false" customHeight="false" outlineLevel="0" collapsed="false">
      <c r="A156" s="113" t="s">
        <v>324</v>
      </c>
      <c r="B156" s="114" t="s">
        <v>511</v>
      </c>
      <c r="C156" s="121"/>
      <c r="D156" s="122"/>
      <c r="E156" s="122"/>
      <c r="F156" s="117" t="n">
        <f aca="false">SUM(F157:F160)</f>
        <v>324249879166.668</v>
      </c>
      <c r="G156" s="117" t="n">
        <f aca="false">SUM(G157:G160)</f>
        <v>0</v>
      </c>
      <c r="H156" s="117" t="n">
        <f aca="false">SUM(H157:H160)</f>
        <v>551071719592.212</v>
      </c>
      <c r="I156" s="117" t="n">
        <f aca="false">SUM(I157:I160)</f>
        <v>875321598758.88</v>
      </c>
      <c r="J156" s="108"/>
      <c r="K156" s="108"/>
      <c r="L156" s="108"/>
      <c r="M156" s="108"/>
      <c r="N156" s="108"/>
    </row>
    <row r="157" customFormat="false" ht="17.9" hidden="false" customHeight="false" outlineLevel="0" collapsed="false">
      <c r="A157" s="118"/>
      <c r="B157" s="119"/>
      <c r="C157" s="120" t="s">
        <v>326</v>
      </c>
      <c r="D157" s="89" t="s">
        <v>512</v>
      </c>
      <c r="E157" s="89"/>
      <c r="F157" s="112" t="n">
        <f aca="false">'PGN 2023 C2023'!R159</f>
        <v>282745528523.64</v>
      </c>
      <c r="G157" s="112" t="n">
        <f aca="false">'PGN 2023 C2023'!S159</f>
        <v>0</v>
      </c>
      <c r="H157" s="112" t="n">
        <f aca="false">'PGN 2023 C2023'!T159</f>
        <v>506242086796.992</v>
      </c>
      <c r="I157" s="112" t="n">
        <f aca="false">'PGN 2023 C2023'!U159</f>
        <v>788987615320.632</v>
      </c>
    </row>
    <row r="158" customFormat="false" ht="17.9" hidden="false" customHeight="false" outlineLevel="0" collapsed="false">
      <c r="A158" s="118"/>
      <c r="B158" s="119"/>
      <c r="C158" s="120" t="s">
        <v>328</v>
      </c>
      <c r="D158" s="89" t="s">
        <v>513</v>
      </c>
      <c r="E158" s="89"/>
      <c r="F158" s="112" t="n">
        <f aca="false">'PGN 2023 C2023'!R160</f>
        <v>18079113952.536</v>
      </c>
      <c r="G158" s="112" t="n">
        <f aca="false">'PGN 2023 C2023'!S160</f>
        <v>0</v>
      </c>
      <c r="H158" s="112" t="n">
        <f aca="false">'PGN 2023 C2023'!T160</f>
        <v>12354478553.508</v>
      </c>
      <c r="I158" s="112" t="n">
        <f aca="false">'PGN 2023 C2023'!U160</f>
        <v>30433592506.044</v>
      </c>
    </row>
    <row r="159" customFormat="false" ht="17.9" hidden="false" customHeight="false" outlineLevel="0" collapsed="false">
      <c r="A159" s="118"/>
      <c r="B159" s="119"/>
      <c r="C159" s="120" t="s">
        <v>330</v>
      </c>
      <c r="D159" s="89" t="s">
        <v>514</v>
      </c>
      <c r="E159" s="89"/>
      <c r="F159" s="112" t="n">
        <f aca="false">'PGN 2023 C2023'!R161</f>
        <v>13145719089.048</v>
      </c>
      <c r="G159" s="112" t="n">
        <f aca="false">'PGN 2023 C2023'!S161</f>
        <v>0</v>
      </c>
      <c r="H159" s="112" t="n">
        <f aca="false">'PGN 2023 C2023'!T161</f>
        <v>26303140969.56</v>
      </c>
      <c r="I159" s="112" t="n">
        <f aca="false">'PGN 2023 C2023'!U161</f>
        <v>39448860058.608</v>
      </c>
    </row>
    <row r="160" customFormat="false" ht="17.9" hidden="false" customHeight="false" outlineLevel="0" collapsed="false">
      <c r="A160" s="118"/>
      <c r="B160" s="119"/>
      <c r="C160" s="120" t="s">
        <v>332</v>
      </c>
      <c r="D160" s="89" t="s">
        <v>333</v>
      </c>
      <c r="E160" s="89"/>
      <c r="F160" s="112" t="n">
        <f aca="false">'PGN 2023 C2023'!R162</f>
        <v>10279517601.444</v>
      </c>
      <c r="G160" s="112" t="n">
        <f aca="false">'PGN 2023 C2023'!S162</f>
        <v>0</v>
      </c>
      <c r="H160" s="112" t="n">
        <f aca="false">'PGN 2023 C2023'!T162</f>
        <v>6172013272.152</v>
      </c>
      <c r="I160" s="112" t="n">
        <f aca="false">'PGN 2023 C2023'!U162</f>
        <v>16451530873.596</v>
      </c>
    </row>
    <row r="161" s="104" customFormat="true" ht="17.9" hidden="false" customHeight="false" outlineLevel="0" collapsed="false">
      <c r="A161" s="113" t="s">
        <v>338</v>
      </c>
      <c r="B161" s="114" t="s">
        <v>515</v>
      </c>
      <c r="C161" s="121"/>
      <c r="D161" s="122"/>
      <c r="E161" s="122"/>
      <c r="F161" s="117" t="n">
        <f aca="false">SUM(F162:F166)</f>
        <v>826118294531.712</v>
      </c>
      <c r="G161" s="117" t="n">
        <f aca="false">SUM(G162:G166)</f>
        <v>3615553339.944</v>
      </c>
      <c r="H161" s="117" t="n">
        <f aca="false">SUM(H162:H166)</f>
        <v>709378587744.372</v>
      </c>
      <c r="I161" s="117" t="n">
        <f aca="false">SUM(I162:I166)</f>
        <v>1539112435616.03</v>
      </c>
      <c r="J161" s="108"/>
      <c r="K161" s="108"/>
      <c r="L161" s="108"/>
      <c r="M161" s="108"/>
      <c r="N161" s="108"/>
    </row>
    <row r="162" customFormat="false" ht="17.9" hidden="false" customHeight="false" outlineLevel="0" collapsed="false">
      <c r="A162" s="118"/>
      <c r="B162" s="119"/>
      <c r="C162" s="120" t="s">
        <v>340</v>
      </c>
      <c r="D162" s="89" t="s">
        <v>341</v>
      </c>
      <c r="E162" s="89"/>
      <c r="F162" s="112" t="n">
        <f aca="false">'PGN 2023 C2023'!R166</f>
        <v>472626381864</v>
      </c>
      <c r="G162" s="112" t="n">
        <f aca="false">'PGN 2023 C2023'!S166</f>
        <v>1108665032.748</v>
      </c>
      <c r="H162" s="112" t="n">
        <f aca="false">'PGN 2023 C2023'!T166</f>
        <v>488757611742.036</v>
      </c>
      <c r="I162" s="112" t="n">
        <f aca="false">'PGN 2023 C2023'!U166</f>
        <v>962492658638.784</v>
      </c>
    </row>
    <row r="163" customFormat="false" ht="17.9" hidden="false" customHeight="false" outlineLevel="0" collapsed="false">
      <c r="A163" s="118"/>
      <c r="B163" s="119"/>
      <c r="C163" s="120" t="s">
        <v>342</v>
      </c>
      <c r="D163" s="89" t="s">
        <v>343</v>
      </c>
      <c r="E163" s="89"/>
      <c r="F163" s="112" t="n">
        <f aca="false">'PGN 2023 C2023'!R167</f>
        <v>171920555168.544</v>
      </c>
      <c r="G163" s="112" t="n">
        <f aca="false">'PGN 2023 C2023'!S167</f>
        <v>441935225.004</v>
      </c>
      <c r="H163" s="112" t="n">
        <f aca="false">'PGN 2023 C2023'!T167</f>
        <v>32626767478.032</v>
      </c>
      <c r="I163" s="112" t="n">
        <f aca="false">'PGN 2023 C2023'!U167</f>
        <v>204989257871.58</v>
      </c>
    </row>
    <row r="164" customFormat="false" ht="17.9" hidden="false" customHeight="false" outlineLevel="0" collapsed="false">
      <c r="A164" s="118"/>
      <c r="B164" s="119"/>
      <c r="C164" s="120" t="s">
        <v>344</v>
      </c>
      <c r="D164" s="89" t="s">
        <v>345</v>
      </c>
      <c r="E164" s="89"/>
      <c r="F164" s="112" t="n">
        <f aca="false">'PGN 2023 C2023'!R168</f>
        <v>152037309060</v>
      </c>
      <c r="G164" s="112" t="n">
        <f aca="false">'PGN 2023 C2023'!S168</f>
        <v>1806195556.62</v>
      </c>
      <c r="H164" s="112" t="n">
        <f aca="false">'PGN 2023 C2023'!T168</f>
        <v>160201180318.452</v>
      </c>
      <c r="I164" s="112" t="n">
        <f aca="false">'PGN 2023 C2023'!U168</f>
        <v>314044684935.072</v>
      </c>
    </row>
    <row r="165" customFormat="false" ht="17.9" hidden="false" customHeight="false" outlineLevel="0" collapsed="false">
      <c r="A165" s="118"/>
      <c r="B165" s="119"/>
      <c r="C165" s="120" t="s">
        <v>346</v>
      </c>
      <c r="D165" s="89" t="s">
        <v>347</v>
      </c>
      <c r="E165" s="89"/>
      <c r="F165" s="112" t="n">
        <f aca="false">'PGN 2023 C2023'!R169</f>
        <v>8419139715.168</v>
      </c>
      <c r="G165" s="112" t="n">
        <f aca="false">'PGN 2023 C2023'!S169</f>
        <v>253376041.464</v>
      </c>
      <c r="H165" s="112" t="n">
        <f aca="false">'PGN 2023 C2023'!T169</f>
        <v>6443881033.044</v>
      </c>
      <c r="I165" s="112" t="n">
        <f aca="false">'PGN 2023 C2023'!U169</f>
        <v>15116396789.676</v>
      </c>
    </row>
    <row r="166" customFormat="false" ht="17.9" hidden="false" customHeight="false" outlineLevel="0" collapsed="false">
      <c r="A166" s="123"/>
      <c r="B166" s="124"/>
      <c r="C166" s="125" t="s">
        <v>348</v>
      </c>
      <c r="D166" s="126" t="s">
        <v>349</v>
      </c>
      <c r="E166" s="126"/>
      <c r="F166" s="112" t="n">
        <f aca="false">'PGN 2023 C2023'!R170</f>
        <v>21114908724</v>
      </c>
      <c r="G166" s="112" t="n">
        <f aca="false">'PGN 2023 C2023'!S170</f>
        <v>5381484.108</v>
      </c>
      <c r="H166" s="112" t="n">
        <f aca="false">'PGN 2023 C2023'!T170</f>
        <v>21349147172.808</v>
      </c>
      <c r="I166" s="112" t="n">
        <f aca="false">'PGN 2023 C2023'!U170</f>
        <v>42469437380.916</v>
      </c>
    </row>
    <row r="167" s="104" customFormat="true" ht="17.9" hidden="false" customHeight="false" outlineLevel="0" collapsed="false">
      <c r="A167" s="118" t="s">
        <v>350</v>
      </c>
      <c r="B167" s="119" t="s">
        <v>351</v>
      </c>
      <c r="C167" s="120"/>
      <c r="D167" s="127"/>
      <c r="E167" s="127"/>
      <c r="F167" s="117" t="n">
        <f aca="false">SUM(F168:F171)</f>
        <v>36876168036708</v>
      </c>
      <c r="G167" s="117" t="n">
        <f aca="false">SUM(G168:G171)</f>
        <v>1995745689.756</v>
      </c>
      <c r="H167" s="117" t="n">
        <f aca="false">SUM(H168:H171)</f>
        <v>5591589397758</v>
      </c>
      <c r="I167" s="117" t="n">
        <f aca="false">SUM(I168:I171)</f>
        <v>42469753180155.8</v>
      </c>
      <c r="J167" s="108"/>
      <c r="K167" s="108"/>
      <c r="L167" s="108"/>
      <c r="M167" s="108"/>
      <c r="N167" s="108"/>
    </row>
    <row r="168" customFormat="false" ht="17.9" hidden="false" customHeight="false" outlineLevel="0" collapsed="false">
      <c r="A168" s="118"/>
      <c r="B168" s="128"/>
      <c r="C168" s="129" t="s">
        <v>352</v>
      </c>
      <c r="D168" s="89" t="s">
        <v>353</v>
      </c>
      <c r="E168" s="89"/>
      <c r="F168" s="112" t="n">
        <f aca="false">'PGN 2023 C2023'!R172</f>
        <v>36729447928992</v>
      </c>
      <c r="G168" s="112" t="n">
        <f aca="false">'PGN 2023 C2023'!S172</f>
        <v>1992895634.184</v>
      </c>
      <c r="H168" s="112" t="n">
        <f aca="false">'PGN 2023 C2023'!T172</f>
        <v>393467243291.304</v>
      </c>
      <c r="I168" s="112" t="n">
        <f aca="false">'PGN 2023 C2023'!U172</f>
        <v>37124908067917.5</v>
      </c>
    </row>
    <row r="169" customFormat="false" ht="17.9" hidden="false" customHeight="false" outlineLevel="0" collapsed="false">
      <c r="A169" s="118"/>
      <c r="B169" s="128"/>
      <c r="C169" s="129" t="n">
        <v>3602</v>
      </c>
      <c r="D169" s="89" t="s">
        <v>355</v>
      </c>
      <c r="E169" s="89"/>
      <c r="F169" s="112" t="n">
        <f aca="false">'PGN 2023 C2023'!R173</f>
        <v>124194875532</v>
      </c>
      <c r="G169" s="112" t="n">
        <f aca="false">'PGN 2023 C2023'!S173</f>
        <v>0</v>
      </c>
      <c r="H169" s="112" t="n">
        <f aca="false">'PGN 2023 C2023'!T173</f>
        <v>5144068154466.7</v>
      </c>
      <c r="I169" s="112" t="n">
        <f aca="false">'PGN 2023 C2023'!U173</f>
        <v>5268263029998.7</v>
      </c>
    </row>
    <row r="170" customFormat="false" ht="17.9" hidden="false" customHeight="false" outlineLevel="0" collapsed="false">
      <c r="A170" s="118"/>
      <c r="B170" s="128"/>
      <c r="C170" s="129" t="s">
        <v>356</v>
      </c>
      <c r="D170" s="89" t="s">
        <v>357</v>
      </c>
      <c r="E170" s="89"/>
      <c r="F170" s="112" t="n">
        <f aca="false">'PGN 2023 C2023'!R174</f>
        <v>9111181716</v>
      </c>
      <c r="G170" s="112" t="n">
        <f aca="false">'PGN 2023 C2023'!S174</f>
        <v>0</v>
      </c>
      <c r="H170" s="112" t="n">
        <f aca="false">'PGN 2023 C2023'!T174</f>
        <v>36582000000</v>
      </c>
      <c r="I170" s="112" t="n">
        <f aca="false">'PGN 2023 C2023'!U174</f>
        <v>45693181716</v>
      </c>
    </row>
    <row r="171" customFormat="false" ht="17.9" hidden="false" customHeight="false" outlineLevel="0" collapsed="false">
      <c r="A171" s="118"/>
      <c r="B171" s="119"/>
      <c r="C171" s="120" t="s">
        <v>358</v>
      </c>
      <c r="D171" s="89" t="s">
        <v>516</v>
      </c>
      <c r="E171" s="89"/>
      <c r="F171" s="112" t="n">
        <f aca="false">'PGN 2023 C2023'!R175</f>
        <v>13414050468</v>
      </c>
      <c r="G171" s="112" t="n">
        <f aca="false">'PGN 2023 C2023'!S175</f>
        <v>2850055.572</v>
      </c>
      <c r="H171" s="112" t="n">
        <f aca="false">'PGN 2023 C2023'!T175</f>
        <v>17472000000</v>
      </c>
      <c r="I171" s="112" t="n">
        <f aca="false">'PGN 2023 C2023'!U175</f>
        <v>30888900523.572</v>
      </c>
    </row>
    <row r="172" s="104" customFormat="true" ht="17.9" hidden="false" customHeight="false" outlineLevel="0" collapsed="false">
      <c r="A172" s="113" t="s">
        <v>360</v>
      </c>
      <c r="B172" s="114" t="s">
        <v>361</v>
      </c>
      <c r="C172" s="121"/>
      <c r="D172" s="122"/>
      <c r="E172" s="122"/>
      <c r="F172" s="117" t="n">
        <f aca="false">SUM(F173:F177)</f>
        <v>2858362346112</v>
      </c>
      <c r="G172" s="117" t="n">
        <f aca="false">SUM(G173:G177)</f>
        <v>18080962332.888</v>
      </c>
      <c r="H172" s="117" t="n">
        <f aca="false">SUM(H173:H177)</f>
        <v>507700158049.812</v>
      </c>
      <c r="I172" s="117" t="n">
        <f aca="false">SUM(I173:I177)</f>
        <v>3384143466494.7</v>
      </c>
      <c r="J172" s="108"/>
      <c r="K172" s="108"/>
      <c r="L172" s="108"/>
      <c r="M172" s="108"/>
      <c r="N172" s="108"/>
    </row>
    <row r="173" customFormat="false" ht="17.9" hidden="false" customHeight="false" outlineLevel="0" collapsed="false">
      <c r="A173" s="118"/>
      <c r="B173" s="119"/>
      <c r="C173" s="120" t="s">
        <v>362</v>
      </c>
      <c r="D173" s="89" t="s">
        <v>363</v>
      </c>
      <c r="E173" s="89"/>
      <c r="F173" s="112" t="n">
        <f aca="false">'PGN 2023 C2023'!R177</f>
        <v>710020693200</v>
      </c>
      <c r="G173" s="112" t="n">
        <f aca="false">'PGN 2023 C2023'!S177</f>
        <v>8811445919.64</v>
      </c>
      <c r="H173" s="112" t="n">
        <f aca="false">'PGN 2023 C2023'!T177</f>
        <v>388248923604.36</v>
      </c>
      <c r="I173" s="112" t="n">
        <f aca="false">'PGN 2023 C2023'!U177</f>
        <v>1107081062724</v>
      </c>
    </row>
    <row r="174" customFormat="false" ht="17.9" hidden="false" customHeight="false" outlineLevel="0" collapsed="false">
      <c r="A174" s="118"/>
      <c r="B174" s="119"/>
      <c r="C174" s="120" t="s">
        <v>364</v>
      </c>
      <c r="D174" s="89" t="s">
        <v>517</v>
      </c>
      <c r="E174" s="89"/>
      <c r="F174" s="112" t="n">
        <f aca="false">'PGN 2023 C2023'!R178</f>
        <v>5021452800</v>
      </c>
      <c r="G174" s="112" t="n">
        <f aca="false">'PGN 2023 C2023'!S178</f>
        <v>0</v>
      </c>
      <c r="H174" s="112" t="n">
        <f aca="false">'PGN 2023 C2023'!T178</f>
        <v>1012368445.452</v>
      </c>
      <c r="I174" s="112" t="n">
        <f aca="false">'PGN 2023 C2023'!U178</f>
        <v>6033821245.452</v>
      </c>
    </row>
    <row r="175" customFormat="false" ht="31.3" hidden="false" customHeight="false" outlineLevel="0" collapsed="false">
      <c r="A175" s="118"/>
      <c r="B175" s="119"/>
      <c r="C175" s="120" t="s">
        <v>366</v>
      </c>
      <c r="D175" s="89" t="s">
        <v>518</v>
      </c>
      <c r="E175" s="89"/>
      <c r="F175" s="112" t="n">
        <f aca="false">'PGN 2023 C2023'!R179</f>
        <v>3937861200</v>
      </c>
      <c r="G175" s="112" t="n">
        <f aca="false">'PGN 2023 C2023'!S179</f>
        <v>0</v>
      </c>
      <c r="H175" s="112" t="n">
        <f aca="false">'PGN 2023 C2023'!T179</f>
        <v>19656000000</v>
      </c>
      <c r="I175" s="112" t="n">
        <f aca="false">'PGN 2023 C2023'!U179</f>
        <v>23593861200</v>
      </c>
    </row>
    <row r="176" customFormat="false" ht="17.9" hidden="false" customHeight="false" outlineLevel="0" collapsed="false">
      <c r="A176" s="118"/>
      <c r="B176" s="119"/>
      <c r="C176" s="120" t="s">
        <v>368</v>
      </c>
      <c r="D176" s="89" t="s">
        <v>519</v>
      </c>
      <c r="E176" s="89"/>
      <c r="F176" s="112" t="n">
        <f aca="false">'PGN 2023 C2023'!R180</f>
        <v>2132625003600</v>
      </c>
      <c r="G176" s="112" t="n">
        <f aca="false">'PGN 2023 C2023'!S180</f>
        <v>9269516413.248</v>
      </c>
      <c r="H176" s="112" t="n">
        <f aca="false">'PGN 2023 C2023'!T180</f>
        <v>5460000000</v>
      </c>
      <c r="I176" s="112" t="n">
        <f aca="false">'PGN 2023 C2023'!U180</f>
        <v>2147354520013.25</v>
      </c>
    </row>
    <row r="177" customFormat="false" ht="17.9" hidden="false" customHeight="false" outlineLevel="0" collapsed="false">
      <c r="A177" s="123"/>
      <c r="B177" s="124"/>
      <c r="C177" s="125" t="s">
        <v>370</v>
      </c>
      <c r="D177" s="126" t="s">
        <v>520</v>
      </c>
      <c r="E177" s="126"/>
      <c r="F177" s="112" t="n">
        <f aca="false">'PGN 2023 C2023'!R181</f>
        <v>6757335312</v>
      </c>
      <c r="G177" s="112" t="n">
        <f aca="false">'PGN 2023 C2023'!S181</f>
        <v>0</v>
      </c>
      <c r="H177" s="112" t="n">
        <f aca="false">'PGN 2023 C2023'!T181</f>
        <v>93322866000</v>
      </c>
      <c r="I177" s="112" t="n">
        <f aca="false">'PGN 2023 C2023'!U181</f>
        <v>100080201312</v>
      </c>
    </row>
    <row r="178" s="104" customFormat="true" ht="34.3" hidden="false" customHeight="false" outlineLevel="0" collapsed="false">
      <c r="A178" s="118" t="s">
        <v>376</v>
      </c>
      <c r="B178" s="119" t="s">
        <v>521</v>
      </c>
      <c r="C178" s="120"/>
      <c r="D178" s="127"/>
      <c r="E178" s="127"/>
      <c r="F178" s="117" t="n">
        <f aca="false">SUM(F179)</f>
        <v>29729696724</v>
      </c>
      <c r="G178" s="117" t="n">
        <f aca="false">SUM(G179)</f>
        <v>135733434.564</v>
      </c>
      <c r="H178" s="117" t="n">
        <f aca="false">SUM(H179)</f>
        <v>499711528619.94</v>
      </c>
      <c r="I178" s="117" t="n">
        <f aca="false">SUM(I179)</f>
        <v>529576958778.504</v>
      </c>
      <c r="J178" s="108"/>
      <c r="K178" s="108"/>
      <c r="L178" s="108"/>
      <c r="M178" s="108"/>
      <c r="N178" s="108"/>
    </row>
    <row r="179" customFormat="false" ht="17.9" hidden="false" customHeight="false" outlineLevel="0" collapsed="false">
      <c r="A179" s="118"/>
      <c r="B179" s="119"/>
      <c r="C179" s="120" t="s">
        <v>378</v>
      </c>
      <c r="D179" s="89" t="s">
        <v>522</v>
      </c>
      <c r="E179" s="89"/>
      <c r="F179" s="112" t="n">
        <f aca="false">'PGN 2023 C2023'!R185</f>
        <v>29729696724</v>
      </c>
      <c r="G179" s="112" t="n">
        <f aca="false">'PGN 2023 C2023'!S185</f>
        <v>135733434.564</v>
      </c>
      <c r="H179" s="112" t="n">
        <f aca="false">'PGN 2023 C2023'!T185</f>
        <v>499711528619.94</v>
      </c>
      <c r="I179" s="112" t="n">
        <f aca="false">'PGN 2023 C2023'!U185</f>
        <v>529576958778.504</v>
      </c>
    </row>
    <row r="180" s="104" customFormat="true" ht="17.9" hidden="false" customHeight="false" outlineLevel="0" collapsed="false">
      <c r="A180" s="113" t="s">
        <v>380</v>
      </c>
      <c r="B180" s="114" t="s">
        <v>523</v>
      </c>
      <c r="C180" s="121"/>
      <c r="D180" s="122"/>
      <c r="E180" s="122"/>
      <c r="F180" s="117" t="n">
        <f aca="false">SUM(F181:F182)</f>
        <v>3212625589515.89</v>
      </c>
      <c r="G180" s="117" t="n">
        <f aca="false">SUM(G181:G182)</f>
        <v>2230611893.328</v>
      </c>
      <c r="H180" s="117" t="n">
        <f aca="false">SUM(H181:H182)</f>
        <v>5447349450746.11</v>
      </c>
      <c r="I180" s="117" t="n">
        <f aca="false">SUM(I181:I182)</f>
        <v>8662205652155.33</v>
      </c>
      <c r="J180" s="108"/>
      <c r="K180" s="108"/>
      <c r="L180" s="108"/>
      <c r="M180" s="108"/>
      <c r="N180" s="108"/>
    </row>
    <row r="181" customFormat="false" ht="17.9" hidden="false" customHeight="false" outlineLevel="0" collapsed="false">
      <c r="A181" s="118"/>
      <c r="B181" s="119"/>
      <c r="C181" s="120" t="n">
        <v>4001</v>
      </c>
      <c r="D181" s="89" t="s">
        <v>383</v>
      </c>
      <c r="E181" s="89"/>
      <c r="F181" s="112" t="n">
        <f aca="false">'PGN 2023 C2023'!R187</f>
        <v>3203877019805.28</v>
      </c>
      <c r="G181" s="112" t="n">
        <f aca="false">'PGN 2023 C2023'!S187</f>
        <v>1590600369.54</v>
      </c>
      <c r="H181" s="112" t="n">
        <f aca="false">'PGN 2023 C2023'!T187</f>
        <v>1266865367712.67</v>
      </c>
      <c r="I181" s="112" t="n">
        <f aca="false">'PGN 2023 C2023'!U187</f>
        <v>4472332987887.49</v>
      </c>
    </row>
    <row r="182" customFormat="false" ht="17.9" hidden="false" customHeight="false" outlineLevel="0" collapsed="false">
      <c r="A182" s="118"/>
      <c r="B182" s="119"/>
      <c r="C182" s="120" t="s">
        <v>384</v>
      </c>
      <c r="D182" s="89" t="s">
        <v>385</v>
      </c>
      <c r="E182" s="89"/>
      <c r="F182" s="112" t="n">
        <f aca="false">'PGN 2023 C2023'!R188</f>
        <v>8748569710.608</v>
      </c>
      <c r="G182" s="112" t="n">
        <f aca="false">'PGN 2023 C2023'!S188</f>
        <v>640011523.788</v>
      </c>
      <c r="H182" s="112" t="n">
        <f aca="false">'PGN 2023 C2023'!T188</f>
        <v>4180484083033.44</v>
      </c>
      <c r="I182" s="112" t="n">
        <f aca="false">'PGN 2023 C2023'!U188</f>
        <v>4189872664267.84</v>
      </c>
    </row>
    <row r="183" s="104" customFormat="true" ht="17.9" hidden="false" customHeight="false" outlineLevel="0" collapsed="false">
      <c r="A183" s="113" t="s">
        <v>386</v>
      </c>
      <c r="B183" s="114" t="s">
        <v>524</v>
      </c>
      <c r="C183" s="121"/>
      <c r="D183" s="122"/>
      <c r="E183" s="122"/>
      <c r="F183" s="117" t="n">
        <f aca="false">SUM(F184:F186)</f>
        <v>1384712407676.05</v>
      </c>
      <c r="G183" s="117" t="n">
        <f aca="false">SUM(G184:G186)</f>
        <v>4084853678.724</v>
      </c>
      <c r="H183" s="117" t="n">
        <f aca="false">SUM(H184:H186)</f>
        <v>8957697092871.07</v>
      </c>
      <c r="I183" s="117" t="n">
        <f aca="false">SUM(I184:I186)</f>
        <v>10346494354225.8</v>
      </c>
      <c r="J183" s="108"/>
      <c r="K183" s="108"/>
      <c r="L183" s="108"/>
      <c r="M183" s="108"/>
      <c r="N183" s="108"/>
    </row>
    <row r="184" customFormat="false" ht="17.9" hidden="false" customHeight="false" outlineLevel="0" collapsed="false">
      <c r="A184" s="118"/>
      <c r="B184" s="119"/>
      <c r="C184" s="120" t="s">
        <v>388</v>
      </c>
      <c r="D184" s="89" t="s">
        <v>389</v>
      </c>
      <c r="E184" s="89"/>
      <c r="F184" s="112" t="n">
        <f aca="false">'PGN 2023 C2023'!R190</f>
        <v>231954417473.688</v>
      </c>
      <c r="G184" s="112" t="n">
        <f aca="false">'PGN 2023 C2023'!S190</f>
        <v>4074404886.552</v>
      </c>
      <c r="H184" s="112" t="n">
        <f aca="false">'PGN 2023 C2023'!T190</f>
        <v>7063471190984.21</v>
      </c>
      <c r="I184" s="112" t="n">
        <f aca="false">'PGN 2023 C2023'!U190</f>
        <v>7299500013344.45</v>
      </c>
    </row>
    <row r="185" customFormat="false" ht="17.9" hidden="false" customHeight="false" outlineLevel="0" collapsed="false">
      <c r="A185" s="118"/>
      <c r="B185" s="119"/>
      <c r="C185" s="120" t="s">
        <v>390</v>
      </c>
      <c r="D185" s="89" t="s">
        <v>525</v>
      </c>
      <c r="E185" s="89"/>
      <c r="F185" s="112" t="n">
        <f aca="false">'PGN 2023 C2023'!R191</f>
        <v>1137338748000</v>
      </c>
      <c r="G185" s="112" t="n">
        <f aca="false">'PGN 2023 C2023'!S191</f>
        <v>0</v>
      </c>
      <c r="H185" s="112" t="n">
        <f aca="false">'PGN 2023 C2023'!T191</f>
        <v>1856590367535.54</v>
      </c>
      <c r="I185" s="112" t="n">
        <f aca="false">'PGN 2023 C2023'!U191</f>
        <v>2993929115535.54</v>
      </c>
    </row>
    <row r="186" customFormat="false" ht="17.9" hidden="false" customHeight="false" outlineLevel="0" collapsed="false">
      <c r="A186" s="123"/>
      <c r="B186" s="124"/>
      <c r="C186" s="125" t="s">
        <v>392</v>
      </c>
      <c r="D186" s="126" t="s">
        <v>393</v>
      </c>
      <c r="E186" s="126"/>
      <c r="F186" s="112" t="n">
        <f aca="false">'PGN 2023 C2023'!R192</f>
        <v>15419242202.364</v>
      </c>
      <c r="G186" s="112" t="n">
        <f aca="false">'PGN 2023 C2023'!S192</f>
        <v>10448792.172</v>
      </c>
      <c r="H186" s="112" t="n">
        <f aca="false">'PGN 2023 C2023'!T192</f>
        <v>37635534351.324</v>
      </c>
      <c r="I186" s="112" t="n">
        <f aca="false">'PGN 2023 C2023'!U192</f>
        <v>53065225345.86</v>
      </c>
    </row>
    <row r="187" s="104" customFormat="true" ht="17.9" hidden="false" customHeight="false" outlineLevel="0" collapsed="false">
      <c r="A187" s="118" t="s">
        <v>396</v>
      </c>
      <c r="B187" s="119" t="s">
        <v>526</v>
      </c>
      <c r="C187" s="120"/>
      <c r="D187" s="127"/>
      <c r="E187" s="127"/>
      <c r="F187" s="117" t="n">
        <f aca="false">SUM(F188)</f>
        <v>125355048000</v>
      </c>
      <c r="G187" s="117" t="n">
        <f aca="false">SUM(G188)</f>
        <v>38878067.592</v>
      </c>
      <c r="H187" s="117" t="n">
        <f aca="false">SUM(H188)</f>
        <v>31668000000</v>
      </c>
      <c r="I187" s="117" t="n">
        <f aca="false">SUM(I188)</f>
        <v>157061926067.592</v>
      </c>
      <c r="J187" s="108"/>
      <c r="K187" s="108"/>
      <c r="L187" s="108"/>
      <c r="M187" s="108"/>
      <c r="N187" s="108"/>
    </row>
    <row r="188" customFormat="false" ht="17.9" hidden="false" customHeight="false" outlineLevel="0" collapsed="false">
      <c r="A188" s="123"/>
      <c r="B188" s="124"/>
      <c r="C188" s="125" t="s">
        <v>398</v>
      </c>
      <c r="D188" s="126" t="s">
        <v>399</v>
      </c>
      <c r="E188" s="126"/>
      <c r="F188" s="112" t="n">
        <f aca="false">'PGN 2023 C2023'!R195</f>
        <v>125355048000</v>
      </c>
      <c r="G188" s="112" t="n">
        <f aca="false">'PGN 2023 C2023'!S195</f>
        <v>38878067.592</v>
      </c>
      <c r="H188" s="112" t="n">
        <f aca="false">'PGN 2023 C2023'!T195</f>
        <v>31668000000</v>
      </c>
      <c r="I188" s="112" t="n">
        <f aca="false">'PGN 2023 C2023'!U195</f>
        <v>157061926067.592</v>
      </c>
    </row>
    <row r="189" s="104" customFormat="true" ht="17.9" hidden="false" customHeight="false" outlineLevel="0" collapsed="false">
      <c r="A189" s="113" t="s">
        <v>400</v>
      </c>
      <c r="B189" s="114" t="s">
        <v>527</v>
      </c>
      <c r="C189" s="121"/>
      <c r="D189" s="122"/>
      <c r="E189" s="122"/>
      <c r="F189" s="117" t="n">
        <f aca="false">SUM(F190)</f>
        <v>59752867960.968</v>
      </c>
      <c r="G189" s="117" t="n">
        <f aca="false">SUM(G190)</f>
        <v>366781219.896</v>
      </c>
      <c r="H189" s="117" t="n">
        <f aca="false">SUM(H190)</f>
        <v>973746366709.116</v>
      </c>
      <c r="I189" s="117" t="n">
        <f aca="false">SUM(I190)</f>
        <v>1033866015889.98</v>
      </c>
      <c r="J189" s="108"/>
      <c r="K189" s="108"/>
      <c r="L189" s="108"/>
      <c r="M189" s="108"/>
      <c r="N189" s="108"/>
    </row>
    <row r="190" customFormat="false" ht="17.9" hidden="false" customHeight="false" outlineLevel="0" collapsed="false">
      <c r="A190" s="118"/>
      <c r="B190" s="128"/>
      <c r="C190" s="129" t="s">
        <v>402</v>
      </c>
      <c r="D190" s="89" t="s">
        <v>403</v>
      </c>
      <c r="E190" s="89"/>
      <c r="F190" s="112" t="n">
        <f aca="false">'PGN 2023 C2023'!R197</f>
        <v>59752867960.968</v>
      </c>
      <c r="G190" s="112" t="n">
        <f aca="false">'PGN 2023 C2023'!S197</f>
        <v>366781219.896</v>
      </c>
      <c r="H190" s="112" t="n">
        <f aca="false">'PGN 2023 C2023'!T197</f>
        <v>973746366709.116</v>
      </c>
      <c r="I190" s="112" t="n">
        <f aca="false">'PGN 2023 C2023'!U197</f>
        <v>1033866015889.98</v>
      </c>
    </row>
    <row r="191" s="104" customFormat="true" ht="50.7" hidden="false" customHeight="false" outlineLevel="0" collapsed="false">
      <c r="A191" s="113" t="s">
        <v>404</v>
      </c>
      <c r="B191" s="114" t="s">
        <v>528</v>
      </c>
      <c r="C191" s="121"/>
      <c r="D191" s="122"/>
      <c r="E191" s="122"/>
      <c r="F191" s="130" t="n">
        <f aca="false">SUM(F192:F193)+F194</f>
        <v>526577627462.796</v>
      </c>
      <c r="G191" s="130" t="n">
        <f aca="false">SUM(G192:G193)+G194</f>
        <v>0</v>
      </c>
      <c r="H191" s="130" t="n">
        <f aca="false">SUM(H192:H193)+H194</f>
        <v>271977677026.692</v>
      </c>
      <c r="I191" s="130" t="n">
        <f aca="false">SUM(I192:I193)+I194</f>
        <v>798555304489.488</v>
      </c>
      <c r="J191" s="108"/>
      <c r="K191" s="108"/>
      <c r="L191" s="108"/>
      <c r="M191" s="108"/>
      <c r="N191" s="108"/>
    </row>
    <row r="192" customFormat="false" ht="17.9" hidden="false" customHeight="false" outlineLevel="0" collapsed="false">
      <c r="A192" s="118"/>
      <c r="B192" s="128"/>
      <c r="C192" s="129" t="s">
        <v>406</v>
      </c>
      <c r="D192" s="89" t="s">
        <v>407</v>
      </c>
      <c r="E192" s="89"/>
      <c r="F192" s="112" t="n">
        <f aca="false">'PGN 2023 C2023'!R199</f>
        <v>426474642662.796</v>
      </c>
      <c r="G192" s="112" t="n">
        <f aca="false">'PGN 2023 C2023'!S199</f>
        <v>0</v>
      </c>
      <c r="H192" s="112" t="n">
        <f aca="false">'PGN 2023 C2023'!T199</f>
        <v>194012659347.78</v>
      </c>
      <c r="I192" s="112" t="n">
        <f aca="false">'PGN 2023 C2023'!U199</f>
        <v>620487302010.576</v>
      </c>
    </row>
    <row r="193" customFormat="false" ht="31.3" hidden="false" customHeight="false" outlineLevel="0" collapsed="false">
      <c r="A193" s="118"/>
      <c r="B193" s="119"/>
      <c r="C193" s="120" t="s">
        <v>410</v>
      </c>
      <c r="D193" s="89" t="s">
        <v>529</v>
      </c>
      <c r="E193" s="89"/>
      <c r="F193" s="112" t="n">
        <f aca="false">'PGN 2023 C2023'!R201</f>
        <v>97918984800</v>
      </c>
      <c r="G193" s="112" t="n">
        <f aca="false">'PGN 2023 C2023'!S201</f>
        <v>0</v>
      </c>
      <c r="H193" s="112" t="n">
        <f aca="false">'PGN 2023 C2023'!T201</f>
        <v>77965017678.912</v>
      </c>
      <c r="I193" s="112" t="n">
        <f aca="false">'PGN 2023 C2023'!U201</f>
        <v>175884002478.912</v>
      </c>
    </row>
    <row r="194" customFormat="false" ht="34.3" hidden="false" customHeight="false" outlineLevel="0" collapsed="false">
      <c r="A194" s="118"/>
      <c r="B194" s="119"/>
      <c r="C194" s="131" t="n">
        <v>4402</v>
      </c>
      <c r="D194" s="132" t="str">
        <f aca="false">'PGN 2023 C2023'!D200</f>
        <v>COMISION PARA EL ESCLARECIMIENTO DE LA VERDAD, LA CONVIVENCIA Y LA NO REPETICION</v>
      </c>
      <c r="E194" s="89" t="n">
        <v>1</v>
      </c>
      <c r="F194" s="133" t="n">
        <f aca="false">'PGN 2023 C2023'!R200</f>
        <v>2184000000</v>
      </c>
      <c r="G194" s="133" t="n">
        <f aca="false">'PGN 2023 C2023'!S200</f>
        <v>0</v>
      </c>
      <c r="H194" s="133" t="n">
        <f aca="false">'PGN 2023 C2023'!T200</f>
        <v>0</v>
      </c>
      <c r="I194" s="133" t="n">
        <f aca="false">'PGN 2023 C2023'!U200</f>
        <v>2184000000</v>
      </c>
    </row>
    <row r="195" s="104" customFormat="true" ht="17.9" hidden="false" customHeight="false" outlineLevel="0" collapsed="false">
      <c r="A195" s="113" t="n">
        <v>46</v>
      </c>
      <c r="B195" s="114" t="s">
        <v>530</v>
      </c>
      <c r="C195" s="121"/>
      <c r="D195" s="114"/>
      <c r="E195" s="114"/>
      <c r="F195" s="117" t="n">
        <f aca="false">SUM(F196:F199)</f>
        <v>887492562572.616</v>
      </c>
      <c r="G195" s="117" t="n">
        <f aca="false">SUM(G196:G199)</f>
        <v>7525965711.264</v>
      </c>
      <c r="H195" s="117" t="n">
        <f aca="false">SUM(H196:H199)</f>
        <v>9043325121508.86</v>
      </c>
      <c r="I195" s="117" t="n">
        <f aca="false">SUM(I196:I199)</f>
        <v>9938343649792.74</v>
      </c>
      <c r="J195" s="108"/>
      <c r="K195" s="108"/>
      <c r="L195" s="108"/>
      <c r="M195" s="108"/>
      <c r="N195" s="108"/>
    </row>
    <row r="196" s="104" customFormat="true" ht="17.9" hidden="false" customHeight="false" outlineLevel="0" collapsed="false">
      <c r="A196" s="118"/>
      <c r="B196" s="119"/>
      <c r="C196" s="120" t="s">
        <v>531</v>
      </c>
      <c r="D196" s="134" t="s">
        <v>532</v>
      </c>
      <c r="E196" s="134"/>
      <c r="F196" s="112"/>
      <c r="G196" s="112"/>
      <c r="H196" s="112"/>
      <c r="I196" s="112"/>
      <c r="J196" s="108"/>
      <c r="K196" s="108"/>
      <c r="L196" s="108"/>
      <c r="M196" s="108"/>
      <c r="N196" s="108"/>
    </row>
    <row r="197" customFormat="false" ht="16.4" hidden="false" customHeight="false" outlineLevel="0" collapsed="false">
      <c r="A197" s="118"/>
      <c r="B197" s="119"/>
      <c r="C197" s="135" t="s">
        <v>394</v>
      </c>
      <c r="D197" s="134" t="s">
        <v>395</v>
      </c>
      <c r="E197" s="134"/>
      <c r="F197" s="112" t="n">
        <f aca="false">'PGN 2023 C2023'!R193</f>
        <v>873453770280</v>
      </c>
      <c r="G197" s="112" t="n">
        <f aca="false">'PGN 2023 C2023'!S193</f>
        <v>7522102142.1</v>
      </c>
      <c r="H197" s="112" t="n">
        <f aca="false">'PGN 2023 C2023'!T193</f>
        <v>9032668754380.91</v>
      </c>
      <c r="I197" s="112" t="n">
        <f aca="false">'PGN 2023 C2023'!U193</f>
        <v>9913644626803.01</v>
      </c>
    </row>
    <row r="198" customFormat="false" ht="16.4" hidden="false" customHeight="false" outlineLevel="0" collapsed="false">
      <c r="A198" s="118"/>
      <c r="B198" s="119"/>
      <c r="C198" s="135" t="s">
        <v>172</v>
      </c>
      <c r="D198" s="134" t="s">
        <v>173</v>
      </c>
      <c r="E198" s="134"/>
      <c r="F198" s="112" t="n">
        <f aca="false">'PGN 2023 C2023'!R82</f>
        <v>7190585603.292</v>
      </c>
      <c r="G198" s="112" t="n">
        <f aca="false">'PGN 2023 C2023'!S82</f>
        <v>0</v>
      </c>
      <c r="H198" s="112" t="n">
        <f aca="false">'PGN 2023 C2023'!T82</f>
        <v>8231335294.728</v>
      </c>
      <c r="I198" s="112" t="n">
        <f aca="false">'PGN 2023 C2023'!U82</f>
        <v>15421920898.02</v>
      </c>
    </row>
    <row r="199" customFormat="false" ht="16.4" hidden="false" customHeight="false" outlineLevel="0" collapsed="false">
      <c r="A199" s="123"/>
      <c r="B199" s="124"/>
      <c r="C199" s="136" t="s">
        <v>174</v>
      </c>
      <c r="D199" s="137" t="s">
        <v>175</v>
      </c>
      <c r="E199" s="137"/>
      <c r="F199" s="112" t="n">
        <f aca="false">'PGN 2023 C2023'!R83</f>
        <v>6848206689.324</v>
      </c>
      <c r="G199" s="112" t="n">
        <f aca="false">'PGN 2023 C2023'!S83</f>
        <v>3863569.164</v>
      </c>
      <c r="H199" s="112" t="n">
        <f aca="false">'PGN 2023 C2023'!T83</f>
        <v>2425031833.224</v>
      </c>
      <c r="I199" s="112" t="n">
        <f aca="false">'PGN 2023 C2023'!U83</f>
        <v>9277102091.712</v>
      </c>
    </row>
    <row r="200" customFormat="false" ht="17.9" hidden="false" customHeight="false" outlineLevel="0" collapsed="false">
      <c r="A200" s="138"/>
      <c r="B200" s="132"/>
    </row>
    <row r="201" customFormat="false" ht="15" hidden="false" customHeight="false" outlineLevel="0" collapsed="false">
      <c r="A201" s="108"/>
      <c r="B201" s="108"/>
      <c r="C201" s="108"/>
      <c r="D201" s="108"/>
      <c r="E201" s="132"/>
    </row>
  </sheetData>
  <mergeCells count="3">
    <mergeCell ref="A1:A2"/>
    <mergeCell ref="B1:B2"/>
    <mergeCell ref="F1:I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2023-10-20T15:15:32Z</dcterms:created>
  <dc:creator>Oliver Enrique Pardo Reinoso</dc:creator>
  <dc:description/>
  <dc:language>en-US</dc:language>
  <cp:lastModifiedBy/>
  <dcterms:modified xsi:type="dcterms:W3CDTF">2023-11-01T16:05:21Z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