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informacion\OneDrive - Instituto Politecnico Nacional\master\inteligencia de negocios\proyecto\"/>
    </mc:Choice>
  </mc:AlternateContent>
  <xr:revisionPtr revIDLastSave="0" documentId="10_ncr:100000_{5B88DCE8-F8C6-4ADB-9675-3BD58240BBFF}" xr6:coauthVersionLast="31" xr6:coauthVersionMax="31" xr10:uidLastSave="{00000000-0000-0000-0000-000000000000}"/>
  <workbookProtection lockStructure="1"/>
  <bookViews>
    <workbookView xWindow="0" yWindow="0" windowWidth="20490" windowHeight="6945" xr2:uid="{00000000-000D-0000-FFFF-FFFF00000000}"/>
  </bookViews>
  <sheets>
    <sheet name="Planificador de proyectos" sheetId="1" r:id="rId1"/>
    <sheet name="Recursos" sheetId="2" r:id="rId2"/>
  </sheets>
  <definedNames>
    <definedName name="ActualBeyond">PeriodInActual*('Planificador de proyectos'!$F1&gt;0)</definedName>
    <definedName name="PercentCompleteBeyond">('Planificador de proyectos'!A$4=MEDIAN('Planificador de proyectos'!A$4,'Planificador de proyectos'!$F1,'Planificador de proyectos'!$F1+'Planificador de proyectos'!$G1)*('Planificador de proyectos'!$F1&gt;0))*(('Planificador de proyectos'!A$4&lt;(INT('Planificador de proyectos'!$F1+'Planificador de proyectos'!$G1*'Planificador de proyectos'!$H1)))+('Planificador de proyectos'!A$4='Planificador de proyectos'!$F1))*('Planificador de proyectos'!$H1&gt;0)</definedName>
    <definedName name="period_selected">'Planificador de proyectos'!$I$2</definedName>
    <definedName name="PeriodInActual">'Planificador de proyectos'!A$4=MEDIAN('Planificador de proyectos'!A$4,'Planificador de proyectos'!$F1,'Planificador de proyectos'!$F1+'Planificador de proyectos'!$G1-1)</definedName>
    <definedName name="PeriodInPlan">'Planificador de proyectos'!A$4=MEDIAN('Planificador de proyectos'!A$4,'Planificador de proyectos'!$D1,'Planificador de proyectos'!$D1+'Planificador de proyectos'!$E1-1)</definedName>
    <definedName name="Plan">PeriodInPlan*('Planificador de proyectos'!$D1&gt;0)</definedName>
    <definedName name="PorcentajeCompletado">PercentCompleteBeyond*PeriodInPlan</definedName>
    <definedName name="Real">(PeriodInActual*('Planificador de proyectos'!$F1&gt;0))*PeriodInPlan</definedName>
    <definedName name="TitleRegion..BO60">'Planificador de proyectos'!$B$3:$B$4</definedName>
    <definedName name="_xlnm.Print_Titles" localSheetId="0">'Planificador de proyectos'!$3:$4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2" l="1"/>
  <c r="B26" i="2"/>
  <c r="B24" i="2"/>
  <c r="A27" i="2"/>
  <c r="A26" i="2"/>
  <c r="A25" i="2"/>
  <c r="A24" i="2"/>
  <c r="A21" i="2"/>
  <c r="A22" i="2"/>
  <c r="A23" i="2"/>
  <c r="A20" i="2"/>
  <c r="C10" i="2"/>
  <c r="E10" i="2" s="1"/>
  <c r="B25" i="2" s="1"/>
  <c r="D5" i="2"/>
  <c r="E5" i="2" s="1"/>
  <c r="B23" i="2" s="1"/>
  <c r="D4" i="2"/>
  <c r="E4" i="2" s="1"/>
  <c r="B22" i="2" s="1"/>
  <c r="D3" i="2"/>
  <c r="E3" i="2" s="1"/>
  <c r="B21" i="2" s="1"/>
  <c r="D2" i="2"/>
  <c r="E2" i="2" s="1"/>
  <c r="B20" i="2" s="1"/>
  <c r="E13" i="2" l="1"/>
</calcChain>
</file>

<file path=xl/sharedStrings.xml><?xml version="1.0" encoding="utf-8"?>
<sst xmlns="http://schemas.openxmlformats.org/spreadsheetml/2006/main" count="83" uniqueCount="60">
  <si>
    <t>Seleccione un periodo para resaltarlo a la derecha.  A continuación hay una leyenda que describe el gráfico.</t>
  </si>
  <si>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</si>
  <si>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</si>
  <si>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</si>
  <si>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</si>
  <si>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</si>
  <si>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</si>
  <si>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</si>
  <si>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</si>
  <si>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</si>
  <si>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</si>
  <si>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</si>
  <si>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</si>
  <si>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</si>
  <si>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1.1. Definir el proyecto.</t>
  </si>
  <si>
    <t>1.2. Definir la planificación y la gestión del proyecto.</t>
  </si>
  <si>
    <t>1.3. Establecer la finalización del proyecto.</t>
  </si>
  <si>
    <t>2.1.Revisar los requerimientos de negocio (usuarios, tiempos).</t>
  </si>
  <si>
    <t>2.3. Definir las recomendaciones de configuración.</t>
  </si>
  <si>
    <t>2.4. Estimar requerimientos de escalabilidad.</t>
  </si>
  <si>
    <t>3.3. Diseñar la base de datos.</t>
  </si>
  <si>
    <t>4.1. Revisar el alcance y la planificación.</t>
  </si>
  <si>
    <t>4.2. Implementar la base de datos.</t>
  </si>
  <si>
    <t>4.3. Diseñar y desarrollar la integración de datos.</t>
  </si>
  <si>
    <t>4.4. Cargar y validar la base de datos.</t>
  </si>
  <si>
    <t>5.1. Entregar la documentación del proyecto.</t>
  </si>
  <si>
    <t>2.2. Definir la arquitectura tecnológica (hardware).</t>
  </si>
  <si>
    <t>2.5. Implementar el hardware y el software.</t>
  </si>
  <si>
    <t>MAYO</t>
  </si>
  <si>
    <t>1. Kickoff del proyecto Inicio Planificación del proyecto.</t>
  </si>
  <si>
    <t>Milestone entrega de definición arquitectónica</t>
  </si>
  <si>
    <t>4.5. Crear modelo en PowerBI</t>
  </si>
  <si>
    <t>6.1. Propuesta para operar, mantener y mejorar la aplicación</t>
  </si>
  <si>
    <t>Milestone modelo en PowerBI</t>
  </si>
  <si>
    <t>5.3. Entregar modelo y conclusiones.</t>
  </si>
  <si>
    <t>Entrega final proyecto</t>
  </si>
  <si>
    <t>RESPONSABLE</t>
  </si>
  <si>
    <t>ROLES</t>
  </si>
  <si>
    <t>Director de Proyecto</t>
  </si>
  <si>
    <t>Analista/consultor en Datawarehouse</t>
  </si>
  <si>
    <t>Consultor en Power BI</t>
  </si>
  <si>
    <t>Desarrollador en Business Objects y de ETL.</t>
  </si>
  <si>
    <t>INICIALES</t>
  </si>
  <si>
    <t>DP</t>
  </si>
  <si>
    <t>AC</t>
  </si>
  <si>
    <t>CP</t>
  </si>
  <si>
    <t>DB</t>
  </si>
  <si>
    <t>POR DIA</t>
  </si>
  <si>
    <t>DIAS</t>
  </si>
  <si>
    <t>COSTO</t>
  </si>
  <si>
    <t>COSTO DEL PROYECTO</t>
  </si>
  <si>
    <t>PC</t>
  </si>
  <si>
    <t>1 MES 4 personas</t>
  </si>
  <si>
    <t>COSTO POR USO DE HARDWARE
laps de consultores + 2  Micro para la oficina se rifan al final si se termina en tiempo y forma. 
Micro : Intel Core i5 3ra G. Pantalla : 14  pulgadas Stock : 5
Fuente: http://www.alquilerdepc.com/alquiler_de_pc_precios.php</t>
  </si>
  <si>
    <t>LICENCIA POWER BI
8.90 euros por mes</t>
  </si>
  <si>
    <t>COSTO OFICINA
Wework, oficina por mes con todos los servicios
https://www.wework.com/es-LA/l/mexico-city--DIF</t>
  </si>
  <si>
    <t>COMPRA CAÑON EPSON. SE RIFA AL FINAL DEL PROYECTO SI SE ENTREGA EN TIEMPO Y FORMA
Fuente: Walmart</t>
  </si>
  <si>
    <t>Proyecto ABIRID. Análisis con Business Intelligence del Robo de IDentidad</t>
  </si>
  <si>
    <t>3.1. Analizar las fuentes de datos.</t>
  </si>
  <si>
    <t>3.2. Desarrollar los modelos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</si>
</sst>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sz val="12"/>
      <color theme="1" tint="0.24994659260841701"/>
      <name val="Aparajita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>
      <alignment horizontal="center" vertical="center"/>
    </xf>
    <xf numFmtId="0" fontId="16" fillId="0" borderId="0" xfId="0" applyFont="1">
      <alignment horizontal="center" vertical="center"/>
    </xf>
    <xf numFmtId="0" fontId="16" fillId="0" borderId="0" xfId="0" applyFont="1" applyAlignment="1">
      <alignment horizontal="left" vertical="center"/>
    </xf>
    <xf numFmtId="164" fontId="16" fillId="0" borderId="0" xfId="0" applyNumberFormat="1" applyFo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6" fillId="8" borderId="0" xfId="0" applyFont="1" applyFill="1" applyAlignment="1">
      <alignment horizontal="left" vertical="center"/>
    </xf>
    <xf numFmtId="0" fontId="16" fillId="8" borderId="0" xfId="0" applyFont="1" applyFill="1">
      <alignment horizontal="center" vertical="center"/>
    </xf>
    <xf numFmtId="164" fontId="16" fillId="8" borderId="0" xfId="0" applyNumberFormat="1" applyFont="1" applyFill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0" borderId="0" xfId="0" applyAlignment="1">
      <alignment horizontal="center" wrapText="1"/>
    </xf>
  </cellXfs>
  <cellStyles count="19">
    <cellStyle name="% Completado" xfId="16" xr:uid="{00000000-0005-0000-0000-000000000000}"/>
    <cellStyle name="Actividad" xfId="2" xr:uid="{00000000-0005-0000-0000-000001000000}"/>
    <cellStyle name="Control del periodo resaltado" xfId="7" xr:uid="{00000000-0005-0000-0000-000002000000}"/>
    <cellStyle name="Encabezado 1" xfId="1" builtinId="16" customBuiltin="1"/>
    <cellStyle name="Encabezado 4" xfId="11" builtinId="19" customBuiltin="1"/>
    <cellStyle name="Encabezados de los periodos" xfId="3" xr:uid="{00000000-0005-0000-0000-000005000000}"/>
    <cellStyle name="Encabezados del proyecto" xfId="4" xr:uid="{00000000-0005-0000-0000-000006000000}"/>
    <cellStyle name="Etiqueta" xfId="5" xr:uid="{00000000-0005-0000-0000-000007000000}"/>
    <cellStyle name="Leyenda de la duración real" xfId="15" xr:uid="{00000000-0005-0000-0000-000008000000}"/>
    <cellStyle name="Leyenda de la duración real (fuera del plan)" xfId="17" xr:uid="{00000000-0005-0000-0000-000009000000}"/>
    <cellStyle name="Leyenda del % completado (fuera del plan)" xfId="18" xr:uid="{00000000-0005-0000-0000-00000A000000}"/>
    <cellStyle name="Leyenda del plan" xfId="14" xr:uid="{00000000-0005-0000-0000-00000B000000}"/>
    <cellStyle name="Normal" xfId="0" builtinId="0" customBuiltin="1"/>
    <cellStyle name="Porcentaje completado" xfId="6" xr:uid="{00000000-0005-0000-0000-00000D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Costo del</a:t>
            </a:r>
            <a:r>
              <a:rPr lang="es-MX" baseline="0"/>
              <a:t> proyecto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65-4A87-BE7C-023F7B463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65-4A87-BE7C-023F7B463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65-4A87-BE7C-023F7B4636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65-4A87-BE7C-023F7B4636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65-4A87-BE7C-023F7B4636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65-4A87-BE7C-023F7B4636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65-4A87-BE7C-023F7B4636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65-4A87-BE7C-023F7B4636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Recursos!$A$20:$A$27</c:f>
              <c:strCache>
                <c:ptCount val="8"/>
                <c:pt idx="0">
                  <c:v>DP</c:v>
                </c:pt>
                <c:pt idx="1">
                  <c:v>AC</c:v>
                </c:pt>
                <c:pt idx="2">
                  <c:v>CP</c:v>
                </c:pt>
                <c:pt idx="3">
                  <c:v>DB</c:v>
                </c:pt>
                <c:pt idx="4">
                  <c:v>COSTO POR USO DE HARDWARE
laps de consultores + 2  Micro para la oficina se rifan al final si se termina en tiempo y forma. 
Micro : Intel Core i5 3ra G. Pantalla : 14  pulgadas Stock : 5
Fuente: http://www.alquilerdepc.com/alquiler_de_pc_precios.php</c:v>
                </c:pt>
                <c:pt idx="5">
                  <c:v>LICENCIA POWER BI
8.90 euros por mes</c:v>
                </c:pt>
                <c:pt idx="6">
                  <c:v>COSTO OFICINA
Wework, oficina por mes con todos los servicios
https://www.wework.com/es-LA/l/mexico-city--DIF</c:v>
                </c:pt>
                <c:pt idx="7">
                  <c:v>COMPRA CAÑON EPSON. SE RIFA AL FINAL DEL PROYECTO SI SE ENTREGA EN TIEMPO Y FORMA
Fuente: Walmart</c:v>
                </c:pt>
              </c:strCache>
            </c:strRef>
          </c:cat>
          <c:val>
            <c:numRef>
              <c:f>Recursos!$B$20:$B$27</c:f>
              <c:numCache>
                <c:formatCode>"$"#,##0.00</c:formatCode>
                <c:ptCount val="8"/>
                <c:pt idx="0">
                  <c:v>39000</c:v>
                </c:pt>
                <c:pt idx="1">
                  <c:v>15000</c:v>
                </c:pt>
                <c:pt idx="2">
                  <c:v>12000</c:v>
                </c:pt>
                <c:pt idx="3">
                  <c:v>2000</c:v>
                </c:pt>
                <c:pt idx="4">
                  <c:v>1800</c:v>
                </c:pt>
                <c:pt idx="5">
                  <c:v>204.70000000000002</c:v>
                </c:pt>
                <c:pt idx="6">
                  <c:v>19400</c:v>
                </c:pt>
                <c:pt idx="7">
                  <c:v>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065-4A87-BE7C-023F7B46361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390350673496586E-2"/>
          <c:y val="0.51981050600599843"/>
          <c:w val="0.89168105193545366"/>
          <c:h val="0.3518160734488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300036</xdr:colOff>
      <xdr:row>18</xdr:row>
      <xdr:rowOff>185736</xdr:rowOff>
    </xdr:from>
    <xdr:to>
      <xdr:col>6</xdr:col>
      <xdr:colOff>1571625</xdr:colOff>
      <xdr:row>47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27"/>
  <sheetViews>
    <sheetView showGridLines="0" tabSelected="1" topLeftCell="A17" zoomScale="85" zoomScaleNormal="85" zoomScaleSheetLayoutView="80" workbookViewId="0">
      <selection activeCell="H28" sqref="H28"/>
    </sheetView>
  </sheetViews>
  <sheetFormatPr baseColWidth="10" defaultColWidth="2.75" defaultRowHeight="30" customHeight="1" x14ac:dyDescent="0.3"/>
  <cols>
    <col min="1" max="1" width="2.625" customWidth="1"/>
    <col min="2" max="2" width="54.5" style="2" customWidth="1"/>
    <col min="3" max="3" width="12.125" style="2" customWidth="1"/>
    <col min="4" max="7" width="16.75" style="1" customWidth="1"/>
    <col min="8" max="8" width="15.625" style="4" customWidth="1"/>
    <col min="9" max="16" width="2.75" style="1"/>
    <col min="17" max="17" width="2.5" style="1" customWidth="1"/>
    <col min="18" max="18" width="3.5" style="1" customWidth="1"/>
    <col min="19" max="28" width="2.75" style="1"/>
  </cols>
  <sheetData>
    <row r="1" spans="2:68" ht="60" customHeight="1" thickBot="1" x14ac:dyDescent="0.85">
      <c r="B1" s="14" t="s">
        <v>57</v>
      </c>
      <c r="C1" s="14"/>
      <c r="D1" s="13"/>
      <c r="E1" s="13"/>
      <c r="F1" s="13"/>
      <c r="G1" s="13"/>
      <c r="H1" s="13"/>
    </row>
    <row r="2" spans="2:68" ht="21" customHeight="1" thickTop="1" thickBot="1" x14ac:dyDescent="0.3">
      <c r="B2" s="36" t="s">
        <v>0</v>
      </c>
      <c r="C2" s="36"/>
      <c r="D2" s="36"/>
      <c r="E2" s="36"/>
      <c r="F2" s="36"/>
      <c r="G2" s="36"/>
      <c r="H2" s="5" t="s">
        <v>6</v>
      </c>
      <c r="I2" s="15">
        <v>1</v>
      </c>
      <c r="K2" s="16"/>
      <c r="L2" s="42" t="s">
        <v>9</v>
      </c>
      <c r="M2" s="43"/>
      <c r="N2" s="43"/>
      <c r="O2" s="43"/>
      <c r="P2" s="43"/>
      <c r="Q2" s="44"/>
      <c r="R2" s="17"/>
      <c r="S2" s="45" t="s">
        <v>10</v>
      </c>
      <c r="T2" s="46"/>
      <c r="U2" s="46"/>
      <c r="V2" s="47"/>
      <c r="W2" s="18"/>
      <c r="X2" s="34" t="s">
        <v>11</v>
      </c>
      <c r="Y2" s="35"/>
      <c r="Z2" s="35"/>
      <c r="AA2" s="35"/>
      <c r="AB2" s="48"/>
      <c r="AC2" s="19"/>
      <c r="AD2" s="34" t="s">
        <v>12</v>
      </c>
      <c r="AE2" s="35"/>
      <c r="AF2" s="35"/>
      <c r="AG2" s="35"/>
      <c r="AH2" s="35"/>
      <c r="AI2" s="35"/>
      <c r="AJ2" s="48"/>
      <c r="AK2" s="20"/>
      <c r="AL2" s="34" t="s">
        <v>13</v>
      </c>
      <c r="AM2" s="35"/>
      <c r="AN2" s="35"/>
      <c r="AO2" s="35"/>
      <c r="AP2" s="35"/>
      <c r="AQ2" s="35"/>
      <c r="AR2" s="35"/>
      <c r="AS2" s="35"/>
      <c r="AT2" s="35"/>
      <c r="AU2" s="35"/>
    </row>
    <row r="3" spans="2:68" s="12" customFormat="1" ht="39.950000000000003" customHeight="1" thickTop="1" x14ac:dyDescent="0.25">
      <c r="B3" s="37" t="s">
        <v>1</v>
      </c>
      <c r="C3" s="22" t="s">
        <v>36</v>
      </c>
      <c r="D3" s="39" t="s">
        <v>2</v>
      </c>
      <c r="E3" s="39" t="s">
        <v>3</v>
      </c>
      <c r="F3" s="39" t="s">
        <v>4</v>
      </c>
      <c r="G3" s="39" t="s">
        <v>5</v>
      </c>
      <c r="H3" s="41" t="s">
        <v>7</v>
      </c>
      <c r="I3" s="21" t="s">
        <v>8</v>
      </c>
      <c r="J3" s="10"/>
      <c r="K3" s="11"/>
      <c r="L3" s="11"/>
      <c r="M3" s="11"/>
      <c r="N3" s="11"/>
      <c r="O3" s="11"/>
      <c r="P3" s="11"/>
      <c r="Q3" s="11"/>
      <c r="R3" s="11"/>
      <c r="S3" s="49" t="s">
        <v>28</v>
      </c>
      <c r="T3" s="49"/>
      <c r="U3" s="49"/>
      <c r="V3" s="49"/>
      <c r="W3" s="49"/>
      <c r="X3" s="49"/>
      <c r="Y3" s="49"/>
      <c r="Z3" s="49"/>
      <c r="AA3" s="49"/>
      <c r="AB3" s="11"/>
    </row>
    <row r="4" spans="2:68" ht="15.75" customHeight="1" x14ac:dyDescent="0.25">
      <c r="B4" s="38"/>
      <c r="C4" s="23"/>
      <c r="D4" s="40"/>
      <c r="E4" s="40"/>
      <c r="F4" s="40"/>
      <c r="G4" s="40"/>
      <c r="H4" s="4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2:68" ht="30" customHeight="1" x14ac:dyDescent="0.3">
      <c r="B5" s="6" t="s">
        <v>29</v>
      </c>
      <c r="C5" s="6" t="s">
        <v>43</v>
      </c>
      <c r="D5" s="7">
        <v>1</v>
      </c>
      <c r="E5" s="7">
        <v>1</v>
      </c>
      <c r="F5" s="7">
        <v>1</v>
      </c>
      <c r="G5" s="7">
        <v>1</v>
      </c>
      <c r="H5" s="8">
        <v>1</v>
      </c>
    </row>
    <row r="6" spans="2:68" ht="30" customHeight="1" x14ac:dyDescent="0.3">
      <c r="B6" s="6" t="s">
        <v>14</v>
      </c>
      <c r="C6" s="6" t="s">
        <v>43</v>
      </c>
      <c r="D6" s="7">
        <v>2</v>
      </c>
      <c r="E6" s="7">
        <v>1</v>
      </c>
      <c r="F6" s="7">
        <v>2</v>
      </c>
      <c r="G6" s="7">
        <v>1</v>
      </c>
      <c r="H6" s="8">
        <v>1</v>
      </c>
    </row>
    <row r="7" spans="2:68" ht="30" customHeight="1" x14ac:dyDescent="0.3">
      <c r="B7" s="6" t="s">
        <v>15</v>
      </c>
      <c r="C7" s="6" t="s">
        <v>43</v>
      </c>
      <c r="D7" s="7">
        <v>3</v>
      </c>
      <c r="E7" s="7">
        <v>1</v>
      </c>
      <c r="F7" s="7">
        <v>3</v>
      </c>
      <c r="G7" s="7">
        <v>1</v>
      </c>
      <c r="H7" s="8">
        <v>1</v>
      </c>
    </row>
    <row r="8" spans="2:68" ht="30" customHeight="1" x14ac:dyDescent="0.3">
      <c r="B8" s="6" t="s">
        <v>16</v>
      </c>
      <c r="C8" s="6" t="s">
        <v>43</v>
      </c>
      <c r="D8" s="7">
        <v>4</v>
      </c>
      <c r="E8" s="7">
        <v>1</v>
      </c>
      <c r="F8" s="7">
        <v>4</v>
      </c>
      <c r="G8" s="7">
        <v>1</v>
      </c>
      <c r="H8" s="8">
        <v>1</v>
      </c>
    </row>
    <row r="9" spans="2:68" ht="30" customHeight="1" x14ac:dyDescent="0.3">
      <c r="B9" s="6" t="s">
        <v>17</v>
      </c>
      <c r="C9" s="6" t="s">
        <v>44</v>
      </c>
      <c r="D9" s="7">
        <v>5</v>
      </c>
      <c r="E9" s="7">
        <v>1</v>
      </c>
      <c r="F9" s="7">
        <v>5</v>
      </c>
      <c r="G9" s="7">
        <v>1</v>
      </c>
      <c r="H9" s="8">
        <v>1</v>
      </c>
    </row>
    <row r="10" spans="2:68" ht="30" customHeight="1" x14ac:dyDescent="0.3">
      <c r="B10" s="6" t="s">
        <v>26</v>
      </c>
      <c r="C10" s="6" t="s">
        <v>44</v>
      </c>
      <c r="D10" s="7">
        <v>5</v>
      </c>
      <c r="E10" s="7">
        <v>1</v>
      </c>
      <c r="F10" s="7">
        <v>5</v>
      </c>
      <c r="G10" s="7">
        <v>1</v>
      </c>
      <c r="H10" s="8">
        <v>1</v>
      </c>
    </row>
    <row r="11" spans="2:68" ht="30" customHeight="1" x14ac:dyDescent="0.3">
      <c r="B11" s="6" t="s">
        <v>18</v>
      </c>
      <c r="C11" s="6" t="s">
        <v>44</v>
      </c>
      <c r="D11" s="7">
        <v>5</v>
      </c>
      <c r="E11" s="7">
        <v>1</v>
      </c>
      <c r="F11" s="7">
        <v>5</v>
      </c>
      <c r="G11" s="7">
        <v>1</v>
      </c>
      <c r="H11" s="8">
        <v>1</v>
      </c>
    </row>
    <row r="12" spans="2:68" ht="30" customHeight="1" x14ac:dyDescent="0.3">
      <c r="B12" s="6" t="s">
        <v>19</v>
      </c>
      <c r="C12" s="6" t="s">
        <v>44</v>
      </c>
      <c r="D12" s="7">
        <v>5</v>
      </c>
      <c r="E12" s="7">
        <v>1</v>
      </c>
      <c r="F12" s="7">
        <v>5</v>
      </c>
      <c r="G12" s="7">
        <v>1</v>
      </c>
      <c r="H12" s="8">
        <v>1</v>
      </c>
    </row>
    <row r="13" spans="2:68" ht="30" customHeight="1" x14ac:dyDescent="0.3">
      <c r="B13" s="6" t="s">
        <v>27</v>
      </c>
      <c r="C13" s="6" t="s">
        <v>46</v>
      </c>
      <c r="D13" s="7">
        <v>6</v>
      </c>
      <c r="E13" s="7">
        <v>1</v>
      </c>
      <c r="F13" s="7">
        <v>6</v>
      </c>
      <c r="G13" s="7">
        <v>1</v>
      </c>
      <c r="H13" s="8">
        <v>1</v>
      </c>
    </row>
    <row r="14" spans="2:68" ht="30" customHeight="1" x14ac:dyDescent="0.3">
      <c r="B14" s="6" t="s">
        <v>30</v>
      </c>
      <c r="C14" s="6" t="s">
        <v>43</v>
      </c>
      <c r="D14" s="7">
        <v>7</v>
      </c>
      <c r="E14" s="7">
        <v>1</v>
      </c>
      <c r="F14" s="7">
        <v>7</v>
      </c>
      <c r="G14" s="7">
        <v>1</v>
      </c>
      <c r="H14" s="8">
        <v>1</v>
      </c>
    </row>
    <row r="15" spans="2:68" ht="30" customHeight="1" x14ac:dyDescent="0.3">
      <c r="B15" s="6" t="s">
        <v>58</v>
      </c>
      <c r="C15" s="6" t="s">
        <v>44</v>
      </c>
      <c r="D15" s="9">
        <v>8</v>
      </c>
      <c r="E15" s="7">
        <v>2</v>
      </c>
      <c r="F15" s="9">
        <v>8</v>
      </c>
      <c r="G15" s="7">
        <v>2</v>
      </c>
      <c r="H15" s="8">
        <v>1</v>
      </c>
    </row>
    <row r="16" spans="2:68" ht="30" customHeight="1" x14ac:dyDescent="0.3">
      <c r="B16" s="6" t="s">
        <v>59</v>
      </c>
      <c r="C16" s="6" t="s">
        <v>44</v>
      </c>
      <c r="D16" s="7">
        <v>10</v>
      </c>
      <c r="E16" s="7">
        <v>2</v>
      </c>
      <c r="F16" s="7">
        <v>10</v>
      </c>
      <c r="G16" s="7">
        <v>2</v>
      </c>
      <c r="H16" s="8">
        <v>1</v>
      </c>
    </row>
    <row r="17" spans="2:28" ht="30" customHeight="1" x14ac:dyDescent="0.3">
      <c r="B17" s="6" t="s">
        <v>20</v>
      </c>
      <c r="C17" s="6" t="s">
        <v>44</v>
      </c>
      <c r="D17" s="7">
        <v>13</v>
      </c>
      <c r="E17" s="7">
        <v>1</v>
      </c>
      <c r="F17" s="7">
        <v>13</v>
      </c>
      <c r="G17" s="7">
        <v>1</v>
      </c>
      <c r="H17" s="8">
        <v>1</v>
      </c>
    </row>
    <row r="18" spans="2:28" ht="30" customHeight="1" x14ac:dyDescent="0.3">
      <c r="B18" s="6" t="s">
        <v>21</v>
      </c>
      <c r="C18" s="6" t="s">
        <v>43</v>
      </c>
      <c r="D18" s="7">
        <v>14</v>
      </c>
      <c r="E18" s="7">
        <v>1</v>
      </c>
      <c r="F18" s="7">
        <v>13</v>
      </c>
      <c r="G18" s="7">
        <v>1</v>
      </c>
      <c r="H18" s="8">
        <v>1</v>
      </c>
    </row>
    <row r="19" spans="2:28" ht="30" customHeight="1" x14ac:dyDescent="0.3">
      <c r="B19" s="6" t="s">
        <v>22</v>
      </c>
      <c r="C19" s="6" t="s">
        <v>43</v>
      </c>
      <c r="D19" s="7">
        <v>15</v>
      </c>
      <c r="E19" s="7">
        <v>1</v>
      </c>
      <c r="F19" s="7">
        <v>13</v>
      </c>
      <c r="G19" s="7">
        <v>1</v>
      </c>
      <c r="H19" s="8">
        <v>1</v>
      </c>
    </row>
    <row r="20" spans="2:28" ht="30" customHeight="1" x14ac:dyDescent="0.3">
      <c r="B20" s="6" t="s">
        <v>23</v>
      </c>
      <c r="C20" s="6" t="s">
        <v>43</v>
      </c>
      <c r="D20" s="7">
        <v>16</v>
      </c>
      <c r="E20" s="7">
        <v>2</v>
      </c>
      <c r="F20" s="7">
        <v>16</v>
      </c>
      <c r="G20" s="7">
        <v>2</v>
      </c>
      <c r="H20" s="8">
        <v>1</v>
      </c>
    </row>
    <row r="21" spans="2:28" ht="30" customHeight="1" x14ac:dyDescent="0.3">
      <c r="B21" s="6" t="s">
        <v>24</v>
      </c>
      <c r="C21" s="6" t="s">
        <v>46</v>
      </c>
      <c r="D21" s="7">
        <v>18</v>
      </c>
      <c r="E21" s="7">
        <v>7</v>
      </c>
      <c r="F21" s="7">
        <v>18</v>
      </c>
      <c r="G21" s="7">
        <v>7</v>
      </c>
      <c r="H21" s="8">
        <v>1</v>
      </c>
    </row>
    <row r="22" spans="2:28" ht="30" customHeight="1" x14ac:dyDescent="0.3">
      <c r="B22" s="6" t="s">
        <v>31</v>
      </c>
      <c r="C22" s="6" t="s">
        <v>45</v>
      </c>
      <c r="D22" s="7">
        <v>25</v>
      </c>
      <c r="E22" s="7">
        <v>1</v>
      </c>
      <c r="F22" s="7">
        <v>25</v>
      </c>
      <c r="G22" s="7">
        <v>1</v>
      </c>
      <c r="H22" s="8">
        <v>1</v>
      </c>
    </row>
    <row r="23" spans="2:28" ht="30" customHeight="1" x14ac:dyDescent="0.3">
      <c r="B23" s="6" t="s">
        <v>33</v>
      </c>
      <c r="C23" s="6" t="s">
        <v>43</v>
      </c>
      <c r="D23" s="7">
        <v>26</v>
      </c>
      <c r="E23" s="7">
        <v>1</v>
      </c>
      <c r="F23" s="7">
        <v>26</v>
      </c>
      <c r="G23" s="7">
        <v>1</v>
      </c>
      <c r="H23" s="8">
        <v>1</v>
      </c>
    </row>
    <row r="24" spans="2:28" ht="30" customHeight="1" x14ac:dyDescent="0.3">
      <c r="B24" s="6" t="s">
        <v>25</v>
      </c>
      <c r="C24" s="6" t="s">
        <v>43</v>
      </c>
      <c r="D24" s="7">
        <v>26</v>
      </c>
      <c r="E24" s="7">
        <v>1</v>
      </c>
      <c r="F24" s="7">
        <v>26</v>
      </c>
      <c r="G24" s="7">
        <v>1</v>
      </c>
      <c r="H24" s="8">
        <v>1</v>
      </c>
    </row>
    <row r="25" spans="2:28" ht="30" customHeight="1" x14ac:dyDescent="0.3">
      <c r="B25" s="6" t="s">
        <v>34</v>
      </c>
      <c r="C25" s="6" t="s">
        <v>43</v>
      </c>
      <c r="D25" s="7">
        <v>27</v>
      </c>
      <c r="E25" s="7">
        <v>1</v>
      </c>
      <c r="F25" s="7">
        <v>27</v>
      </c>
      <c r="G25" s="7">
        <v>1</v>
      </c>
      <c r="H25" s="8">
        <v>1</v>
      </c>
    </row>
    <row r="26" spans="2:28" ht="30" customHeight="1" x14ac:dyDescent="0.3">
      <c r="B26" s="6" t="s">
        <v>32</v>
      </c>
      <c r="C26" s="6" t="s">
        <v>44</v>
      </c>
      <c r="D26" s="7">
        <v>27</v>
      </c>
      <c r="E26" s="7">
        <v>1</v>
      </c>
      <c r="F26" s="7">
        <v>27</v>
      </c>
      <c r="G26" s="7">
        <v>1</v>
      </c>
      <c r="H26" s="8">
        <v>1</v>
      </c>
    </row>
    <row r="27" spans="2:28" s="26" customFormat="1" ht="30" customHeight="1" x14ac:dyDescent="0.3">
      <c r="B27" s="6" t="s">
        <v>35</v>
      </c>
      <c r="C27" s="6" t="s">
        <v>43</v>
      </c>
      <c r="D27" s="24">
        <v>28</v>
      </c>
      <c r="E27" s="24">
        <v>1</v>
      </c>
      <c r="F27" s="24">
        <v>28</v>
      </c>
      <c r="G27" s="24">
        <v>1</v>
      </c>
      <c r="H27" s="8">
        <v>1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</sheetData>
  <mergeCells count="13">
    <mergeCell ref="AL2:AU2"/>
    <mergeCell ref="B2:G2"/>
    <mergeCell ref="B3:B4"/>
    <mergeCell ref="D3:D4"/>
    <mergeCell ref="E3:E4"/>
    <mergeCell ref="F3:F4"/>
    <mergeCell ref="G3:G4"/>
    <mergeCell ref="H3:H4"/>
    <mergeCell ref="L2:Q2"/>
    <mergeCell ref="S2:V2"/>
    <mergeCell ref="AD2:AJ2"/>
    <mergeCell ref="X2:AB2"/>
    <mergeCell ref="S3:AA3"/>
  </mergeCells>
  <conditionalFormatting sqref="I5:BP27">
    <cfRule type="expression" dxfId="9" priority="25">
      <formula>PorcentajeCompletado</formula>
    </cfRule>
    <cfRule type="expression" dxfId="8" priority="27">
      <formula>PercentCompleteBeyond</formula>
    </cfRule>
    <cfRule type="expression" dxfId="7" priority="28">
      <formula>Real</formula>
    </cfRule>
    <cfRule type="expression" dxfId="6" priority="29">
      <formula>ActualBeyond</formula>
    </cfRule>
    <cfRule type="expression" dxfId="5" priority="30">
      <formula>Plan</formula>
    </cfRule>
    <cfRule type="expression" dxfId="4" priority="31">
      <formula>I$4=period_selected</formula>
    </cfRule>
    <cfRule type="expression" dxfId="3" priority="35">
      <formula>MOD(COLUMN(),2)</formula>
    </cfRule>
    <cfRule type="expression" dxfId="2" priority="36">
      <formula>MOD(COLUMN(),2)=0</formula>
    </cfRule>
  </conditionalFormatting>
  <conditionalFormatting sqref="B28:BP28">
    <cfRule type="expression" dxfId="1" priority="26">
      <formula>TRUE</formula>
    </cfRule>
  </conditionalFormatting>
  <conditionalFormatting sqref="I4:BP4">
    <cfRule type="expression" dxfId="0" priority="32">
      <formula>I$4=period_selected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K2" xr:uid="{00000000-0002-0000-0000-000002000000}"/>
    <dataValidation allowBlank="1" showInputMessage="1" showErrorMessage="1" prompt="Esta celda de la leyenda indica la duración real" sqref="R2" xr:uid="{00000000-0002-0000-0000-000003000000}"/>
    <dataValidation allowBlank="1" showInputMessage="1" showErrorMessage="1" prompt="Esta celda de la leyenda indica el porcentaje del proyecto completado" sqref="W2" xr:uid="{00000000-0002-0000-0000-000004000000}"/>
    <dataValidation allowBlank="1" showInputMessage="1" showErrorMessage="1" prompt="Esta celda de la leyenda indica la duración real fuera del plan" sqref="AC2" xr:uid="{00000000-0002-0000-0000-000005000000}"/>
    <dataValidation allowBlank="1" showInputMessage="1" showErrorMessage="1" prompt="Esta celda de la leyenda indica el porcentaje del proyecto completado fuera del plan" sqref="AK2" xr:uid="{00000000-0002-0000-0000-000006000000}"/>
    <dataValidation allowBlank="1" showInputMessage="1" showErrorMessage="1" prompt="Los periodos se representan del 1 al 60, desde la celda H4 a la celda BO4 " sqref="I3" xr:uid="{00000000-0002-0000-0000-000007000000}"/>
    <dataValidation allowBlank="1" showInputMessage="1" showErrorMessage="1" prompt="Escriba la actividad en la columna B, a partir de la celda B5._x000a_" sqref="B3:C4" xr:uid="{00000000-0002-0000-0000-000008000000}"/>
    <dataValidation allowBlank="1" showInputMessage="1" showErrorMessage="1" prompt="Escriba el periodo de inicio del plan en la columna C, a partir de la celda C5." sqref="D3:D4" xr:uid="{00000000-0002-0000-0000-000009000000}"/>
    <dataValidation allowBlank="1" showInputMessage="1" showErrorMessage="1" prompt="Escriba el periodo de duración del plan en la columna D, a partir de la celda D5." sqref="E3:E4" xr:uid="{00000000-0002-0000-0000-00000A000000}"/>
    <dataValidation allowBlank="1" showInputMessage="1" showErrorMessage="1" prompt="Escriba el periodo de inicio real del plan en la columna E, a partir de la celda E5." sqref="F3:F4" xr:uid="{00000000-0002-0000-0000-00000B000000}"/>
    <dataValidation allowBlank="1" showInputMessage="1" showErrorMessage="1" prompt="Escriba el periodo de duración real del plan en la columna F, a partir de la celda F5." sqref="G3:G4" xr:uid="{00000000-0002-0000-0000-00000C000000}"/>
    <dataValidation allowBlank="1" showInputMessage="1" showErrorMessage="1" prompt="Escriba el porcentaje de proyecto completado en la columna G, a partir de la celda G5." sqref="H3:H4" xr:uid="{00000000-0002-0000-0000-00000D000000}"/>
    <dataValidation allowBlank="1" showInputMessage="1" showErrorMessage="1" prompt="Título del proyecto. Escriba un nuevo título en esta celda. Resalte un periodo en la celda H2. La leyenda del gráfico se encuentra en las celdas J2 hasta AI2" sqref="B1:C1" xr:uid="{00000000-0002-0000-0000-00000E000000}"/>
    <dataValidation allowBlank="1" showInputMessage="1" showErrorMessage="1" prompt="Seleccione un periodo para resaltarlo en la celda H2. En las celdas J2 hasta AI2 hay una leyenda del gráfico" sqref="B2:G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10000000}">
          <x14:formula1>
            <xm:f>Recursos!$A$2:$A$5</xm:f>
          </x14:formula1>
          <xm:sqref>C5:C27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A23" workbookViewId="0">
      <selection activeCell="A25" sqref="A25"/>
    </sheetView>
  </sheetViews>
  <sheetFormatPr baseColWidth="10" defaultRowHeight="18" x14ac:dyDescent="0.25"/>
  <cols>
    <col min="1" max="1" width="11" style="27"/>
    <col min="2" max="2" width="39.75" style="27" customWidth="1"/>
    <col min="3" max="3" width="13.75" style="27" customWidth="1"/>
    <col min="4" max="4" width="7.75" style="27" customWidth="1"/>
    <col min="5" max="6" width="11" style="27"/>
    <col min="7" max="7" width="35.125" style="27" customWidth="1"/>
    <col min="8" max="16384" width="11" style="27"/>
  </cols>
  <sheetData>
    <row r="1" spans="1:7" x14ac:dyDescent="0.25">
      <c r="A1" s="27" t="s">
        <v>42</v>
      </c>
      <c r="B1" s="27" t="s">
        <v>37</v>
      </c>
      <c r="C1" s="27" t="s">
        <v>47</v>
      </c>
      <c r="D1" s="27" t="s">
        <v>48</v>
      </c>
      <c r="E1" s="27" t="s">
        <v>49</v>
      </c>
    </row>
    <row r="2" spans="1:7" x14ac:dyDescent="0.25">
      <c r="A2" s="27" t="s">
        <v>43</v>
      </c>
      <c r="B2" s="28" t="s">
        <v>38</v>
      </c>
      <c r="C2" s="29">
        <v>3000</v>
      </c>
      <c r="D2" s="27">
        <f>SUM('Planificador de proyectos'!G5,'Planificador de proyectos'!G6,'Planificador de proyectos'!G7,'Planificador de proyectos'!G8,'Planificador de proyectos'!G14,'Planificador de proyectos'!G18,'Planificador de proyectos'!G19,'Planificador de proyectos'!G20,'Planificador de proyectos'!G23,'Planificador de proyectos'!G24,'Planificador de proyectos'!G25,'Planificador de proyectos'!G27)</f>
        <v>13</v>
      </c>
      <c r="E2" s="29">
        <f>C2*D2</f>
        <v>39000</v>
      </c>
    </row>
    <row r="3" spans="1:7" x14ac:dyDescent="0.25">
      <c r="A3" s="27" t="s">
        <v>44</v>
      </c>
      <c r="B3" s="28" t="s">
        <v>39</v>
      </c>
      <c r="C3" s="29">
        <v>1500</v>
      </c>
      <c r="D3" s="27">
        <f>SUM('Planificador de proyectos'!G9,'Planificador de proyectos'!G10,'Planificador de proyectos'!G11,'Planificador de proyectos'!G12,'Planificador de proyectos'!G15,'Planificador de proyectos'!G16,'Planificador de proyectos'!G17,'Planificador de proyectos'!G26)</f>
        <v>10</v>
      </c>
      <c r="E3" s="29">
        <f>C3*D3</f>
        <v>15000</v>
      </c>
    </row>
    <row r="4" spans="1:7" x14ac:dyDescent="0.25">
      <c r="A4" s="27" t="s">
        <v>45</v>
      </c>
      <c r="B4" s="28" t="s">
        <v>40</v>
      </c>
      <c r="C4" s="29">
        <v>1500</v>
      </c>
      <c r="D4" s="27">
        <f>SUM('Planificador de proyectos'!G21,'Planificador de proyectos'!G22)</f>
        <v>8</v>
      </c>
      <c r="E4" s="29">
        <f>C4*D4</f>
        <v>12000</v>
      </c>
    </row>
    <row r="5" spans="1:7" x14ac:dyDescent="0.25">
      <c r="A5" s="27" t="s">
        <v>46</v>
      </c>
      <c r="B5" s="28" t="s">
        <v>41</v>
      </c>
      <c r="C5" s="29">
        <v>2000</v>
      </c>
      <c r="D5" s="27">
        <f>SUM('Planificador de proyectos'!G13)</f>
        <v>1</v>
      </c>
      <c r="E5" s="29">
        <f>C5*D5</f>
        <v>2000</v>
      </c>
    </row>
    <row r="9" spans="1:7" ht="126" x14ac:dyDescent="0.25">
      <c r="B9" s="30" t="s">
        <v>53</v>
      </c>
      <c r="C9" s="27" t="s">
        <v>51</v>
      </c>
      <c r="E9" s="29">
        <v>1800</v>
      </c>
      <c r="G9" s="28"/>
    </row>
    <row r="10" spans="1:7" ht="39.75" customHeight="1" x14ac:dyDescent="0.25">
      <c r="A10" s="28"/>
      <c r="B10" s="30" t="s">
        <v>54</v>
      </c>
      <c r="C10" s="29">
        <f>23*8.9</f>
        <v>204.70000000000002</v>
      </c>
      <c r="E10" s="29">
        <f>C10</f>
        <v>204.70000000000002</v>
      </c>
      <c r="G10" s="28"/>
    </row>
    <row r="11" spans="1:7" ht="54" x14ac:dyDescent="0.25">
      <c r="B11" s="30" t="s">
        <v>55</v>
      </c>
      <c r="C11" s="27" t="s">
        <v>52</v>
      </c>
      <c r="E11" s="29">
        <v>19400</v>
      </c>
      <c r="G11" s="28"/>
    </row>
    <row r="12" spans="1:7" ht="54" x14ac:dyDescent="0.25">
      <c r="B12" s="30" t="s">
        <v>56</v>
      </c>
      <c r="E12" s="29">
        <v>9299</v>
      </c>
      <c r="G12" s="28"/>
    </row>
    <row r="13" spans="1:7" x14ac:dyDescent="0.25">
      <c r="B13" s="31" t="s">
        <v>50</v>
      </c>
      <c r="C13" s="32"/>
      <c r="D13" s="32"/>
      <c r="E13" s="33">
        <f>SUM(E2:E5,E9,E10,E11,E12)</f>
        <v>98703.7</v>
      </c>
      <c r="G13" s="28"/>
    </row>
    <row r="14" spans="1:7" x14ac:dyDescent="0.25">
      <c r="G14" s="28"/>
    </row>
    <row r="15" spans="1:7" x14ac:dyDescent="0.25">
      <c r="G15" s="28"/>
    </row>
    <row r="16" spans="1:7" x14ac:dyDescent="0.25">
      <c r="G16" s="28"/>
    </row>
    <row r="20" spans="1:2" x14ac:dyDescent="0.25">
      <c r="A20" s="27" t="str">
        <f>A2</f>
        <v>DP</v>
      </c>
      <c r="B20" s="29">
        <f>E2</f>
        <v>39000</v>
      </c>
    </row>
    <row r="21" spans="1:2" x14ac:dyDescent="0.25">
      <c r="A21" s="27" t="str">
        <f t="shared" ref="A21:A23" si="0">A3</f>
        <v>AC</v>
      </c>
      <c r="B21" s="29">
        <f t="shared" ref="B21:B23" si="1">E3</f>
        <v>15000</v>
      </c>
    </row>
    <row r="22" spans="1:2" x14ac:dyDescent="0.25">
      <c r="A22" s="27" t="str">
        <f t="shared" si="0"/>
        <v>CP</v>
      </c>
      <c r="B22" s="29">
        <f t="shared" si="1"/>
        <v>12000</v>
      </c>
    </row>
    <row r="23" spans="1:2" x14ac:dyDescent="0.25">
      <c r="A23" s="27" t="str">
        <f t="shared" si="0"/>
        <v>DB</v>
      </c>
      <c r="B23" s="29">
        <f t="shared" si="1"/>
        <v>2000</v>
      </c>
    </row>
    <row r="24" spans="1:2" x14ac:dyDescent="0.25">
      <c r="A24" s="27" t="str">
        <f>B9</f>
        <v>COSTO POR USO DE HARDWARE
laps de consultores + 2  Micro para la oficina se rifan al final si se termina en tiempo y forma. 
Micro : Intel Core i5 3ra G. Pantalla : 14  pulgadas Stock : 5
Fuente: http://www.alquilerdepc.com/alquiler_de_pc_precios.php</v>
      </c>
      <c r="B24" s="29">
        <f>E9</f>
        <v>1800</v>
      </c>
    </row>
    <row r="25" spans="1:2" x14ac:dyDescent="0.25">
      <c r="A25" s="27" t="str">
        <f>B10</f>
        <v>LICENCIA POWER BI
8.90 euros por mes</v>
      </c>
      <c r="B25" s="29">
        <f>E10</f>
        <v>204.70000000000002</v>
      </c>
    </row>
    <row r="26" spans="1:2" x14ac:dyDescent="0.25">
      <c r="A26" s="27" t="str">
        <f>B11</f>
        <v>COSTO OFICINA
Wework, oficina por mes con todos los servicios
https://www.wework.com/es-LA/l/mexico-city--DIF</v>
      </c>
      <c r="B26" s="29">
        <f>E11</f>
        <v>19400</v>
      </c>
    </row>
    <row r="27" spans="1:2" x14ac:dyDescent="0.25">
      <c r="A27" s="27" t="str">
        <f>B12</f>
        <v>COMPRA CAÑON EPSON. SE RIFA AL FINAL DEL PROYECTO SI SE ENTREGA EN TIEMPO Y FORMA
Fuente: Walmart</v>
      </c>
      <c r="B27" s="29">
        <f>E12</f>
        <v>9299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Planificador de proyectos</vt:lpstr>
      <vt:lpstr>Recursos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ADOLFO BRAVO HERNANDEZ</dc:creator>
  <cp:lastModifiedBy>Adolfo Bravo</cp:lastModifiedBy>
  <dcterms:created xsi:type="dcterms:W3CDTF">2016-12-05T05:14:59Z</dcterms:created>
  <dcterms:modified xsi:type="dcterms:W3CDTF">2018-05-25T16:07:23Z</dcterms:modified>
</cp:coreProperties>
</file>