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vi\Desktop\"/>
    </mc:Choice>
  </mc:AlternateContent>
  <bookViews>
    <workbookView xWindow="0" yWindow="0" windowWidth="25600" windowHeight="103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2" i="1" l="1"/>
  <c r="P12" i="1"/>
  <c r="O12" i="1"/>
  <c r="O13" i="1" s="1"/>
  <c r="O14" i="1" s="1"/>
  <c r="N12" i="1"/>
  <c r="N13" i="1" s="1"/>
  <c r="N14" i="1" s="1"/>
  <c r="N15" i="1" s="1"/>
  <c r="M12" i="1"/>
  <c r="M13" i="1" s="1"/>
  <c r="L12" i="1"/>
  <c r="P4" i="1"/>
  <c r="P5" i="1" s="1"/>
  <c r="P6" i="1" s="1"/>
  <c r="O4" i="1"/>
  <c r="O5" i="1" s="1"/>
  <c r="O6" i="1" s="1"/>
  <c r="O7" i="1" s="1"/>
  <c r="N4" i="1"/>
  <c r="M4" i="1"/>
  <c r="M5" i="1" s="1"/>
  <c r="M6" i="1" s="1"/>
  <c r="L3" i="1"/>
  <c r="I3" i="1"/>
  <c r="H3" i="1"/>
  <c r="P13" i="1" l="1"/>
  <c r="P14" i="1" s="1"/>
  <c r="Q13" i="1"/>
  <c r="Q14" i="1" s="1"/>
  <c r="L13" i="1"/>
  <c r="L14" i="1" s="1"/>
  <c r="L15" i="1" s="1"/>
  <c r="M14" i="1"/>
  <c r="N5" i="1"/>
  <c r="N6" i="1" s="1"/>
  <c r="M7" i="1" s="1"/>
  <c r="L8" i="1" s="1"/>
  <c r="B19" i="1" s="1"/>
  <c r="J3" i="1"/>
  <c r="I4" i="1" s="1"/>
  <c r="L5" i="1"/>
  <c r="L6" i="1" s="1"/>
  <c r="P15" i="1" l="1"/>
  <c r="L16" i="1" s="1"/>
  <c r="B20" i="1" s="1"/>
  <c r="H4" i="1"/>
  <c r="H5" i="1"/>
  <c r="H6" i="1" s="1"/>
  <c r="I5" i="1"/>
  <c r="I6" i="1" s="1"/>
  <c r="H7" i="1" l="1"/>
  <c r="B18" i="1" s="1"/>
  <c r="E20" i="1" l="1"/>
  <c r="E19" i="1"/>
</calcChain>
</file>

<file path=xl/sharedStrings.xml><?xml version="1.0" encoding="utf-8"?>
<sst xmlns="http://schemas.openxmlformats.org/spreadsheetml/2006/main" count="100" uniqueCount="45">
  <si>
    <t>overcast</t>
  </si>
  <si>
    <t>hot</t>
  </si>
  <si>
    <t>high</t>
  </si>
  <si>
    <t>yes</t>
  </si>
  <si>
    <t>cool</t>
  </si>
  <si>
    <t>normal</t>
  </si>
  <si>
    <t>mild</t>
  </si>
  <si>
    <t>rainy</t>
  </si>
  <si>
    <t>no</t>
  </si>
  <si>
    <t>sunny</t>
  </si>
  <si>
    <t>Outlook</t>
  </si>
  <si>
    <t>Temperature </t>
  </si>
  <si>
    <t>Humidity </t>
  </si>
  <si>
    <t>Windy</t>
  </si>
  <si>
    <t>Play</t>
  </si>
  <si>
    <t>What is the Entropy of Play?</t>
  </si>
  <si>
    <t>What is the Entropy of Outlook?</t>
  </si>
  <si>
    <t>What is the Entropy of Temperature?</t>
  </si>
  <si>
    <t>What is the Entropy of Humidity?</t>
  </si>
  <si>
    <t>What is the Entropy of Windy?</t>
  </si>
  <si>
    <t>What is the Information Gain of Windy?</t>
  </si>
  <si>
    <t>What is the Information Gain of Humidity?</t>
  </si>
  <si>
    <t>What is the Information Gain of Outlook?</t>
  </si>
  <si>
    <t>What is the Information Gain of Temperature?</t>
  </si>
  <si>
    <t>Play Countif Yes</t>
  </si>
  <si>
    <t>Play Countif No</t>
  </si>
  <si>
    <t>total</t>
  </si>
  <si>
    <t>p</t>
  </si>
  <si>
    <t>Logp</t>
  </si>
  <si>
    <t>pLogp</t>
  </si>
  <si>
    <t>sum</t>
  </si>
  <si>
    <t>Outlook rainy=yes</t>
  </si>
  <si>
    <t>Outlook rainy=no</t>
  </si>
  <si>
    <t>Outlook overcast=yes</t>
  </si>
  <si>
    <t>Outlook sunny=yes</t>
  </si>
  <si>
    <t>Outlook sunny=no</t>
  </si>
  <si>
    <t>plogp</t>
  </si>
  <si>
    <t>temp(hot)=yes</t>
  </si>
  <si>
    <t>temp(hot)=no</t>
  </si>
  <si>
    <t>temp(mild)=yes</t>
  </si>
  <si>
    <t>temp(mild)=no</t>
  </si>
  <si>
    <t>temp(cool)=yes</t>
  </si>
  <si>
    <t>temp(cool)=no</t>
  </si>
  <si>
    <t>plogp-part</t>
  </si>
  <si>
    <t>See Slide 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</si>
</sst>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212529"/>
      <name val="Calibri"/>
      <family val="2"/>
      <scheme val="minor"/>
    </font>
    <font>
      <sz val="11"/>
      <color rgb="FF21252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ont="1"/>
    <xf numFmtId="0" fontId="2" fillId="2" borderId="1" xfId="0" applyFont="1" applyFill="1" applyBorder="1" applyAlignment="1">
      <alignment horizontal="left" wrapText="1"/>
    </xf>
    <xf numFmtId="0" fontId="3" fillId="2" borderId="1" xfId="0" applyFont="1" applyFill="1" applyBorder="1" applyAlignment="1">
      <alignment vertical="top" wrapText="1"/>
    </xf>
    <xf numFmtId="0" fontId="3" fillId="2" borderId="0" xfId="0" applyFont="1" applyFill="1" applyBorder="1" applyAlignment="1">
      <alignment vertical="top" wrapText="1"/>
    </xf>
    <xf numFmtId="0" fontId="1" fillId="0" borderId="1" xfId="0" applyFont="1" applyBorder="1"/>
    <xf numFmtId="0" fontId="1" fillId="0" borderId="0" xfId="0" applyFont="1" applyFill="1" applyBorder="1"/>
    <xf numFmtId="0" fontId="3" fillId="2" borderId="2" xfId="0" applyFont="1" applyFill="1" applyBorder="1" applyAlignment="1">
      <alignment vertical="top" wrapText="1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44450</xdr:colOff>
      <xdr:row>17</xdr:row>
      <xdr:rowOff>12700</xdr:rowOff>
    </xdr:from>
    <xdr:to>
      <xdr:col>13</xdr:col>
      <xdr:colOff>1041400</xdr:colOff>
      <xdr:row>27</xdr:row>
      <xdr:rowOff>38100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29300" y="3143250"/>
          <a:ext cx="6629400" cy="46291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2"/>
  <sheetViews>
    <sheetView tabSelected="1" workbookViewId="0">
      <selection activeCell="A2" sqref="A2"/>
    </sheetView>
  </sheetViews>
  <sheetFormatPr defaultRowHeight="14.5" x14ac:dyDescent="0.35"/>
  <cols>
    <col min="1" max="1" width="12.7265625" customWidth="1"/>
    <col min="2" max="2" width="16.54296875" customWidth="1"/>
    <col min="3" max="3" width="13.1796875" customWidth="1"/>
    <col min="4" max="4" width="12.1796875" customWidth="1"/>
    <col min="5" max="5" width="10.7265625" customWidth="1"/>
    <col min="8" max="8" width="14.26953125" bestFit="1" customWidth="1"/>
    <col min="9" max="9" width="13.81640625" bestFit="1" customWidth="1"/>
    <col min="10" max="10" width="4.81640625" bestFit="1" customWidth="1"/>
    <col min="11" max="11" width="12.54296875" customWidth="1"/>
    <col min="12" max="12" width="19.08984375" bestFit="1" customWidth="1"/>
    <col min="13" max="13" width="16.08984375" bestFit="1" customWidth="1"/>
    <col min="14" max="14" width="15.54296875" bestFit="1" customWidth="1"/>
    <col min="15" max="15" width="17" bestFit="1" customWidth="1"/>
    <col min="16" max="16" width="16.36328125" bestFit="1" customWidth="1"/>
    <col min="17" max="17" width="4.81640625" bestFit="1" customWidth="1"/>
  </cols>
  <sheetData>
    <row r="1" spans="1:17" x14ac:dyDescent="0.35">
      <c r="A1" t="s">
        <v>44</v>
      </c>
    </row>
    <row r="2" spans="1:17" x14ac:dyDescent="0.35">
      <c r="A2" s="5" t="s">
        <v>10</v>
      </c>
      <c r="B2" s="2" t="s">
        <v>11</v>
      </c>
      <c r="C2" s="2" t="s">
        <v>12</v>
      </c>
      <c r="D2" s="5" t="s">
        <v>13</v>
      </c>
      <c r="E2" s="5" t="s">
        <v>14</v>
      </c>
      <c r="H2" s="5" t="s">
        <v>24</v>
      </c>
      <c r="I2" s="5" t="s">
        <v>25</v>
      </c>
      <c r="J2" s="6" t="s">
        <v>26</v>
      </c>
      <c r="L2" s="5" t="s">
        <v>33</v>
      </c>
      <c r="M2" s="5" t="s">
        <v>31</v>
      </c>
      <c r="N2" s="5" t="s">
        <v>32</v>
      </c>
      <c r="O2" s="5" t="s">
        <v>34</v>
      </c>
      <c r="P2" s="5" t="s">
        <v>35</v>
      </c>
      <c r="Q2" s="6" t="s">
        <v>26</v>
      </c>
    </row>
    <row r="3" spans="1:17" x14ac:dyDescent="0.35">
      <c r="A3" s="3" t="s">
        <v>0</v>
      </c>
      <c r="B3" s="3" t="s">
        <v>1</v>
      </c>
      <c r="C3" s="3" t="s">
        <v>2</v>
      </c>
      <c r="D3" s="3" t="b">
        <v>0</v>
      </c>
      <c r="E3" s="3" t="s">
        <v>3</v>
      </c>
      <c r="H3">
        <f>COUNTIF(E3:E16,"yes")</f>
        <v>9</v>
      </c>
      <c r="I3">
        <f>COUNTIF(E3:E16,"no")</f>
        <v>5</v>
      </c>
      <c r="J3">
        <f>SUM(H3:I3)</f>
        <v>14</v>
      </c>
      <c r="K3" s="8"/>
      <c r="L3">
        <f>COUNTIF(A3:A16,"overcast")</f>
        <v>4</v>
      </c>
      <c r="M3">
        <v>3</v>
      </c>
      <c r="N3">
        <v>2</v>
      </c>
      <c r="O3">
        <v>2</v>
      </c>
      <c r="P3">
        <v>3</v>
      </c>
      <c r="Q3">
        <v>14</v>
      </c>
    </row>
    <row r="4" spans="1:17" x14ac:dyDescent="0.35">
      <c r="A4" s="3" t="s">
        <v>0</v>
      </c>
      <c r="B4" s="3" t="s">
        <v>4</v>
      </c>
      <c r="C4" s="3" t="s">
        <v>5</v>
      </c>
      <c r="D4" s="3" t="b">
        <v>1</v>
      </c>
      <c r="E4" s="3" t="s">
        <v>3</v>
      </c>
      <c r="G4" s="7" t="s">
        <v>27</v>
      </c>
      <c r="H4">
        <f>H3/J3</f>
        <v>0.6428571428571429</v>
      </c>
      <c r="I4">
        <f>I3/J3</f>
        <v>0.35714285714285715</v>
      </c>
      <c r="K4" s="3" t="s">
        <v>27</v>
      </c>
      <c r="L4">
        <v>1</v>
      </c>
      <c r="M4">
        <f>3/5</f>
        <v>0.6</v>
      </c>
      <c r="N4">
        <f>2/5</f>
        <v>0.4</v>
      </c>
      <c r="O4">
        <f>2/5</f>
        <v>0.4</v>
      </c>
      <c r="P4">
        <f>3/5</f>
        <v>0.6</v>
      </c>
    </row>
    <row r="5" spans="1:17" x14ac:dyDescent="0.35">
      <c r="A5" s="3" t="s">
        <v>0</v>
      </c>
      <c r="B5" s="3" t="s">
        <v>6</v>
      </c>
      <c r="C5" s="3" t="s">
        <v>2</v>
      </c>
      <c r="D5" s="3" t="b">
        <v>1</v>
      </c>
      <c r="E5" s="3" t="s">
        <v>3</v>
      </c>
      <c r="G5" s="7" t="s">
        <v>28</v>
      </c>
      <c r="H5">
        <f>LOG(H4,2)</f>
        <v>-0.63742992061529169</v>
      </c>
      <c r="I5">
        <f>LOG(I4,2)</f>
        <v>-1.4854268271702415</v>
      </c>
      <c r="K5" s="3" t="s">
        <v>28</v>
      </c>
      <c r="L5">
        <f>LOG(L4,2)</f>
        <v>0</v>
      </c>
      <c r="M5">
        <f>LOG(M4,2)</f>
        <v>-0.73696559416620622</v>
      </c>
      <c r="N5">
        <f>LOG(N4,2)</f>
        <v>-1.3219280948873622</v>
      </c>
      <c r="O5">
        <f>LOG(O4,2)</f>
        <v>-1.3219280948873622</v>
      </c>
      <c r="P5">
        <f>LOG(P4,2)</f>
        <v>-0.73696559416620622</v>
      </c>
    </row>
    <row r="6" spans="1:17" ht="18" customHeight="1" x14ac:dyDescent="0.35">
      <c r="A6" s="3" t="s">
        <v>0</v>
      </c>
      <c r="B6" s="3" t="s">
        <v>1</v>
      </c>
      <c r="C6" s="3" t="s">
        <v>5</v>
      </c>
      <c r="D6" s="3" t="b">
        <v>0</v>
      </c>
      <c r="E6" s="3" t="s">
        <v>3</v>
      </c>
      <c r="G6" s="7" t="s">
        <v>29</v>
      </c>
      <c r="H6">
        <f>H4*H5</f>
        <v>-0.40977637753840185</v>
      </c>
      <c r="I6">
        <f>I4*I5</f>
        <v>-0.53050958113222912</v>
      </c>
      <c r="K6" s="3" t="s">
        <v>43</v>
      </c>
      <c r="L6">
        <f>L4*L5</f>
        <v>0</v>
      </c>
      <c r="M6">
        <f>M4*M5</f>
        <v>-0.44217935649972373</v>
      </c>
      <c r="N6">
        <f>N4*N5</f>
        <v>-0.52877123795494485</v>
      </c>
      <c r="O6">
        <f>O4*O5</f>
        <v>-0.52877123795494485</v>
      </c>
      <c r="P6">
        <f>P4*P5</f>
        <v>-0.44217935649972373</v>
      </c>
    </row>
    <row r="7" spans="1:17" x14ac:dyDescent="0.35">
      <c r="A7" s="3" t="s">
        <v>7</v>
      </c>
      <c r="B7" s="3" t="s">
        <v>6</v>
      </c>
      <c r="C7" s="3" t="s">
        <v>2</v>
      </c>
      <c r="D7" s="3" t="b">
        <v>0</v>
      </c>
      <c r="E7" s="3" t="s">
        <v>3</v>
      </c>
      <c r="G7" s="4" t="s">
        <v>30</v>
      </c>
      <c r="H7">
        <f>-1*(H6+I6)</f>
        <v>0.94028595867063092</v>
      </c>
      <c r="K7" s="3" t="s">
        <v>36</v>
      </c>
      <c r="L7">
        <v>0</v>
      </c>
      <c r="M7">
        <f>-1*(M6+N6)</f>
        <v>0.97095059445466858</v>
      </c>
      <c r="O7">
        <f>-1*(O6+P6)</f>
        <v>0.97095059445466858</v>
      </c>
    </row>
    <row r="8" spans="1:17" x14ac:dyDescent="0.35">
      <c r="A8" s="3" t="s">
        <v>7</v>
      </c>
      <c r="B8" s="3" t="s">
        <v>4</v>
      </c>
      <c r="C8" s="3" t="s">
        <v>5</v>
      </c>
      <c r="D8" s="3" t="b">
        <v>0</v>
      </c>
      <c r="E8" s="3" t="s">
        <v>3</v>
      </c>
      <c r="K8" s="3" t="s">
        <v>30</v>
      </c>
      <c r="L8">
        <f>4/14*L7+5/14*M7+5/14*O7</f>
        <v>0.69353613889619181</v>
      </c>
    </row>
    <row r="9" spans="1:17" x14ac:dyDescent="0.35">
      <c r="A9" s="3" t="s">
        <v>7</v>
      </c>
      <c r="B9" s="3" t="s">
        <v>4</v>
      </c>
      <c r="C9" s="3" t="s">
        <v>5</v>
      </c>
      <c r="D9" s="3" t="b">
        <v>1</v>
      </c>
      <c r="E9" s="3" t="s">
        <v>8</v>
      </c>
    </row>
    <row r="10" spans="1:17" x14ac:dyDescent="0.35">
      <c r="A10" s="3" t="s">
        <v>7</v>
      </c>
      <c r="B10" s="3" t="s">
        <v>6</v>
      </c>
      <c r="C10" s="3" t="s">
        <v>5</v>
      </c>
      <c r="D10" s="3" t="b">
        <v>0</v>
      </c>
      <c r="E10" s="3" t="s">
        <v>3</v>
      </c>
      <c r="L10" s="5" t="s">
        <v>37</v>
      </c>
      <c r="M10" s="5" t="s">
        <v>38</v>
      </c>
      <c r="N10" s="5" t="s">
        <v>39</v>
      </c>
      <c r="O10" s="5" t="s">
        <v>40</v>
      </c>
      <c r="P10" s="5" t="s">
        <v>41</v>
      </c>
      <c r="Q10" s="5" t="s">
        <v>42</v>
      </c>
    </row>
    <row r="11" spans="1:17" x14ac:dyDescent="0.35">
      <c r="A11" s="3" t="s">
        <v>7</v>
      </c>
      <c r="B11" s="3" t="s">
        <v>6</v>
      </c>
      <c r="C11" s="3" t="s">
        <v>2</v>
      </c>
      <c r="D11" s="3" t="b">
        <v>1</v>
      </c>
      <c r="E11" s="3" t="s">
        <v>8</v>
      </c>
      <c r="K11" s="8"/>
      <c r="L11">
        <v>2</v>
      </c>
      <c r="M11">
        <v>2</v>
      </c>
      <c r="N11">
        <v>4</v>
      </c>
      <c r="O11">
        <v>2</v>
      </c>
      <c r="P11">
        <v>3</v>
      </c>
      <c r="Q11">
        <v>1</v>
      </c>
    </row>
    <row r="12" spans="1:17" x14ac:dyDescent="0.35">
      <c r="A12" s="3" t="s">
        <v>9</v>
      </c>
      <c r="B12" s="3" t="s">
        <v>1</v>
      </c>
      <c r="C12" s="3" t="s">
        <v>2</v>
      </c>
      <c r="D12" s="3" t="b">
        <v>0</v>
      </c>
      <c r="E12" s="3" t="s">
        <v>8</v>
      </c>
      <c r="K12" s="3" t="s">
        <v>27</v>
      </c>
      <c r="L12">
        <f>2/4</f>
        <v>0.5</v>
      </c>
      <c r="M12">
        <f>2/4</f>
        <v>0.5</v>
      </c>
      <c r="N12">
        <f>4/6</f>
        <v>0.66666666666666663</v>
      </c>
      <c r="O12">
        <f>2/6</f>
        <v>0.33333333333333331</v>
      </c>
      <c r="P12">
        <f>3/4</f>
        <v>0.75</v>
      </c>
      <c r="Q12">
        <f>1/4</f>
        <v>0.25</v>
      </c>
    </row>
    <row r="13" spans="1:17" x14ac:dyDescent="0.35">
      <c r="A13" s="3" t="s">
        <v>9</v>
      </c>
      <c r="B13" s="3" t="s">
        <v>1</v>
      </c>
      <c r="C13" s="3" t="s">
        <v>2</v>
      </c>
      <c r="D13" s="3" t="b">
        <v>1</v>
      </c>
      <c r="E13" s="3" t="s">
        <v>8</v>
      </c>
      <c r="K13" s="3" t="s">
        <v>28</v>
      </c>
      <c r="L13">
        <f t="shared" ref="L13:Q13" si="0">LOG(L12,2)</f>
        <v>-1</v>
      </c>
      <c r="M13">
        <f t="shared" si="0"/>
        <v>-1</v>
      </c>
      <c r="N13">
        <f t="shared" si="0"/>
        <v>-0.5849625007211563</v>
      </c>
      <c r="O13">
        <f t="shared" si="0"/>
        <v>-1.5849625007211563</v>
      </c>
      <c r="P13">
        <f t="shared" si="0"/>
        <v>-0.41503749927884381</v>
      </c>
      <c r="Q13">
        <f t="shared" si="0"/>
        <v>-2</v>
      </c>
    </row>
    <row r="14" spans="1:17" x14ac:dyDescent="0.35">
      <c r="A14" s="3" t="s">
        <v>9</v>
      </c>
      <c r="B14" s="3" t="s">
        <v>6</v>
      </c>
      <c r="C14" s="3" t="s">
        <v>2</v>
      </c>
      <c r="D14" s="3" t="b">
        <v>0</v>
      </c>
      <c r="E14" s="3" t="s">
        <v>8</v>
      </c>
      <c r="K14" s="3" t="s">
        <v>43</v>
      </c>
      <c r="L14">
        <f t="shared" ref="L14:Q14" si="1">L12*L13</f>
        <v>-0.5</v>
      </c>
      <c r="M14">
        <f t="shared" si="1"/>
        <v>-0.5</v>
      </c>
      <c r="N14">
        <f t="shared" si="1"/>
        <v>-0.38997500048077083</v>
      </c>
      <c r="O14">
        <f t="shared" si="1"/>
        <v>-0.52832083357371873</v>
      </c>
      <c r="P14">
        <f t="shared" si="1"/>
        <v>-0.31127812445913283</v>
      </c>
      <c r="Q14">
        <f t="shared" si="1"/>
        <v>-0.5</v>
      </c>
    </row>
    <row r="15" spans="1:17" x14ac:dyDescent="0.35">
      <c r="A15" s="3" t="s">
        <v>9</v>
      </c>
      <c r="B15" s="3" t="s">
        <v>4</v>
      </c>
      <c r="C15" s="3" t="s">
        <v>5</v>
      </c>
      <c r="D15" s="3" t="b">
        <v>0</v>
      </c>
      <c r="E15" s="3" t="s">
        <v>3</v>
      </c>
      <c r="K15" s="3" t="s">
        <v>36</v>
      </c>
      <c r="L15">
        <f>-1*(L14+M14)</f>
        <v>1</v>
      </c>
      <c r="N15">
        <f>-1*(N14+O14)</f>
        <v>0.91829583405448956</v>
      </c>
      <c r="P15">
        <f>-1*(P14+Q14)</f>
        <v>0.81127812445913283</v>
      </c>
    </row>
    <row r="16" spans="1:17" x14ac:dyDescent="0.35">
      <c r="A16" s="3" t="s">
        <v>9</v>
      </c>
      <c r="B16" s="3" t="s">
        <v>6</v>
      </c>
      <c r="C16" s="3" t="s">
        <v>5</v>
      </c>
      <c r="D16" s="3" t="b">
        <v>1</v>
      </c>
      <c r="E16" s="3" t="s">
        <v>3</v>
      </c>
      <c r="K16" s="3" t="s">
        <v>30</v>
      </c>
      <c r="L16">
        <f>4/14*L15+6/14*N15+4/14*P15</f>
        <v>0.91106339301167627</v>
      </c>
    </row>
    <row r="17" spans="1:5" x14ac:dyDescent="0.35">
      <c r="A17" s="1"/>
      <c r="B17" s="1"/>
      <c r="C17" s="1"/>
      <c r="D17" s="1"/>
      <c r="E17" s="1"/>
    </row>
    <row r="18" spans="1:5" ht="43.5" x14ac:dyDescent="0.35">
      <c r="A18" s="4" t="s">
        <v>15</v>
      </c>
      <c r="B18">
        <f>H7</f>
        <v>0.94028595867063092</v>
      </c>
    </row>
    <row r="19" spans="1:5" ht="58" x14ac:dyDescent="0.35">
      <c r="A19" s="4" t="s">
        <v>16</v>
      </c>
      <c r="B19">
        <f>L8</f>
        <v>0.69353613889619181</v>
      </c>
      <c r="D19" s="4" t="s">
        <v>22</v>
      </c>
      <c r="E19">
        <f>B18-B19</f>
        <v>0.24674981977443911</v>
      </c>
    </row>
    <row r="20" spans="1:5" ht="72.5" x14ac:dyDescent="0.35">
      <c r="A20" s="4" t="s">
        <v>17</v>
      </c>
      <c r="B20">
        <f>L16</f>
        <v>0.91106339301167627</v>
      </c>
      <c r="D20" s="4" t="s">
        <v>23</v>
      </c>
      <c r="E20">
        <f>B18-B20</f>
        <v>2.9222565658954647E-2</v>
      </c>
    </row>
    <row r="21" spans="1:5" ht="58" x14ac:dyDescent="0.35">
      <c r="A21" s="4" t="s">
        <v>18</v>
      </c>
      <c r="D21" s="4" t="s">
        <v>21</v>
      </c>
    </row>
    <row r="22" spans="1:5" ht="58" x14ac:dyDescent="0.35">
      <c r="A22" s="4" t="s">
        <v>19</v>
      </c>
      <c r="D22" s="4" t="s">
        <v>20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</dc:creator>
  <cp:lastModifiedBy>Avi</cp:lastModifiedBy>
  <dcterms:created xsi:type="dcterms:W3CDTF">2018-11-26T12:48:27Z</dcterms:created>
  <dcterms:modified xsi:type="dcterms:W3CDTF">2020-04-05T13:10:04Z</dcterms:modified>
</cp:coreProperties>
</file>