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05" yWindow="-105" windowWidth="23250" windowHeight="12600"/>
  </bookViews>
  <sheets>
    <sheet name="ÜST_BİLGİ" sheetId="33" r:id="rId1"/>
    <sheet name="1" sheetId="2" r:id="rId2"/>
    <sheet name="2" sheetId="34" r:id="rId3"/>
    <sheet name="3" sheetId="35" r:id="rId4"/>
    <sheet name="4" sheetId="36" r:id="rId5"/>
    <sheet name="OZET" sheetId="31" r:id="rId6"/>
  </sheets>
  <definedNames>
    <definedName name="_xlnm.Print_Area" localSheetId="1">'1'!$A$1:$AJ$32</definedName>
    <definedName name="_xlnm.Print_Area" localSheetId="2">'2'!$A$1:$AJ$32</definedName>
    <definedName name="_xlnm.Print_Area" localSheetId="3">'3'!$A$1:$AJ$32</definedName>
    <definedName name="_xlnm.Print_Area" localSheetId="4">'4'!$A$1:$AJ$32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9" i="33" l="1"/>
  <c r="H27" i="33"/>
  <c r="AI8" i="2" l="1"/>
  <c r="F16" i="2" l="1"/>
  <c r="AI21" i="35"/>
  <c r="AH21" i="35"/>
  <c r="AG21" i="35"/>
  <c r="AF21" i="35"/>
  <c r="AI20" i="35"/>
  <c r="AH20" i="35"/>
  <c r="AG20" i="35"/>
  <c r="AF20" i="35"/>
  <c r="AI19" i="35"/>
  <c r="AH19" i="35"/>
  <c r="AG19" i="35"/>
  <c r="AF19" i="35"/>
  <c r="AI18" i="35"/>
  <c r="AH18" i="35"/>
  <c r="AG18" i="35"/>
  <c r="AF18" i="35"/>
  <c r="AI15" i="35"/>
  <c r="AH15" i="35"/>
  <c r="AG15" i="35"/>
  <c r="AF15" i="35"/>
  <c r="AI14" i="35"/>
  <c r="AH14" i="35"/>
  <c r="AG14" i="35"/>
  <c r="AF14" i="35"/>
  <c r="AI13" i="35"/>
  <c r="AH13" i="35"/>
  <c r="AG13" i="35"/>
  <c r="AF13" i="35"/>
  <c r="AI12" i="35"/>
  <c r="AH12" i="35"/>
  <c r="AG12" i="35"/>
  <c r="AF12" i="35"/>
  <c r="AI11" i="35"/>
  <c r="AH11" i="35"/>
  <c r="AG11" i="35"/>
  <c r="AF11" i="35"/>
  <c r="AI10" i="35"/>
  <c r="AH10" i="35"/>
  <c r="AG10" i="35"/>
  <c r="AF10" i="35"/>
  <c r="AI9" i="35"/>
  <c r="AH9" i="35"/>
  <c r="AG9" i="35"/>
  <c r="AF9" i="35"/>
  <c r="AI8" i="35"/>
  <c r="AH8" i="35"/>
  <c r="AG8" i="35"/>
  <c r="AF8" i="35"/>
  <c r="AI21" i="34"/>
  <c r="AH21" i="34"/>
  <c r="AG21" i="34"/>
  <c r="AF21" i="34"/>
  <c r="AI20" i="34"/>
  <c r="AH20" i="34"/>
  <c r="AG20" i="34"/>
  <c r="AF20" i="34"/>
  <c r="AI19" i="34"/>
  <c r="AH19" i="34"/>
  <c r="AG19" i="34"/>
  <c r="AF19" i="34"/>
  <c r="AI18" i="34"/>
  <c r="AH18" i="34"/>
  <c r="AG18" i="34"/>
  <c r="AF18" i="34"/>
  <c r="AI15" i="34"/>
  <c r="AH15" i="34"/>
  <c r="AG15" i="34"/>
  <c r="AF15" i="34"/>
  <c r="AI14" i="34"/>
  <c r="AH14" i="34"/>
  <c r="AG14" i="34"/>
  <c r="AF14" i="34"/>
  <c r="AI13" i="34"/>
  <c r="AH13" i="34"/>
  <c r="AG13" i="34"/>
  <c r="AF13" i="34"/>
  <c r="AI12" i="34"/>
  <c r="AH12" i="34"/>
  <c r="AG12" i="34"/>
  <c r="AF12" i="34"/>
  <c r="AI11" i="34"/>
  <c r="AH11" i="34"/>
  <c r="AG11" i="34"/>
  <c r="AF11" i="34"/>
  <c r="AI10" i="34"/>
  <c r="AH10" i="34"/>
  <c r="AG10" i="34"/>
  <c r="AF10" i="34"/>
  <c r="AI9" i="34"/>
  <c r="AH9" i="34"/>
  <c r="AG9" i="34"/>
  <c r="AF9" i="34"/>
  <c r="AI8" i="34"/>
  <c r="AH8" i="34"/>
  <c r="AG8" i="34"/>
  <c r="AF8" i="34"/>
  <c r="AI15" i="2"/>
  <c r="AH15" i="2"/>
  <c r="AG15" i="2"/>
  <c r="AF15" i="2"/>
  <c r="AI14" i="2"/>
  <c r="AH14" i="2"/>
  <c r="AG14" i="2"/>
  <c r="AF14" i="2"/>
  <c r="AI13" i="2"/>
  <c r="AH13" i="2"/>
  <c r="AG13" i="2"/>
  <c r="AF13" i="2"/>
  <c r="AI12" i="2"/>
  <c r="AH12" i="2"/>
  <c r="AG12" i="2"/>
  <c r="AF12" i="2"/>
  <c r="AI11" i="2"/>
  <c r="AH11" i="2"/>
  <c r="AG11" i="2"/>
  <c r="AF11" i="2"/>
  <c r="AI10" i="2"/>
  <c r="AH10" i="2"/>
  <c r="AG10" i="2"/>
  <c r="AF10" i="2"/>
  <c r="AI9" i="2"/>
  <c r="AH9" i="2"/>
  <c r="AG9" i="2"/>
  <c r="AF9" i="2"/>
  <c r="AH8" i="2"/>
  <c r="AG8" i="2"/>
  <c r="AF8" i="2"/>
  <c r="AI21" i="2"/>
  <c r="AH21" i="2"/>
  <c r="AG21" i="2"/>
  <c r="AF21" i="2"/>
  <c r="AI20" i="2"/>
  <c r="AH20" i="2"/>
  <c r="AG20" i="2"/>
  <c r="AF20" i="2"/>
  <c r="AI19" i="2"/>
  <c r="AH19" i="2"/>
  <c r="AG19" i="2"/>
  <c r="AF19" i="2"/>
  <c r="AI18" i="2"/>
  <c r="AH18" i="2"/>
  <c r="AG18" i="2"/>
  <c r="AF18" i="2"/>
  <c r="AZ2" i="2"/>
  <c r="C25" i="35" s="1"/>
  <c r="C26" i="35" s="1"/>
  <c r="C27" i="35" s="1"/>
  <c r="C28" i="35" s="1"/>
  <c r="C29" i="35" s="1"/>
  <c r="C30" i="35" s="1"/>
  <c r="C31" i="35" s="1"/>
  <c r="AE3" i="34"/>
  <c r="BN3" i="34" s="1"/>
  <c r="BN2" i="35"/>
  <c r="AE3" i="35"/>
  <c r="BN3" i="35" s="1"/>
  <c r="AF25" i="2"/>
  <c r="AF26" i="2"/>
  <c r="AF24" i="2"/>
  <c r="AG24" i="2"/>
  <c r="AG24" i="34"/>
  <c r="AF26" i="35"/>
  <c r="AG26" i="35"/>
  <c r="AH26" i="35"/>
  <c r="AI26" i="35"/>
  <c r="AF27" i="35"/>
  <c r="AG27" i="35"/>
  <c r="AH27" i="35"/>
  <c r="AI27" i="35"/>
  <c r="AF28" i="35"/>
  <c r="AG28" i="35"/>
  <c r="AH28" i="35"/>
  <c r="AI28" i="35"/>
  <c r="AF29" i="35"/>
  <c r="AG29" i="35"/>
  <c r="AH29" i="35"/>
  <c r="AI29" i="35"/>
  <c r="AF30" i="35"/>
  <c r="AG30" i="35"/>
  <c r="AH30" i="35"/>
  <c r="AI30" i="35"/>
  <c r="AF31" i="35"/>
  <c r="AG31" i="35"/>
  <c r="AH31" i="35"/>
  <c r="AI31" i="35"/>
  <c r="AI25" i="35"/>
  <c r="AH25" i="35"/>
  <c r="AG25" i="35"/>
  <c r="AF25" i="35"/>
  <c r="AI24" i="35"/>
  <c r="AH24" i="35"/>
  <c r="AG24" i="35"/>
  <c r="AF24" i="35"/>
  <c r="AF26" i="34"/>
  <c r="AG26" i="34"/>
  <c r="AH26" i="34"/>
  <c r="AI26" i="34"/>
  <c r="AF27" i="34"/>
  <c r="AG27" i="34"/>
  <c r="AH27" i="34"/>
  <c r="AI27" i="34"/>
  <c r="AF28" i="34"/>
  <c r="AG28" i="34"/>
  <c r="AH28" i="34"/>
  <c r="AI28" i="34"/>
  <c r="AF29" i="34"/>
  <c r="AG29" i="34"/>
  <c r="AH29" i="34"/>
  <c r="AI29" i="34"/>
  <c r="AF30" i="34"/>
  <c r="AG30" i="34"/>
  <c r="AH30" i="34"/>
  <c r="AI30" i="34"/>
  <c r="AF31" i="34"/>
  <c r="AG31" i="34"/>
  <c r="AH31" i="34"/>
  <c r="AI31" i="34"/>
  <c r="AI25" i="34"/>
  <c r="AH25" i="34"/>
  <c r="AG25" i="34"/>
  <c r="AF25" i="34"/>
  <c r="AI24" i="34"/>
  <c r="AH24" i="34"/>
  <c r="AF24" i="34"/>
  <c r="AG26" i="2"/>
  <c r="AH26" i="2"/>
  <c r="AI26" i="2"/>
  <c r="AF27" i="2"/>
  <c r="AG27" i="2"/>
  <c r="AH27" i="2"/>
  <c r="AI27" i="2"/>
  <c r="AF28" i="2"/>
  <c r="AG28" i="2"/>
  <c r="AH28" i="2"/>
  <c r="AI28" i="2"/>
  <c r="AF29" i="2"/>
  <c r="AG29" i="2"/>
  <c r="AH29" i="2"/>
  <c r="AI29" i="2"/>
  <c r="AF30" i="2"/>
  <c r="AG30" i="2"/>
  <c r="AH30" i="2"/>
  <c r="AI30" i="2"/>
  <c r="AF31" i="2"/>
  <c r="AG31" i="2"/>
  <c r="AH31" i="2"/>
  <c r="AI31" i="2"/>
  <c r="AI25" i="2"/>
  <c r="AH25" i="2"/>
  <c r="AG25" i="2"/>
  <c r="AI24" i="2"/>
  <c r="AH24" i="2"/>
  <c r="BP38" i="36"/>
  <c r="BO38" i="36"/>
  <c r="BN38" i="36"/>
  <c r="BM38" i="36"/>
  <c r="BL38" i="36"/>
  <c r="BK38" i="36"/>
  <c r="BJ38" i="36"/>
  <c r="BI38" i="36"/>
  <c r="BD38" i="36"/>
  <c r="BC38" i="36"/>
  <c r="BB38" i="36"/>
  <c r="BA38" i="36"/>
  <c r="AV38" i="36"/>
  <c r="AU38" i="36"/>
  <c r="AT38" i="36"/>
  <c r="AS38" i="36"/>
  <c r="AR38" i="36"/>
  <c r="AQ38" i="36"/>
  <c r="AP38" i="36"/>
  <c r="AO38" i="36"/>
  <c r="BP37" i="36"/>
  <c r="BO37" i="36"/>
  <c r="BN37" i="36"/>
  <c r="BM37" i="36"/>
  <c r="BL37" i="36"/>
  <c r="BK37" i="36"/>
  <c r="BJ37" i="36"/>
  <c r="BI37" i="36"/>
  <c r="BD37" i="36"/>
  <c r="BC37" i="36"/>
  <c r="BB37" i="36"/>
  <c r="BA37" i="36"/>
  <c r="AV37" i="36"/>
  <c r="AU37" i="36"/>
  <c r="AT37" i="36"/>
  <c r="AS37" i="36"/>
  <c r="AR37" i="36"/>
  <c r="AQ37" i="36"/>
  <c r="AP37" i="36"/>
  <c r="AO37" i="36"/>
  <c r="BP36" i="36"/>
  <c r="BO36" i="36"/>
  <c r="BN36" i="36"/>
  <c r="BM36" i="36"/>
  <c r="BL36" i="36"/>
  <c r="BK36" i="36"/>
  <c r="BJ36" i="36"/>
  <c r="BI36" i="36"/>
  <c r="BD36" i="36"/>
  <c r="BC36" i="36"/>
  <c r="BB36" i="36"/>
  <c r="BA36" i="36"/>
  <c r="AV36" i="36"/>
  <c r="AU36" i="36"/>
  <c r="AT36" i="36"/>
  <c r="AS36" i="36"/>
  <c r="AR36" i="36"/>
  <c r="AQ36" i="36"/>
  <c r="AP36" i="36"/>
  <c r="AO36" i="36"/>
  <c r="BP35" i="36"/>
  <c r="BO35" i="36"/>
  <c r="BN35" i="36"/>
  <c r="BM35" i="36"/>
  <c r="BL35" i="36"/>
  <c r="BK35" i="36"/>
  <c r="BJ35" i="36"/>
  <c r="BI35" i="36"/>
  <c r="BD35" i="36"/>
  <c r="BC35" i="36"/>
  <c r="BB35" i="36"/>
  <c r="BA35" i="36"/>
  <c r="AV35" i="36"/>
  <c r="AU35" i="36"/>
  <c r="AT35" i="36"/>
  <c r="AS35" i="36"/>
  <c r="AR35" i="36"/>
  <c r="AQ35" i="36"/>
  <c r="AP35" i="36"/>
  <c r="AO35" i="36"/>
  <c r="BP34" i="36"/>
  <c r="BO34" i="36"/>
  <c r="BN34" i="36"/>
  <c r="BM34" i="36"/>
  <c r="BL34" i="36"/>
  <c r="BK34" i="36"/>
  <c r="BJ34" i="36"/>
  <c r="BI34" i="36"/>
  <c r="BD34" i="36"/>
  <c r="BC34" i="36"/>
  <c r="BB34" i="36"/>
  <c r="BA34" i="36"/>
  <c r="AV34" i="36"/>
  <c r="AU34" i="36"/>
  <c r="AT34" i="36"/>
  <c r="AS34" i="36"/>
  <c r="AR34" i="36"/>
  <c r="AQ34" i="36"/>
  <c r="AP34" i="36"/>
  <c r="AO34" i="36"/>
  <c r="BP33" i="36"/>
  <c r="BO33" i="36"/>
  <c r="BN33" i="36"/>
  <c r="BM33" i="36"/>
  <c r="BL33" i="36"/>
  <c r="BK33" i="36"/>
  <c r="BJ33" i="36"/>
  <c r="BI33" i="36"/>
  <c r="BD33" i="36"/>
  <c r="BC33" i="36"/>
  <c r="BB33" i="36"/>
  <c r="BA33" i="36"/>
  <c r="AV33" i="36"/>
  <c r="AU33" i="36"/>
  <c r="AT33" i="36"/>
  <c r="AS33" i="36"/>
  <c r="AR33" i="36"/>
  <c r="AQ33" i="36"/>
  <c r="AP33" i="36"/>
  <c r="AO33" i="36"/>
  <c r="BP32" i="36"/>
  <c r="BO32" i="36"/>
  <c r="BN32" i="36"/>
  <c r="BM32" i="36"/>
  <c r="BL32" i="36"/>
  <c r="BK32" i="36"/>
  <c r="BJ32" i="36"/>
  <c r="BI32" i="36"/>
  <c r="BD32" i="36"/>
  <c r="BC32" i="36"/>
  <c r="BB32" i="36"/>
  <c r="BA32" i="36"/>
  <c r="AV32" i="36"/>
  <c r="AU32" i="36"/>
  <c r="AT32" i="36"/>
  <c r="AS32" i="36"/>
  <c r="AR32" i="36"/>
  <c r="AQ32" i="36"/>
  <c r="AP32" i="36"/>
  <c r="AO32" i="36"/>
  <c r="AE32" i="36"/>
  <c r="AD32" i="36"/>
  <c r="AC32" i="36"/>
  <c r="AB32" i="36"/>
  <c r="AA32" i="36"/>
  <c r="Z32" i="36"/>
  <c r="Y32" i="36"/>
  <c r="X32" i="36"/>
  <c r="W32" i="36"/>
  <c r="V32" i="36"/>
  <c r="U32" i="36"/>
  <c r="T32" i="36"/>
  <c r="S32" i="36"/>
  <c r="R32" i="36"/>
  <c r="Q32" i="36"/>
  <c r="P32" i="36"/>
  <c r="O32" i="36"/>
  <c r="N32" i="36"/>
  <c r="M32" i="36"/>
  <c r="L32" i="36"/>
  <c r="K32" i="36"/>
  <c r="J32" i="36"/>
  <c r="I32" i="36"/>
  <c r="H32" i="36"/>
  <c r="G32" i="36"/>
  <c r="F32" i="36"/>
  <c r="E32" i="36"/>
  <c r="D32" i="36"/>
  <c r="AI31" i="36"/>
  <c r="AH31" i="36"/>
  <c r="AG31" i="36"/>
  <c r="AF31" i="36"/>
  <c r="BP30" i="36"/>
  <c r="BO30" i="36"/>
  <c r="BN30" i="36"/>
  <c r="BM30" i="36"/>
  <c r="BL30" i="36"/>
  <c r="BK30" i="36"/>
  <c r="BJ30" i="36"/>
  <c r="BI30" i="36"/>
  <c r="BD30" i="36"/>
  <c r="BC30" i="36"/>
  <c r="BB30" i="36"/>
  <c r="BA30" i="36"/>
  <c r="AV30" i="36"/>
  <c r="AU30" i="36"/>
  <c r="AT30" i="36"/>
  <c r="AS30" i="36"/>
  <c r="AR30" i="36"/>
  <c r="AQ30" i="36"/>
  <c r="AP30" i="36"/>
  <c r="AO30" i="36"/>
  <c r="AI30" i="36"/>
  <c r="AH30" i="36"/>
  <c r="AG30" i="36"/>
  <c r="AF30" i="36"/>
  <c r="BP29" i="36"/>
  <c r="BO29" i="36"/>
  <c r="BN29" i="36"/>
  <c r="BM29" i="36"/>
  <c r="BL29" i="36"/>
  <c r="BK29" i="36"/>
  <c r="BJ29" i="36"/>
  <c r="BI29" i="36"/>
  <c r="BD29" i="36"/>
  <c r="BC29" i="36"/>
  <c r="BB29" i="36"/>
  <c r="BA29" i="36"/>
  <c r="AV29" i="36"/>
  <c r="AU29" i="36"/>
  <c r="AT29" i="36"/>
  <c r="AS29" i="36"/>
  <c r="AR29" i="36"/>
  <c r="AQ29" i="36"/>
  <c r="AP29" i="36"/>
  <c r="AO29" i="36"/>
  <c r="AI29" i="36"/>
  <c r="AH29" i="36"/>
  <c r="AG29" i="36"/>
  <c r="AF29" i="36"/>
  <c r="BP28" i="36"/>
  <c r="BO28" i="36"/>
  <c r="BN28" i="36"/>
  <c r="BM28" i="36"/>
  <c r="BL28" i="36"/>
  <c r="BK28" i="36"/>
  <c r="BJ28" i="36"/>
  <c r="BI28" i="36"/>
  <c r="BD28" i="36"/>
  <c r="BC28" i="36"/>
  <c r="BB28" i="36"/>
  <c r="BA28" i="36"/>
  <c r="AV28" i="36"/>
  <c r="AU28" i="36"/>
  <c r="AT28" i="36"/>
  <c r="AS28" i="36"/>
  <c r="AR28" i="36"/>
  <c r="AQ28" i="36"/>
  <c r="AP28" i="36"/>
  <c r="AO28" i="36"/>
  <c r="AI28" i="36"/>
  <c r="AH28" i="36"/>
  <c r="AG28" i="36"/>
  <c r="AF28" i="36"/>
  <c r="BP27" i="36"/>
  <c r="BO27" i="36"/>
  <c r="BN27" i="36"/>
  <c r="BM27" i="36"/>
  <c r="BL27" i="36"/>
  <c r="BK27" i="36"/>
  <c r="BJ27" i="36"/>
  <c r="BI27" i="36"/>
  <c r="BD27" i="36"/>
  <c r="BC27" i="36"/>
  <c r="BB27" i="36"/>
  <c r="BA27" i="36"/>
  <c r="AV27" i="36"/>
  <c r="AU27" i="36"/>
  <c r="AT27" i="36"/>
  <c r="AS27" i="36"/>
  <c r="AR27" i="36"/>
  <c r="AQ27" i="36"/>
  <c r="AP27" i="36"/>
  <c r="AO27" i="36"/>
  <c r="AI27" i="36"/>
  <c r="AH27" i="36"/>
  <c r="AG27" i="36"/>
  <c r="AF27" i="36"/>
  <c r="BP26" i="36"/>
  <c r="BO26" i="36"/>
  <c r="BN26" i="36"/>
  <c r="BM26" i="36"/>
  <c r="BL26" i="36"/>
  <c r="BK26" i="36"/>
  <c r="BJ26" i="36"/>
  <c r="BI26" i="36"/>
  <c r="BD26" i="36"/>
  <c r="BC26" i="36"/>
  <c r="BB26" i="36"/>
  <c r="BA26" i="36"/>
  <c r="AV26" i="36"/>
  <c r="AU26" i="36"/>
  <c r="AT26" i="36"/>
  <c r="AS26" i="36"/>
  <c r="AR26" i="36"/>
  <c r="AQ26" i="36"/>
  <c r="AP26" i="36"/>
  <c r="AO26" i="36"/>
  <c r="AI26" i="36"/>
  <c r="AH26" i="36"/>
  <c r="AG26" i="36"/>
  <c r="AF26" i="36"/>
  <c r="BP25" i="36"/>
  <c r="BO25" i="36"/>
  <c r="BN25" i="36"/>
  <c r="BM25" i="36"/>
  <c r="BL25" i="36"/>
  <c r="BK25" i="36"/>
  <c r="BJ25" i="36"/>
  <c r="BI25" i="36"/>
  <c r="BD25" i="36"/>
  <c r="BC25" i="36"/>
  <c r="BB25" i="36"/>
  <c r="BA25" i="36"/>
  <c r="AV25" i="36"/>
  <c r="AU25" i="36"/>
  <c r="AT25" i="36"/>
  <c r="AS25" i="36"/>
  <c r="AR25" i="36"/>
  <c r="AQ25" i="36"/>
  <c r="AP25" i="36"/>
  <c r="AO25" i="36"/>
  <c r="AI25" i="36"/>
  <c r="AH25" i="36"/>
  <c r="AG25" i="36"/>
  <c r="AF25" i="36"/>
  <c r="BP24" i="36"/>
  <c r="BO24" i="36"/>
  <c r="BN24" i="36"/>
  <c r="BM24" i="36"/>
  <c r="BL24" i="36"/>
  <c r="BK24" i="36"/>
  <c r="BJ24" i="36"/>
  <c r="BI24" i="36"/>
  <c r="BD24" i="36"/>
  <c r="BC24" i="36"/>
  <c r="BB24" i="36"/>
  <c r="BA24" i="36"/>
  <c r="AV24" i="36"/>
  <c r="AU24" i="36"/>
  <c r="AT24" i="36"/>
  <c r="AS24" i="36"/>
  <c r="AR24" i="36"/>
  <c r="AQ24" i="36"/>
  <c r="AP24" i="36"/>
  <c r="AO24" i="36"/>
  <c r="AI24" i="36"/>
  <c r="AH24" i="36"/>
  <c r="AG24" i="36"/>
  <c r="AF24" i="36"/>
  <c r="BP22" i="36"/>
  <c r="BO22" i="36"/>
  <c r="BN22" i="36"/>
  <c r="BM22" i="36"/>
  <c r="BL22" i="36"/>
  <c r="BK22" i="36"/>
  <c r="BJ22" i="36"/>
  <c r="BI22" i="36"/>
  <c r="BD22" i="36"/>
  <c r="BC22" i="36"/>
  <c r="BB22" i="36"/>
  <c r="BA22" i="36"/>
  <c r="AV22" i="36"/>
  <c r="AU22" i="36"/>
  <c r="AT22" i="36"/>
  <c r="AS22" i="36"/>
  <c r="AR22" i="36"/>
  <c r="AQ22" i="36"/>
  <c r="AP22" i="36"/>
  <c r="AO22" i="36"/>
  <c r="AE22" i="36"/>
  <c r="AD22" i="36"/>
  <c r="AC22" i="36"/>
  <c r="AB22" i="36"/>
  <c r="AA22" i="36"/>
  <c r="Z22" i="36"/>
  <c r="Y22" i="36"/>
  <c r="X22" i="36"/>
  <c r="W22" i="36"/>
  <c r="V22" i="36"/>
  <c r="U22" i="36"/>
  <c r="T22" i="36"/>
  <c r="S22" i="36"/>
  <c r="R22" i="36"/>
  <c r="Q22" i="36"/>
  <c r="P22" i="36"/>
  <c r="O22" i="36"/>
  <c r="N22" i="36"/>
  <c r="M22" i="36"/>
  <c r="L22" i="36"/>
  <c r="K22" i="36"/>
  <c r="J22" i="36"/>
  <c r="I22" i="36"/>
  <c r="H22" i="36"/>
  <c r="G22" i="36"/>
  <c r="F22" i="36"/>
  <c r="E22" i="36"/>
  <c r="D22" i="36"/>
  <c r="BP21" i="36"/>
  <c r="BO21" i="36"/>
  <c r="BN21" i="36"/>
  <c r="BM21" i="36"/>
  <c r="BL21" i="36"/>
  <c r="BK21" i="36"/>
  <c r="BJ21" i="36"/>
  <c r="BI21" i="36"/>
  <c r="BD21" i="36"/>
  <c r="BC21" i="36"/>
  <c r="BB21" i="36"/>
  <c r="BA21" i="36"/>
  <c r="AV21" i="36"/>
  <c r="AU21" i="36"/>
  <c r="AT21" i="36"/>
  <c r="AS21" i="36"/>
  <c r="AR21" i="36"/>
  <c r="AQ21" i="36"/>
  <c r="AP21" i="36"/>
  <c r="AO21" i="36"/>
  <c r="AI21" i="36"/>
  <c r="AH21" i="36"/>
  <c r="AG21" i="36"/>
  <c r="AF21" i="36"/>
  <c r="BP20" i="36"/>
  <c r="BO20" i="36"/>
  <c r="BN20" i="36"/>
  <c r="BM20" i="36"/>
  <c r="BL20" i="36"/>
  <c r="BK20" i="36"/>
  <c r="BJ20" i="36"/>
  <c r="BI20" i="36"/>
  <c r="BD20" i="36"/>
  <c r="BC20" i="36"/>
  <c r="BB20" i="36"/>
  <c r="BA20" i="36"/>
  <c r="AV20" i="36"/>
  <c r="AU20" i="36"/>
  <c r="AT20" i="36"/>
  <c r="AS20" i="36"/>
  <c r="AR20" i="36"/>
  <c r="AQ20" i="36"/>
  <c r="AP20" i="36"/>
  <c r="AO20" i="36"/>
  <c r="AI20" i="36"/>
  <c r="AH20" i="36"/>
  <c r="AG20" i="36"/>
  <c r="AF20" i="36"/>
  <c r="BP19" i="36"/>
  <c r="BO19" i="36"/>
  <c r="BN19" i="36"/>
  <c r="BM19" i="36"/>
  <c r="BL19" i="36"/>
  <c r="BK19" i="36"/>
  <c r="BJ19" i="36"/>
  <c r="BI19" i="36"/>
  <c r="BD19" i="36"/>
  <c r="BC19" i="36"/>
  <c r="BB19" i="36"/>
  <c r="BA19" i="36"/>
  <c r="AV19" i="36"/>
  <c r="AU19" i="36"/>
  <c r="AT19" i="36"/>
  <c r="AS19" i="36"/>
  <c r="AR19" i="36"/>
  <c r="AQ19" i="36"/>
  <c r="AP19" i="36"/>
  <c r="AO19" i="36"/>
  <c r="AI19" i="36"/>
  <c r="AH19" i="36"/>
  <c r="AG19" i="36"/>
  <c r="AF19" i="36"/>
  <c r="BP18" i="36"/>
  <c r="BO18" i="36"/>
  <c r="BN18" i="36"/>
  <c r="BM18" i="36"/>
  <c r="BL18" i="36"/>
  <c r="BK18" i="36"/>
  <c r="BJ18" i="36"/>
  <c r="BI18" i="36"/>
  <c r="BD18" i="36"/>
  <c r="BC18" i="36"/>
  <c r="BB18" i="36"/>
  <c r="BA18" i="36"/>
  <c r="AV18" i="36"/>
  <c r="AU18" i="36"/>
  <c r="AT18" i="36"/>
  <c r="AS18" i="36"/>
  <c r="AR18" i="36"/>
  <c r="AQ18" i="36"/>
  <c r="AP18" i="36"/>
  <c r="AO18" i="36"/>
  <c r="AI18" i="36"/>
  <c r="AH18" i="36"/>
  <c r="AG18" i="36"/>
  <c r="AF18" i="36"/>
  <c r="BP17" i="36"/>
  <c r="BO17" i="36"/>
  <c r="BN17" i="36"/>
  <c r="BM17" i="36"/>
  <c r="BL17" i="36"/>
  <c r="BK17" i="36"/>
  <c r="BJ17" i="36"/>
  <c r="BI17" i="36"/>
  <c r="BD17" i="36"/>
  <c r="BC17" i="36"/>
  <c r="BB17" i="36"/>
  <c r="BA17" i="36"/>
  <c r="AV17" i="36"/>
  <c r="AU17" i="36"/>
  <c r="AT17" i="36"/>
  <c r="AS17" i="36"/>
  <c r="AR17" i="36"/>
  <c r="AQ17" i="36"/>
  <c r="AP17" i="36"/>
  <c r="AO17" i="36"/>
  <c r="BP16" i="36"/>
  <c r="BO16" i="36"/>
  <c r="BN16" i="36"/>
  <c r="BM16" i="36"/>
  <c r="BL16" i="36"/>
  <c r="BK16" i="36"/>
  <c r="BJ16" i="36"/>
  <c r="BI16" i="36"/>
  <c r="BD16" i="36"/>
  <c r="BC16" i="36"/>
  <c r="BB16" i="36"/>
  <c r="BA16" i="36"/>
  <c r="AV16" i="36"/>
  <c r="AU16" i="36"/>
  <c r="AT16" i="36"/>
  <c r="AS16" i="36"/>
  <c r="AR16" i="36"/>
  <c r="AQ16" i="36"/>
  <c r="AP16" i="36"/>
  <c r="AO16" i="36"/>
  <c r="AE16" i="36"/>
  <c r="AD16" i="36"/>
  <c r="AC16" i="36"/>
  <c r="AB16" i="36"/>
  <c r="AA16" i="36"/>
  <c r="Z16" i="36"/>
  <c r="Y16" i="36"/>
  <c r="X16" i="36"/>
  <c r="W16" i="36"/>
  <c r="V16" i="36"/>
  <c r="U16" i="36"/>
  <c r="T16" i="36"/>
  <c r="S16" i="36"/>
  <c r="R16" i="36"/>
  <c r="Q16" i="36"/>
  <c r="P16" i="36"/>
  <c r="O16" i="36"/>
  <c r="N16" i="36"/>
  <c r="M16" i="36"/>
  <c r="L16" i="36"/>
  <c r="K16" i="36"/>
  <c r="J16" i="36"/>
  <c r="I16" i="36"/>
  <c r="H16" i="36"/>
  <c r="G16" i="36"/>
  <c r="F16" i="36"/>
  <c r="E16" i="36"/>
  <c r="D16" i="36"/>
  <c r="AI15" i="36"/>
  <c r="AH15" i="36"/>
  <c r="AG15" i="36"/>
  <c r="AF15" i="36"/>
  <c r="BP14" i="36"/>
  <c r="BO14" i="36"/>
  <c r="BN14" i="36"/>
  <c r="BM14" i="36"/>
  <c r="BL14" i="36"/>
  <c r="BK14" i="36"/>
  <c r="BJ14" i="36"/>
  <c r="BI14" i="36"/>
  <c r="BH14" i="36"/>
  <c r="BH38" i="36" s="1"/>
  <c r="BD14" i="36"/>
  <c r="BC14" i="36"/>
  <c r="BB14" i="36"/>
  <c r="BA14" i="36"/>
  <c r="BA46" i="36" s="1"/>
  <c r="AZ14" i="36"/>
  <c r="AZ22" i="36" s="1"/>
  <c r="AZ46" i="36" s="1"/>
  <c r="AV14" i="36"/>
  <c r="AV46" i="36" s="1"/>
  <c r="AU14" i="36"/>
  <c r="AT14" i="36"/>
  <c r="AS14" i="36"/>
  <c r="AR14" i="36"/>
  <c r="AQ14" i="36"/>
  <c r="AP14" i="36"/>
  <c r="AO14" i="36"/>
  <c r="AN14" i="36"/>
  <c r="AN38" i="36"/>
  <c r="AI14" i="36"/>
  <c r="AH14" i="36"/>
  <c r="AG14" i="36"/>
  <c r="AF14" i="36"/>
  <c r="BP13" i="36"/>
  <c r="BO13" i="36"/>
  <c r="BN13" i="36"/>
  <c r="BM13" i="36"/>
  <c r="BL13" i="36"/>
  <c r="BL45" i="36" s="1"/>
  <c r="BK13" i="36"/>
  <c r="BJ13" i="36"/>
  <c r="BI13" i="36"/>
  <c r="BH13" i="36"/>
  <c r="BH37" i="36" s="1"/>
  <c r="BD13" i="36"/>
  <c r="BD45" i="36" s="1"/>
  <c r="BC13" i="36"/>
  <c r="BB13" i="36"/>
  <c r="BA13" i="36"/>
  <c r="AZ13" i="36"/>
  <c r="AZ37" i="36" s="1"/>
  <c r="AV13" i="36"/>
  <c r="AU13" i="36"/>
  <c r="AT13" i="36"/>
  <c r="AS13" i="36"/>
  <c r="AR13" i="36"/>
  <c r="AQ13" i="36"/>
  <c r="AP13" i="36"/>
  <c r="AO13" i="36"/>
  <c r="AN13" i="36"/>
  <c r="AN37" i="36" s="1"/>
  <c r="AI13" i="36"/>
  <c r="AH13" i="36"/>
  <c r="AG13" i="36"/>
  <c r="AF13" i="36"/>
  <c r="BP12" i="36"/>
  <c r="BO12" i="36"/>
  <c r="BN12" i="36"/>
  <c r="BM12" i="36"/>
  <c r="BL12" i="36"/>
  <c r="BL44" i="36" s="1"/>
  <c r="BK12" i="36"/>
  <c r="BJ12" i="36"/>
  <c r="BI12" i="36"/>
  <c r="BH12" i="36"/>
  <c r="BH36" i="36" s="1"/>
  <c r="BD12" i="36"/>
  <c r="BD44" i="36" s="1"/>
  <c r="BC12" i="36"/>
  <c r="BB12" i="36"/>
  <c r="BA12" i="36"/>
  <c r="AZ12" i="36"/>
  <c r="AZ20" i="36" s="1"/>
  <c r="AZ44" i="36" s="1"/>
  <c r="AV12" i="36"/>
  <c r="AU12" i="36"/>
  <c r="AT12" i="36"/>
  <c r="AS12" i="36"/>
  <c r="AR12" i="36"/>
  <c r="AR44" i="36" s="1"/>
  <c r="AQ12" i="36"/>
  <c r="AP12" i="36"/>
  <c r="AO12" i="36"/>
  <c r="AN12" i="36"/>
  <c r="AN36" i="36"/>
  <c r="AI12" i="36"/>
  <c r="AH12" i="36"/>
  <c r="AG12" i="36"/>
  <c r="AF12" i="36"/>
  <c r="BP11" i="36"/>
  <c r="BP43" i="36" s="1"/>
  <c r="BO11" i="36"/>
  <c r="BN11" i="36"/>
  <c r="BM11" i="36"/>
  <c r="BL11" i="36"/>
  <c r="BK11" i="36"/>
  <c r="BJ11" i="36"/>
  <c r="BI11" i="36"/>
  <c r="BH11" i="36"/>
  <c r="BH19" i="36" s="1"/>
  <c r="BH43" i="36" s="1"/>
  <c r="BD11" i="36"/>
  <c r="BD43" i="36" s="1"/>
  <c r="BC11" i="36"/>
  <c r="BB11" i="36"/>
  <c r="BA11" i="36"/>
  <c r="BA43" i="36" s="1"/>
  <c r="AZ11" i="36"/>
  <c r="AZ35" i="36" s="1"/>
  <c r="AV11" i="36"/>
  <c r="AU11" i="36"/>
  <c r="AT11" i="36"/>
  <c r="AS11" i="36"/>
  <c r="AR11" i="36"/>
  <c r="AQ11" i="36"/>
  <c r="AP11" i="36"/>
  <c r="AO11" i="36"/>
  <c r="AN11" i="36"/>
  <c r="AN27" i="36" s="1"/>
  <c r="AI11" i="36"/>
  <c r="AH11" i="36"/>
  <c r="AG11" i="36"/>
  <c r="AF11" i="36"/>
  <c r="BP10" i="36"/>
  <c r="BO10" i="36"/>
  <c r="BN10" i="36"/>
  <c r="BM10" i="36"/>
  <c r="BL10" i="36"/>
  <c r="BL42" i="36" s="1"/>
  <c r="BK10" i="36"/>
  <c r="BJ10" i="36"/>
  <c r="BI10" i="36"/>
  <c r="BH10" i="36"/>
  <c r="BH34" i="36" s="1"/>
  <c r="BD10" i="36"/>
  <c r="BD42" i="36" s="1"/>
  <c r="BC10" i="36"/>
  <c r="BB10" i="36"/>
  <c r="BA10" i="36"/>
  <c r="AZ10" i="36"/>
  <c r="AV10" i="36"/>
  <c r="AU10" i="36"/>
  <c r="AT10" i="36"/>
  <c r="AS10" i="36"/>
  <c r="AR10" i="36"/>
  <c r="AQ10" i="36"/>
  <c r="AP10" i="36"/>
  <c r="AO10" i="36"/>
  <c r="AN10" i="36"/>
  <c r="AN18" i="36" s="1"/>
  <c r="AN42" i="36" s="1"/>
  <c r="AI10" i="36"/>
  <c r="AH10" i="36"/>
  <c r="AG10" i="36"/>
  <c r="AF10" i="36"/>
  <c r="BP9" i="36"/>
  <c r="BO9" i="36"/>
  <c r="BN9" i="36"/>
  <c r="BM9" i="36"/>
  <c r="BL9" i="36"/>
  <c r="BK9" i="36"/>
  <c r="BJ9" i="36"/>
  <c r="BI9" i="36"/>
  <c r="BH9" i="36"/>
  <c r="BD9" i="36"/>
  <c r="BD41" i="36" s="1"/>
  <c r="BC9" i="36"/>
  <c r="BB9" i="36"/>
  <c r="BA9" i="36"/>
  <c r="AZ9" i="36"/>
  <c r="AZ33" i="36" s="1"/>
  <c r="AV9" i="36"/>
  <c r="AU9" i="36"/>
  <c r="AT9" i="36"/>
  <c r="AS9" i="36"/>
  <c r="AR9" i="36"/>
  <c r="AQ9" i="36"/>
  <c r="AP9" i="36"/>
  <c r="AO9" i="36"/>
  <c r="AN9" i="36"/>
  <c r="AN33" i="36" s="1"/>
  <c r="AI9" i="36"/>
  <c r="AH9" i="36"/>
  <c r="AG9" i="36"/>
  <c r="AF9" i="36"/>
  <c r="BP8" i="36"/>
  <c r="BO8" i="36"/>
  <c r="BN8" i="36"/>
  <c r="BM8" i="36"/>
  <c r="BL8" i="36"/>
  <c r="BK8" i="36"/>
  <c r="BJ8" i="36"/>
  <c r="BI8" i="36"/>
  <c r="BH8" i="36"/>
  <c r="BH32" i="36" s="1"/>
  <c r="BD8" i="36"/>
  <c r="BD40" i="36" s="1"/>
  <c r="BC8" i="36"/>
  <c r="BB8" i="36"/>
  <c r="BA8" i="36"/>
  <c r="AZ8" i="36"/>
  <c r="AZ24" i="36" s="1"/>
  <c r="AV8" i="36"/>
  <c r="AU8" i="36"/>
  <c r="AT8" i="36"/>
  <c r="AS8" i="36"/>
  <c r="AR8" i="36"/>
  <c r="AQ8" i="36"/>
  <c r="AP8" i="36"/>
  <c r="AO8" i="36"/>
  <c r="AN8" i="36"/>
  <c r="AN24" i="36" s="1"/>
  <c r="AI8" i="36"/>
  <c r="AH8" i="36"/>
  <c r="AG8" i="36"/>
  <c r="AF8" i="36"/>
  <c r="BP7" i="36"/>
  <c r="BO7" i="36"/>
  <c r="BN7" i="36"/>
  <c r="BM7" i="36"/>
  <c r="BL7" i="36"/>
  <c r="BK7" i="36"/>
  <c r="BJ7" i="36"/>
  <c r="BI7" i="36"/>
  <c r="BD7" i="36"/>
  <c r="BC7" i="36"/>
  <c r="BB7" i="36"/>
  <c r="BA7" i="36"/>
  <c r="AV7" i="36"/>
  <c r="AU7" i="36"/>
  <c r="AT7" i="36"/>
  <c r="AS7" i="36"/>
  <c r="AR7" i="36"/>
  <c r="AQ7" i="36"/>
  <c r="AP7" i="36"/>
  <c r="AO7" i="36"/>
  <c r="K7" i="36"/>
  <c r="O7" i="36" s="1"/>
  <c r="S7" i="36" s="1"/>
  <c r="J7" i="36"/>
  <c r="N7" i="36" s="1"/>
  <c r="R7" i="36" s="1"/>
  <c r="I7" i="36"/>
  <c r="M7" i="36" s="1"/>
  <c r="Q7" i="36" s="1"/>
  <c r="H7" i="36"/>
  <c r="L7" i="36" s="1"/>
  <c r="P7" i="36" s="1"/>
  <c r="BP6" i="36"/>
  <c r="BO6" i="36"/>
  <c r="BN6" i="36"/>
  <c r="BM6" i="36"/>
  <c r="BL6" i="36"/>
  <c r="BK6" i="36"/>
  <c r="BJ6" i="36"/>
  <c r="BI6" i="36"/>
  <c r="BD6" i="36"/>
  <c r="BC6" i="36"/>
  <c r="BB6" i="36"/>
  <c r="BA6" i="36"/>
  <c r="AV6" i="36"/>
  <c r="AU6" i="36"/>
  <c r="AT6" i="36"/>
  <c r="AS6" i="36"/>
  <c r="AR6" i="36"/>
  <c r="AQ6" i="36"/>
  <c r="AP6" i="36"/>
  <c r="AO6" i="36"/>
  <c r="BN4" i="36"/>
  <c r="BK4" i="36"/>
  <c r="AN4" i="36"/>
  <c r="D4" i="36"/>
  <c r="AO4" i="36" s="1"/>
  <c r="BK3" i="36"/>
  <c r="AN3" i="36"/>
  <c r="AE3" i="36"/>
  <c r="BN3" i="36" s="1"/>
  <c r="D3" i="36"/>
  <c r="AO3" i="36" s="1"/>
  <c r="BK2" i="36"/>
  <c r="AN2" i="36"/>
  <c r="BN2" i="36"/>
  <c r="D2" i="36"/>
  <c r="AO2" i="36" s="1"/>
  <c r="BP38" i="35"/>
  <c r="BO38" i="35"/>
  <c r="BN38" i="35"/>
  <c r="BM38" i="35"/>
  <c r="BL38" i="35"/>
  <c r="BK38" i="35"/>
  <c r="BJ38" i="35"/>
  <c r="BI38" i="35"/>
  <c r="BD38" i="35"/>
  <c r="BC38" i="35"/>
  <c r="BB38" i="35"/>
  <c r="BA38" i="35"/>
  <c r="AV38" i="35"/>
  <c r="AU38" i="35"/>
  <c r="AT38" i="35"/>
  <c r="AS38" i="35"/>
  <c r="AR38" i="35"/>
  <c r="AQ38" i="35"/>
  <c r="AP38" i="35"/>
  <c r="AO38" i="35"/>
  <c r="BP37" i="35"/>
  <c r="BO37" i="35"/>
  <c r="BN37" i="35"/>
  <c r="BM37" i="35"/>
  <c r="BL37" i="35"/>
  <c r="BK37" i="35"/>
  <c r="BJ37" i="35"/>
  <c r="BI37" i="35"/>
  <c r="BD37" i="35"/>
  <c r="BC37" i="35"/>
  <c r="BB37" i="35"/>
  <c r="BA37" i="35"/>
  <c r="AV37" i="35"/>
  <c r="AU37" i="35"/>
  <c r="AT37" i="35"/>
  <c r="AS37" i="35"/>
  <c r="AR37" i="35"/>
  <c r="AQ37" i="35"/>
  <c r="AP37" i="35"/>
  <c r="AO37" i="35"/>
  <c r="BP36" i="35"/>
  <c r="BO36" i="35"/>
  <c r="BN36" i="35"/>
  <c r="BM36" i="35"/>
  <c r="BL36" i="35"/>
  <c r="BK36" i="35"/>
  <c r="BJ36" i="35"/>
  <c r="BI36" i="35"/>
  <c r="BD36" i="35"/>
  <c r="BC36" i="35"/>
  <c r="BB36" i="35"/>
  <c r="BA36" i="35"/>
  <c r="AV36" i="35"/>
  <c r="AU36" i="35"/>
  <c r="AT36" i="35"/>
  <c r="AS36" i="35"/>
  <c r="AR36" i="35"/>
  <c r="AQ36" i="35"/>
  <c r="AP36" i="35"/>
  <c r="AO36" i="35"/>
  <c r="BP35" i="35"/>
  <c r="BO35" i="35"/>
  <c r="BN35" i="35"/>
  <c r="BM35" i="35"/>
  <c r="BL35" i="35"/>
  <c r="BK35" i="35"/>
  <c r="BJ35" i="35"/>
  <c r="BI35" i="35"/>
  <c r="BD35" i="35"/>
  <c r="BC35" i="35"/>
  <c r="BB35" i="35"/>
  <c r="BA35" i="35"/>
  <c r="AV35" i="35"/>
  <c r="AU35" i="35"/>
  <c r="AT35" i="35"/>
  <c r="AS35" i="35"/>
  <c r="AR35" i="35"/>
  <c r="AQ35" i="35"/>
  <c r="AP35" i="35"/>
  <c r="AO35" i="35"/>
  <c r="BP34" i="35"/>
  <c r="BO34" i="35"/>
  <c r="BN34" i="35"/>
  <c r="BM34" i="35"/>
  <c r="BL34" i="35"/>
  <c r="BK34" i="35"/>
  <c r="BJ34" i="35"/>
  <c r="BI34" i="35"/>
  <c r="BD34" i="35"/>
  <c r="BC34" i="35"/>
  <c r="BB34" i="35"/>
  <c r="BA34" i="35"/>
  <c r="AV34" i="35"/>
  <c r="AU34" i="35"/>
  <c r="AT34" i="35"/>
  <c r="AS34" i="35"/>
  <c r="AR34" i="35"/>
  <c r="AQ34" i="35"/>
  <c r="AP34" i="35"/>
  <c r="AO34" i="35"/>
  <c r="BP33" i="35"/>
  <c r="BO33" i="35"/>
  <c r="BN33" i="35"/>
  <c r="BM33" i="35"/>
  <c r="BL33" i="35"/>
  <c r="BK33" i="35"/>
  <c r="BJ33" i="35"/>
  <c r="BI33" i="35"/>
  <c r="BD33" i="35"/>
  <c r="BC33" i="35"/>
  <c r="BB33" i="35"/>
  <c r="BA33" i="35"/>
  <c r="AV33" i="35"/>
  <c r="AU33" i="35"/>
  <c r="AT33" i="35"/>
  <c r="AS33" i="35"/>
  <c r="AR33" i="35"/>
  <c r="AQ33" i="35"/>
  <c r="AP33" i="35"/>
  <c r="AO33" i="35"/>
  <c r="BP32" i="35"/>
  <c r="BO32" i="35"/>
  <c r="BN32" i="35"/>
  <c r="BM32" i="35"/>
  <c r="BL32" i="35"/>
  <c r="BK32" i="35"/>
  <c r="BJ32" i="35"/>
  <c r="BI32" i="35"/>
  <c r="BD32" i="35"/>
  <c r="BC32" i="35"/>
  <c r="BB32" i="35"/>
  <c r="BA32" i="35"/>
  <c r="AV32" i="35"/>
  <c r="AU32" i="35"/>
  <c r="AT32" i="35"/>
  <c r="AS32" i="35"/>
  <c r="AR32" i="35"/>
  <c r="AQ32" i="35"/>
  <c r="AP32" i="35"/>
  <c r="AO32" i="35"/>
  <c r="AE32" i="35"/>
  <c r="AD32" i="35"/>
  <c r="AC32" i="35"/>
  <c r="AB32" i="35"/>
  <c r="AA32" i="35"/>
  <c r="Z32" i="35"/>
  <c r="Y32" i="35"/>
  <c r="X32" i="35"/>
  <c r="W32" i="35"/>
  <c r="V32" i="35"/>
  <c r="U32" i="35"/>
  <c r="T32" i="35"/>
  <c r="S32" i="35"/>
  <c r="R32" i="35"/>
  <c r="Q32" i="35"/>
  <c r="P32" i="35"/>
  <c r="O32" i="35"/>
  <c r="N32" i="35"/>
  <c r="M32" i="35"/>
  <c r="L32" i="35"/>
  <c r="K32" i="35"/>
  <c r="J32" i="35"/>
  <c r="I32" i="35"/>
  <c r="H32" i="35"/>
  <c r="G32" i="35"/>
  <c r="F32" i="35"/>
  <c r="E32" i="35"/>
  <c r="D32" i="35"/>
  <c r="BP30" i="35"/>
  <c r="BO30" i="35"/>
  <c r="BN30" i="35"/>
  <c r="BM30" i="35"/>
  <c r="BL30" i="35"/>
  <c r="BK30" i="35"/>
  <c r="BJ30" i="35"/>
  <c r="BI30" i="35"/>
  <c r="BD30" i="35"/>
  <c r="BC30" i="35"/>
  <c r="BB30" i="35"/>
  <c r="BA30" i="35"/>
  <c r="AV30" i="35"/>
  <c r="AU30" i="35"/>
  <c r="AT30" i="35"/>
  <c r="AS30" i="35"/>
  <c r="AR30" i="35"/>
  <c r="AQ30" i="35"/>
  <c r="AP30" i="35"/>
  <c r="AO30" i="35"/>
  <c r="BP29" i="35"/>
  <c r="BO29" i="35"/>
  <c r="BN29" i="35"/>
  <c r="BM29" i="35"/>
  <c r="BL29" i="35"/>
  <c r="BK29" i="35"/>
  <c r="BJ29" i="35"/>
  <c r="BI29" i="35"/>
  <c r="BD29" i="35"/>
  <c r="BC29" i="35"/>
  <c r="BB29" i="35"/>
  <c r="BA29" i="35"/>
  <c r="AV29" i="35"/>
  <c r="AU29" i="35"/>
  <c r="AT29" i="35"/>
  <c r="AS29" i="35"/>
  <c r="AR29" i="35"/>
  <c r="AQ29" i="35"/>
  <c r="AP29" i="35"/>
  <c r="AO29" i="35"/>
  <c r="BP28" i="35"/>
  <c r="BO28" i="35"/>
  <c r="BN28" i="35"/>
  <c r="BM28" i="35"/>
  <c r="BL28" i="35"/>
  <c r="BK28" i="35"/>
  <c r="BJ28" i="35"/>
  <c r="BI28" i="35"/>
  <c r="BD28" i="35"/>
  <c r="BC28" i="35"/>
  <c r="BB28" i="35"/>
  <c r="BA28" i="35"/>
  <c r="AV28" i="35"/>
  <c r="AU28" i="35"/>
  <c r="AT28" i="35"/>
  <c r="AS28" i="35"/>
  <c r="AR28" i="35"/>
  <c r="AQ28" i="35"/>
  <c r="AP28" i="35"/>
  <c r="AO28" i="35"/>
  <c r="BP27" i="35"/>
  <c r="BO27" i="35"/>
  <c r="BN27" i="35"/>
  <c r="BM27" i="35"/>
  <c r="BL27" i="35"/>
  <c r="BK27" i="35"/>
  <c r="BJ27" i="35"/>
  <c r="BI27" i="35"/>
  <c r="BD27" i="35"/>
  <c r="BC27" i="35"/>
  <c r="BB27" i="35"/>
  <c r="BA27" i="35"/>
  <c r="AV27" i="35"/>
  <c r="AU27" i="35"/>
  <c r="AT27" i="35"/>
  <c r="AS27" i="35"/>
  <c r="AR27" i="35"/>
  <c r="AQ27" i="35"/>
  <c r="AP27" i="35"/>
  <c r="AO27" i="35"/>
  <c r="BP26" i="35"/>
  <c r="BO26" i="35"/>
  <c r="BN26" i="35"/>
  <c r="BM26" i="35"/>
  <c r="BL26" i="35"/>
  <c r="BK26" i="35"/>
  <c r="BJ26" i="35"/>
  <c r="BI26" i="35"/>
  <c r="BD26" i="35"/>
  <c r="BC26" i="35"/>
  <c r="BB26" i="35"/>
  <c r="BA26" i="35"/>
  <c r="AV26" i="35"/>
  <c r="AU26" i="35"/>
  <c r="AT26" i="35"/>
  <c r="AS26" i="35"/>
  <c r="AR26" i="35"/>
  <c r="AQ26" i="35"/>
  <c r="AP26" i="35"/>
  <c r="AO26" i="35"/>
  <c r="BP25" i="35"/>
  <c r="BO25" i="35"/>
  <c r="BN25" i="35"/>
  <c r="BM25" i="35"/>
  <c r="BL25" i="35"/>
  <c r="BK25" i="35"/>
  <c r="BJ25" i="35"/>
  <c r="BI25" i="35"/>
  <c r="BD25" i="35"/>
  <c r="BC25" i="35"/>
  <c r="BB25" i="35"/>
  <c r="BA25" i="35"/>
  <c r="AV25" i="35"/>
  <c r="AU25" i="35"/>
  <c r="AT25" i="35"/>
  <c r="AS25" i="35"/>
  <c r="AR25" i="35"/>
  <c r="AQ25" i="35"/>
  <c r="AP25" i="35"/>
  <c r="AO25" i="35"/>
  <c r="BP24" i="35"/>
  <c r="BO24" i="35"/>
  <c r="BN24" i="35"/>
  <c r="BM24" i="35"/>
  <c r="BL24" i="35"/>
  <c r="BK24" i="35"/>
  <c r="BJ24" i="35"/>
  <c r="BI24" i="35"/>
  <c r="BD24" i="35"/>
  <c r="BC24" i="35"/>
  <c r="BB24" i="35"/>
  <c r="BA24" i="35"/>
  <c r="AV24" i="35"/>
  <c r="AU24" i="35"/>
  <c r="AT24" i="35"/>
  <c r="AS24" i="35"/>
  <c r="AR24" i="35"/>
  <c r="AQ24" i="35"/>
  <c r="AP24" i="35"/>
  <c r="AO24" i="35"/>
  <c r="BP22" i="35"/>
  <c r="BO22" i="35"/>
  <c r="BN22" i="35"/>
  <c r="BM22" i="35"/>
  <c r="BL22" i="35"/>
  <c r="BK22" i="35"/>
  <c r="BJ22" i="35"/>
  <c r="BI22" i="35"/>
  <c r="BD22" i="35"/>
  <c r="BC22" i="35"/>
  <c r="BB22" i="35"/>
  <c r="BA22" i="35"/>
  <c r="AV22" i="35"/>
  <c r="AU22" i="35"/>
  <c r="AT22" i="35"/>
  <c r="AS22" i="35"/>
  <c r="AR22" i="35"/>
  <c r="AQ22" i="35"/>
  <c r="AP22" i="35"/>
  <c r="AO22" i="35"/>
  <c r="AE22" i="35"/>
  <c r="AD22" i="35"/>
  <c r="AC22" i="35"/>
  <c r="AB22" i="35"/>
  <c r="AA22" i="35"/>
  <c r="Z22" i="35"/>
  <c r="AA19" i="31" s="1"/>
  <c r="Y22" i="35"/>
  <c r="X22" i="35"/>
  <c r="W22" i="35"/>
  <c r="V22" i="35"/>
  <c r="U22" i="35"/>
  <c r="T22" i="35"/>
  <c r="S22" i="35"/>
  <c r="R22" i="35"/>
  <c r="Q22" i="35"/>
  <c r="P22" i="35"/>
  <c r="O22" i="35"/>
  <c r="N22" i="35"/>
  <c r="M22" i="35"/>
  <c r="L22" i="35"/>
  <c r="K22" i="35"/>
  <c r="J22" i="35"/>
  <c r="I22" i="35"/>
  <c r="H22" i="35"/>
  <c r="G22" i="35"/>
  <c r="F22" i="35"/>
  <c r="E22" i="35"/>
  <c r="D22" i="35"/>
  <c r="BP21" i="35"/>
  <c r="BO21" i="35"/>
  <c r="BN21" i="35"/>
  <c r="BM21" i="35"/>
  <c r="BL21" i="35"/>
  <c r="BK21" i="35"/>
  <c r="BJ21" i="35"/>
  <c r="BI21" i="35"/>
  <c r="BD21" i="35"/>
  <c r="BC21" i="35"/>
  <c r="BB21" i="35"/>
  <c r="BA21" i="35"/>
  <c r="AV21" i="35"/>
  <c r="AU21" i="35"/>
  <c r="AT21" i="35"/>
  <c r="AS21" i="35"/>
  <c r="AR21" i="35"/>
  <c r="AQ21" i="35"/>
  <c r="AP21" i="35"/>
  <c r="AO21" i="35"/>
  <c r="BP20" i="35"/>
  <c r="BO20" i="35"/>
  <c r="BN20" i="35"/>
  <c r="BM20" i="35"/>
  <c r="BL20" i="35"/>
  <c r="BK20" i="35"/>
  <c r="BJ20" i="35"/>
  <c r="BI20" i="35"/>
  <c r="BD20" i="35"/>
  <c r="BC20" i="35"/>
  <c r="BB20" i="35"/>
  <c r="BA20" i="35"/>
  <c r="AV20" i="35"/>
  <c r="AU20" i="35"/>
  <c r="AT20" i="35"/>
  <c r="AS20" i="35"/>
  <c r="AR20" i="35"/>
  <c r="AQ20" i="35"/>
  <c r="AP20" i="35"/>
  <c r="AO20" i="35"/>
  <c r="BP19" i="35"/>
  <c r="BO19" i="35"/>
  <c r="BN19" i="35"/>
  <c r="BM19" i="35"/>
  <c r="BL19" i="35"/>
  <c r="BK19" i="35"/>
  <c r="BJ19" i="35"/>
  <c r="BI19" i="35"/>
  <c r="BD19" i="35"/>
  <c r="BC19" i="35"/>
  <c r="BB19" i="35"/>
  <c r="BA19" i="35"/>
  <c r="AV19" i="35"/>
  <c r="AU19" i="35"/>
  <c r="AT19" i="35"/>
  <c r="AS19" i="35"/>
  <c r="AR19" i="35"/>
  <c r="AQ19" i="35"/>
  <c r="AP19" i="35"/>
  <c r="AO19" i="35"/>
  <c r="BP18" i="35"/>
  <c r="BO18" i="35"/>
  <c r="BN18" i="35"/>
  <c r="BM18" i="35"/>
  <c r="BL18" i="35"/>
  <c r="BK18" i="35"/>
  <c r="BJ18" i="35"/>
  <c r="BI18" i="35"/>
  <c r="BD18" i="35"/>
  <c r="BC18" i="35"/>
  <c r="BB18" i="35"/>
  <c r="BA18" i="35"/>
  <c r="AV18" i="35"/>
  <c r="AU18" i="35"/>
  <c r="AT18" i="35"/>
  <c r="AS18" i="35"/>
  <c r="AR18" i="35"/>
  <c r="AQ18" i="35"/>
  <c r="AP18" i="35"/>
  <c r="AO18" i="35"/>
  <c r="BP17" i="35"/>
  <c r="BO17" i="35"/>
  <c r="BN17" i="35"/>
  <c r="BM17" i="35"/>
  <c r="BL17" i="35"/>
  <c r="BK17" i="35"/>
  <c r="BJ17" i="35"/>
  <c r="BI17" i="35"/>
  <c r="BD17" i="35"/>
  <c r="BC17" i="35"/>
  <c r="BB17" i="35"/>
  <c r="BA17" i="35"/>
  <c r="AV17" i="35"/>
  <c r="AU17" i="35"/>
  <c r="AT17" i="35"/>
  <c r="AS17" i="35"/>
  <c r="AR17" i="35"/>
  <c r="AQ17" i="35"/>
  <c r="AP17" i="35"/>
  <c r="AO17" i="35"/>
  <c r="BP16" i="35"/>
  <c r="BO16" i="35"/>
  <c r="BN16" i="35"/>
  <c r="BM16" i="35"/>
  <c r="BL16" i="35"/>
  <c r="BK16" i="35"/>
  <c r="BJ16" i="35"/>
  <c r="BI16" i="35"/>
  <c r="BD16" i="35"/>
  <c r="BC16" i="35"/>
  <c r="BB16" i="35"/>
  <c r="BA16" i="35"/>
  <c r="AV16" i="35"/>
  <c r="AU16" i="35"/>
  <c r="AT16" i="35"/>
  <c r="AS16" i="35"/>
  <c r="AR16" i="35"/>
  <c r="AQ16" i="35"/>
  <c r="AP16" i="35"/>
  <c r="AO16" i="35"/>
  <c r="AE16" i="35"/>
  <c r="AD16" i="35"/>
  <c r="AC16" i="35"/>
  <c r="AB16" i="35"/>
  <c r="AA16" i="35"/>
  <c r="Z16" i="35"/>
  <c r="Y16" i="35"/>
  <c r="X16" i="35"/>
  <c r="W16" i="35"/>
  <c r="V16" i="35"/>
  <c r="U16" i="35"/>
  <c r="T16" i="35"/>
  <c r="S16" i="35"/>
  <c r="R16" i="35"/>
  <c r="Q16" i="35"/>
  <c r="P16" i="35"/>
  <c r="O16" i="35"/>
  <c r="N16" i="35"/>
  <c r="M16" i="35"/>
  <c r="L16" i="35"/>
  <c r="K16" i="35"/>
  <c r="J16" i="35"/>
  <c r="I16" i="35"/>
  <c r="H16" i="35"/>
  <c r="G16" i="35"/>
  <c r="F16" i="35"/>
  <c r="E16" i="35"/>
  <c r="D16" i="35"/>
  <c r="BP14" i="35"/>
  <c r="BO14" i="35"/>
  <c r="BN14" i="35"/>
  <c r="BN46" i="35" s="1"/>
  <c r="BM14" i="35"/>
  <c r="BM46" i="35" s="1"/>
  <c r="BL14" i="35"/>
  <c r="BK14" i="35"/>
  <c r="BJ14" i="35"/>
  <c r="BJ46" i="35" s="1"/>
  <c r="BI14" i="35"/>
  <c r="BI46" i="35" s="1"/>
  <c r="BH14" i="35"/>
  <c r="BH38" i="35" s="1"/>
  <c r="BD14" i="35"/>
  <c r="BC14" i="35"/>
  <c r="BB14" i="35"/>
  <c r="BA14" i="35"/>
  <c r="AZ14" i="35"/>
  <c r="AZ30" i="35" s="1"/>
  <c r="AV14" i="35"/>
  <c r="AU14" i="35"/>
  <c r="AT14" i="35"/>
  <c r="AS14" i="35"/>
  <c r="AR14" i="35"/>
  <c r="AQ14" i="35"/>
  <c r="AP14" i="35"/>
  <c r="AO14" i="35"/>
  <c r="AN14" i="35"/>
  <c r="AN38" i="35" s="1"/>
  <c r="BP13" i="35"/>
  <c r="BO13" i="35"/>
  <c r="BN13" i="35"/>
  <c r="BN45" i="35" s="1"/>
  <c r="BM13" i="35"/>
  <c r="BM45" i="35" s="1"/>
  <c r="BL13" i="35"/>
  <c r="BK13" i="35"/>
  <c r="BJ13" i="35"/>
  <c r="BJ45" i="35" s="1"/>
  <c r="BI13" i="35"/>
  <c r="BH13" i="35"/>
  <c r="BH37" i="35" s="1"/>
  <c r="BD13" i="35"/>
  <c r="BC13" i="35"/>
  <c r="BB13" i="35"/>
  <c r="BA13" i="35"/>
  <c r="BA45" i="35" s="1"/>
  <c r="AZ13" i="35"/>
  <c r="AV13" i="35"/>
  <c r="AU13" i="35"/>
  <c r="AT13" i="35"/>
  <c r="AS13" i="35"/>
  <c r="AR13" i="35"/>
  <c r="AQ13" i="35"/>
  <c r="AP13" i="35"/>
  <c r="AO13" i="35"/>
  <c r="AN13" i="35"/>
  <c r="AN21" i="35" s="1"/>
  <c r="AN45" i="35" s="1"/>
  <c r="BP12" i="35"/>
  <c r="BO12" i="35"/>
  <c r="BN12" i="35"/>
  <c r="BM12" i="35"/>
  <c r="BL12" i="35"/>
  <c r="BK12" i="35"/>
  <c r="BJ12" i="35"/>
  <c r="BI12" i="35"/>
  <c r="BH12" i="35"/>
  <c r="BH36" i="35" s="1"/>
  <c r="BD12" i="35"/>
  <c r="BD44" i="35"/>
  <c r="BC12" i="35"/>
  <c r="BB12" i="35"/>
  <c r="BA12" i="35"/>
  <c r="AZ12" i="35"/>
  <c r="AZ28" i="35" s="1"/>
  <c r="AV12" i="35"/>
  <c r="AU12" i="35"/>
  <c r="AT12" i="35"/>
  <c r="AS12" i="35"/>
  <c r="AR12" i="35"/>
  <c r="AQ12" i="35"/>
  <c r="AP12" i="35"/>
  <c r="AO12" i="35"/>
  <c r="AN12" i="35"/>
  <c r="AN36" i="35" s="1"/>
  <c r="BP11" i="35"/>
  <c r="BO11" i="35"/>
  <c r="BN11" i="35"/>
  <c r="BM11" i="35"/>
  <c r="BL11" i="35"/>
  <c r="BK11" i="35"/>
  <c r="BJ11" i="35"/>
  <c r="BI11" i="35"/>
  <c r="BH11" i="35"/>
  <c r="BH35" i="35" s="1"/>
  <c r="BD11" i="35"/>
  <c r="BC11" i="35"/>
  <c r="BB11" i="35"/>
  <c r="BA11" i="35"/>
  <c r="BA43" i="35" s="1"/>
  <c r="AZ11" i="35"/>
  <c r="AZ35" i="35"/>
  <c r="AV11" i="35"/>
  <c r="AU11" i="35"/>
  <c r="AT11" i="35"/>
  <c r="AS11" i="35"/>
  <c r="AR11" i="35"/>
  <c r="AQ11" i="35"/>
  <c r="AP11" i="35"/>
  <c r="AO11" i="35"/>
  <c r="AN11" i="35"/>
  <c r="AN35" i="35" s="1"/>
  <c r="BP10" i="35"/>
  <c r="BO10" i="35"/>
  <c r="BN10" i="35"/>
  <c r="BM10" i="35"/>
  <c r="BL10" i="35"/>
  <c r="BK10" i="35"/>
  <c r="BJ10" i="35"/>
  <c r="BI10" i="35"/>
  <c r="BH10" i="35"/>
  <c r="BH34" i="35" s="1"/>
  <c r="BD10" i="35"/>
  <c r="BC10" i="35"/>
  <c r="BB10" i="35"/>
  <c r="BA10" i="35"/>
  <c r="BA42" i="35" s="1"/>
  <c r="AZ10" i="35"/>
  <c r="AZ26" i="35" s="1"/>
  <c r="AV10" i="35"/>
  <c r="AU10" i="35"/>
  <c r="AT10" i="35"/>
  <c r="AS10" i="35"/>
  <c r="AR10" i="35"/>
  <c r="AQ10" i="35"/>
  <c r="AP10" i="35"/>
  <c r="AO10" i="35"/>
  <c r="AN10" i="35"/>
  <c r="AN34" i="35" s="1"/>
  <c r="BP9" i="35"/>
  <c r="BO9" i="35"/>
  <c r="BN9" i="35"/>
  <c r="BM9" i="35"/>
  <c r="BL9" i="35"/>
  <c r="BK9" i="35"/>
  <c r="BJ9" i="35"/>
  <c r="BI9" i="35"/>
  <c r="BH9" i="35"/>
  <c r="BH33" i="35" s="1"/>
  <c r="BD9" i="35"/>
  <c r="BC9" i="35"/>
  <c r="BB9" i="35"/>
  <c r="BA9" i="35"/>
  <c r="AZ9" i="35"/>
  <c r="AZ17" i="35" s="1"/>
  <c r="AZ41" i="35" s="1"/>
  <c r="AV9" i="35"/>
  <c r="AU9" i="35"/>
  <c r="AT9" i="35"/>
  <c r="AS9" i="35"/>
  <c r="AR9" i="35"/>
  <c r="AQ9" i="35"/>
  <c r="AP9" i="35"/>
  <c r="AO9" i="35"/>
  <c r="AN9" i="35"/>
  <c r="AN33" i="35" s="1"/>
  <c r="BP8" i="35"/>
  <c r="BO8" i="35"/>
  <c r="BN8" i="35"/>
  <c r="BM8" i="35"/>
  <c r="BL8" i="35"/>
  <c r="BK8" i="35"/>
  <c r="BJ8" i="35"/>
  <c r="BI8" i="35"/>
  <c r="BH8" i="35"/>
  <c r="BH32" i="35" s="1"/>
  <c r="BD8" i="35"/>
  <c r="BC8" i="35"/>
  <c r="BB8" i="35"/>
  <c r="BA8" i="35"/>
  <c r="BA40" i="35" s="1"/>
  <c r="AZ8" i="35"/>
  <c r="AZ24" i="35" s="1"/>
  <c r="AV8" i="35"/>
  <c r="AU8" i="35"/>
  <c r="AT8" i="35"/>
  <c r="AS8" i="35"/>
  <c r="AR8" i="35"/>
  <c r="AQ8" i="35"/>
  <c r="AP8" i="35"/>
  <c r="AO8" i="35"/>
  <c r="AN8" i="35"/>
  <c r="AN32" i="35" s="1"/>
  <c r="BI7" i="35"/>
  <c r="BD7" i="35"/>
  <c r="BC7" i="35"/>
  <c r="BB7" i="35"/>
  <c r="BA7" i="35"/>
  <c r="AV7" i="35"/>
  <c r="AU7" i="35"/>
  <c r="AT7" i="35"/>
  <c r="AS7" i="35"/>
  <c r="AR7" i="35"/>
  <c r="AQ7" i="35"/>
  <c r="AP7" i="35"/>
  <c r="AO7" i="35"/>
  <c r="K7" i="35"/>
  <c r="O7" i="35" s="1"/>
  <c r="S7" i="35" s="1"/>
  <c r="J7" i="35"/>
  <c r="N7" i="35" s="1"/>
  <c r="R7" i="35" s="1"/>
  <c r="I7" i="35"/>
  <c r="M7" i="35" s="1"/>
  <c r="Q7" i="35" s="1"/>
  <c r="U7" i="35" s="1"/>
  <c r="H7" i="35"/>
  <c r="L7" i="35" s="1"/>
  <c r="P7" i="35" s="1"/>
  <c r="BI6" i="35"/>
  <c r="BD6" i="35"/>
  <c r="BC6" i="35"/>
  <c r="BB6" i="35"/>
  <c r="BA6" i="35"/>
  <c r="AV6" i="35"/>
  <c r="AU6" i="35"/>
  <c r="AT6" i="35"/>
  <c r="AS6" i="35"/>
  <c r="AR6" i="35"/>
  <c r="AQ6" i="35"/>
  <c r="AP6" i="35"/>
  <c r="AO6" i="35"/>
  <c r="BN4" i="35"/>
  <c r="BK4" i="35"/>
  <c r="AN4" i="35"/>
  <c r="D4" i="35"/>
  <c r="AO4" i="35" s="1"/>
  <c r="BK3" i="35"/>
  <c r="AN3" i="35"/>
  <c r="D3" i="35"/>
  <c r="AO3" i="35" s="1"/>
  <c r="BK2" i="35"/>
  <c r="AN2" i="35"/>
  <c r="D2" i="35"/>
  <c r="AO2" i="35" s="1"/>
  <c r="AE3" i="2"/>
  <c r="BN3" i="2" s="1"/>
  <c r="BP38" i="34"/>
  <c r="BO38" i="34"/>
  <c r="BN38" i="34"/>
  <c r="BM38" i="34"/>
  <c r="BL38" i="34"/>
  <c r="BK38" i="34"/>
  <c r="BJ38" i="34"/>
  <c r="BI38" i="34"/>
  <c r="BD38" i="34"/>
  <c r="BC38" i="34"/>
  <c r="BB38" i="34"/>
  <c r="BA38" i="34"/>
  <c r="AV38" i="34"/>
  <c r="AU38" i="34"/>
  <c r="AT38" i="34"/>
  <c r="AS38" i="34"/>
  <c r="AR38" i="34"/>
  <c r="AQ38" i="34"/>
  <c r="AP38" i="34"/>
  <c r="AO38" i="34"/>
  <c r="BP37" i="34"/>
  <c r="BO37" i="34"/>
  <c r="BN37" i="34"/>
  <c r="BM37" i="34"/>
  <c r="BL37" i="34"/>
  <c r="BK37" i="34"/>
  <c r="BJ37" i="34"/>
  <c r="BI37" i="34"/>
  <c r="BD37" i="34"/>
  <c r="BC37" i="34"/>
  <c r="BB37" i="34"/>
  <c r="BA37" i="34"/>
  <c r="AV37" i="34"/>
  <c r="AU37" i="34"/>
  <c r="AT37" i="34"/>
  <c r="AS37" i="34"/>
  <c r="AR37" i="34"/>
  <c r="AQ37" i="34"/>
  <c r="AP37" i="34"/>
  <c r="AO37" i="34"/>
  <c r="BP36" i="34"/>
  <c r="BO36" i="34"/>
  <c r="BN36" i="34"/>
  <c r="BM36" i="34"/>
  <c r="BL36" i="34"/>
  <c r="BK36" i="34"/>
  <c r="BJ36" i="34"/>
  <c r="BI36" i="34"/>
  <c r="BD36" i="34"/>
  <c r="BC36" i="34"/>
  <c r="BB36" i="34"/>
  <c r="BA36" i="34"/>
  <c r="AV36" i="34"/>
  <c r="AU36" i="34"/>
  <c r="AT36" i="34"/>
  <c r="AS36" i="34"/>
  <c r="AR36" i="34"/>
  <c r="AQ36" i="34"/>
  <c r="AP36" i="34"/>
  <c r="AO36" i="34"/>
  <c r="BP35" i="34"/>
  <c r="BO35" i="34"/>
  <c r="BN35" i="34"/>
  <c r="BM35" i="34"/>
  <c r="BL35" i="34"/>
  <c r="BK35" i="34"/>
  <c r="BJ35" i="34"/>
  <c r="BI35" i="34"/>
  <c r="BD35" i="34"/>
  <c r="BC35" i="34"/>
  <c r="BB35" i="34"/>
  <c r="BA35" i="34"/>
  <c r="AV35" i="34"/>
  <c r="AU35" i="34"/>
  <c r="AT35" i="34"/>
  <c r="AS35" i="34"/>
  <c r="AR35" i="34"/>
  <c r="AQ35" i="34"/>
  <c r="AP35" i="34"/>
  <c r="AO35" i="34"/>
  <c r="BP34" i="34"/>
  <c r="BO34" i="34"/>
  <c r="BN34" i="34"/>
  <c r="BM34" i="34"/>
  <c r="BL34" i="34"/>
  <c r="BK34" i="34"/>
  <c r="BJ34" i="34"/>
  <c r="BI34" i="34"/>
  <c r="BD34" i="34"/>
  <c r="BC34" i="34"/>
  <c r="BB34" i="34"/>
  <c r="BA34" i="34"/>
  <c r="AV34" i="34"/>
  <c r="AU34" i="34"/>
  <c r="AT34" i="34"/>
  <c r="AS34" i="34"/>
  <c r="AR34" i="34"/>
  <c r="AQ34" i="34"/>
  <c r="AP34" i="34"/>
  <c r="AO34" i="34"/>
  <c r="BP33" i="34"/>
  <c r="BO33" i="34"/>
  <c r="BN33" i="34"/>
  <c r="BM33" i="34"/>
  <c r="BL33" i="34"/>
  <c r="BK33" i="34"/>
  <c r="BJ33" i="34"/>
  <c r="BI33" i="34"/>
  <c r="BD33" i="34"/>
  <c r="BC33" i="34"/>
  <c r="BB33" i="34"/>
  <c r="BA33" i="34"/>
  <c r="AV33" i="34"/>
  <c r="AU33" i="34"/>
  <c r="AT33" i="34"/>
  <c r="AS33" i="34"/>
  <c r="AR33" i="34"/>
  <c r="AQ33" i="34"/>
  <c r="AP33" i="34"/>
  <c r="AO33" i="34"/>
  <c r="BP32" i="34"/>
  <c r="BO32" i="34"/>
  <c r="BN32" i="34"/>
  <c r="BM32" i="34"/>
  <c r="BL32" i="34"/>
  <c r="BK32" i="34"/>
  <c r="BJ32" i="34"/>
  <c r="BI32" i="34"/>
  <c r="BD32" i="34"/>
  <c r="BC32" i="34"/>
  <c r="BB32" i="34"/>
  <c r="BA32" i="34"/>
  <c r="AV32" i="34"/>
  <c r="AU32" i="34"/>
  <c r="AT32" i="34"/>
  <c r="AS32" i="34"/>
  <c r="AR32" i="34"/>
  <c r="AQ32" i="34"/>
  <c r="AP32" i="34"/>
  <c r="AO32" i="34"/>
  <c r="AE32" i="34"/>
  <c r="AD32" i="34"/>
  <c r="AC32" i="34"/>
  <c r="AB32" i="34"/>
  <c r="AA32" i="34"/>
  <c r="Z32" i="34"/>
  <c r="Y32" i="34"/>
  <c r="X32" i="34"/>
  <c r="W32" i="34"/>
  <c r="V32" i="34"/>
  <c r="U32" i="34"/>
  <c r="T32" i="34"/>
  <c r="S32" i="34"/>
  <c r="R32" i="34"/>
  <c r="Q32" i="34"/>
  <c r="P32" i="34"/>
  <c r="O32" i="34"/>
  <c r="N32" i="34"/>
  <c r="M32" i="34"/>
  <c r="L32" i="34"/>
  <c r="K32" i="34"/>
  <c r="J32" i="34"/>
  <c r="I32" i="34"/>
  <c r="H32" i="34"/>
  <c r="G32" i="34"/>
  <c r="F32" i="34"/>
  <c r="E32" i="34"/>
  <c r="D32" i="34"/>
  <c r="BP30" i="34"/>
  <c r="BO30" i="34"/>
  <c r="BN30" i="34"/>
  <c r="BM30" i="34"/>
  <c r="BL30" i="34"/>
  <c r="BK30" i="34"/>
  <c r="BJ30" i="34"/>
  <c r="BI30" i="34"/>
  <c r="BD30" i="34"/>
  <c r="BC30" i="34"/>
  <c r="BB30" i="34"/>
  <c r="BA30" i="34"/>
  <c r="AV30" i="34"/>
  <c r="AU30" i="34"/>
  <c r="AT30" i="34"/>
  <c r="AS30" i="34"/>
  <c r="AR30" i="34"/>
  <c r="AQ30" i="34"/>
  <c r="AP30" i="34"/>
  <c r="AO30" i="34"/>
  <c r="BP29" i="34"/>
  <c r="BO29" i="34"/>
  <c r="BN29" i="34"/>
  <c r="BM29" i="34"/>
  <c r="BL29" i="34"/>
  <c r="BK29" i="34"/>
  <c r="BJ29" i="34"/>
  <c r="BI29" i="34"/>
  <c r="BD29" i="34"/>
  <c r="BC29" i="34"/>
  <c r="BB29" i="34"/>
  <c r="BA29" i="34"/>
  <c r="AV29" i="34"/>
  <c r="AU29" i="34"/>
  <c r="AT29" i="34"/>
  <c r="AS29" i="34"/>
  <c r="AR29" i="34"/>
  <c r="AQ29" i="34"/>
  <c r="AP29" i="34"/>
  <c r="AO29" i="34"/>
  <c r="BP28" i="34"/>
  <c r="BO28" i="34"/>
  <c r="BN28" i="34"/>
  <c r="BM28" i="34"/>
  <c r="BL28" i="34"/>
  <c r="BK28" i="34"/>
  <c r="BJ28" i="34"/>
  <c r="BI28" i="34"/>
  <c r="BD28" i="34"/>
  <c r="BC28" i="34"/>
  <c r="BB28" i="34"/>
  <c r="BA28" i="34"/>
  <c r="AV28" i="34"/>
  <c r="AU28" i="34"/>
  <c r="AT28" i="34"/>
  <c r="AS28" i="34"/>
  <c r="AR28" i="34"/>
  <c r="AQ28" i="34"/>
  <c r="AP28" i="34"/>
  <c r="AO28" i="34"/>
  <c r="BP27" i="34"/>
  <c r="BO27" i="34"/>
  <c r="BN27" i="34"/>
  <c r="BM27" i="34"/>
  <c r="BL27" i="34"/>
  <c r="BK27" i="34"/>
  <c r="BJ27" i="34"/>
  <c r="BI27" i="34"/>
  <c r="BD27" i="34"/>
  <c r="BC27" i="34"/>
  <c r="BB27" i="34"/>
  <c r="BA27" i="34"/>
  <c r="AV27" i="34"/>
  <c r="AU27" i="34"/>
  <c r="AT27" i="34"/>
  <c r="AS27" i="34"/>
  <c r="AR27" i="34"/>
  <c r="AQ27" i="34"/>
  <c r="AP27" i="34"/>
  <c r="AO27" i="34"/>
  <c r="BP26" i="34"/>
  <c r="BO26" i="34"/>
  <c r="BN26" i="34"/>
  <c r="BM26" i="34"/>
  <c r="BL26" i="34"/>
  <c r="BK26" i="34"/>
  <c r="BJ26" i="34"/>
  <c r="BI26" i="34"/>
  <c r="BD26" i="34"/>
  <c r="BC26" i="34"/>
  <c r="BB26" i="34"/>
  <c r="BA26" i="34"/>
  <c r="AV26" i="34"/>
  <c r="AU26" i="34"/>
  <c r="AT26" i="34"/>
  <c r="AS26" i="34"/>
  <c r="AR26" i="34"/>
  <c r="AQ26" i="34"/>
  <c r="AP26" i="34"/>
  <c r="AO26" i="34"/>
  <c r="BP25" i="34"/>
  <c r="BO25" i="34"/>
  <c r="BN25" i="34"/>
  <c r="BM25" i="34"/>
  <c r="BL25" i="34"/>
  <c r="BK25" i="34"/>
  <c r="BJ25" i="34"/>
  <c r="BI25" i="34"/>
  <c r="BD25" i="34"/>
  <c r="BC25" i="34"/>
  <c r="BB25" i="34"/>
  <c r="BA25" i="34"/>
  <c r="AV25" i="34"/>
  <c r="AU25" i="34"/>
  <c r="AT25" i="34"/>
  <c r="AS25" i="34"/>
  <c r="AR25" i="34"/>
  <c r="AQ25" i="34"/>
  <c r="AP25" i="34"/>
  <c r="AO25" i="34"/>
  <c r="BP24" i="34"/>
  <c r="BO24" i="34"/>
  <c r="BN24" i="34"/>
  <c r="BM24" i="34"/>
  <c r="BL24" i="34"/>
  <c r="BK24" i="34"/>
  <c r="BJ24" i="34"/>
  <c r="BI24" i="34"/>
  <c r="BD24" i="34"/>
  <c r="BC24" i="34"/>
  <c r="BB24" i="34"/>
  <c r="BA24" i="34"/>
  <c r="AV24" i="34"/>
  <c r="AU24" i="34"/>
  <c r="AT24" i="34"/>
  <c r="AS24" i="34"/>
  <c r="AR24" i="34"/>
  <c r="AQ24" i="34"/>
  <c r="AP24" i="34"/>
  <c r="AO24" i="34"/>
  <c r="BP22" i="34"/>
  <c r="BO22" i="34"/>
  <c r="BN22" i="34"/>
  <c r="BM22" i="34"/>
  <c r="BL22" i="34"/>
  <c r="BK22" i="34"/>
  <c r="BJ22" i="34"/>
  <c r="BI22" i="34"/>
  <c r="BD22" i="34"/>
  <c r="BC22" i="34"/>
  <c r="BB22" i="34"/>
  <c r="BA22" i="34"/>
  <c r="AV22" i="34"/>
  <c r="AU22" i="34"/>
  <c r="AT22" i="34"/>
  <c r="AS22" i="34"/>
  <c r="AR22" i="34"/>
  <c r="AQ22" i="34"/>
  <c r="AP22" i="34"/>
  <c r="AO22" i="34"/>
  <c r="AE22" i="34"/>
  <c r="AD22" i="34"/>
  <c r="AC22" i="34"/>
  <c r="AB22" i="34"/>
  <c r="AA22" i="34"/>
  <c r="Z22" i="34"/>
  <c r="Y22" i="34"/>
  <c r="X22" i="34"/>
  <c r="W22" i="34"/>
  <c r="V22" i="34"/>
  <c r="U22" i="34"/>
  <c r="T22" i="34"/>
  <c r="S22" i="34"/>
  <c r="R22" i="34"/>
  <c r="Q22" i="34"/>
  <c r="P22" i="34"/>
  <c r="O22" i="34"/>
  <c r="N22" i="34"/>
  <c r="M22" i="34"/>
  <c r="L22" i="34"/>
  <c r="K22" i="34"/>
  <c r="J22" i="34"/>
  <c r="I22" i="34"/>
  <c r="H22" i="34"/>
  <c r="G22" i="34"/>
  <c r="F22" i="34"/>
  <c r="E22" i="34"/>
  <c r="D22" i="34"/>
  <c r="BP21" i="34"/>
  <c r="BO21" i="34"/>
  <c r="BN21" i="34"/>
  <c r="BM21" i="34"/>
  <c r="BL21" i="34"/>
  <c r="BK21" i="34"/>
  <c r="BJ21" i="34"/>
  <c r="BI21" i="34"/>
  <c r="BD21" i="34"/>
  <c r="BC21" i="34"/>
  <c r="BB21" i="34"/>
  <c r="BA21" i="34"/>
  <c r="AV21" i="34"/>
  <c r="AU21" i="34"/>
  <c r="AT21" i="34"/>
  <c r="AS21" i="34"/>
  <c r="AR21" i="34"/>
  <c r="AQ21" i="34"/>
  <c r="AP21" i="34"/>
  <c r="AO21" i="34"/>
  <c r="BP20" i="34"/>
  <c r="BO20" i="34"/>
  <c r="BN20" i="34"/>
  <c r="BM20" i="34"/>
  <c r="BL20" i="34"/>
  <c r="BK20" i="34"/>
  <c r="BJ20" i="34"/>
  <c r="BI20" i="34"/>
  <c r="BD20" i="34"/>
  <c r="BC20" i="34"/>
  <c r="BB20" i="34"/>
  <c r="BA20" i="34"/>
  <c r="AV20" i="34"/>
  <c r="AU20" i="34"/>
  <c r="AT20" i="34"/>
  <c r="AS20" i="34"/>
  <c r="AR20" i="34"/>
  <c r="AQ20" i="34"/>
  <c r="AP20" i="34"/>
  <c r="AO20" i="34"/>
  <c r="BP19" i="34"/>
  <c r="BO19" i="34"/>
  <c r="BN19" i="34"/>
  <c r="BM19" i="34"/>
  <c r="BL19" i="34"/>
  <c r="BK19" i="34"/>
  <c r="BJ19" i="34"/>
  <c r="BI19" i="34"/>
  <c r="BD19" i="34"/>
  <c r="BC19" i="34"/>
  <c r="BB19" i="34"/>
  <c r="BA19" i="34"/>
  <c r="AV19" i="34"/>
  <c r="AU19" i="34"/>
  <c r="AT19" i="34"/>
  <c r="AS19" i="34"/>
  <c r="AR19" i="34"/>
  <c r="AQ19" i="34"/>
  <c r="AP19" i="34"/>
  <c r="AO19" i="34"/>
  <c r="BP18" i="34"/>
  <c r="BO18" i="34"/>
  <c r="BN18" i="34"/>
  <c r="BM18" i="34"/>
  <c r="BL18" i="34"/>
  <c r="BK18" i="34"/>
  <c r="BJ18" i="34"/>
  <c r="BI18" i="34"/>
  <c r="BD18" i="34"/>
  <c r="BC18" i="34"/>
  <c r="BB18" i="34"/>
  <c r="BA18" i="34"/>
  <c r="AV18" i="34"/>
  <c r="AU18" i="34"/>
  <c r="AT18" i="34"/>
  <c r="AS18" i="34"/>
  <c r="AR18" i="34"/>
  <c r="AQ18" i="34"/>
  <c r="AP18" i="34"/>
  <c r="AO18" i="34"/>
  <c r="BP17" i="34"/>
  <c r="BO17" i="34"/>
  <c r="BN17" i="34"/>
  <c r="BM17" i="34"/>
  <c r="BL17" i="34"/>
  <c r="BK17" i="34"/>
  <c r="BJ17" i="34"/>
  <c r="BI17" i="34"/>
  <c r="BD17" i="34"/>
  <c r="BC17" i="34"/>
  <c r="BB17" i="34"/>
  <c r="BA17" i="34"/>
  <c r="AV17" i="34"/>
  <c r="AU17" i="34"/>
  <c r="AT17" i="34"/>
  <c r="AS17" i="34"/>
  <c r="AR17" i="34"/>
  <c r="AQ17" i="34"/>
  <c r="AP17" i="34"/>
  <c r="AO17" i="34"/>
  <c r="BP16" i="34"/>
  <c r="BO16" i="34"/>
  <c r="BN16" i="34"/>
  <c r="BM16" i="34"/>
  <c r="BL16" i="34"/>
  <c r="BK16" i="34"/>
  <c r="BJ16" i="34"/>
  <c r="BI16" i="34"/>
  <c r="BD16" i="34"/>
  <c r="BC16" i="34"/>
  <c r="BB16" i="34"/>
  <c r="BA16" i="34"/>
  <c r="AV16" i="34"/>
  <c r="AU16" i="34"/>
  <c r="AT16" i="34"/>
  <c r="AS16" i="34"/>
  <c r="AR16" i="34"/>
  <c r="AQ16" i="34"/>
  <c r="AP16" i="34"/>
  <c r="AO16" i="34"/>
  <c r="AE16" i="34"/>
  <c r="AD16" i="34"/>
  <c r="AC16" i="34"/>
  <c r="AB16" i="34"/>
  <c r="AA16" i="34"/>
  <c r="Z16" i="34"/>
  <c r="Y16" i="34"/>
  <c r="X16" i="34"/>
  <c r="W16" i="34"/>
  <c r="V16" i="34"/>
  <c r="U16" i="34"/>
  <c r="T16" i="34"/>
  <c r="S16" i="34"/>
  <c r="R16" i="34"/>
  <c r="Q16" i="34"/>
  <c r="P16" i="34"/>
  <c r="O16" i="34"/>
  <c r="N16" i="34"/>
  <c r="M16" i="34"/>
  <c r="L16" i="34"/>
  <c r="K16" i="34"/>
  <c r="J16" i="34"/>
  <c r="I16" i="34"/>
  <c r="H16" i="34"/>
  <c r="G16" i="34"/>
  <c r="F16" i="34"/>
  <c r="E16" i="34"/>
  <c r="D16" i="34"/>
  <c r="BP14" i="34"/>
  <c r="BO14" i="34"/>
  <c r="BN14" i="34"/>
  <c r="BM14" i="34"/>
  <c r="BL14" i="34"/>
  <c r="BK14" i="34"/>
  <c r="BJ14" i="34"/>
  <c r="BI14" i="34"/>
  <c r="BH14" i="34"/>
  <c r="BH30" i="34" s="1"/>
  <c r="BD14" i="34"/>
  <c r="BC14" i="34"/>
  <c r="BB14" i="34"/>
  <c r="BA14" i="34"/>
  <c r="AZ14" i="34"/>
  <c r="AZ38" i="34" s="1"/>
  <c r="AV14" i="34"/>
  <c r="AU14" i="34"/>
  <c r="AT14" i="34"/>
  <c r="AS14" i="34"/>
  <c r="AR14" i="34"/>
  <c r="AQ14" i="34"/>
  <c r="AP14" i="34"/>
  <c r="AO14" i="34"/>
  <c r="AN14" i="34"/>
  <c r="AN30" i="34" s="1"/>
  <c r="BP13" i="34"/>
  <c r="BO13" i="34"/>
  <c r="BN13" i="34"/>
  <c r="BM13" i="34"/>
  <c r="BL13" i="34"/>
  <c r="BK13" i="34"/>
  <c r="BJ13" i="34"/>
  <c r="BI13" i="34"/>
  <c r="BH13" i="34"/>
  <c r="BH21" i="34" s="1"/>
  <c r="BH45" i="34" s="1"/>
  <c r="BD13" i="34"/>
  <c r="BC13" i="34"/>
  <c r="BB13" i="34"/>
  <c r="BA13" i="34"/>
  <c r="AZ13" i="34"/>
  <c r="AZ37" i="34" s="1"/>
  <c r="AV13" i="34"/>
  <c r="AU13" i="34"/>
  <c r="AT13" i="34"/>
  <c r="AS13" i="34"/>
  <c r="AR13" i="34"/>
  <c r="AQ13" i="34"/>
  <c r="AP13" i="34"/>
  <c r="AO13" i="34"/>
  <c r="AN13" i="34"/>
  <c r="AN37" i="34" s="1"/>
  <c r="BP12" i="34"/>
  <c r="BO12" i="34"/>
  <c r="BN12" i="34"/>
  <c r="BM12" i="34"/>
  <c r="BL12" i="34"/>
  <c r="BK12" i="34"/>
  <c r="BJ12" i="34"/>
  <c r="BI12" i="34"/>
  <c r="BH12" i="34"/>
  <c r="BH28" i="34" s="1"/>
  <c r="BD12" i="34"/>
  <c r="BC12" i="34"/>
  <c r="BB12" i="34"/>
  <c r="BA12" i="34"/>
  <c r="BA44" i="34" s="1"/>
  <c r="AZ12" i="34"/>
  <c r="AZ20" i="34" s="1"/>
  <c r="AZ44" i="34" s="1"/>
  <c r="AV12" i="34"/>
  <c r="AU12" i="34"/>
  <c r="AT12" i="34"/>
  <c r="AS12" i="34"/>
  <c r="AR12" i="34"/>
  <c r="AQ12" i="34"/>
  <c r="AP12" i="34"/>
  <c r="AO12" i="34"/>
  <c r="AN12" i="34"/>
  <c r="AN28" i="34" s="1"/>
  <c r="BP11" i="34"/>
  <c r="BO11" i="34"/>
  <c r="BN11" i="34"/>
  <c r="BM11" i="34"/>
  <c r="BL11" i="34"/>
  <c r="BK11" i="34"/>
  <c r="BJ11" i="34"/>
  <c r="BI11" i="34"/>
  <c r="BH11" i="34"/>
  <c r="BH35" i="34" s="1"/>
  <c r="BD11" i="34"/>
  <c r="BC11" i="34"/>
  <c r="BC43" i="34"/>
  <c r="BB11" i="34"/>
  <c r="BB43" i="34" s="1"/>
  <c r="BA11" i="34"/>
  <c r="AZ11" i="34"/>
  <c r="AZ35" i="34"/>
  <c r="AV11" i="34"/>
  <c r="AU11" i="34"/>
  <c r="AT11" i="34"/>
  <c r="AS11" i="34"/>
  <c r="AR11" i="34"/>
  <c r="AQ11" i="34"/>
  <c r="AP11" i="34"/>
  <c r="AO11" i="34"/>
  <c r="AN11" i="34"/>
  <c r="AN35" i="34" s="1"/>
  <c r="BP10" i="34"/>
  <c r="BO10" i="34"/>
  <c r="BN10" i="34"/>
  <c r="BM10" i="34"/>
  <c r="BL10" i="34"/>
  <c r="BK10" i="34"/>
  <c r="BJ10" i="34"/>
  <c r="BI10" i="34"/>
  <c r="BH10" i="34"/>
  <c r="BH18" i="34" s="1"/>
  <c r="BH42" i="34" s="1"/>
  <c r="BD10" i="34"/>
  <c r="BC10" i="34"/>
  <c r="BB10" i="34"/>
  <c r="BA10" i="34"/>
  <c r="AZ10" i="34"/>
  <c r="AZ34" i="34" s="1"/>
  <c r="AV10" i="34"/>
  <c r="AU10" i="34"/>
  <c r="AT10" i="34"/>
  <c r="AS10" i="34"/>
  <c r="AR10" i="34"/>
  <c r="AQ10" i="34"/>
  <c r="AP10" i="34"/>
  <c r="AO10" i="34"/>
  <c r="AN10" i="34"/>
  <c r="AN26" i="34" s="1"/>
  <c r="BP9" i="34"/>
  <c r="BO9" i="34"/>
  <c r="BN9" i="34"/>
  <c r="BM9" i="34"/>
  <c r="BL9" i="34"/>
  <c r="BK9" i="34"/>
  <c r="BJ9" i="34"/>
  <c r="BI9" i="34"/>
  <c r="BH9" i="34"/>
  <c r="BH25" i="34" s="1"/>
  <c r="BD9" i="34"/>
  <c r="BC9" i="34"/>
  <c r="BC41" i="34" s="1"/>
  <c r="BB9" i="34"/>
  <c r="BA9" i="34"/>
  <c r="BA41" i="34" s="1"/>
  <c r="AZ9" i="34"/>
  <c r="AZ33" i="34" s="1"/>
  <c r="AV9" i="34"/>
  <c r="AU9" i="34"/>
  <c r="AT9" i="34"/>
  <c r="AS9" i="34"/>
  <c r="AR9" i="34"/>
  <c r="AQ9" i="34"/>
  <c r="AP9" i="34"/>
  <c r="AO9" i="34"/>
  <c r="AO41" i="34" s="1"/>
  <c r="AN9" i="34"/>
  <c r="AN33" i="34" s="1"/>
  <c r="BP8" i="34"/>
  <c r="BO8" i="34"/>
  <c r="BN8" i="34"/>
  <c r="BM8" i="34"/>
  <c r="BL8" i="34"/>
  <c r="BL40" i="34" s="1"/>
  <c r="BK8" i="34"/>
  <c r="BJ8" i="34"/>
  <c r="BI8" i="34"/>
  <c r="BH8" i="34"/>
  <c r="BH24" i="34" s="1"/>
  <c r="BD8" i="34"/>
  <c r="BC8" i="34"/>
  <c r="BB8" i="34"/>
  <c r="BA8" i="34"/>
  <c r="AZ8" i="34"/>
  <c r="AZ32" i="34" s="1"/>
  <c r="AV8" i="34"/>
  <c r="AU8" i="34"/>
  <c r="AT8" i="34"/>
  <c r="AS8" i="34"/>
  <c r="AR8" i="34"/>
  <c r="AQ8" i="34"/>
  <c r="AP8" i="34"/>
  <c r="AO8" i="34"/>
  <c r="AN8" i="34"/>
  <c r="AN24" i="34" s="1"/>
  <c r="BI7" i="34"/>
  <c r="BD7" i="34"/>
  <c r="BC7" i="34"/>
  <c r="BB7" i="34"/>
  <c r="BA7" i="34"/>
  <c r="AV7" i="34"/>
  <c r="AU7" i="34"/>
  <c r="AT7" i="34"/>
  <c r="AS7" i="34"/>
  <c r="AR7" i="34"/>
  <c r="AQ7" i="34"/>
  <c r="AP7" i="34"/>
  <c r="AO7" i="34"/>
  <c r="K7" i="34"/>
  <c r="O7" i="34" s="1"/>
  <c r="S7" i="34" s="1"/>
  <c r="J7" i="34"/>
  <c r="N7" i="34" s="1"/>
  <c r="R7" i="34" s="1"/>
  <c r="I7" i="34"/>
  <c r="M7" i="34" s="1"/>
  <c r="Q7" i="34" s="1"/>
  <c r="H7" i="34"/>
  <c r="L7" i="34" s="1"/>
  <c r="P7" i="34" s="1"/>
  <c r="BI6" i="34"/>
  <c r="BD6" i="34"/>
  <c r="BC6" i="34"/>
  <c r="BB6" i="34"/>
  <c r="BA6" i="34"/>
  <c r="AV6" i="34"/>
  <c r="AU6" i="34"/>
  <c r="AT6" i="34"/>
  <c r="AS6" i="34"/>
  <c r="AR6" i="34"/>
  <c r="AQ6" i="34"/>
  <c r="AP6" i="34"/>
  <c r="AO6" i="34"/>
  <c r="BN4" i="34"/>
  <c r="BK4" i="34"/>
  <c r="AN4" i="34"/>
  <c r="D4" i="34"/>
  <c r="AO4" i="34" s="1"/>
  <c r="BK3" i="34"/>
  <c r="AN3" i="34"/>
  <c r="D3" i="34"/>
  <c r="AO3" i="34" s="1"/>
  <c r="BK2" i="34"/>
  <c r="AN2" i="34"/>
  <c r="BN2" i="34"/>
  <c r="D2" i="34"/>
  <c r="AO2" i="34" s="1"/>
  <c r="M33" i="31"/>
  <c r="M32" i="31"/>
  <c r="M31" i="31"/>
  <c r="M30" i="31"/>
  <c r="M29" i="31"/>
  <c r="B30" i="31"/>
  <c r="B31" i="31"/>
  <c r="BP38" i="2"/>
  <c r="BP37" i="2"/>
  <c r="BP36" i="2"/>
  <c r="BP35" i="2"/>
  <c r="BP34" i="2"/>
  <c r="BP33" i="2"/>
  <c r="BP32" i="2"/>
  <c r="BP30" i="2"/>
  <c r="BP29" i="2"/>
  <c r="BP28" i="2"/>
  <c r="BP27" i="2"/>
  <c r="BP26" i="2"/>
  <c r="BP25" i="2"/>
  <c r="BP24" i="2"/>
  <c r="BO38" i="2"/>
  <c r="BO37" i="2"/>
  <c r="BO36" i="2"/>
  <c r="BO35" i="2"/>
  <c r="BO34" i="2"/>
  <c r="BO33" i="2"/>
  <c r="BO32" i="2"/>
  <c r="BO30" i="2"/>
  <c r="BO29" i="2"/>
  <c r="BO28" i="2"/>
  <c r="BO27" i="2"/>
  <c r="BO26" i="2"/>
  <c r="BO25" i="2"/>
  <c r="BO24" i="2"/>
  <c r="BN38" i="2"/>
  <c r="BN37" i="2"/>
  <c r="BN36" i="2"/>
  <c r="BN35" i="2"/>
  <c r="BN34" i="2"/>
  <c r="BN33" i="2"/>
  <c r="BN32" i="2"/>
  <c r="BN30" i="2"/>
  <c r="BN29" i="2"/>
  <c r="BN28" i="2"/>
  <c r="BN27" i="2"/>
  <c r="BN26" i="2"/>
  <c r="BN25" i="2"/>
  <c r="BN24" i="2"/>
  <c r="BM38" i="2"/>
  <c r="BM37" i="2"/>
  <c r="BM36" i="2"/>
  <c r="BM35" i="2"/>
  <c r="BM34" i="2"/>
  <c r="BM33" i="2"/>
  <c r="BM32" i="2"/>
  <c r="BM30" i="2"/>
  <c r="BM29" i="2"/>
  <c r="BM28" i="2"/>
  <c r="BM27" i="2"/>
  <c r="BM26" i="2"/>
  <c r="BM25" i="2"/>
  <c r="BM24" i="2"/>
  <c r="BL38" i="2"/>
  <c r="BL37" i="2"/>
  <c r="BL36" i="2"/>
  <c r="BL35" i="2"/>
  <c r="BL34" i="2"/>
  <c r="BL33" i="2"/>
  <c r="BL32" i="2"/>
  <c r="BL30" i="2"/>
  <c r="BL29" i="2"/>
  <c r="BL28" i="2"/>
  <c r="BL27" i="2"/>
  <c r="BL26" i="2"/>
  <c r="BL25" i="2"/>
  <c r="BL24" i="2"/>
  <c r="BK38" i="2"/>
  <c r="BK37" i="2"/>
  <c r="BK36" i="2"/>
  <c r="BK35" i="2"/>
  <c r="BK34" i="2"/>
  <c r="BK33" i="2"/>
  <c r="BK32" i="2"/>
  <c r="BK30" i="2"/>
  <c r="BK29" i="2"/>
  <c r="BK28" i="2"/>
  <c r="BK27" i="2"/>
  <c r="BK26" i="2"/>
  <c r="BK25" i="2"/>
  <c r="BK24" i="2"/>
  <c r="BJ38" i="2"/>
  <c r="BJ37" i="2"/>
  <c r="BJ36" i="2"/>
  <c r="BJ35" i="2"/>
  <c r="BJ34" i="2"/>
  <c r="BJ33" i="2"/>
  <c r="BJ32" i="2"/>
  <c r="BJ30" i="2"/>
  <c r="BJ29" i="2"/>
  <c r="BJ28" i="2"/>
  <c r="BJ27" i="2"/>
  <c r="BJ26" i="2"/>
  <c r="BJ25" i="2"/>
  <c r="BJ24" i="2"/>
  <c r="BI38" i="2"/>
  <c r="BI37" i="2"/>
  <c r="BI36" i="2"/>
  <c r="BI35" i="2"/>
  <c r="BI34" i="2"/>
  <c r="BI33" i="2"/>
  <c r="BI32" i="2"/>
  <c r="BI30" i="2"/>
  <c r="BI29" i="2"/>
  <c r="BI28" i="2"/>
  <c r="BI27" i="2"/>
  <c r="BI26" i="2"/>
  <c r="BI25" i="2"/>
  <c r="BI24" i="2"/>
  <c r="BP22" i="2"/>
  <c r="BP21" i="2"/>
  <c r="BP20" i="2"/>
  <c r="BP19" i="2"/>
  <c r="BP18" i="2"/>
  <c r="BP17" i="2"/>
  <c r="BP16" i="2"/>
  <c r="BO22" i="2"/>
  <c r="BO21" i="2"/>
  <c r="BO20" i="2"/>
  <c r="BO19" i="2"/>
  <c r="BO18" i="2"/>
  <c r="BO17" i="2"/>
  <c r="BO16" i="2"/>
  <c r="BN22" i="2"/>
  <c r="BN21" i="2"/>
  <c r="BN20" i="2"/>
  <c r="BN19" i="2"/>
  <c r="BN18" i="2"/>
  <c r="BN17" i="2"/>
  <c r="BN16" i="2"/>
  <c r="BM22" i="2"/>
  <c r="BM21" i="2"/>
  <c r="BM20" i="2"/>
  <c r="BM19" i="2"/>
  <c r="BM18" i="2"/>
  <c r="BM17" i="2"/>
  <c r="BM16" i="2"/>
  <c r="BL22" i="2"/>
  <c r="BL21" i="2"/>
  <c r="BL20" i="2"/>
  <c r="BL19" i="2"/>
  <c r="BL18" i="2"/>
  <c r="BL17" i="2"/>
  <c r="BL16" i="2"/>
  <c r="BK22" i="2"/>
  <c r="BK21" i="2"/>
  <c r="BK20" i="2"/>
  <c r="BK19" i="2"/>
  <c r="BK18" i="2"/>
  <c r="BK17" i="2"/>
  <c r="BK16" i="2"/>
  <c r="BJ22" i="2"/>
  <c r="BJ21" i="2"/>
  <c r="BJ20" i="2"/>
  <c r="BJ19" i="2"/>
  <c r="BJ18" i="2"/>
  <c r="BJ17" i="2"/>
  <c r="BJ16" i="2"/>
  <c r="BI22" i="2"/>
  <c r="BI21" i="2"/>
  <c r="BI20" i="2"/>
  <c r="BI19" i="2"/>
  <c r="BI18" i="2"/>
  <c r="BI17" i="2"/>
  <c r="BI16" i="2"/>
  <c r="BP14" i="2"/>
  <c r="BP13" i="2"/>
  <c r="BP12" i="2"/>
  <c r="BP11" i="2"/>
  <c r="BP10" i="2"/>
  <c r="BP9" i="2"/>
  <c r="BP8" i="2"/>
  <c r="BO14" i="2"/>
  <c r="BO13" i="2"/>
  <c r="BO12" i="2"/>
  <c r="BO11" i="2"/>
  <c r="BO10" i="2"/>
  <c r="BO9" i="2"/>
  <c r="BO8" i="2"/>
  <c r="BN14" i="2"/>
  <c r="BN13" i="2"/>
  <c r="BN12" i="2"/>
  <c r="BN11" i="2"/>
  <c r="BN10" i="2"/>
  <c r="BN9" i="2"/>
  <c r="BN8" i="2"/>
  <c r="BM14" i="2"/>
  <c r="BM13" i="2"/>
  <c r="BM12" i="2"/>
  <c r="BM11" i="2"/>
  <c r="BM10" i="2"/>
  <c r="BM9" i="2"/>
  <c r="BM8" i="2"/>
  <c r="BL14" i="2"/>
  <c r="BL13" i="2"/>
  <c r="BL12" i="2"/>
  <c r="BL11" i="2"/>
  <c r="BL10" i="2"/>
  <c r="BL9" i="2"/>
  <c r="BL8" i="2"/>
  <c r="BK14" i="2"/>
  <c r="BK13" i="2"/>
  <c r="BK12" i="2"/>
  <c r="BK11" i="2"/>
  <c r="BK10" i="2"/>
  <c r="BK9" i="2"/>
  <c r="BK8" i="2"/>
  <c r="BJ14" i="2"/>
  <c r="BJ13" i="2"/>
  <c r="BJ12" i="2"/>
  <c r="BJ11" i="2"/>
  <c r="BJ10" i="2"/>
  <c r="BJ9" i="2"/>
  <c r="BJ8" i="2"/>
  <c r="BI14" i="2"/>
  <c r="BI13" i="2"/>
  <c r="BI12" i="2"/>
  <c r="BI11" i="2"/>
  <c r="BI43" i="2" s="1"/>
  <c r="BI10" i="2"/>
  <c r="BI9" i="2"/>
  <c r="BI8" i="2"/>
  <c r="BD38" i="2"/>
  <c r="BD37" i="2"/>
  <c r="BD36" i="2"/>
  <c r="BD35" i="2"/>
  <c r="BD34" i="2"/>
  <c r="BD33" i="2"/>
  <c r="BD32" i="2"/>
  <c r="BC38" i="2"/>
  <c r="BC37" i="2"/>
  <c r="BC36" i="2"/>
  <c r="BC35" i="2"/>
  <c r="BC34" i="2"/>
  <c r="BC33" i="2"/>
  <c r="BC32" i="2"/>
  <c r="BB38" i="2"/>
  <c r="BB37" i="2"/>
  <c r="BB36" i="2"/>
  <c r="BB35" i="2"/>
  <c r="BB34" i="2"/>
  <c r="BB33" i="2"/>
  <c r="BB32" i="2"/>
  <c r="BA38" i="2"/>
  <c r="BA37" i="2"/>
  <c r="BA36" i="2"/>
  <c r="BA35" i="2"/>
  <c r="BA34" i="2"/>
  <c r="BA33" i="2"/>
  <c r="BA32" i="2"/>
  <c r="BD30" i="2"/>
  <c r="BD29" i="2"/>
  <c r="BD28" i="2"/>
  <c r="BD27" i="2"/>
  <c r="BD26" i="2"/>
  <c r="BD25" i="2"/>
  <c r="BD24" i="2"/>
  <c r="BC30" i="2"/>
  <c r="BC29" i="2"/>
  <c r="BC28" i="2"/>
  <c r="BC27" i="2"/>
  <c r="BC26" i="2"/>
  <c r="BC25" i="2"/>
  <c r="BC24" i="2"/>
  <c r="BB30" i="2"/>
  <c r="BB29" i="2"/>
  <c r="BB28" i="2"/>
  <c r="BB27" i="2"/>
  <c r="BB26" i="2"/>
  <c r="BB25" i="2"/>
  <c r="BB24" i="2"/>
  <c r="BA30" i="2"/>
  <c r="BA29" i="2"/>
  <c r="BA28" i="2"/>
  <c r="BA27" i="2"/>
  <c r="BA26" i="2"/>
  <c r="BA25" i="2"/>
  <c r="BA24" i="2"/>
  <c r="BD22" i="2"/>
  <c r="BD21" i="2"/>
  <c r="BD20" i="2"/>
  <c r="BD19" i="2"/>
  <c r="BD18" i="2"/>
  <c r="BD17" i="2"/>
  <c r="BD16" i="2"/>
  <c r="BC22" i="2"/>
  <c r="BC21" i="2"/>
  <c r="BC20" i="2"/>
  <c r="BC19" i="2"/>
  <c r="BC18" i="2"/>
  <c r="BC17" i="2"/>
  <c r="BC16" i="2"/>
  <c r="BB22" i="2"/>
  <c r="BB21" i="2"/>
  <c r="BB20" i="2"/>
  <c r="BB19" i="2"/>
  <c r="BB18" i="2"/>
  <c r="BB17" i="2"/>
  <c r="BB16" i="2"/>
  <c r="BA22" i="2"/>
  <c r="BA21" i="2"/>
  <c r="BA20" i="2"/>
  <c r="BA19" i="2"/>
  <c r="BA18" i="2"/>
  <c r="BA17" i="2"/>
  <c r="BA16" i="2"/>
  <c r="BD14" i="2"/>
  <c r="BD13" i="2"/>
  <c r="BD45" i="2" s="1"/>
  <c r="BD12" i="2"/>
  <c r="BD11" i="2"/>
  <c r="BD43" i="2" s="1"/>
  <c r="BD10" i="2"/>
  <c r="BD42" i="2" s="1"/>
  <c r="BD9" i="2"/>
  <c r="BD41" i="2" s="1"/>
  <c r="BD8" i="2"/>
  <c r="BC14" i="2"/>
  <c r="BC13" i="2"/>
  <c r="BC12" i="2"/>
  <c r="BC11" i="2"/>
  <c r="BC10" i="2"/>
  <c r="BC9" i="2"/>
  <c r="BC8" i="2"/>
  <c r="BB14" i="2"/>
  <c r="BB13" i="2"/>
  <c r="BB12" i="2"/>
  <c r="BB11" i="2"/>
  <c r="BB43" i="2" s="1"/>
  <c r="BB10" i="2"/>
  <c r="BB9" i="2"/>
  <c r="BB8" i="2"/>
  <c r="BA14" i="2"/>
  <c r="BA13" i="2"/>
  <c r="BA12" i="2"/>
  <c r="BA11" i="2"/>
  <c r="BA10" i="2"/>
  <c r="BA42" i="2" s="1"/>
  <c r="BA9" i="2"/>
  <c r="BA8" i="2"/>
  <c r="AV38" i="2"/>
  <c r="AV37" i="2"/>
  <c r="AV36" i="2"/>
  <c r="AV35" i="2"/>
  <c r="AV34" i="2"/>
  <c r="AV33" i="2"/>
  <c r="AV32" i="2"/>
  <c r="AU38" i="2"/>
  <c r="AU37" i="2"/>
  <c r="AU36" i="2"/>
  <c r="AU35" i="2"/>
  <c r="AU34" i="2"/>
  <c r="AU33" i="2"/>
  <c r="AU32" i="2"/>
  <c r="AT38" i="2"/>
  <c r="AT37" i="2"/>
  <c r="AT36" i="2"/>
  <c r="AT35" i="2"/>
  <c r="AT34" i="2"/>
  <c r="AT33" i="2"/>
  <c r="AT32" i="2"/>
  <c r="AS38" i="2"/>
  <c r="AS37" i="2"/>
  <c r="AS36" i="2"/>
  <c r="AS35" i="2"/>
  <c r="AS34" i="2"/>
  <c r="AS33" i="2"/>
  <c r="AS32" i="2"/>
  <c r="AR38" i="2"/>
  <c r="AR37" i="2"/>
  <c r="AR36" i="2"/>
  <c r="AR35" i="2"/>
  <c r="AR34" i="2"/>
  <c r="AR33" i="2"/>
  <c r="AR32" i="2"/>
  <c r="AQ38" i="2"/>
  <c r="AQ37" i="2"/>
  <c r="AQ36" i="2"/>
  <c r="AQ35" i="2"/>
  <c r="AQ34" i="2"/>
  <c r="AQ33" i="2"/>
  <c r="AQ32" i="2"/>
  <c r="AP38" i="2"/>
  <c r="AP37" i="2"/>
  <c r="AP36" i="2"/>
  <c r="AP35" i="2"/>
  <c r="AP34" i="2"/>
  <c r="AP33" i="2"/>
  <c r="AP32" i="2"/>
  <c r="AO38" i="2"/>
  <c r="AO37" i="2"/>
  <c r="AO36" i="2"/>
  <c r="AO35" i="2"/>
  <c r="AO34" i="2"/>
  <c r="AO33" i="2"/>
  <c r="AO32" i="2"/>
  <c r="AV30" i="2"/>
  <c r="AV29" i="2"/>
  <c r="AV28" i="2"/>
  <c r="AV27" i="2"/>
  <c r="AV26" i="2"/>
  <c r="AV25" i="2"/>
  <c r="AV24" i="2"/>
  <c r="AU30" i="2"/>
  <c r="AU29" i="2"/>
  <c r="AU28" i="2"/>
  <c r="AU27" i="2"/>
  <c r="AU26" i="2"/>
  <c r="AU25" i="2"/>
  <c r="AU24" i="2"/>
  <c r="AT30" i="2"/>
  <c r="AT29" i="2"/>
  <c r="AT28" i="2"/>
  <c r="AT27" i="2"/>
  <c r="AT26" i="2"/>
  <c r="AT25" i="2"/>
  <c r="AT24" i="2"/>
  <c r="AS30" i="2"/>
  <c r="AS29" i="2"/>
  <c r="AS28" i="2"/>
  <c r="AS27" i="2"/>
  <c r="AS26" i="2"/>
  <c r="AS25" i="2"/>
  <c r="AS24" i="2"/>
  <c r="AR30" i="2"/>
  <c r="AR29" i="2"/>
  <c r="AR28" i="2"/>
  <c r="AR27" i="2"/>
  <c r="AR26" i="2"/>
  <c r="AR25" i="2"/>
  <c r="AR24" i="2"/>
  <c r="AQ30" i="2"/>
  <c r="AQ29" i="2"/>
  <c r="AQ28" i="2"/>
  <c r="AQ27" i="2"/>
  <c r="AQ26" i="2"/>
  <c r="AQ25" i="2"/>
  <c r="AQ24" i="2"/>
  <c r="AP30" i="2"/>
  <c r="AP29" i="2"/>
  <c r="AP28" i="2"/>
  <c r="AP27" i="2"/>
  <c r="AP26" i="2"/>
  <c r="AP25" i="2"/>
  <c r="AP24" i="2"/>
  <c r="AO30" i="2"/>
  <c r="AO29" i="2"/>
  <c r="AO28" i="2"/>
  <c r="AO27" i="2"/>
  <c r="AO26" i="2"/>
  <c r="AO25" i="2"/>
  <c r="AO24" i="2"/>
  <c r="AV22" i="2"/>
  <c r="AV21" i="2"/>
  <c r="AV20" i="2"/>
  <c r="AV19" i="2"/>
  <c r="AV18" i="2"/>
  <c r="AV17" i="2"/>
  <c r="AV16" i="2"/>
  <c r="AU22" i="2"/>
  <c r="AU21" i="2"/>
  <c r="AU20" i="2"/>
  <c r="AU19" i="2"/>
  <c r="AU18" i="2"/>
  <c r="AU17" i="2"/>
  <c r="AU16" i="2"/>
  <c r="AT22" i="2"/>
  <c r="AT21" i="2"/>
  <c r="AT20" i="2"/>
  <c r="AT19" i="2"/>
  <c r="AT18" i="2"/>
  <c r="AT17" i="2"/>
  <c r="AT16" i="2"/>
  <c r="AS22" i="2"/>
  <c r="AS21" i="2"/>
  <c r="AS20" i="2"/>
  <c r="AS19" i="2"/>
  <c r="AS18" i="2"/>
  <c r="AS17" i="2"/>
  <c r="AS16" i="2"/>
  <c r="AR22" i="2"/>
  <c r="AR21" i="2"/>
  <c r="AR20" i="2"/>
  <c r="AR19" i="2"/>
  <c r="AR18" i="2"/>
  <c r="AR17" i="2"/>
  <c r="AR16" i="2"/>
  <c r="AQ22" i="2"/>
  <c r="AQ21" i="2"/>
  <c r="AQ20" i="2"/>
  <c r="AQ19" i="2"/>
  <c r="AQ18" i="2"/>
  <c r="AQ17" i="2"/>
  <c r="AQ16" i="2"/>
  <c r="AP22" i="2"/>
  <c r="AP21" i="2"/>
  <c r="AP20" i="2"/>
  <c r="AP19" i="2"/>
  <c r="AP18" i="2"/>
  <c r="AP17" i="2"/>
  <c r="AP16" i="2"/>
  <c r="AO22" i="2"/>
  <c r="AO21" i="2"/>
  <c r="AO20" i="2"/>
  <c r="AO19" i="2"/>
  <c r="AO18" i="2"/>
  <c r="AO17" i="2"/>
  <c r="AO16" i="2"/>
  <c r="AV14" i="2"/>
  <c r="AV13" i="2"/>
  <c r="AV45" i="2" s="1"/>
  <c r="AV12" i="2"/>
  <c r="AV11" i="2"/>
  <c r="AV43" i="2" s="1"/>
  <c r="AV10" i="2"/>
  <c r="AV42" i="2" s="1"/>
  <c r="AV9" i="2"/>
  <c r="AV41" i="2" s="1"/>
  <c r="AV8" i="2"/>
  <c r="AU14" i="2"/>
  <c r="AU46" i="2" s="1"/>
  <c r="AU13" i="2"/>
  <c r="AU12" i="2"/>
  <c r="AU11" i="2"/>
  <c r="AU10" i="2"/>
  <c r="AU9" i="2"/>
  <c r="AU41" i="2" s="1"/>
  <c r="AU8" i="2"/>
  <c r="AU40" i="2" s="1"/>
  <c r="AT14" i="2"/>
  <c r="AT13" i="2"/>
  <c r="AT45" i="2" s="1"/>
  <c r="AT12" i="2"/>
  <c r="AT11" i="2"/>
  <c r="AT10" i="2"/>
  <c r="AT9" i="2"/>
  <c r="AT8" i="2"/>
  <c r="AT40" i="2" s="1"/>
  <c r="AS14" i="2"/>
  <c r="AS13" i="2"/>
  <c r="AS45" i="2" s="1"/>
  <c r="AS12" i="2"/>
  <c r="AS11" i="2"/>
  <c r="AS10" i="2"/>
  <c r="AS9" i="2"/>
  <c r="AS8" i="2"/>
  <c r="AS40" i="2" s="1"/>
  <c r="AR14" i="2"/>
  <c r="AR46" i="2" s="1"/>
  <c r="AR13" i="2"/>
  <c r="AR45" i="2" s="1"/>
  <c r="AR12" i="2"/>
  <c r="AR11" i="2"/>
  <c r="AR10" i="2"/>
  <c r="AR9" i="2"/>
  <c r="AR41" i="2" s="1"/>
  <c r="AR8" i="2"/>
  <c r="AQ14" i="2"/>
  <c r="AQ13" i="2"/>
  <c r="AQ45" i="2" s="1"/>
  <c r="AQ12" i="2"/>
  <c r="AQ44" i="2" s="1"/>
  <c r="AQ11" i="2"/>
  <c r="AQ10" i="2"/>
  <c r="AQ9" i="2"/>
  <c r="AQ8" i="2"/>
  <c r="AP14" i="2"/>
  <c r="AP13" i="2"/>
  <c r="AP12" i="2"/>
  <c r="AP11" i="2"/>
  <c r="AP43" i="2" s="1"/>
  <c r="AP10" i="2"/>
  <c r="AP9" i="2"/>
  <c r="AP8" i="2"/>
  <c r="AP40" i="2" s="1"/>
  <c r="AO14" i="2"/>
  <c r="AO13" i="2"/>
  <c r="AO12" i="2"/>
  <c r="AO44" i="2" s="1"/>
  <c r="AO11" i="2"/>
  <c r="AO10" i="2"/>
  <c r="AO9" i="2"/>
  <c r="AO8" i="2"/>
  <c r="AO40" i="2" s="1"/>
  <c r="D4" i="2"/>
  <c r="AO4" i="2" s="1"/>
  <c r="D3" i="2"/>
  <c r="AO3" i="2" s="1"/>
  <c r="D2" i="2"/>
  <c r="AO2" i="2" s="1"/>
  <c r="BH14" i="2"/>
  <c r="BH38" i="2" s="1"/>
  <c r="BH13" i="2"/>
  <c r="BH37" i="2" s="1"/>
  <c r="BH12" i="2"/>
  <c r="BH11" i="2"/>
  <c r="BH27" i="2" s="1"/>
  <c r="BH10" i="2"/>
  <c r="BH26" i="2" s="1"/>
  <c r="BH9" i="2"/>
  <c r="BH33" i="2" s="1"/>
  <c r="BH8" i="2"/>
  <c r="BH24" i="2" s="1"/>
  <c r="BH32" i="2"/>
  <c r="AZ14" i="2"/>
  <c r="AZ22" i="2" s="1"/>
  <c r="AZ46" i="2" s="1"/>
  <c r="AZ13" i="2"/>
  <c r="AZ29" i="2" s="1"/>
  <c r="AZ12" i="2"/>
  <c r="AZ28" i="2" s="1"/>
  <c r="AZ11" i="2"/>
  <c r="AZ27" i="2" s="1"/>
  <c r="AZ10" i="2"/>
  <c r="AZ26" i="2" s="1"/>
  <c r="AZ9" i="2"/>
  <c r="AZ17" i="2" s="1"/>
  <c r="AZ41" i="2" s="1"/>
  <c r="AZ8" i="2"/>
  <c r="AZ32" i="2" s="1"/>
  <c r="AN14" i="2"/>
  <c r="AN38" i="2" s="1"/>
  <c r="AN13" i="2"/>
  <c r="AN12" i="2"/>
  <c r="AN36" i="2" s="1"/>
  <c r="AN11" i="2"/>
  <c r="AN27" i="2" s="1"/>
  <c r="AN10" i="2"/>
  <c r="AN34" i="2" s="1"/>
  <c r="AN9" i="2"/>
  <c r="AN17" i="2" s="1"/>
  <c r="AN41" i="2" s="1"/>
  <c r="AN8" i="2"/>
  <c r="AN16" i="2" s="1"/>
  <c r="AN40" i="2" s="1"/>
  <c r="AE16" i="2"/>
  <c r="AD16" i="2"/>
  <c r="AC16" i="2"/>
  <c r="AB16" i="2"/>
  <c r="AA16" i="2"/>
  <c r="Z16" i="2"/>
  <c r="Y16" i="2"/>
  <c r="Z22" i="2"/>
  <c r="AA22" i="2"/>
  <c r="Z32" i="2"/>
  <c r="AA32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E16" i="2"/>
  <c r="D16" i="2"/>
  <c r="W32" i="2"/>
  <c r="V32" i="2"/>
  <c r="U32" i="2"/>
  <c r="T32" i="2"/>
  <c r="W22" i="2"/>
  <c r="V22" i="2"/>
  <c r="U22" i="2"/>
  <c r="T22" i="2"/>
  <c r="BN4" i="2"/>
  <c r="BN2" i="2"/>
  <c r="BK3" i="2"/>
  <c r="BK4" i="2"/>
  <c r="BK2" i="2"/>
  <c r="AN3" i="2"/>
  <c r="AN4" i="2"/>
  <c r="AN2" i="2"/>
  <c r="BI7" i="2"/>
  <c r="BI6" i="2"/>
  <c r="BD7" i="2"/>
  <c r="BD6" i="2"/>
  <c r="BC7" i="2"/>
  <c r="BC6" i="2"/>
  <c r="BB7" i="2"/>
  <c r="BB6" i="2"/>
  <c r="BA7" i="2"/>
  <c r="BA6" i="2"/>
  <c r="AV7" i="2"/>
  <c r="AV6" i="2"/>
  <c r="AU6" i="2"/>
  <c r="AP7" i="2"/>
  <c r="AP6" i="2"/>
  <c r="AO7" i="2"/>
  <c r="AO6" i="2"/>
  <c r="AU7" i="2"/>
  <c r="AT7" i="2"/>
  <c r="AT6" i="2"/>
  <c r="AS7" i="2"/>
  <c r="AS6" i="2"/>
  <c r="AR7" i="2"/>
  <c r="AR6" i="2"/>
  <c r="AQ7" i="2"/>
  <c r="AQ6" i="2"/>
  <c r="E18" i="31"/>
  <c r="D18" i="31"/>
  <c r="C18" i="31"/>
  <c r="B18" i="31"/>
  <c r="E17" i="31"/>
  <c r="D17" i="31"/>
  <c r="C17" i="31"/>
  <c r="B17" i="31"/>
  <c r="I5" i="31"/>
  <c r="H5" i="31"/>
  <c r="G5" i="31"/>
  <c r="F5" i="31"/>
  <c r="E5" i="31"/>
  <c r="D5" i="31"/>
  <c r="C5" i="31"/>
  <c r="B5" i="31"/>
  <c r="I4" i="31"/>
  <c r="H4" i="31"/>
  <c r="G4" i="31"/>
  <c r="F4" i="31"/>
  <c r="E4" i="31"/>
  <c r="D4" i="31"/>
  <c r="C4" i="31"/>
  <c r="B4" i="31"/>
  <c r="D32" i="2"/>
  <c r="E32" i="2"/>
  <c r="F32" i="2"/>
  <c r="G32" i="2"/>
  <c r="L22" i="2"/>
  <c r="M22" i="2"/>
  <c r="N22" i="2"/>
  <c r="O22" i="2"/>
  <c r="L32" i="2"/>
  <c r="M32" i="2"/>
  <c r="N32" i="2"/>
  <c r="O32" i="2"/>
  <c r="P22" i="2"/>
  <c r="Q22" i="2"/>
  <c r="R22" i="2"/>
  <c r="S22" i="2"/>
  <c r="P32" i="2"/>
  <c r="Q32" i="2"/>
  <c r="R32" i="2"/>
  <c r="S32" i="2"/>
  <c r="X22" i="2"/>
  <c r="Y22" i="2"/>
  <c r="X32" i="2"/>
  <c r="Y32" i="2"/>
  <c r="AB22" i="2"/>
  <c r="AC22" i="2"/>
  <c r="AD22" i="2"/>
  <c r="AE22" i="2"/>
  <c r="AB32" i="2"/>
  <c r="AC32" i="2"/>
  <c r="AD32" i="2"/>
  <c r="AE32" i="2"/>
  <c r="H22" i="2"/>
  <c r="I22" i="2"/>
  <c r="J22" i="2"/>
  <c r="K22" i="2"/>
  <c r="H32" i="2"/>
  <c r="I32" i="2"/>
  <c r="J32" i="2"/>
  <c r="K32" i="2"/>
  <c r="D22" i="2"/>
  <c r="E22" i="2"/>
  <c r="F22" i="2"/>
  <c r="G22" i="2"/>
  <c r="K7" i="2"/>
  <c r="O7" i="2" s="1"/>
  <c r="S7" i="2" s="1"/>
  <c r="J7" i="2"/>
  <c r="N7" i="2" s="1"/>
  <c r="R7" i="2" s="1"/>
  <c r="I7" i="2"/>
  <c r="M7" i="2" s="1"/>
  <c r="Q7" i="2" s="1"/>
  <c r="H7" i="2"/>
  <c r="L7" i="2" s="1"/>
  <c r="P7" i="2" s="1"/>
  <c r="AN17" i="36"/>
  <c r="AN41" i="36" s="1"/>
  <c r="AN20" i="36"/>
  <c r="AN44" i="36" s="1"/>
  <c r="BH20" i="36"/>
  <c r="BH44" i="36" s="1"/>
  <c r="AN22" i="36"/>
  <c r="AN46" i="36" s="1"/>
  <c r="BH22" i="36"/>
  <c r="BH46" i="36" s="1"/>
  <c r="AN25" i="36"/>
  <c r="BH26" i="36"/>
  <c r="AN28" i="36"/>
  <c r="BH28" i="36"/>
  <c r="AN30" i="36"/>
  <c r="BH30" i="36"/>
  <c r="BH16" i="36"/>
  <c r="BH40" i="36" s="1"/>
  <c r="AZ18" i="36"/>
  <c r="AZ42" i="36" s="1"/>
  <c r="AZ25" i="36"/>
  <c r="BH17" i="35"/>
  <c r="BH41" i="35" s="1"/>
  <c r="AN18" i="35"/>
  <c r="AN42" i="35" s="1"/>
  <c r="BH18" i="35"/>
  <c r="BH42" i="35" s="1"/>
  <c r="BH19" i="35"/>
  <c r="BH43" i="35" s="1"/>
  <c r="BH20" i="35"/>
  <c r="BH44" i="35" s="1"/>
  <c r="BH21" i="35"/>
  <c r="BH45" i="35" s="1"/>
  <c r="BH22" i="35"/>
  <c r="BH46" i="35" s="1"/>
  <c r="BH25" i="35"/>
  <c r="BH26" i="35"/>
  <c r="BH27" i="35"/>
  <c r="BH28" i="35"/>
  <c r="BH30" i="35"/>
  <c r="AZ19" i="35"/>
  <c r="AZ43" i="35" s="1"/>
  <c r="AZ20" i="35"/>
  <c r="AZ44" i="35" s="1"/>
  <c r="AZ27" i="35"/>
  <c r="AN16" i="34"/>
  <c r="AN40" i="34" s="1"/>
  <c r="AZ18" i="34"/>
  <c r="AZ42" i="34" s="1"/>
  <c r="AZ19" i="34"/>
  <c r="AZ43" i="34" s="1"/>
  <c r="AZ26" i="34"/>
  <c r="AZ27" i="34"/>
  <c r="AZ29" i="34"/>
  <c r="AN32" i="34"/>
  <c r="BH34" i="34"/>
  <c r="AN36" i="34"/>
  <c r="AN38" i="34"/>
  <c r="BH38" i="34"/>
  <c r="BH17" i="34"/>
  <c r="BH41" i="34" s="1"/>
  <c r="AN19" i="34"/>
  <c r="AN43" i="34" s="1"/>
  <c r="AN20" i="34"/>
  <c r="AN44" i="34" s="1"/>
  <c r="AN21" i="34"/>
  <c r="AN45" i="34" s="1"/>
  <c r="AN22" i="34"/>
  <c r="AN46" i="34" s="1"/>
  <c r="AN25" i="34"/>
  <c r="AN29" i="34"/>
  <c r="AH22" i="36"/>
  <c r="M17" i="31" s="1"/>
  <c r="AI22" i="36"/>
  <c r="M18" i="31" s="1"/>
  <c r="AN26" i="2"/>
  <c r="AZ34" i="2"/>
  <c r="BH16" i="2"/>
  <c r="BH40" i="2" s="1"/>
  <c r="AN18" i="2"/>
  <c r="AN42" i="2" s="1"/>
  <c r="AZ34" i="36"/>
  <c r="AZ26" i="36"/>
  <c r="BH21" i="2"/>
  <c r="BH45" i="2" s="1"/>
  <c r="AZ21" i="2"/>
  <c r="AZ45" i="2" s="1"/>
  <c r="BH30" i="2"/>
  <c r="BH27" i="34"/>
  <c r="AZ25" i="35"/>
  <c r="BI46" i="34"/>
  <c r="BK46" i="36"/>
  <c r="BH20" i="2"/>
  <c r="BH44" i="2" s="1"/>
  <c r="BA41" i="35"/>
  <c r="AI22" i="35"/>
  <c r="M14" i="31" s="1"/>
  <c r="AJ18" i="35"/>
  <c r="B23" i="31" s="1"/>
  <c r="B24" i="31" s="1"/>
  <c r="AV45" i="35"/>
  <c r="BD40" i="35"/>
  <c r="AZ24" i="2"/>
  <c r="BH36" i="2"/>
  <c r="BH28" i="2"/>
  <c r="BH17" i="2"/>
  <c r="BH41" i="2" s="1"/>
  <c r="B25" i="34"/>
  <c r="BC44" i="2"/>
  <c r="BH34" i="2"/>
  <c r="BH33" i="34"/>
  <c r="BH33" i="36"/>
  <c r="BH17" i="36"/>
  <c r="BH41" i="36" s="1"/>
  <c r="BH25" i="36"/>
  <c r="AV41" i="36"/>
  <c r="C25" i="34" l="1"/>
  <c r="C26" i="34" s="1"/>
  <c r="BK7" i="34" s="1"/>
  <c r="B25" i="2"/>
  <c r="AZ28" i="36"/>
  <c r="AZ21" i="36"/>
  <c r="AZ45" i="36" s="1"/>
  <c r="C25" i="2"/>
  <c r="B25" i="35"/>
  <c r="AN20" i="2"/>
  <c r="AN44" i="2" s="1"/>
  <c r="AZ29" i="36"/>
  <c r="AZ19" i="36"/>
  <c r="AZ43" i="36" s="1"/>
  <c r="BD41" i="34"/>
  <c r="BL42" i="34"/>
  <c r="BD43" i="34"/>
  <c r="AV44" i="34"/>
  <c r="BD45" i="34"/>
  <c r="AZ25" i="2"/>
  <c r="BK7" i="35"/>
  <c r="BJ7" i="35"/>
  <c r="AZ27" i="36"/>
  <c r="BH24" i="36"/>
  <c r="BC44" i="35"/>
  <c r="BB46" i="35"/>
  <c r="AJ19" i="2"/>
  <c r="C19" i="31" s="1"/>
  <c r="C20" i="31" s="1"/>
  <c r="BH19" i="34"/>
  <c r="BH43" i="34" s="1"/>
  <c r="BH32" i="34"/>
  <c r="AN35" i="2"/>
  <c r="AN30" i="35"/>
  <c r="AN27" i="35"/>
  <c r="BH24" i="35"/>
  <c r="AZ17" i="36"/>
  <c r="AZ41" i="36" s="1"/>
  <c r="AC5" i="31"/>
  <c r="AZ37" i="2"/>
  <c r="BC42" i="34"/>
  <c r="BC44" i="34"/>
  <c r="Y12" i="31"/>
  <c r="BN41" i="35"/>
  <c r="BJ42" i="35"/>
  <c r="BN43" i="35"/>
  <c r="BJ44" i="35"/>
  <c r="AH22" i="35"/>
  <c r="M13" i="31" s="1"/>
  <c r="BB43" i="35"/>
  <c r="BH16" i="34"/>
  <c r="BH40" i="34" s="1"/>
  <c r="AN34" i="34"/>
  <c r="AN19" i="35"/>
  <c r="AN43" i="35" s="1"/>
  <c r="BH26" i="34"/>
  <c r="BC42" i="36"/>
  <c r="AN24" i="2"/>
  <c r="AZ16" i="2"/>
  <c r="AZ40" i="2" s="1"/>
  <c r="AG22" i="34"/>
  <c r="M8" i="31" s="1"/>
  <c r="AN18" i="34"/>
  <c r="AN42" i="34" s="1"/>
  <c r="AN27" i="34"/>
  <c r="BH16" i="35"/>
  <c r="BH40" i="35" s="1"/>
  <c r="AN28" i="35"/>
  <c r="AN26" i="35"/>
  <c r="BH27" i="36"/>
  <c r="BH18" i="36"/>
  <c r="BH42" i="36" s="1"/>
  <c r="AN19" i="2"/>
  <c r="AN43" i="2" s="1"/>
  <c r="BA40" i="2"/>
  <c r="BA43" i="2"/>
  <c r="BJ45" i="2"/>
  <c r="BC40" i="36"/>
  <c r="BC41" i="36"/>
  <c r="BC46" i="36"/>
  <c r="W26" i="31"/>
  <c r="BB46" i="36"/>
  <c r="AZ33" i="2"/>
  <c r="Y7" i="35"/>
  <c r="AC7" i="35" s="1"/>
  <c r="AG7" i="35" s="1"/>
  <c r="AN28" i="2"/>
  <c r="BH29" i="2"/>
  <c r="AZ36" i="2"/>
  <c r="AN24" i="35"/>
  <c r="AN26" i="36"/>
  <c r="AN19" i="36"/>
  <c r="AN43" i="36" s="1"/>
  <c r="AJ19" i="36"/>
  <c r="C25" i="31" s="1"/>
  <c r="C26" i="31" s="1"/>
  <c r="Q5" i="31"/>
  <c r="AZ20" i="2"/>
  <c r="AZ44" i="2" s="1"/>
  <c r="AZ38" i="2"/>
  <c r="BH25" i="2"/>
  <c r="BB44" i="2"/>
  <c r="BC41" i="2"/>
  <c r="BC45" i="2"/>
  <c r="BB40" i="35"/>
  <c r="BB41" i="35"/>
  <c r="AN37" i="35"/>
  <c r="BB45" i="35"/>
  <c r="AN32" i="36"/>
  <c r="BB41" i="36"/>
  <c r="AN34" i="36"/>
  <c r="BB42" i="36"/>
  <c r="AN35" i="36"/>
  <c r="BH35" i="36"/>
  <c r="AZ38" i="36"/>
  <c r="Q26" i="31"/>
  <c r="S26" i="31"/>
  <c r="AA26" i="31"/>
  <c r="BA40" i="36"/>
  <c r="BA45" i="36"/>
  <c r="AZ30" i="36"/>
  <c r="BH22" i="34"/>
  <c r="BH46" i="34" s="1"/>
  <c r="AZ24" i="34"/>
  <c r="AN16" i="35"/>
  <c r="AN40" i="35" s="1"/>
  <c r="AN29" i="35"/>
  <c r="AN25" i="35"/>
  <c r="BH29" i="36"/>
  <c r="BB45" i="2"/>
  <c r="BC42" i="2"/>
  <c r="BI44" i="2"/>
  <c r="BN45" i="2"/>
  <c r="AQ44" i="34"/>
  <c r="AU44" i="34"/>
  <c r="AQ45" i="34"/>
  <c r="AU45" i="34"/>
  <c r="BN40" i="35"/>
  <c r="Q19" i="31"/>
  <c r="BB45" i="36"/>
  <c r="BC43" i="36"/>
  <c r="AZ30" i="2"/>
  <c r="AJ21" i="2"/>
  <c r="E19" i="31" s="1"/>
  <c r="E20" i="31" s="1"/>
  <c r="AZ36" i="35"/>
  <c r="AN22" i="35"/>
  <c r="AN46" i="35" s="1"/>
  <c r="AN17" i="35"/>
  <c r="AN41" i="35" s="1"/>
  <c r="AN16" i="36"/>
  <c r="AN40" i="36" s="1"/>
  <c r="BH21" i="36"/>
  <c r="BH45" i="36" s="1"/>
  <c r="AP40" i="35"/>
  <c r="AT41" i="35"/>
  <c r="BB44" i="35"/>
  <c r="BD45" i="35"/>
  <c r="W7" i="34"/>
  <c r="AA7" i="34"/>
  <c r="AE7" i="34" s="1"/>
  <c r="AI7" i="34" s="1"/>
  <c r="B26" i="35"/>
  <c r="AZ36" i="36"/>
  <c r="AZ16" i="36"/>
  <c r="AZ40" i="36" s="1"/>
  <c r="AZ34" i="35"/>
  <c r="BH29" i="35"/>
  <c r="AN21" i="36"/>
  <c r="AN45" i="36" s="1"/>
  <c r="BC43" i="2"/>
  <c r="BD44" i="2"/>
  <c r="BB42" i="34"/>
  <c r="BB44" i="34"/>
  <c r="BD43" i="35"/>
  <c r="U19" i="31"/>
  <c r="W19" i="31"/>
  <c r="Y19" i="31"/>
  <c r="AC19" i="31"/>
  <c r="BB43" i="36"/>
  <c r="BC43" i="35"/>
  <c r="AZ33" i="35"/>
  <c r="AZ22" i="34"/>
  <c r="AZ46" i="34" s="1"/>
  <c r="AN20" i="35"/>
  <c r="AN44" i="35" s="1"/>
  <c r="AA5" i="31"/>
  <c r="U5" i="31"/>
  <c r="Y5" i="31"/>
  <c r="BJ6" i="35"/>
  <c r="BJ6" i="34"/>
  <c r="AN30" i="2"/>
  <c r="BH22" i="2"/>
  <c r="BH46" i="2" s="1"/>
  <c r="AZ32" i="36"/>
  <c r="BH20" i="34"/>
  <c r="BH44" i="34" s="1"/>
  <c r="AN17" i="34"/>
  <c r="AN41" i="34" s="1"/>
  <c r="BH36" i="34"/>
  <c r="AZ32" i="35"/>
  <c r="BA44" i="2"/>
  <c r="BB41" i="2"/>
  <c r="BB40" i="34"/>
  <c r="BB46" i="34"/>
  <c r="AS42" i="35"/>
  <c r="BA41" i="36"/>
  <c r="BB44" i="36"/>
  <c r="Y26" i="31"/>
  <c r="AT41" i="2"/>
  <c r="AQ42" i="2"/>
  <c r="BH18" i="2"/>
  <c r="BH42" i="2" s="1"/>
  <c r="AN22" i="2"/>
  <c r="AN46" i="2" s="1"/>
  <c r="W5" i="31"/>
  <c r="AJ20" i="36"/>
  <c r="D25" i="31" s="1"/>
  <c r="D26" i="31" s="1"/>
  <c r="BJ7" i="34"/>
  <c r="B26" i="34"/>
  <c r="AN32" i="2"/>
  <c r="AZ18" i="2"/>
  <c r="AZ42" i="2" s="1"/>
  <c r="AZ16" i="34"/>
  <c r="AZ40" i="34" s="1"/>
  <c r="AZ30" i="34"/>
  <c r="AZ25" i="34"/>
  <c r="AZ21" i="34"/>
  <c r="AZ45" i="34" s="1"/>
  <c r="AZ17" i="34"/>
  <c r="AZ41" i="34" s="1"/>
  <c r="AZ22" i="35"/>
  <c r="AZ46" i="35" s="1"/>
  <c r="AZ18" i="35"/>
  <c r="AZ42" i="35" s="1"/>
  <c r="AZ38" i="35"/>
  <c r="AZ16" i="35"/>
  <c r="AZ40" i="35" s="1"/>
  <c r="AN29" i="36"/>
  <c r="S5" i="31"/>
  <c r="BC46" i="2"/>
  <c r="BP46" i="2"/>
  <c r="BC45" i="34"/>
  <c r="BC46" i="34"/>
  <c r="BA45" i="34"/>
  <c r="S12" i="31"/>
  <c r="U12" i="31"/>
  <c r="AA12" i="31"/>
  <c r="BC40" i="35"/>
  <c r="BC46" i="35"/>
  <c r="BB40" i="36"/>
  <c r="BA42" i="36"/>
  <c r="BC44" i="36"/>
  <c r="BA44" i="36"/>
  <c r="U26" i="31"/>
  <c r="BO46" i="36"/>
  <c r="BP44" i="36"/>
  <c r="BN44" i="36"/>
  <c r="BP42" i="36"/>
  <c r="BJ40" i="36"/>
  <c r="AQ46" i="36"/>
  <c r="AV42" i="36"/>
  <c r="AR41" i="36"/>
  <c r="AR40" i="36"/>
  <c r="BL46" i="34"/>
  <c r="BJ40" i="35"/>
  <c r="AR41" i="34"/>
  <c r="AV40" i="34"/>
  <c r="BJ46" i="2"/>
  <c r="BM44" i="2"/>
  <c r="BP42" i="2"/>
  <c r="BL41" i="2"/>
  <c r="BK40" i="2"/>
  <c r="AS44" i="2"/>
  <c r="AR43" i="2"/>
  <c r="AU42" i="2"/>
  <c r="AP42" i="2"/>
  <c r="AS41" i="2"/>
  <c r="AO41" i="2"/>
  <c r="BM45" i="36"/>
  <c r="BJ42" i="36"/>
  <c r="BN45" i="36"/>
  <c r="BI44" i="36"/>
  <c r="Q27" i="31"/>
  <c r="AP45" i="36"/>
  <c r="AS42" i="36"/>
  <c r="AU43" i="36"/>
  <c r="AQ44" i="36"/>
  <c r="AQ44" i="35"/>
  <c r="AU45" i="35"/>
  <c r="BI45" i="2"/>
  <c r="BI46" i="2"/>
  <c r="AP46" i="2"/>
  <c r="AR40" i="2"/>
  <c r="AT42" i="2"/>
  <c r="AU43" i="2"/>
  <c r="AV44" i="2"/>
  <c r="AO45" i="2"/>
  <c r="AO45" i="36"/>
  <c r="BK40" i="36"/>
  <c r="BK42" i="36"/>
  <c r="BO45" i="36"/>
  <c r="AQ41" i="36"/>
  <c r="AP41" i="36"/>
  <c r="AP40" i="36"/>
  <c r="W20" i="31"/>
  <c r="BP40" i="35"/>
  <c r="BO40" i="35"/>
  <c r="BO42" i="35"/>
  <c r="BL43" i="35"/>
  <c r="BK43" i="35"/>
  <c r="BO44" i="35"/>
  <c r="BK45" i="35"/>
  <c r="AA18" i="31"/>
  <c r="AU43" i="35"/>
  <c r="AQ42" i="35"/>
  <c r="AU41" i="35"/>
  <c r="AQ40" i="35"/>
  <c r="BO41" i="34"/>
  <c r="BI45" i="34"/>
  <c r="BK42" i="34"/>
  <c r="BO45" i="34"/>
  <c r="BO46" i="34"/>
  <c r="AU40" i="34"/>
  <c r="AS42" i="34"/>
  <c r="AQ41" i="34"/>
  <c r="AS40" i="34"/>
  <c r="AS46" i="34"/>
  <c r="BL43" i="2"/>
  <c r="BP43" i="2"/>
  <c r="BJ41" i="36"/>
  <c r="BN41" i="36"/>
  <c r="BJ45" i="36"/>
  <c r="BK43" i="36"/>
  <c r="BN42" i="36"/>
  <c r="BM43" i="36"/>
  <c r="BO44" i="36"/>
  <c r="BN43" i="36"/>
  <c r="BM46" i="36"/>
  <c r="BL46" i="36"/>
  <c r="AO44" i="36"/>
  <c r="AP42" i="36"/>
  <c r="AP43" i="36"/>
  <c r="AV43" i="36"/>
  <c r="AO46" i="36"/>
  <c r="AO42" i="36"/>
  <c r="AO43" i="36"/>
  <c r="AO41" i="36"/>
  <c r="AU42" i="36"/>
  <c r="AP46" i="36"/>
  <c r="Y25" i="31"/>
  <c r="BM43" i="35"/>
  <c r="BL41" i="35"/>
  <c r="AO41" i="35"/>
  <c r="AO44" i="35"/>
  <c r="AS44" i="35"/>
  <c r="AS46" i="35"/>
  <c r="BO40" i="34"/>
  <c r="BI42" i="34"/>
  <c r="BM42" i="34"/>
  <c r="AO44" i="34"/>
  <c r="U4" i="31"/>
  <c r="AR44" i="2"/>
  <c r="AF16" i="2"/>
  <c r="L20" i="31" s="1"/>
  <c r="BN40" i="36"/>
  <c r="BN46" i="36"/>
  <c r="AI16" i="36"/>
  <c r="L18" i="31" s="1"/>
  <c r="AS43" i="36"/>
  <c r="AS41" i="36"/>
  <c r="AO40" i="36"/>
  <c r="BI40" i="36"/>
  <c r="S27" i="31"/>
  <c r="BP41" i="36"/>
  <c r="BI42" i="36"/>
  <c r="BI43" i="36"/>
  <c r="BI46" i="36"/>
  <c r="AS44" i="36"/>
  <c r="S25" i="31"/>
  <c r="AJ11" i="36"/>
  <c r="E12" i="31" s="1"/>
  <c r="BO40" i="36"/>
  <c r="BK41" i="36"/>
  <c r="W27" i="31"/>
  <c r="BK44" i="36"/>
  <c r="AA27" i="31"/>
  <c r="AJ29" i="36"/>
  <c r="G38" i="31" s="1"/>
  <c r="G39" i="31" s="1"/>
  <c r="AC27" i="31"/>
  <c r="AG32" i="36"/>
  <c r="N16" i="31" s="1"/>
  <c r="AS46" i="36"/>
  <c r="AU46" i="36"/>
  <c r="AT45" i="36"/>
  <c r="AT43" i="36"/>
  <c r="W25" i="31"/>
  <c r="AT42" i="36"/>
  <c r="AT41" i="36"/>
  <c r="AG16" i="36"/>
  <c r="L16" i="31" s="1"/>
  <c r="AJ8" i="36"/>
  <c r="B12" i="31" s="1"/>
  <c r="AJ10" i="36"/>
  <c r="D12" i="31" s="1"/>
  <c r="BL41" i="36"/>
  <c r="U27" i="31"/>
  <c r="Y27" i="31"/>
  <c r="AF32" i="36"/>
  <c r="N23" i="31" s="1"/>
  <c r="AJ31" i="36"/>
  <c r="I38" i="31" s="1"/>
  <c r="I39" i="31" s="1"/>
  <c r="AJ27" i="36"/>
  <c r="E38" i="31" s="1"/>
  <c r="E39" i="31" s="1"/>
  <c r="AR46" i="36"/>
  <c r="AA25" i="31"/>
  <c r="AT44" i="36"/>
  <c r="AU44" i="36"/>
  <c r="AT40" i="36"/>
  <c r="AJ9" i="36"/>
  <c r="C12" i="31" s="1"/>
  <c r="AO43" i="35"/>
  <c r="Q20" i="31"/>
  <c r="AR42" i="35"/>
  <c r="BI44" i="35"/>
  <c r="AC20" i="31"/>
  <c r="AQ46" i="35"/>
  <c r="AA20" i="31"/>
  <c r="AU44" i="35"/>
  <c r="AU40" i="35"/>
  <c r="BM41" i="35"/>
  <c r="AS43" i="35"/>
  <c r="AQ46" i="34"/>
  <c r="AU43" i="34"/>
  <c r="AO46" i="34"/>
  <c r="AU41" i="34"/>
  <c r="AJ15" i="34"/>
  <c r="I8" i="31" s="1"/>
  <c r="BI41" i="34"/>
  <c r="BM46" i="34"/>
  <c r="AR45" i="34"/>
  <c r="BM40" i="34"/>
  <c r="BK41" i="34"/>
  <c r="BO44" i="34"/>
  <c r="BK42" i="2"/>
  <c r="AT46" i="2"/>
  <c r="AQ46" i="2"/>
  <c r="AQ43" i="2"/>
  <c r="BJ40" i="2"/>
  <c r="BN40" i="2"/>
  <c r="AJ31" i="2"/>
  <c r="I32" i="31" s="1"/>
  <c r="I33" i="31" s="1"/>
  <c r="AJ29" i="2"/>
  <c r="G32" i="31" s="1"/>
  <c r="G33" i="31" s="1"/>
  <c r="BO41" i="2"/>
  <c r="BO42" i="2"/>
  <c r="BP44" i="2"/>
  <c r="BL44" i="2"/>
  <c r="BM46" i="2"/>
  <c r="AO42" i="2"/>
  <c r="AJ13" i="2"/>
  <c r="G6" i="31" s="1"/>
  <c r="AJ26" i="36"/>
  <c r="D38" i="31" s="1"/>
  <c r="D39" i="31" s="1"/>
  <c r="AH32" i="36"/>
  <c r="N17" i="31" s="1"/>
  <c r="AJ30" i="36"/>
  <c r="H38" i="31" s="1"/>
  <c r="H39" i="31" s="1"/>
  <c r="BL40" i="36"/>
  <c r="BM42" i="36"/>
  <c r="BM44" i="36"/>
  <c r="BJ43" i="36"/>
  <c r="AJ24" i="36"/>
  <c r="B38" i="31" s="1"/>
  <c r="B39" i="31" s="1"/>
  <c r="BM41" i="36"/>
  <c r="BL43" i="36"/>
  <c r="BO43" i="36"/>
  <c r="BO41" i="36"/>
  <c r="BO42" i="36"/>
  <c r="BP40" i="36"/>
  <c r="BI41" i="36"/>
  <c r="BI45" i="36"/>
  <c r="BP45" i="36"/>
  <c r="BM40" i="36"/>
  <c r="BP46" i="36"/>
  <c r="BJ46" i="36"/>
  <c r="AJ25" i="36"/>
  <c r="C38" i="31" s="1"/>
  <c r="C39" i="31" s="1"/>
  <c r="AI32" i="36"/>
  <c r="N18" i="31" s="1"/>
  <c r="BK45" i="36"/>
  <c r="BJ44" i="36"/>
  <c r="AJ12" i="36"/>
  <c r="F12" i="31" s="1"/>
  <c r="AJ13" i="36"/>
  <c r="G12" i="31" s="1"/>
  <c r="AC25" i="31"/>
  <c r="AQ43" i="36"/>
  <c r="AU45" i="36"/>
  <c r="Q25" i="31"/>
  <c r="Q28" i="31" s="1"/>
  <c r="AR42" i="36"/>
  <c r="AR43" i="36"/>
  <c r="AV45" i="36"/>
  <c r="AU40" i="36"/>
  <c r="AU41" i="36"/>
  <c r="AV44" i="36"/>
  <c r="AQ42" i="36"/>
  <c r="AH16" i="36"/>
  <c r="L17" i="31" s="1"/>
  <c r="AV40" i="36"/>
  <c r="AS45" i="36"/>
  <c r="AS40" i="36"/>
  <c r="AQ45" i="36"/>
  <c r="AQ40" i="36"/>
  <c r="AJ30" i="35"/>
  <c r="H36" i="31" s="1"/>
  <c r="H37" i="31" s="1"/>
  <c r="AJ28" i="35"/>
  <c r="F36" i="31" s="1"/>
  <c r="F37" i="31" s="1"/>
  <c r="BK40" i="35"/>
  <c r="U20" i="31"/>
  <c r="Y20" i="31"/>
  <c r="AP46" i="35"/>
  <c r="AT46" i="35"/>
  <c r="AT42" i="35"/>
  <c r="AP45" i="35"/>
  <c r="AT44" i="35"/>
  <c r="BN42" i="34"/>
  <c r="BJ45" i="34"/>
  <c r="BP40" i="34"/>
  <c r="AA13" i="31"/>
  <c r="BM43" i="34"/>
  <c r="BJ41" i="34"/>
  <c r="BN40" i="34"/>
  <c r="BJ43" i="34"/>
  <c r="AO40" i="34"/>
  <c r="AS43" i="34"/>
  <c r="AV46" i="34"/>
  <c r="AO42" i="34"/>
  <c r="AO45" i="34"/>
  <c r="AS45" i="34"/>
  <c r="AA6" i="31"/>
  <c r="AO43" i="2"/>
  <c r="AA4" i="31"/>
  <c r="T7" i="36"/>
  <c r="X7" i="36"/>
  <c r="AB7" i="36" s="1"/>
  <c r="AF7" i="36" s="1"/>
  <c r="AJ20" i="34"/>
  <c r="D21" i="31" s="1"/>
  <c r="D22" i="31" s="1"/>
  <c r="BJ7" i="2"/>
  <c r="BD40" i="2"/>
  <c r="X7" i="35"/>
  <c r="AB7" i="35" s="1"/>
  <c r="AF7" i="35" s="1"/>
  <c r="T7" i="35"/>
  <c r="AH22" i="2"/>
  <c r="M5" i="31" s="1"/>
  <c r="AZ37" i="35"/>
  <c r="AZ29" i="35"/>
  <c r="AZ21" i="35"/>
  <c r="AZ45" i="35" s="1"/>
  <c r="AP44" i="36"/>
  <c r="AJ15" i="36"/>
  <c r="I12" i="31" s="1"/>
  <c r="AG22" i="2"/>
  <c r="M4" i="31" s="1"/>
  <c r="AG22" i="35"/>
  <c r="M12" i="31" s="1"/>
  <c r="BH29" i="34"/>
  <c r="BH37" i="34"/>
  <c r="AF16" i="36"/>
  <c r="AJ14" i="36"/>
  <c r="H12" i="31" s="1"/>
  <c r="AJ18" i="36"/>
  <c r="B25" i="31" s="1"/>
  <c r="B26" i="31" s="1"/>
  <c r="AF22" i="36"/>
  <c r="C26" i="2"/>
  <c r="C31" i="31"/>
  <c r="AN33" i="2"/>
  <c r="C27" i="34"/>
  <c r="X7" i="2"/>
  <c r="AB7" i="2" s="1"/>
  <c r="AF7" i="2" s="1"/>
  <c r="T7" i="2"/>
  <c r="AZ19" i="2"/>
  <c r="AZ43" i="2" s="1"/>
  <c r="AZ35" i="2"/>
  <c r="X7" i="34"/>
  <c r="AB7" i="34" s="1"/>
  <c r="AF7" i="34" s="1"/>
  <c r="T7" i="34"/>
  <c r="AZ28" i="34"/>
  <c r="AZ36" i="34"/>
  <c r="BH35" i="2"/>
  <c r="BH19" i="2"/>
  <c r="BH43" i="2" s="1"/>
  <c r="AN25" i="2"/>
  <c r="AR45" i="36"/>
  <c r="AT46" i="36"/>
  <c r="U25" i="31"/>
  <c r="AG22" i="36"/>
  <c r="M16" i="31" s="1"/>
  <c r="AJ21" i="36"/>
  <c r="E25" i="31" s="1"/>
  <c r="E26" i="31" s="1"/>
  <c r="AC26" i="31"/>
  <c r="AJ28" i="36"/>
  <c r="F38" i="31" s="1"/>
  <c r="F39" i="31" s="1"/>
  <c r="AN29" i="2"/>
  <c r="AN37" i="2"/>
  <c r="AN21" i="2"/>
  <c r="AN45" i="2" s="1"/>
  <c r="BP40" i="2"/>
  <c r="BD44" i="34"/>
  <c r="BC45" i="36"/>
  <c r="C30" i="31"/>
  <c r="BJ6" i="2"/>
  <c r="B26" i="2"/>
  <c r="BD46" i="36"/>
  <c r="Q4" i="31"/>
  <c r="BA45" i="2"/>
  <c r="BB40" i="2"/>
  <c r="BC40" i="2"/>
  <c r="BD40" i="34"/>
  <c r="BB41" i="34"/>
  <c r="BB45" i="34"/>
  <c r="BA43" i="34"/>
  <c r="BD41" i="35"/>
  <c r="AQ45" i="35"/>
  <c r="BD46" i="35"/>
  <c r="BM44" i="35"/>
  <c r="S20" i="31"/>
  <c r="AV40" i="35"/>
  <c r="AJ30" i="34"/>
  <c r="H34" i="31" s="1"/>
  <c r="H35" i="31" s="1"/>
  <c r="AJ28" i="34"/>
  <c r="F34" i="31" s="1"/>
  <c r="F35" i="31" s="1"/>
  <c r="BA46" i="2"/>
  <c r="BJ44" i="2"/>
  <c r="BD46" i="34"/>
  <c r="AQ43" i="34"/>
  <c r="BJ44" i="34"/>
  <c r="BJ46" i="34"/>
  <c r="AT40" i="34"/>
  <c r="AP41" i="34"/>
  <c r="AQ43" i="35"/>
  <c r="S18" i="31"/>
  <c r="AP42" i="35"/>
  <c r="BB42" i="35"/>
  <c r="AT45" i="35"/>
  <c r="BA44" i="35"/>
  <c r="BA46" i="35"/>
  <c r="U6" i="31"/>
  <c r="U7" i="31" s="1"/>
  <c r="Y6" i="31"/>
  <c r="BA41" i="2"/>
  <c r="BA40" i="34"/>
  <c r="BA42" i="34"/>
  <c r="W12" i="31"/>
  <c r="BP41" i="35"/>
  <c r="BD42" i="35"/>
  <c r="BC45" i="35"/>
  <c r="BP46" i="35"/>
  <c r="AJ19" i="35"/>
  <c r="C23" i="31" s="1"/>
  <c r="C24" i="31" s="1"/>
  <c r="BM41" i="2"/>
  <c r="BP46" i="34"/>
  <c r="AP42" i="34"/>
  <c r="AU42" i="35"/>
  <c r="BL46" i="35"/>
  <c r="BC42" i="35"/>
  <c r="AJ21" i="34"/>
  <c r="E21" i="31" s="1"/>
  <c r="E22" i="31" s="1"/>
  <c r="S6" i="31"/>
  <c r="AC6" i="31"/>
  <c r="BB42" i="2"/>
  <c r="Q12" i="31"/>
  <c r="BA46" i="34"/>
  <c r="AR44" i="35"/>
  <c r="S19" i="31"/>
  <c r="AI22" i="34"/>
  <c r="M10" i="31" s="1"/>
  <c r="BD46" i="2"/>
  <c r="BM40" i="2"/>
  <c r="BN41" i="2"/>
  <c r="BN42" i="2"/>
  <c r="BO43" i="2"/>
  <c r="BO44" i="2"/>
  <c r="BP45" i="2"/>
  <c r="BP44" i="34"/>
  <c r="W11" i="31"/>
  <c r="BD42" i="34"/>
  <c r="AC12" i="31"/>
  <c r="AT46" i="34"/>
  <c r="AR46" i="35"/>
  <c r="Y18" i="31"/>
  <c r="AP41" i="35"/>
  <c r="AJ18" i="2"/>
  <c r="B19" i="31" s="1"/>
  <c r="B20" i="31" s="1"/>
  <c r="AJ18" i="34"/>
  <c r="B21" i="31" s="1"/>
  <c r="B22" i="31" s="1"/>
  <c r="AJ14" i="35"/>
  <c r="H10" i="31" s="1"/>
  <c r="BB46" i="2"/>
  <c r="BP42" i="34"/>
  <c r="BI44" i="34"/>
  <c r="Q11" i="31"/>
  <c r="U11" i="31"/>
  <c r="BC40" i="34"/>
  <c r="AQ41" i="35"/>
  <c r="AV43" i="35"/>
  <c r="BP43" i="35"/>
  <c r="BC41" i="35"/>
  <c r="AJ24" i="2"/>
  <c r="B32" i="31" s="1"/>
  <c r="B33" i="31" s="1"/>
  <c r="AG16" i="2"/>
  <c r="L4" i="31" s="1"/>
  <c r="AJ8" i="34"/>
  <c r="B8" i="31" s="1"/>
  <c r="AJ8" i="35"/>
  <c r="B10" i="31" s="1"/>
  <c r="W7" i="36"/>
  <c r="AA7" i="36"/>
  <c r="AE7" i="36" s="1"/>
  <c r="AI7" i="36" s="1"/>
  <c r="Z7" i="36"/>
  <c r="AD7" i="36" s="1"/>
  <c r="AH7" i="36" s="1"/>
  <c r="V7" i="36"/>
  <c r="Y7" i="36"/>
  <c r="AC7" i="36" s="1"/>
  <c r="AG7" i="36" s="1"/>
  <c r="U7" i="36"/>
  <c r="AA7" i="35"/>
  <c r="AE7" i="35" s="1"/>
  <c r="AI7" i="35" s="1"/>
  <c r="W7" i="35"/>
  <c r="V7" i="35"/>
  <c r="Z7" i="35"/>
  <c r="AD7" i="35" s="1"/>
  <c r="AH7" i="35" s="1"/>
  <c r="Z7" i="34"/>
  <c r="AD7" i="34" s="1"/>
  <c r="AH7" i="34" s="1"/>
  <c r="V7" i="34"/>
  <c r="Y7" i="34"/>
  <c r="AC7" i="34" s="1"/>
  <c r="AG7" i="34" s="1"/>
  <c r="U7" i="34"/>
  <c r="W7" i="2"/>
  <c r="AA7" i="2"/>
  <c r="AE7" i="2" s="1"/>
  <c r="AI7" i="2" s="1"/>
  <c r="Z7" i="2"/>
  <c r="AD7" i="2" s="1"/>
  <c r="AH7" i="2" s="1"/>
  <c r="V7" i="2"/>
  <c r="Y7" i="2"/>
  <c r="AC7" i="2" s="1"/>
  <c r="AG7" i="2" s="1"/>
  <c r="U7" i="2"/>
  <c r="AJ25" i="35"/>
  <c r="C36" i="31" s="1"/>
  <c r="C37" i="31" s="1"/>
  <c r="BP45" i="35"/>
  <c r="BK46" i="35"/>
  <c r="BI40" i="35"/>
  <c r="BM42" i="35"/>
  <c r="BL40" i="35"/>
  <c r="BK44" i="35"/>
  <c r="BO45" i="35"/>
  <c r="BP44" i="35"/>
  <c r="BL45" i="35"/>
  <c r="BM40" i="35"/>
  <c r="BI43" i="35"/>
  <c r="AJ31" i="35"/>
  <c r="I36" i="31" s="1"/>
  <c r="I37" i="31" s="1"/>
  <c r="BJ41" i="35"/>
  <c r="BO43" i="35"/>
  <c r="AC18" i="31"/>
  <c r="AH16" i="35"/>
  <c r="L13" i="31" s="1"/>
  <c r="AR40" i="35"/>
  <c r="Q18" i="31"/>
  <c r="AT40" i="35"/>
  <c r="AO42" i="35"/>
  <c r="AR45" i="35"/>
  <c r="AJ9" i="35"/>
  <c r="C10" i="31" s="1"/>
  <c r="AJ11" i="35"/>
  <c r="E10" i="31" s="1"/>
  <c r="AR41" i="35"/>
  <c r="AP43" i="35"/>
  <c r="AU42" i="34"/>
  <c r="AF16" i="34"/>
  <c r="L21" i="31" s="1"/>
  <c r="AV45" i="34"/>
  <c r="AJ12" i="34"/>
  <c r="F8" i="31" s="1"/>
  <c r="AP43" i="34"/>
  <c r="AI16" i="34"/>
  <c r="L10" i="31" s="1"/>
  <c r="AS44" i="34"/>
  <c r="AP45" i="34"/>
  <c r="AT42" i="34"/>
  <c r="AG16" i="34"/>
  <c r="L8" i="31" s="1"/>
  <c r="AJ11" i="34"/>
  <c r="E8" i="31" s="1"/>
  <c r="AJ13" i="34"/>
  <c r="G8" i="31" s="1"/>
  <c r="S11" i="31"/>
  <c r="AA11" i="31"/>
  <c r="AV42" i="34"/>
  <c r="AR44" i="34"/>
  <c r="BI40" i="34"/>
  <c r="BM41" i="34"/>
  <c r="BP43" i="34"/>
  <c r="BK44" i="34"/>
  <c r="BK46" i="34"/>
  <c r="Y13" i="31"/>
  <c r="BK40" i="34"/>
  <c r="BO43" i="34"/>
  <c r="AJ24" i="34"/>
  <c r="B34" i="31" s="1"/>
  <c r="B35" i="31" s="1"/>
  <c r="BP41" i="34"/>
  <c r="BJ42" i="34"/>
  <c r="BM44" i="34"/>
  <c r="BO42" i="34"/>
  <c r="BI43" i="34"/>
  <c r="BL44" i="34"/>
  <c r="BM45" i="34"/>
  <c r="BL43" i="34"/>
  <c r="BP45" i="34"/>
  <c r="BN45" i="34"/>
  <c r="AI32" i="34"/>
  <c r="N10" i="31" s="1"/>
  <c r="BL41" i="34"/>
  <c r="BN43" i="34"/>
  <c r="S4" i="31"/>
  <c r="W4" i="31"/>
  <c r="AC4" i="31"/>
  <c r="AP44" i="2"/>
  <c r="Y4" i="31"/>
  <c r="AQ41" i="2"/>
  <c r="AJ15" i="2"/>
  <c r="I6" i="31" s="1"/>
  <c r="AJ9" i="2"/>
  <c r="C6" i="31" s="1"/>
  <c r="AJ11" i="2"/>
  <c r="E6" i="31" s="1"/>
  <c r="BJ41" i="2"/>
  <c r="W6" i="31"/>
  <c r="Q6" i="31"/>
  <c r="BK44" i="2"/>
  <c r="BL45" i="2"/>
  <c r="AI32" i="2"/>
  <c r="N6" i="31" s="1"/>
  <c r="BL46" i="2"/>
  <c r="BK43" i="2"/>
  <c r="BM45" i="2"/>
  <c r="BI42" i="2"/>
  <c r="BL40" i="2"/>
  <c r="BM42" i="2"/>
  <c r="BK41" i="2"/>
  <c r="BL42" i="2"/>
  <c r="BM43" i="2"/>
  <c r="AJ24" i="35"/>
  <c r="B36" i="31" s="1"/>
  <c r="B37" i="31" s="1"/>
  <c r="BK41" i="35"/>
  <c r="BK42" i="35"/>
  <c r="AI32" i="35"/>
  <c r="N14" i="31" s="1"/>
  <c r="BL42" i="35"/>
  <c r="BO46" i="35"/>
  <c r="AJ29" i="35"/>
  <c r="G36" i="31" s="1"/>
  <c r="G37" i="31" s="1"/>
  <c r="BO41" i="35"/>
  <c r="BJ43" i="35"/>
  <c r="BP42" i="35"/>
  <c r="BI41" i="35"/>
  <c r="BL44" i="35"/>
  <c r="BI42" i="35"/>
  <c r="BN42" i="35"/>
  <c r="BI45" i="35"/>
  <c r="BN44" i="35"/>
  <c r="AG32" i="35"/>
  <c r="N12" i="31" s="1"/>
  <c r="AS41" i="35"/>
  <c r="AT43" i="35"/>
  <c r="AO46" i="35"/>
  <c r="AI16" i="35"/>
  <c r="L14" i="31" s="1"/>
  <c r="AP44" i="35"/>
  <c r="AV44" i="35"/>
  <c r="AS40" i="35"/>
  <c r="AJ12" i="35"/>
  <c r="F10" i="31" s="1"/>
  <c r="AV41" i="35"/>
  <c r="U18" i="31"/>
  <c r="AO45" i="35"/>
  <c r="AO40" i="35"/>
  <c r="AV46" i="35"/>
  <c r="AV42" i="35"/>
  <c r="AU46" i="35"/>
  <c r="AJ15" i="35"/>
  <c r="I10" i="31" s="1"/>
  <c r="AG16" i="35"/>
  <c r="L12" i="31" s="1"/>
  <c r="AJ13" i="35"/>
  <c r="G10" i="31" s="1"/>
  <c r="AR43" i="35"/>
  <c r="W18" i="31"/>
  <c r="W21" i="31" s="1"/>
  <c r="AS45" i="35"/>
  <c r="U13" i="31"/>
  <c r="S13" i="31"/>
  <c r="W13" i="31"/>
  <c r="BN46" i="34"/>
  <c r="BK45" i="34"/>
  <c r="AG32" i="34"/>
  <c r="N8" i="31" s="1"/>
  <c r="BK43" i="34"/>
  <c r="BL45" i="34"/>
  <c r="BJ40" i="34"/>
  <c r="BN41" i="34"/>
  <c r="BN44" i="34"/>
  <c r="Q13" i="31"/>
  <c r="AC13" i="31"/>
  <c r="AJ31" i="34"/>
  <c r="I34" i="31" s="1"/>
  <c r="I35" i="31" s="1"/>
  <c r="AH32" i="34"/>
  <c r="N9" i="31" s="1"/>
  <c r="AR40" i="34"/>
  <c r="AV41" i="34"/>
  <c r="AR42" i="34"/>
  <c r="AR46" i="34"/>
  <c r="AS41" i="34"/>
  <c r="AJ9" i="34"/>
  <c r="C8" i="31" s="1"/>
  <c r="AV43" i="34"/>
  <c r="AC11" i="31"/>
  <c r="AQ40" i="34"/>
  <c r="AO43" i="34"/>
  <c r="Y11" i="31"/>
  <c r="AU46" i="34"/>
  <c r="AJ10" i="34"/>
  <c r="D8" i="31" s="1"/>
  <c r="AP40" i="34"/>
  <c r="AT41" i="34"/>
  <c r="AR43" i="34"/>
  <c r="AT43" i="34"/>
  <c r="AH16" i="34"/>
  <c r="L9" i="31" s="1"/>
  <c r="AQ42" i="34"/>
  <c r="AT44" i="34"/>
  <c r="AP44" i="34"/>
  <c r="AT45" i="34"/>
  <c r="AP46" i="34"/>
  <c r="AF32" i="2"/>
  <c r="N20" i="31" s="1"/>
  <c r="BO46" i="2"/>
  <c r="BI40" i="2"/>
  <c r="BI41" i="2"/>
  <c r="BJ42" i="2"/>
  <c r="BJ43" i="2"/>
  <c r="AJ25" i="2"/>
  <c r="C32" i="31" s="1"/>
  <c r="C33" i="31" s="1"/>
  <c r="BK45" i="2"/>
  <c r="BO40" i="2"/>
  <c r="BP41" i="2"/>
  <c r="BN43" i="2"/>
  <c r="BN44" i="2"/>
  <c r="BO45" i="2"/>
  <c r="BK46" i="2"/>
  <c r="BN46" i="2"/>
  <c r="AJ30" i="2"/>
  <c r="H32" i="31" s="1"/>
  <c r="H33" i="31" s="1"/>
  <c r="AH32" i="2"/>
  <c r="N5" i="31" s="1"/>
  <c r="AR42" i="2"/>
  <c r="AO46" i="2"/>
  <c r="AQ40" i="2"/>
  <c r="AS42" i="2"/>
  <c r="AT43" i="2"/>
  <c r="AU44" i="2"/>
  <c r="AP41" i="2"/>
  <c r="AT44" i="2"/>
  <c r="AV40" i="2"/>
  <c r="AV46" i="2"/>
  <c r="AS46" i="2"/>
  <c r="AH16" i="2"/>
  <c r="L5" i="31" s="1"/>
  <c r="AS43" i="2"/>
  <c r="AJ8" i="2"/>
  <c r="B6" i="31" s="1"/>
  <c r="AJ10" i="2"/>
  <c r="D6" i="31" s="1"/>
  <c r="AP45" i="2"/>
  <c r="AU45" i="2"/>
  <c r="AJ26" i="35"/>
  <c r="D36" i="31" s="1"/>
  <c r="D37" i="31" s="1"/>
  <c r="AJ27" i="35"/>
  <c r="E36" i="31" s="1"/>
  <c r="E37" i="31" s="1"/>
  <c r="AH32" i="35"/>
  <c r="N13" i="31" s="1"/>
  <c r="AF32" i="35"/>
  <c r="AF22" i="35"/>
  <c r="AJ21" i="35"/>
  <c r="E23" i="31" s="1"/>
  <c r="E24" i="31" s="1"/>
  <c r="AJ20" i="35"/>
  <c r="D23" i="31" s="1"/>
  <c r="D24" i="31" s="1"/>
  <c r="AJ10" i="35"/>
  <c r="D10" i="31" s="1"/>
  <c r="AF16" i="35"/>
  <c r="AF32" i="34"/>
  <c r="AJ25" i="34"/>
  <c r="C34" i="31" s="1"/>
  <c r="C35" i="31" s="1"/>
  <c r="AJ27" i="34"/>
  <c r="E34" i="31" s="1"/>
  <c r="E35" i="31" s="1"/>
  <c r="AJ29" i="34"/>
  <c r="G34" i="31" s="1"/>
  <c r="G35" i="31" s="1"/>
  <c r="AJ26" i="34"/>
  <c r="D34" i="31" s="1"/>
  <c r="D35" i="31" s="1"/>
  <c r="AJ19" i="34"/>
  <c r="C21" i="31" s="1"/>
  <c r="C22" i="31" s="1"/>
  <c r="AH22" i="34"/>
  <c r="M9" i="31" s="1"/>
  <c r="AF22" i="34"/>
  <c r="AJ14" i="34"/>
  <c r="H8" i="31" s="1"/>
  <c r="AJ28" i="2"/>
  <c r="F32" i="31" s="1"/>
  <c r="F33" i="31" s="1"/>
  <c r="AJ26" i="2"/>
  <c r="D32" i="31" s="1"/>
  <c r="D33" i="31" s="1"/>
  <c r="AG32" i="2"/>
  <c r="N4" i="31" s="1"/>
  <c r="AJ27" i="2"/>
  <c r="E32" i="31" s="1"/>
  <c r="E33" i="31" s="1"/>
  <c r="AF22" i="2"/>
  <c r="AJ20" i="2"/>
  <c r="D19" i="31" s="1"/>
  <c r="D20" i="31" s="1"/>
  <c r="AI22" i="2"/>
  <c r="M6" i="31" s="1"/>
  <c r="AJ12" i="2"/>
  <c r="F6" i="31" s="1"/>
  <c r="AJ14" i="2"/>
  <c r="H6" i="31" s="1"/>
  <c r="AI16" i="2"/>
  <c r="L6" i="31" s="1"/>
  <c r="D9" i="31" l="1"/>
  <c r="C11" i="31"/>
  <c r="G13" i="31"/>
  <c r="I9" i="31"/>
  <c r="D13" i="31"/>
  <c r="H7" i="31"/>
  <c r="D11" i="31"/>
  <c r="D7" i="31"/>
  <c r="C9" i="31"/>
  <c r="I11" i="31"/>
  <c r="E7" i="31"/>
  <c r="F9" i="31"/>
  <c r="B11" i="31"/>
  <c r="F13" i="31"/>
  <c r="C13" i="31"/>
  <c r="B13" i="31"/>
  <c r="E13" i="31"/>
  <c r="F11" i="31"/>
  <c r="C7" i="31"/>
  <c r="G9" i="31"/>
  <c r="B9" i="31"/>
  <c r="F7" i="31"/>
  <c r="B7" i="31"/>
  <c r="H9" i="31"/>
  <c r="G11" i="31"/>
  <c r="I7" i="31"/>
  <c r="E9" i="31"/>
  <c r="E11" i="31"/>
  <c r="H11" i="31"/>
  <c r="H13" i="31"/>
  <c r="I13" i="31"/>
  <c r="G7" i="31"/>
  <c r="B27" i="34"/>
  <c r="BK6" i="34"/>
  <c r="B27" i="35"/>
  <c r="BK6" i="35"/>
  <c r="AA28" i="31"/>
  <c r="Q21" i="31"/>
  <c r="AC7" i="31"/>
  <c r="S28" i="31"/>
  <c r="W28" i="31"/>
  <c r="AA21" i="31"/>
  <c r="AC21" i="31"/>
  <c r="Y21" i="31"/>
  <c r="Y28" i="31"/>
  <c r="U28" i="31"/>
  <c r="AJ32" i="36"/>
  <c r="U21" i="31"/>
  <c r="S21" i="31"/>
  <c r="AA14" i="31"/>
  <c r="AC14" i="31"/>
  <c r="Q14" i="31"/>
  <c r="AA7" i="31"/>
  <c r="Y7" i="31"/>
  <c r="AC28" i="31"/>
  <c r="U14" i="31"/>
  <c r="W14" i="31"/>
  <c r="Q7" i="31"/>
  <c r="S7" i="31"/>
  <c r="BL7" i="35"/>
  <c r="S14" i="31"/>
  <c r="AJ16" i="36"/>
  <c r="L23" i="31"/>
  <c r="C27" i="2"/>
  <c r="D31" i="31"/>
  <c r="BK7" i="2"/>
  <c r="W7" i="31"/>
  <c r="D30" i="31"/>
  <c r="B27" i="2"/>
  <c r="BK6" i="2"/>
  <c r="M23" i="31"/>
  <c r="AJ22" i="36"/>
  <c r="C28" i="34"/>
  <c r="BL7" i="34"/>
  <c r="Y14" i="31"/>
  <c r="AJ16" i="34"/>
  <c r="AJ16" i="2"/>
  <c r="N22" i="31"/>
  <c r="AJ32" i="35"/>
  <c r="AJ22" i="35"/>
  <c r="M22" i="31"/>
  <c r="L22" i="31"/>
  <c r="AJ16" i="35"/>
  <c r="AJ32" i="34"/>
  <c r="N21" i="31"/>
  <c r="AJ22" i="34"/>
  <c r="M21" i="31"/>
  <c r="AJ32" i="2"/>
  <c r="M20" i="31"/>
  <c r="AJ22" i="2"/>
  <c r="BL6" i="35" l="1"/>
  <c r="B28" i="35"/>
  <c r="B28" i="34"/>
  <c r="BL6" i="34"/>
  <c r="BM7" i="35"/>
  <c r="BL7" i="2"/>
  <c r="C28" i="2"/>
  <c r="E31" i="31"/>
  <c r="BM7" i="34"/>
  <c r="C29" i="34"/>
  <c r="E30" i="31"/>
  <c r="B28" i="2"/>
  <c r="BL6" i="2"/>
  <c r="BM6" i="35" l="1"/>
  <c r="B29" i="35"/>
  <c r="BM6" i="34"/>
  <c r="B29" i="34"/>
  <c r="BN7" i="34"/>
  <c r="C30" i="34"/>
  <c r="F31" i="31"/>
  <c r="C29" i="2"/>
  <c r="BM7" i="2"/>
  <c r="BM6" i="2"/>
  <c r="B29" i="2"/>
  <c r="F30" i="31"/>
  <c r="BN7" i="35"/>
  <c r="BN6" i="34" l="1"/>
  <c r="B30" i="34"/>
  <c r="BN6" i="35"/>
  <c r="B30" i="35"/>
  <c r="G31" i="31"/>
  <c r="C30" i="2"/>
  <c r="BN7" i="2"/>
  <c r="BO7" i="35"/>
  <c r="BP7" i="35"/>
  <c r="B30" i="2"/>
  <c r="BN6" i="2"/>
  <c r="G30" i="31"/>
  <c r="BO7" i="34"/>
  <c r="C31" i="34"/>
  <c r="BP7" i="34" s="1"/>
  <c r="B31" i="35" l="1"/>
  <c r="BP6" i="35" s="1"/>
  <c r="BO6" i="35"/>
  <c r="B31" i="34"/>
  <c r="BP6" i="34" s="1"/>
  <c r="BO6" i="34"/>
  <c r="C31" i="2"/>
  <c r="H31" i="31"/>
  <c r="BO7" i="2"/>
  <c r="BO6" i="2"/>
  <c r="H30" i="31"/>
  <c r="B31" i="2"/>
  <c r="I30" i="31" l="1"/>
  <c r="BP6" i="2"/>
  <c r="BP7" i="2"/>
  <c r="I31" i="31"/>
</calcChain>
</file>

<file path=xl/sharedStrings.xml><?xml version="1.0" encoding="utf-8"?>
<sst xmlns="http://schemas.openxmlformats.org/spreadsheetml/2006/main" count="409" uniqueCount="116">
  <si>
    <t>ÇEKİM    SAATİ</t>
  </si>
  <si>
    <t>TOPLAM</t>
  </si>
  <si>
    <t>ÜSTYAPI PROJESİ</t>
  </si>
  <si>
    <t>ETÜD BİLGİLERİ</t>
  </si>
  <si>
    <t>Çekim Tarihi</t>
  </si>
  <si>
    <t>Çekim Saati</t>
  </si>
  <si>
    <t>GENEL TOPLAM</t>
  </si>
  <si>
    <t>1.AKIM</t>
  </si>
  <si>
    <t>OTOMOBİL</t>
  </si>
  <si>
    <t>KAMYONET</t>
  </si>
  <si>
    <t>TAKSİ</t>
  </si>
  <si>
    <t>T.MİNİBÜS</t>
  </si>
  <si>
    <t>AĞIR TAŞIT</t>
  </si>
  <si>
    <t xml:space="preserve"> </t>
  </si>
  <si>
    <t>2.AKIM</t>
  </si>
  <si>
    <t>1-3</t>
  </si>
  <si>
    <t>2-3</t>
  </si>
  <si>
    <t>3.AKIM</t>
  </si>
  <si>
    <t>1-2</t>
  </si>
  <si>
    <t>2-1</t>
  </si>
  <si>
    <t>3-2</t>
  </si>
  <si>
    <t>3-1</t>
  </si>
  <si>
    <t>4-1</t>
  </si>
  <si>
    <t>4-2</t>
  </si>
  <si>
    <t>4-3</t>
  </si>
  <si>
    <t>4.AKIM</t>
  </si>
  <si>
    <t>U</t>
  </si>
  <si>
    <t>2-4</t>
  </si>
  <si>
    <t>3-4</t>
  </si>
  <si>
    <t>ZAMAN</t>
  </si>
  <si>
    <t>1-4</t>
  </si>
  <si>
    <t>TARİH:</t>
  </si>
  <si>
    <t>AKIMLARDA TOPLAM HACİMLER</t>
  </si>
  <si>
    <t>SABAH ÇÖZÜMLEMESİ</t>
  </si>
  <si>
    <t>ÖĞLEN ÇÖZÜMLEMESİ</t>
  </si>
  <si>
    <t>AKŞAM ÇÖZÜMLEMESİ</t>
  </si>
  <si>
    <t>T. MİNÜBÜS</t>
  </si>
  <si>
    <t>İ.E.T.T</t>
  </si>
  <si>
    <t>SABAH</t>
  </si>
  <si>
    <t>ÖĞLEN</t>
  </si>
  <si>
    <t>AKŞAM</t>
  </si>
  <si>
    <t>U-1</t>
  </si>
  <si>
    <t>U-2</t>
  </si>
  <si>
    <t>U-3</t>
  </si>
  <si>
    <t>U-4</t>
  </si>
  <si>
    <t>GRUP:</t>
  </si>
  <si>
    <t>KAV. NO:</t>
  </si>
  <si>
    <t>KAVŞAK BİLGİLERİ</t>
  </si>
  <si>
    <t>2.Ax4</t>
  </si>
  <si>
    <t>3.Ax4</t>
  </si>
  <si>
    <t>1.Ax4</t>
  </si>
  <si>
    <t>4.Ax4</t>
  </si>
  <si>
    <t>AKIM NO:</t>
  </si>
  <si>
    <t>ÇEK. TAR.:</t>
  </si>
  <si>
    <t>1. AKIM  MODAL SPLİT - TÜREL DAĞILIM</t>
  </si>
  <si>
    <t>2. AKIM  MODAL SPLİT - TÜREL DAĞILIM</t>
  </si>
  <si>
    <t>3. AKIM  MODAL SPLİT - TÜREL DAĞILIM</t>
  </si>
  <si>
    <t>4. AKIM  MODAL SPLİT - TÜREL DAĞILIM</t>
  </si>
  <si>
    <t>AKIM HAREKETLERİ</t>
  </si>
  <si>
    <t>ÖZEL NOTLAR</t>
  </si>
  <si>
    <t>İETT+HALK</t>
  </si>
  <si>
    <t>ÇEKİM SAATİ</t>
  </si>
  <si>
    <t>(U)x4</t>
  </si>
  <si>
    <t>(2-3)x4</t>
  </si>
  <si>
    <t>(2-1)x4</t>
  </si>
  <si>
    <t>(2-4)x4</t>
  </si>
  <si>
    <t>(3-1)x4</t>
  </si>
  <si>
    <t>(3-4)x4</t>
  </si>
  <si>
    <t>(3-2)x4</t>
  </si>
  <si>
    <t>(4-2)x4</t>
  </si>
  <si>
    <t>(4-3)x4</t>
  </si>
  <si>
    <t>(4-1)x4</t>
  </si>
  <si>
    <t>KUYRUKLANMA</t>
  </si>
  <si>
    <t>Sabah</t>
  </si>
  <si>
    <t>Öğlen</t>
  </si>
  <si>
    <t>Akşam</t>
  </si>
  <si>
    <t>Başlangıç</t>
  </si>
  <si>
    <t>Bitiş</t>
  </si>
  <si>
    <t>Akım No</t>
  </si>
  <si>
    <t>Şerit Sayısı</t>
  </si>
  <si>
    <t>1.Akım</t>
  </si>
  <si>
    <t>2.Akım</t>
  </si>
  <si>
    <t>3.Akım</t>
  </si>
  <si>
    <t>4.Akım</t>
  </si>
  <si>
    <t>………………………………………………………………………………………………………………………………………………………………..</t>
  </si>
  <si>
    <t>Çekimi Yapanın Adı Soyadı</t>
  </si>
  <si>
    <t>07:00-09:00</t>
  </si>
  <si>
    <t>17:00-19:00</t>
  </si>
  <si>
    <t>Kavşak Adı:</t>
  </si>
  <si>
    <t>SERVİS MİN.</t>
  </si>
  <si>
    <t>4.Akım:</t>
  </si>
  <si>
    <t>3.Akım:</t>
  </si>
  <si>
    <t>Sinyal No..………..:</t>
  </si>
  <si>
    <t>2.Akım:</t>
  </si>
  <si>
    <t>Kav. No…………..:</t>
  </si>
  <si>
    <t>1.Akım:</t>
  </si>
  <si>
    <t>Grup………………:</t>
  </si>
  <si>
    <t>İlçe………………..:</t>
  </si>
  <si>
    <t>(1-4)x4</t>
  </si>
  <si>
    <t>(1-2)x4</t>
  </si>
  <si>
    <t>(1-3)x4</t>
  </si>
  <si>
    <t>İLÇE:</t>
  </si>
  <si>
    <t>KAV. ADI:</t>
  </si>
  <si>
    <t>1.AKIMx4</t>
  </si>
  <si>
    <t>2.AKIMx4</t>
  </si>
  <si>
    <t>3.AKIMx4</t>
  </si>
  <si>
    <t>4.AKIMx4</t>
  </si>
  <si>
    <t>ÖZET TABLOYA AİT KAVŞAK</t>
  </si>
  <si>
    <t>14</t>
  </si>
  <si>
    <t>Abdi İpekçi Caddesi</t>
  </si>
  <si>
    <t>Eyüpsultan Caddesi</t>
  </si>
  <si>
    <t>Tuna Caddesi</t>
  </si>
  <si>
    <t>Bayrampaşa</t>
  </si>
  <si>
    <t>…………..</t>
  </si>
  <si>
    <t>…………</t>
  </si>
  <si>
    <t>R**** Ba***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</si>
</sst>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3" x14ac:knownFonts="1">
    <font>
      <sz val="10"/>
      <name val="Arial Tur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sz val="11"/>
      <name val="Times New Roman"/>
      <family val="1"/>
      <charset val="162"/>
    </font>
    <font>
      <b/>
      <sz val="9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10"/>
      <name val="Times New Roman"/>
      <family val="1"/>
      <charset val="162"/>
    </font>
    <font>
      <b/>
      <i/>
      <sz val="8"/>
      <name val="Times New Roman"/>
      <family val="1"/>
      <charset val="162"/>
    </font>
    <font>
      <sz val="10"/>
      <name val="Times New Roman"/>
      <family val="1"/>
      <charset val="162"/>
    </font>
    <font>
      <b/>
      <i/>
      <sz val="10"/>
      <name val="Times New Roman"/>
      <family val="1"/>
      <charset val="162"/>
    </font>
    <font>
      <i/>
      <sz val="12"/>
      <name val="Times New Roman"/>
      <family val="1"/>
      <charset val="162"/>
    </font>
    <font>
      <b/>
      <i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  <charset val="162"/>
    </font>
    <font>
      <sz val="12"/>
      <name val="Times New Roman Tur"/>
      <charset val="162"/>
    </font>
    <font>
      <sz val="8"/>
      <name val="Arial Tur"/>
      <charset val="162"/>
    </font>
    <font>
      <sz val="11"/>
      <name val="Arial Tur"/>
      <charset val="162"/>
    </font>
    <font>
      <sz val="12"/>
      <name val="Arial Tur"/>
      <charset val="162"/>
    </font>
    <font>
      <b/>
      <sz val="12"/>
      <name val="Arial Tur"/>
      <charset val="162"/>
    </font>
    <font>
      <b/>
      <sz val="11"/>
      <name val="Arial Tur"/>
      <charset val="162"/>
    </font>
    <font>
      <b/>
      <sz val="10"/>
      <name val="Arial Tur"/>
      <charset val="162"/>
    </font>
    <font>
      <b/>
      <u/>
      <sz val="14"/>
      <name val="Arial Tur"/>
      <charset val="162"/>
    </font>
    <font>
      <sz val="14"/>
      <name val="Arial Tur"/>
      <charset val="162"/>
    </font>
    <font>
      <b/>
      <sz val="14"/>
      <name val="Times New Roman"/>
      <family val="1"/>
      <charset val="162"/>
    </font>
    <font>
      <sz val="12"/>
      <name val="Times New Roman"/>
      <family val="1"/>
      <charset val="162"/>
    </font>
    <font>
      <b/>
      <u/>
      <sz val="12"/>
      <name val="Times New Roman"/>
      <family val="1"/>
      <charset val="162"/>
    </font>
    <font>
      <sz val="8"/>
      <name val="Times New Roman"/>
      <family val="1"/>
      <charset val="162"/>
    </font>
    <font>
      <sz val="11"/>
      <name val="Times New Roman"/>
      <family val="1"/>
      <charset val="162"/>
    </font>
    <font>
      <b/>
      <i/>
      <sz val="14"/>
      <name val="Times New Roman"/>
      <family val="1"/>
      <charset val="162"/>
    </font>
    <font>
      <b/>
      <i/>
      <sz val="14"/>
      <name val="Times New Roman"/>
      <family val="1"/>
    </font>
    <font>
      <sz val="10"/>
      <color theme="0"/>
      <name val="Times New Roman"/>
      <family val="1"/>
      <charset val="162"/>
    </font>
    <font>
      <sz val="12"/>
      <color rgb="FFFF0000"/>
      <name val="Times New Roman"/>
      <family val="1"/>
      <charset val="162"/>
    </font>
    <font>
      <sz val="13"/>
      <name val="Times New Roman"/>
      <family val="1"/>
      <charset val="162"/>
    </font>
  </fonts>
  <fills count="11">
    <fill>
      <patternFill patternType="none"/>
    </fill>
    <fill>
      <patternFill patternType="gray125"/>
    </fill>
    <fill>
      <patternFill patternType="gray0625">
        <fgColor indexed="42"/>
        <bgColor indexed="9"/>
      </patternFill>
    </fill>
    <fill>
      <patternFill patternType="gray0625">
        <fgColor indexed="22"/>
        <bgColor indexed="9"/>
      </patternFill>
    </fill>
    <fill>
      <patternFill patternType="gray0625">
        <fgColor indexed="23"/>
      </patternFill>
    </fill>
    <fill>
      <patternFill patternType="gray125">
        <fgColor indexed="22"/>
        <bgColor indexed="9"/>
      </patternFill>
    </fill>
    <fill>
      <patternFill patternType="gray0625">
        <fgColor indexed="22"/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gray0625">
        <fgColor indexed="44"/>
        <bgColor indexed="9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1">
    <xf numFmtId="0" fontId="0" fillId="0" borderId="0" xfId="0"/>
    <xf numFmtId="0" fontId="8" fillId="0" borderId="0" xfId="1" applyFont="1"/>
    <xf numFmtId="0" fontId="8" fillId="0" borderId="0" xfId="0" applyFont="1"/>
    <xf numFmtId="0" fontId="8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0" fillId="0" borderId="0" xfId="0" applyFont="1" applyAlignment="1"/>
    <xf numFmtId="0" fontId="12" fillId="0" borderId="0" xfId="1" applyFont="1" applyAlignment="1">
      <alignment vertical="center"/>
    </xf>
    <xf numFmtId="0" fontId="16" fillId="0" borderId="0" xfId="0" applyFont="1"/>
    <xf numFmtId="0" fontId="17" fillId="0" borderId="0" xfId="0" applyFon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left"/>
    </xf>
    <xf numFmtId="0" fontId="16" fillId="0" borderId="14" xfId="0" quotePrefix="1" applyFont="1" applyBorder="1" applyAlignment="1">
      <alignment horizontal="center"/>
    </xf>
    <xf numFmtId="0" fontId="16" fillId="0" borderId="5" xfId="0" quotePrefix="1" applyFont="1" applyBorder="1" applyAlignment="1">
      <alignment horizontal="center"/>
    </xf>
    <xf numFmtId="20" fontId="1" fillId="2" borderId="15" xfId="0" applyNumberFormat="1" applyFont="1" applyFill="1" applyBorder="1" applyAlignment="1">
      <alignment horizontal="center"/>
    </xf>
    <xf numFmtId="0" fontId="17" fillId="3" borderId="16" xfId="0" applyFont="1" applyFill="1" applyBorder="1"/>
    <xf numFmtId="49" fontId="0" fillId="4" borderId="17" xfId="0" applyNumberFormat="1" applyFill="1" applyBorder="1" applyAlignment="1">
      <alignment horizontal="center"/>
    </xf>
    <xf numFmtId="0" fontId="18" fillId="5" borderId="16" xfId="0" applyFont="1" applyFill="1" applyBorder="1"/>
    <xf numFmtId="0" fontId="17" fillId="3" borderId="4" xfId="0" applyFont="1" applyFill="1" applyBorder="1"/>
    <xf numFmtId="0" fontId="17" fillId="6" borderId="18" xfId="0" applyFont="1" applyFill="1" applyBorder="1"/>
    <xf numFmtId="0" fontId="16" fillId="7" borderId="19" xfId="0" quotePrefix="1" applyFont="1" applyFill="1" applyBorder="1" applyAlignment="1">
      <alignment horizontal="center"/>
    </xf>
    <xf numFmtId="0" fontId="16" fillId="7" borderId="20" xfId="0" quotePrefix="1" applyFont="1" applyFill="1" applyBorder="1" applyAlignment="1">
      <alignment horizontal="center"/>
    </xf>
    <xf numFmtId="0" fontId="20" fillId="4" borderId="21" xfId="0" applyFont="1" applyFill="1" applyBorder="1" applyAlignment="1">
      <alignment horizontal="center"/>
    </xf>
    <xf numFmtId="49" fontId="20" fillId="4" borderId="4" xfId="0" applyNumberFormat="1" applyFont="1" applyFill="1" applyBorder="1" applyAlignment="1">
      <alignment horizontal="center"/>
    </xf>
    <xf numFmtId="49" fontId="20" fillId="4" borderId="6" xfId="0" applyNumberFormat="1" applyFont="1" applyFill="1" applyBorder="1" applyAlignment="1">
      <alignment horizontal="center"/>
    </xf>
    <xf numFmtId="49" fontId="20" fillId="4" borderId="18" xfId="0" applyNumberFormat="1" applyFont="1" applyFill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1" xfId="0" quotePrefix="1" applyFont="1" applyBorder="1" applyAlignment="1">
      <alignment horizontal="center"/>
    </xf>
    <xf numFmtId="0" fontId="20" fillId="0" borderId="14" xfId="0" quotePrefix="1" applyFont="1" applyBorder="1" applyAlignment="1">
      <alignment horizontal="center"/>
    </xf>
    <xf numFmtId="0" fontId="20" fillId="0" borderId="5" xfId="0" quotePrefix="1" applyFont="1" applyBorder="1" applyAlignment="1">
      <alignment horizontal="center"/>
    </xf>
    <xf numFmtId="0" fontId="20" fillId="0" borderId="7" xfId="0" quotePrefix="1" applyFont="1" applyBorder="1" applyAlignment="1">
      <alignment horizontal="center"/>
    </xf>
    <xf numFmtId="20" fontId="8" fillId="0" borderId="4" xfId="1" applyNumberFormat="1" applyFont="1" applyBorder="1" applyAlignment="1">
      <alignment horizontal="center" vertical="center"/>
    </xf>
    <xf numFmtId="20" fontId="8" fillId="0" borderId="22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1" borderId="15" xfId="1" applyFont="1" applyFill="1" applyBorder="1" applyAlignment="1">
      <alignment horizontal="center" vertical="center"/>
    </xf>
    <xf numFmtId="20" fontId="8" fillId="0" borderId="6" xfId="1" applyNumberFormat="1" applyFont="1" applyBorder="1" applyAlignment="1">
      <alignment horizontal="center" vertical="center"/>
    </xf>
    <xf numFmtId="20" fontId="8" fillId="0" borderId="23" xfId="1" applyNumberFormat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1" borderId="24" xfId="1" applyFont="1" applyFill="1" applyBorder="1" applyAlignment="1">
      <alignment horizontal="center" vertical="center"/>
    </xf>
    <xf numFmtId="20" fontId="8" fillId="0" borderId="18" xfId="1" applyNumberFormat="1" applyFont="1" applyBorder="1" applyAlignment="1">
      <alignment horizontal="center" vertical="center"/>
    </xf>
    <xf numFmtId="20" fontId="8" fillId="0" borderId="25" xfId="1" applyNumberFormat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1" borderId="26" xfId="1" applyFont="1" applyFill="1" applyBorder="1" applyAlignment="1">
      <alignment horizontal="center" vertical="center"/>
    </xf>
    <xf numFmtId="0" fontId="11" fillId="1" borderId="27" xfId="1" applyFont="1" applyFill="1" applyBorder="1" applyAlignment="1">
      <alignment horizontal="center" vertical="center"/>
    </xf>
    <xf numFmtId="0" fontId="11" fillId="1" borderId="28" xfId="1" applyFont="1" applyFill="1" applyBorder="1" applyAlignment="1">
      <alignment horizontal="center" vertical="center"/>
    </xf>
    <xf numFmtId="0" fontId="11" fillId="1" borderId="29" xfId="1" applyFont="1" applyFill="1" applyBorder="1" applyAlignment="1">
      <alignment horizontal="center" vertical="center"/>
    </xf>
    <xf numFmtId="0" fontId="11" fillId="1" borderId="30" xfId="1" applyFont="1" applyFill="1" applyBorder="1" applyAlignment="1">
      <alignment horizontal="center" vertical="center"/>
    </xf>
    <xf numFmtId="0" fontId="7" fillId="0" borderId="30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center" vertical="center" wrapText="1"/>
    </xf>
    <xf numFmtId="49" fontId="6" fillId="0" borderId="27" xfId="1" applyNumberFormat="1" applyFont="1" applyBorder="1" applyAlignment="1">
      <alignment horizontal="center" vertical="center"/>
    </xf>
    <xf numFmtId="49" fontId="6" fillId="0" borderId="28" xfId="1" applyNumberFormat="1" applyFont="1" applyBorder="1" applyAlignment="1">
      <alignment horizontal="center" vertical="center"/>
    </xf>
    <xf numFmtId="49" fontId="6" fillId="0" borderId="29" xfId="1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31" xfId="1" applyNumberFormat="1" applyFont="1" applyBorder="1" applyAlignment="1">
      <alignment horizontal="center" vertical="center"/>
    </xf>
    <xf numFmtId="0" fontId="0" fillId="0" borderId="17" xfId="0" applyBorder="1"/>
    <xf numFmtId="20" fontId="1" fillId="2" borderId="26" xfId="0" applyNumberFormat="1" applyFont="1" applyFill="1" applyBorder="1" applyAlignment="1">
      <alignment horizontal="center"/>
    </xf>
    <xf numFmtId="0" fontId="22" fillId="0" borderId="0" xfId="0" applyFont="1" applyBorder="1" applyAlignment="1"/>
    <xf numFmtId="0" fontId="22" fillId="0" borderId="0" xfId="0" applyFont="1" applyBorder="1" applyAlignment="1">
      <alignment horizontal="center"/>
    </xf>
    <xf numFmtId="0" fontId="22" fillId="0" borderId="3" xfId="0" applyFont="1" applyBorder="1" applyAlignment="1"/>
    <xf numFmtId="0" fontId="5" fillId="0" borderId="0" xfId="0" applyFont="1" applyAlignment="1">
      <alignment horizontal="right"/>
    </xf>
    <xf numFmtId="20" fontId="8" fillId="0" borderId="4" xfId="1" applyNumberFormat="1" applyFont="1" applyBorder="1"/>
    <xf numFmtId="20" fontId="8" fillId="0" borderId="14" xfId="1" applyNumberFormat="1" applyFont="1" applyBorder="1"/>
    <xf numFmtId="20" fontId="8" fillId="0" borderId="5" xfId="1" applyNumberFormat="1" applyFont="1" applyBorder="1"/>
    <xf numFmtId="20" fontId="8" fillId="0" borderId="32" xfId="1" applyNumberFormat="1" applyFont="1" applyBorder="1"/>
    <xf numFmtId="20" fontId="8" fillId="0" borderId="33" xfId="1" applyNumberFormat="1" applyFont="1" applyBorder="1"/>
    <xf numFmtId="20" fontId="8" fillId="0" borderId="34" xfId="1" applyNumberFormat="1" applyFont="1" applyBorder="1"/>
    <xf numFmtId="0" fontId="8" fillId="0" borderId="15" xfId="1" applyFont="1" applyBorder="1" applyAlignment="1">
      <alignment wrapText="1"/>
    </xf>
    <xf numFmtId="0" fontId="8" fillId="0" borderId="24" xfId="1" applyFont="1" applyBorder="1" applyAlignment="1">
      <alignment wrapText="1"/>
    </xf>
    <xf numFmtId="0" fontId="8" fillId="0" borderId="26" xfId="1" applyFont="1" applyBorder="1" applyAlignment="1">
      <alignment wrapText="1"/>
    </xf>
    <xf numFmtId="0" fontId="8" fillId="0" borderId="35" xfId="1" applyFont="1" applyBorder="1" applyAlignment="1">
      <alignment wrapText="1"/>
    </xf>
    <xf numFmtId="0" fontId="8" fillId="0" borderId="36" xfId="1" applyFont="1" applyBorder="1" applyAlignment="1">
      <alignment wrapText="1"/>
    </xf>
    <xf numFmtId="0" fontId="8" fillId="0" borderId="37" xfId="1" applyFont="1" applyBorder="1" applyAlignment="1">
      <alignment wrapText="1"/>
    </xf>
    <xf numFmtId="0" fontId="8" fillId="0" borderId="38" xfId="1" applyFont="1" applyBorder="1" applyAlignment="1">
      <alignment horizontal="center"/>
    </xf>
    <xf numFmtId="0" fontId="8" fillId="0" borderId="1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39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40" xfId="1" applyFont="1" applyBorder="1" applyAlignment="1">
      <alignment horizontal="center"/>
    </xf>
    <xf numFmtId="0" fontId="8" fillId="0" borderId="19" xfId="1" applyFont="1" applyBorder="1" applyAlignment="1">
      <alignment horizontal="center"/>
    </xf>
    <xf numFmtId="0" fontId="8" fillId="0" borderId="20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25" fillId="0" borderId="0" xfId="0" applyFont="1" applyBorder="1" applyAlignment="1">
      <alignment horizontal="left" wrapText="1"/>
    </xf>
    <xf numFmtId="0" fontId="24" fillId="0" borderId="10" xfId="0" applyFont="1" applyBorder="1"/>
    <xf numFmtId="0" fontId="24" fillId="0" borderId="0" xfId="0" applyFont="1"/>
    <xf numFmtId="0" fontId="5" fillId="0" borderId="0" xfId="0" applyFont="1" applyFill="1" applyBorder="1" applyAlignment="1"/>
    <xf numFmtId="0" fontId="24" fillId="0" borderId="0" xfId="0" applyFont="1" applyBorder="1"/>
    <xf numFmtId="0" fontId="5" fillId="0" borderId="17" xfId="0" applyFont="1" applyFill="1" applyBorder="1" applyAlignment="1"/>
    <xf numFmtId="0" fontId="5" fillId="0" borderId="8" xfId="0" applyFont="1" applyFill="1" applyBorder="1" applyAlignment="1"/>
    <xf numFmtId="0" fontId="24" fillId="0" borderId="8" xfId="0" applyFont="1" applyBorder="1"/>
    <xf numFmtId="0" fontId="24" fillId="0" borderId="9" xfId="0" applyFont="1" applyBorder="1"/>
    <xf numFmtId="0" fontId="5" fillId="0" borderId="3" xfId="0" applyFont="1" applyFill="1" applyBorder="1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21" xfId="0" applyFont="1" applyBorder="1" applyAlignment="1">
      <alignment horizontal="center" wrapText="1"/>
    </xf>
    <xf numFmtId="20" fontId="5" fillId="0" borderId="18" xfId="0" applyNumberFormat="1" applyFont="1" applyBorder="1" applyAlignment="1">
      <alignment horizontal="center"/>
    </xf>
    <xf numFmtId="20" fontId="5" fillId="0" borderId="20" xfId="0" applyNumberFormat="1" applyFont="1" applyBorder="1" applyAlignment="1">
      <alignment horizontal="center"/>
    </xf>
    <xf numFmtId="20" fontId="5" fillId="0" borderId="40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49" fontId="27" fillId="0" borderId="2" xfId="0" applyNumberFormat="1" applyFont="1" applyBorder="1" applyAlignment="1">
      <alignment horizontal="center"/>
    </xf>
    <xf numFmtId="49" fontId="27" fillId="0" borderId="4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49" fontId="27" fillId="0" borderId="39" xfId="0" applyNumberFormat="1" applyFont="1" applyBorder="1" applyAlignment="1">
      <alignment horizontal="center"/>
    </xf>
    <xf numFmtId="49" fontId="27" fillId="0" borderId="7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49" fontId="27" fillId="0" borderId="40" xfId="0" applyNumberFormat="1" applyFont="1" applyBorder="1" applyAlignment="1">
      <alignment horizontal="center"/>
    </xf>
    <xf numFmtId="49" fontId="27" fillId="0" borderId="20" xfId="0" applyNumberFormat="1" applyFont="1" applyBorder="1" applyAlignment="1">
      <alignment horizontal="center"/>
    </xf>
    <xf numFmtId="0" fontId="5" fillId="0" borderId="0" xfId="0" applyFont="1" applyBorder="1"/>
    <xf numFmtId="0" fontId="25" fillId="0" borderId="0" xfId="0" applyFont="1" applyBorder="1" applyAlignment="1">
      <alignment wrapText="1"/>
    </xf>
    <xf numFmtId="0" fontId="25" fillId="0" borderId="10" xfId="0" applyFont="1" applyBorder="1" applyAlignment="1">
      <alignment wrapText="1"/>
    </xf>
    <xf numFmtId="0" fontId="8" fillId="0" borderId="10" xfId="0" applyFont="1" applyBorder="1"/>
    <xf numFmtId="0" fontId="8" fillId="0" borderId="12" xfId="0" applyFont="1" applyBorder="1"/>
    <xf numFmtId="0" fontId="8" fillId="0" borderId="13" xfId="0" applyFont="1" applyBorder="1"/>
    <xf numFmtId="0" fontId="5" fillId="0" borderId="0" xfId="0" applyFont="1" applyBorder="1" applyAlignment="1"/>
    <xf numFmtId="0" fontId="26" fillId="0" borderId="0" xfId="0" applyFont="1" applyBorder="1" applyAlignment="1">
      <alignment horizontal="left"/>
    </xf>
    <xf numFmtId="0" fontId="5" fillId="0" borderId="21" xfId="0" applyFont="1" applyBorder="1" applyAlignment="1">
      <alignment horizontal="center" shrinkToFi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14" fontId="5" fillId="0" borderId="0" xfId="0" applyNumberFormat="1" applyFont="1" applyBorder="1" applyAlignment="1"/>
    <xf numFmtId="0" fontId="5" fillId="0" borderId="0" xfId="0" applyFont="1" applyBorder="1" applyAlignment="1">
      <alignment horizontal="right" shrinkToFit="1"/>
    </xf>
    <xf numFmtId="0" fontId="23" fillId="1" borderId="26" xfId="1" applyFont="1" applyFill="1" applyBorder="1" applyAlignment="1">
      <alignment horizontal="center" vertical="center"/>
    </xf>
    <xf numFmtId="0" fontId="28" fillId="1" borderId="30" xfId="1" applyFont="1" applyFill="1" applyBorder="1" applyAlignment="1">
      <alignment horizontal="center" vertical="center"/>
    </xf>
    <xf numFmtId="49" fontId="8" fillId="0" borderId="0" xfId="0" applyNumberFormat="1" applyFont="1"/>
    <xf numFmtId="0" fontId="30" fillId="0" borderId="0" xfId="0" applyFont="1"/>
    <xf numFmtId="0" fontId="29" fillId="1" borderId="30" xfId="1" applyFont="1" applyFill="1" applyBorder="1" applyAlignment="1">
      <alignment horizontal="center" vertical="center"/>
    </xf>
    <xf numFmtId="0" fontId="31" fillId="0" borderId="0" xfId="0" applyFont="1" applyBorder="1"/>
    <xf numFmtId="0" fontId="5" fillId="0" borderId="0" xfId="0" applyFont="1" applyBorder="1" applyAlignment="1">
      <alignment horizontal="center"/>
    </xf>
    <xf numFmtId="0" fontId="27" fillId="0" borderId="15" xfId="0" applyNumberFormat="1" applyFont="1" applyBorder="1" applyAlignment="1">
      <alignment horizontal="center"/>
    </xf>
    <xf numFmtId="0" fontId="27" fillId="0" borderId="24" xfId="0" applyNumberFormat="1" applyFont="1" applyBorder="1" applyAlignment="1">
      <alignment horizontal="center"/>
    </xf>
    <xf numFmtId="0" fontId="27" fillId="0" borderId="26" xfId="0" applyNumberFormat="1" applyFont="1" applyBorder="1" applyAlignment="1">
      <alignment horizontal="center"/>
    </xf>
    <xf numFmtId="0" fontId="2" fillId="0" borderId="0" xfId="0" applyFont="1" applyBorder="1" applyAlignment="1" applyProtection="1">
      <alignment horizontal="left"/>
    </xf>
    <xf numFmtId="0" fontId="5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32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 applyProtection="1">
      <alignment horizontal="left"/>
    </xf>
    <xf numFmtId="0" fontId="26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5" fillId="0" borderId="1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4" fillId="0" borderId="0" xfId="0" applyFont="1" applyAlignment="1">
      <alignment horizontal="left"/>
    </xf>
    <xf numFmtId="0" fontId="23" fillId="0" borderId="21" xfId="1" applyFont="1" applyBorder="1" applyAlignment="1">
      <alignment horizontal="center" vertical="center" textRotation="90"/>
    </xf>
    <xf numFmtId="0" fontId="23" fillId="0" borderId="42" xfId="1" applyFont="1" applyBorder="1" applyAlignment="1">
      <alignment horizontal="center" vertical="center" textRotation="90"/>
    </xf>
    <xf numFmtId="0" fontId="23" fillId="0" borderId="43" xfId="1" applyFont="1" applyBorder="1" applyAlignment="1">
      <alignment horizontal="center" vertical="center" textRotation="90"/>
    </xf>
    <xf numFmtId="14" fontId="24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21" xfId="1" applyFont="1" applyBorder="1" applyAlignment="1">
      <alignment horizontal="center" vertical="center" wrapText="1"/>
    </xf>
    <xf numFmtId="0" fontId="6" fillId="0" borderId="43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43" xfId="1" applyFont="1" applyBorder="1" applyAlignment="1">
      <alignment horizontal="center" vertical="center" wrapText="1"/>
    </xf>
    <xf numFmtId="14" fontId="11" fillId="9" borderId="16" xfId="1" applyNumberFormat="1" applyFont="1" applyFill="1" applyBorder="1" applyAlignment="1">
      <alignment horizontal="center" vertical="center"/>
    </xf>
    <xf numFmtId="14" fontId="11" fillId="9" borderId="45" xfId="1" applyNumberFormat="1" applyFont="1" applyFill="1" applyBorder="1" applyAlignment="1">
      <alignment horizontal="center" vertical="center"/>
    </xf>
    <xf numFmtId="0" fontId="23" fillId="8" borderId="21" xfId="1" applyFont="1" applyFill="1" applyBorder="1" applyAlignment="1">
      <alignment horizontal="center" vertical="center" textRotation="90"/>
    </xf>
    <xf numFmtId="0" fontId="23" fillId="8" borderId="42" xfId="1" applyFont="1" applyFill="1" applyBorder="1" applyAlignment="1">
      <alignment horizontal="center" vertical="center" textRotation="90"/>
    </xf>
    <xf numFmtId="0" fontId="23" fillId="8" borderId="43" xfId="1" applyFont="1" applyFill="1" applyBorder="1" applyAlignment="1">
      <alignment horizontal="center" vertical="center" textRotation="90"/>
    </xf>
    <xf numFmtId="0" fontId="6" fillId="0" borderId="16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14" fontId="11" fillId="9" borderId="11" xfId="1" applyNumberFormat="1" applyFont="1" applyFill="1" applyBorder="1" applyAlignment="1">
      <alignment horizontal="center" vertical="center"/>
    </xf>
    <xf numFmtId="14" fontId="11" fillId="9" borderId="13" xfId="1" applyNumberFormat="1" applyFont="1" applyFill="1" applyBorder="1" applyAlignment="1">
      <alignment horizontal="center" vertical="center"/>
    </xf>
    <xf numFmtId="0" fontId="6" fillId="0" borderId="17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24" fillId="0" borderId="0" xfId="0" applyFont="1" applyAlignment="1">
      <alignment horizontal="left" shrinkToFit="1"/>
    </xf>
    <xf numFmtId="0" fontId="6" fillId="0" borderId="16" xfId="1" applyFont="1" applyBorder="1" applyAlignment="1">
      <alignment horizontal="center" vertical="center" wrapText="1"/>
    </xf>
    <xf numFmtId="0" fontId="6" fillId="0" borderId="44" xfId="1" applyFont="1" applyBorder="1" applyAlignment="1">
      <alignment horizontal="center" vertical="center" wrapText="1"/>
    </xf>
    <xf numFmtId="0" fontId="6" fillId="0" borderId="45" xfId="1" applyFont="1" applyBorder="1" applyAlignment="1">
      <alignment horizontal="center" vertical="center" wrapText="1"/>
    </xf>
    <xf numFmtId="49" fontId="24" fillId="0" borderId="0" xfId="0" applyNumberFormat="1" applyFont="1" applyAlignment="1">
      <alignment horizontal="left" shrinkToFit="1"/>
    </xf>
    <xf numFmtId="0" fontId="3" fillId="0" borderId="0" xfId="0" applyFont="1" applyAlignment="1">
      <alignment horizontal="right"/>
    </xf>
    <xf numFmtId="49" fontId="24" fillId="0" borderId="0" xfId="0" applyNumberFormat="1" applyFont="1" applyAlignment="1">
      <alignment horizontal="left"/>
    </xf>
    <xf numFmtId="0" fontId="17" fillId="2" borderId="21" xfId="0" applyFont="1" applyFill="1" applyBorder="1" applyAlignment="1">
      <alignment horizontal="center" vertical="center"/>
    </xf>
    <xf numFmtId="0" fontId="17" fillId="2" borderId="43" xfId="0" applyFont="1" applyFill="1" applyBorder="1" applyAlignment="1">
      <alignment horizontal="center" vertical="center"/>
    </xf>
    <xf numFmtId="0" fontId="16" fillId="0" borderId="6" xfId="0" quotePrefix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9" fillId="1" borderId="46" xfId="0" applyFont="1" applyFill="1" applyBorder="1" applyAlignment="1">
      <alignment horizontal="center"/>
    </xf>
    <xf numFmtId="0" fontId="19" fillId="1" borderId="47" xfId="0" applyFont="1" applyFill="1" applyBorder="1" applyAlignment="1">
      <alignment horizontal="center"/>
    </xf>
    <xf numFmtId="0" fontId="18" fillId="10" borderId="16" xfId="0" applyFont="1" applyFill="1" applyBorder="1" applyAlignment="1">
      <alignment horizontal="center"/>
    </xf>
    <xf numFmtId="0" fontId="18" fillId="10" borderId="44" xfId="0" applyFont="1" applyFill="1" applyBorder="1" applyAlignment="1">
      <alignment horizontal="center"/>
    </xf>
    <xf numFmtId="0" fontId="18" fillId="10" borderId="45" xfId="0" applyFont="1" applyFill="1" applyBorder="1" applyAlignment="1">
      <alignment horizontal="center"/>
    </xf>
    <xf numFmtId="0" fontId="19" fillId="10" borderId="17" xfId="0" applyFont="1" applyFill="1" applyBorder="1" applyAlignment="1">
      <alignment horizontal="center"/>
    </xf>
    <xf numFmtId="0" fontId="19" fillId="10" borderId="9" xfId="0" applyFont="1" applyFill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16" fillId="0" borderId="14" xfId="0" quotePrefix="1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9" xfId="0" quotePrefix="1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8" fillId="10" borderId="17" xfId="0" applyFont="1" applyFill="1" applyBorder="1" applyAlignment="1">
      <alignment horizontal="center"/>
    </xf>
    <xf numFmtId="0" fontId="18" fillId="10" borderId="8" xfId="0" applyFont="1" applyFill="1" applyBorder="1" applyAlignment="1">
      <alignment horizontal="center"/>
    </xf>
    <xf numFmtId="0" fontId="18" fillId="10" borderId="9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quotePrefix="1" applyFont="1" applyBorder="1" applyAlignment="1">
      <alignment horizontal="center"/>
    </xf>
    <xf numFmtId="0" fontId="16" fillId="0" borderId="33" xfId="0" quotePrefix="1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2" xfId="0" quotePrefix="1" applyFont="1" applyBorder="1" applyAlignment="1">
      <alignment horizontal="center"/>
    </xf>
    <xf numFmtId="0" fontId="19" fillId="1" borderId="27" xfId="0" applyFont="1" applyFill="1" applyBorder="1" applyAlignment="1">
      <alignment horizontal="center"/>
    </xf>
    <xf numFmtId="0" fontId="19" fillId="1" borderId="28" xfId="0" applyFont="1" applyFill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8" fillId="4" borderId="17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9" fillId="1" borderId="29" xfId="0" applyFont="1" applyFill="1" applyBorder="1" applyAlignment="1">
      <alignment horizontal="center"/>
    </xf>
    <xf numFmtId="0" fontId="22" fillId="0" borderId="6" xfId="0" applyFont="1" applyBorder="1" applyAlignment="1">
      <alignment horizontal="right"/>
    </xf>
    <xf numFmtId="0" fontId="22" fillId="0" borderId="1" xfId="0" applyFont="1" applyBorder="1" applyAlignment="1">
      <alignment horizontal="right"/>
    </xf>
    <xf numFmtId="0" fontId="22" fillId="0" borderId="18" xfId="0" applyFont="1" applyBorder="1" applyAlignment="1">
      <alignment horizontal="right"/>
    </xf>
    <xf numFmtId="0" fontId="22" fillId="0" borderId="19" xfId="0" applyFont="1" applyBorder="1" applyAlignment="1">
      <alignment horizontal="right"/>
    </xf>
    <xf numFmtId="0" fontId="22" fillId="0" borderId="14" xfId="0" applyFont="1" applyBorder="1" applyAlignment="1">
      <alignment horizontal="center" shrinkToFit="1"/>
    </xf>
    <xf numFmtId="0" fontId="22" fillId="0" borderId="5" xfId="0" applyFont="1" applyBorder="1" applyAlignment="1">
      <alignment horizontal="center" shrinkToFit="1"/>
    </xf>
    <xf numFmtId="0" fontId="22" fillId="0" borderId="1" xfId="0" applyFont="1" applyBorder="1" applyAlignment="1">
      <alignment horizontal="center" shrinkToFit="1"/>
    </xf>
    <xf numFmtId="0" fontId="22" fillId="0" borderId="7" xfId="0" applyFont="1" applyBorder="1" applyAlignment="1">
      <alignment horizontal="center" shrinkToFit="1"/>
    </xf>
    <xf numFmtId="49" fontId="22" fillId="0" borderId="1" xfId="0" applyNumberFormat="1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164" fontId="22" fillId="0" borderId="19" xfId="0" applyNumberFormat="1" applyFont="1" applyBorder="1" applyAlignment="1">
      <alignment horizontal="center"/>
    </xf>
    <xf numFmtId="164" fontId="22" fillId="0" borderId="20" xfId="0" applyNumberFormat="1" applyFont="1" applyBorder="1" applyAlignment="1">
      <alignment horizontal="center"/>
    </xf>
    <xf numFmtId="0" fontId="22" fillId="0" borderId="4" xfId="0" applyFont="1" applyBorder="1" applyAlignment="1">
      <alignment horizontal="right"/>
    </xf>
    <xf numFmtId="0" fontId="22" fillId="0" borderId="14" xfId="0" applyFont="1" applyBorder="1" applyAlignment="1">
      <alignment horizontal="right"/>
    </xf>
    <xf numFmtId="0" fontId="22" fillId="0" borderId="36" xfId="0" applyFont="1" applyBorder="1" applyAlignment="1">
      <alignment horizontal="right"/>
    </xf>
    <xf numFmtId="0" fontId="22" fillId="0" borderId="39" xfId="0" applyFont="1" applyBorder="1" applyAlignment="1">
      <alignment horizontal="right"/>
    </xf>
    <xf numFmtId="0" fontId="22" fillId="0" borderId="48" xfId="0" applyFont="1" applyBorder="1" applyAlignment="1">
      <alignment horizontal="center" shrinkToFit="1"/>
    </xf>
    <xf numFmtId="0" fontId="22" fillId="0" borderId="23" xfId="0" applyFont="1" applyBorder="1" applyAlignment="1">
      <alignment horizontal="center" shrinkToFit="1"/>
    </xf>
    <xf numFmtId="0" fontId="22" fillId="0" borderId="6" xfId="0" applyFont="1" applyFill="1" applyBorder="1" applyAlignment="1">
      <alignment horizontal="right"/>
    </xf>
    <xf numFmtId="0" fontId="22" fillId="0" borderId="1" xfId="0" applyFont="1" applyFill="1" applyBorder="1" applyAlignment="1">
      <alignment horizontal="right"/>
    </xf>
    <xf numFmtId="0" fontId="19" fillId="1" borderId="49" xfId="0" applyFont="1" applyFill="1" applyBorder="1" applyAlignment="1">
      <alignment horizontal="center"/>
    </xf>
    <xf numFmtId="0" fontId="16" fillId="0" borderId="4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50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8" xfId="0" quotePrefix="1" applyFont="1" applyBorder="1" applyAlignment="1">
      <alignment horizontal="center"/>
    </xf>
  </cellXfs>
  <cellStyles count="2">
    <cellStyle name="Normal" xfId="0" builtinId="0"/>
    <cellStyle name="Normal_SABAH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28575</xdr:rowOff>
    </xdr:from>
    <xdr:to>
      <xdr:col>8</xdr:col>
      <xdr:colOff>733425</xdr:colOff>
      <xdr:row>21</xdr:row>
      <xdr:rowOff>171450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485900"/>
          <a:ext cx="6067425" cy="27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30</xdr:row>
      <xdr:rowOff>68035</xdr:rowOff>
    </xdr:from>
    <xdr:to>
      <xdr:col>29</xdr:col>
      <xdr:colOff>4999</xdr:colOff>
      <xdr:row>45</xdr:row>
      <xdr:rowOff>176893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2607" y="6313714"/>
          <a:ext cx="6563642" cy="3170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zoomScaleNormal="100" workbookViewId="0">
      <selection activeCell="D6" sqref="D6:E6"/>
    </sheetView>
  </sheetViews>
  <sheetFormatPr defaultRowHeight="12.75" x14ac:dyDescent="0.2"/>
  <cols>
    <col min="1" max="1" width="2.5703125" customWidth="1"/>
    <col min="2" max="5" width="11.28515625" customWidth="1"/>
    <col min="6" max="6" width="12.28515625" customWidth="1"/>
    <col min="7" max="9" width="11.28515625" customWidth="1"/>
    <col min="10" max="10" width="3.7109375" customWidth="1"/>
  </cols>
  <sheetData>
    <row r="1" spans="1:12" ht="13.5" thickBot="1" x14ac:dyDescent="0.25"/>
    <row r="2" spans="1:12" x14ac:dyDescent="0.2">
      <c r="A2" s="80"/>
      <c r="B2" s="10"/>
      <c r="C2" s="10"/>
      <c r="D2" s="10"/>
      <c r="E2" s="10"/>
      <c r="F2" s="10"/>
      <c r="G2" s="10"/>
      <c r="H2" s="10"/>
      <c r="I2" s="10"/>
      <c r="J2" s="11"/>
    </row>
    <row r="3" spans="1:12" ht="17.100000000000001" customHeight="1" x14ac:dyDescent="0.3">
      <c r="A3" s="13"/>
      <c r="B3" s="163" t="s">
        <v>97</v>
      </c>
      <c r="C3" s="163"/>
      <c r="D3" s="164" t="s">
        <v>112</v>
      </c>
      <c r="E3" s="164"/>
      <c r="F3" s="151" t="s">
        <v>88</v>
      </c>
      <c r="G3" s="165" t="s">
        <v>114</v>
      </c>
      <c r="H3" s="165"/>
      <c r="I3" s="165"/>
      <c r="J3" s="111"/>
      <c r="K3" s="112"/>
      <c r="L3" s="8"/>
    </row>
    <row r="4" spans="1:12" ht="17.100000000000001" customHeight="1" x14ac:dyDescent="0.25">
      <c r="A4" s="13"/>
      <c r="B4" s="163" t="s">
        <v>96</v>
      </c>
      <c r="C4" s="163"/>
      <c r="D4" s="163" t="s">
        <v>113</v>
      </c>
      <c r="E4" s="163"/>
      <c r="F4" s="147" t="s">
        <v>95</v>
      </c>
      <c r="G4" s="162" t="s">
        <v>109</v>
      </c>
      <c r="H4" s="162"/>
      <c r="I4" s="162"/>
      <c r="J4" s="111"/>
      <c r="K4" s="112"/>
      <c r="L4" s="8"/>
    </row>
    <row r="5" spans="1:12" ht="17.100000000000001" customHeight="1" x14ac:dyDescent="0.25">
      <c r="A5" s="13"/>
      <c r="B5" s="163" t="s">
        <v>94</v>
      </c>
      <c r="C5" s="163"/>
      <c r="D5" s="166"/>
      <c r="E5" s="166"/>
      <c r="F5" s="147" t="s">
        <v>93</v>
      </c>
      <c r="G5" s="162" t="s">
        <v>109</v>
      </c>
      <c r="H5" s="162"/>
      <c r="I5" s="162"/>
      <c r="J5" s="111"/>
      <c r="K5" s="112"/>
      <c r="L5" s="8"/>
    </row>
    <row r="6" spans="1:12" ht="17.100000000000001" customHeight="1" x14ac:dyDescent="0.25">
      <c r="A6" s="13"/>
      <c r="B6" s="163" t="s">
        <v>92</v>
      </c>
      <c r="C6" s="163"/>
      <c r="D6" s="167" t="s">
        <v>113</v>
      </c>
      <c r="E6" s="167"/>
      <c r="F6" s="147" t="s">
        <v>91</v>
      </c>
      <c r="G6" s="162" t="s">
        <v>110</v>
      </c>
      <c r="H6" s="162"/>
      <c r="I6" s="162"/>
      <c r="J6" s="111"/>
      <c r="K6" s="112"/>
      <c r="L6" s="8"/>
    </row>
    <row r="7" spans="1:12" ht="15.75" x14ac:dyDescent="0.25">
      <c r="A7" s="13"/>
      <c r="B7" s="143"/>
      <c r="C7" s="143"/>
      <c r="D7" s="150"/>
      <c r="E7" s="143"/>
      <c r="F7" s="147" t="s">
        <v>90</v>
      </c>
      <c r="G7" s="162" t="s">
        <v>111</v>
      </c>
      <c r="H7" s="162"/>
      <c r="I7" s="162"/>
      <c r="J7" s="111"/>
      <c r="K7" s="112"/>
      <c r="L7" s="8"/>
    </row>
    <row r="8" spans="1:12" ht="6.75" customHeight="1" thickBot="1" x14ac:dyDescent="0.3">
      <c r="A8" s="13"/>
      <c r="B8" s="148"/>
      <c r="C8" s="148"/>
      <c r="D8" s="149"/>
      <c r="E8" s="148"/>
      <c r="F8" s="147"/>
      <c r="G8" s="146"/>
      <c r="H8" s="144"/>
      <c r="I8" s="144"/>
      <c r="J8" s="111"/>
      <c r="K8" s="112"/>
      <c r="L8" s="8"/>
    </row>
    <row r="9" spans="1:12" ht="15.75" x14ac:dyDescent="0.25">
      <c r="A9" s="13"/>
      <c r="B9" s="115"/>
      <c r="C9" s="116"/>
      <c r="D9" s="117"/>
      <c r="E9" s="117"/>
      <c r="F9" s="117"/>
      <c r="G9" s="117"/>
      <c r="H9" s="117"/>
      <c r="I9" s="118"/>
      <c r="J9" s="111"/>
      <c r="K9" s="112"/>
      <c r="L9" s="8"/>
    </row>
    <row r="10" spans="1:12" ht="15.75" x14ac:dyDescent="0.25">
      <c r="A10" s="13"/>
      <c r="B10" s="119"/>
      <c r="C10" s="113"/>
      <c r="D10" s="114"/>
      <c r="E10" s="114"/>
      <c r="F10" s="114"/>
      <c r="G10" s="114"/>
      <c r="H10" s="114"/>
      <c r="I10" s="111"/>
      <c r="J10" s="111"/>
      <c r="K10" s="112"/>
      <c r="L10" s="8"/>
    </row>
    <row r="11" spans="1:12" ht="15.75" x14ac:dyDescent="0.25">
      <c r="A11" s="13"/>
      <c r="B11" s="119"/>
      <c r="C11" s="113"/>
      <c r="D11" s="114"/>
      <c r="E11" s="114"/>
      <c r="F11" s="114"/>
      <c r="G11" s="114"/>
      <c r="H11" s="114"/>
      <c r="I11" s="111"/>
      <c r="J11" s="111"/>
      <c r="K11" s="112"/>
      <c r="L11" s="8"/>
    </row>
    <row r="12" spans="1:12" ht="15.75" x14ac:dyDescent="0.25">
      <c r="A12" s="13"/>
      <c r="B12" s="119"/>
      <c r="C12" s="113"/>
      <c r="D12" s="114"/>
      <c r="E12" s="114"/>
      <c r="F12" s="114"/>
      <c r="G12" s="114"/>
      <c r="H12" s="114"/>
      <c r="I12" s="111"/>
      <c r="J12" s="111"/>
      <c r="K12" s="112"/>
      <c r="L12" s="8"/>
    </row>
    <row r="13" spans="1:12" ht="15.75" x14ac:dyDescent="0.25">
      <c r="A13" s="13"/>
      <c r="B13" s="119"/>
      <c r="C13" s="113"/>
      <c r="D13" s="114"/>
      <c r="E13" s="114"/>
      <c r="F13" s="114"/>
      <c r="G13" s="114"/>
      <c r="H13" s="114"/>
      <c r="I13" s="111"/>
      <c r="J13" s="111"/>
      <c r="K13" s="112"/>
      <c r="L13" s="8"/>
    </row>
    <row r="14" spans="1:12" ht="15.75" x14ac:dyDescent="0.25">
      <c r="A14" s="13"/>
      <c r="B14" s="119"/>
      <c r="C14" s="113"/>
      <c r="D14" s="157"/>
      <c r="E14" s="114"/>
      <c r="F14" s="114"/>
      <c r="G14" s="114"/>
      <c r="H14" s="114"/>
      <c r="I14" s="111"/>
      <c r="J14" s="111"/>
      <c r="K14" s="112"/>
      <c r="L14" s="8"/>
    </row>
    <row r="15" spans="1:12" ht="15.75" x14ac:dyDescent="0.25">
      <c r="A15" s="13"/>
      <c r="B15" s="119"/>
      <c r="C15" s="113"/>
      <c r="D15" s="114"/>
      <c r="E15" s="114"/>
      <c r="F15" s="114"/>
      <c r="G15" s="114"/>
      <c r="H15" s="114"/>
      <c r="I15" s="111"/>
      <c r="J15" s="111"/>
      <c r="K15" s="112"/>
      <c r="L15" s="8"/>
    </row>
    <row r="16" spans="1:12" ht="15.75" x14ac:dyDescent="0.25">
      <c r="A16" s="13"/>
      <c r="B16" s="119"/>
      <c r="C16" s="113"/>
      <c r="D16" s="114"/>
      <c r="E16" s="114"/>
      <c r="F16" s="114"/>
      <c r="G16" s="114"/>
      <c r="H16" s="114"/>
      <c r="I16" s="111"/>
      <c r="J16" s="111"/>
      <c r="K16" s="112"/>
      <c r="L16" s="8"/>
    </row>
    <row r="17" spans="1:12" ht="15.75" x14ac:dyDescent="0.25">
      <c r="A17" s="13"/>
      <c r="B17" s="119"/>
      <c r="C17" s="113"/>
      <c r="D17" s="114"/>
      <c r="E17" s="114"/>
      <c r="F17" s="114"/>
      <c r="G17" s="114"/>
      <c r="H17" s="114"/>
      <c r="I17" s="111"/>
      <c r="J17" s="111"/>
      <c r="K17" s="112"/>
      <c r="L17" s="8"/>
    </row>
    <row r="18" spans="1:12" ht="15.75" x14ac:dyDescent="0.25">
      <c r="A18" s="13"/>
      <c r="B18" s="119"/>
      <c r="C18" s="113"/>
      <c r="D18" s="114"/>
      <c r="E18" s="114"/>
      <c r="F18" s="114"/>
      <c r="G18" s="114"/>
      <c r="H18" s="114"/>
      <c r="I18" s="111"/>
      <c r="J18" s="111"/>
      <c r="K18" s="112"/>
      <c r="L18" s="8"/>
    </row>
    <row r="19" spans="1:12" ht="15.75" x14ac:dyDescent="0.25">
      <c r="A19" s="13"/>
      <c r="B19" s="119"/>
      <c r="C19" s="113"/>
      <c r="D19" s="114"/>
      <c r="E19" s="114"/>
      <c r="F19" s="114"/>
      <c r="G19" s="114"/>
      <c r="H19" s="114"/>
      <c r="I19" s="111"/>
      <c r="J19" s="111"/>
      <c r="K19" s="112"/>
      <c r="L19" s="8"/>
    </row>
    <row r="20" spans="1:12" ht="15.75" x14ac:dyDescent="0.25">
      <c r="A20" s="13"/>
      <c r="B20" s="119"/>
      <c r="C20" s="113"/>
      <c r="D20" s="114"/>
      <c r="E20" s="114"/>
      <c r="F20" s="114"/>
      <c r="G20" s="114"/>
      <c r="H20" s="114"/>
      <c r="I20" s="111"/>
      <c r="J20" s="111"/>
      <c r="K20" s="112"/>
      <c r="L20" s="8"/>
    </row>
    <row r="21" spans="1:12" ht="15.75" x14ac:dyDescent="0.25">
      <c r="A21" s="13"/>
      <c r="B21" s="119"/>
      <c r="C21" s="113"/>
      <c r="D21" s="114"/>
      <c r="E21" s="114"/>
      <c r="F21" s="114"/>
      <c r="G21" s="114"/>
      <c r="H21" s="114"/>
      <c r="I21" s="111"/>
      <c r="J21" s="111"/>
      <c r="K21" s="112"/>
      <c r="L21" s="8"/>
    </row>
    <row r="22" spans="1:12" ht="15.75" x14ac:dyDescent="0.25">
      <c r="A22" s="13"/>
      <c r="B22" s="119"/>
      <c r="C22" s="113"/>
      <c r="D22" s="114"/>
      <c r="E22" s="114"/>
      <c r="F22" s="114"/>
      <c r="G22" s="114"/>
      <c r="H22" s="114"/>
      <c r="I22" s="111"/>
      <c r="J22" s="111"/>
      <c r="K22" s="112"/>
      <c r="L22" s="8"/>
    </row>
    <row r="23" spans="1:12" ht="16.5" thickBot="1" x14ac:dyDescent="0.3">
      <c r="A23" s="13"/>
      <c r="B23" s="179" t="s">
        <v>2</v>
      </c>
      <c r="C23" s="180"/>
      <c r="D23" s="180"/>
      <c r="E23" s="180"/>
      <c r="F23" s="180"/>
      <c r="G23" s="180"/>
      <c r="H23" s="180"/>
      <c r="I23" s="181"/>
      <c r="J23" s="111"/>
      <c r="K23" s="112"/>
      <c r="L23" s="8"/>
    </row>
    <row r="24" spans="1:12" ht="15.75" x14ac:dyDescent="0.25">
      <c r="A24" s="13"/>
      <c r="B24" s="113"/>
      <c r="C24" s="113"/>
      <c r="D24" s="114"/>
      <c r="E24" s="114"/>
      <c r="F24" s="114"/>
      <c r="G24" s="114"/>
      <c r="H24" s="114"/>
      <c r="I24" s="114"/>
      <c r="J24" s="111"/>
      <c r="K24" s="112"/>
      <c r="L24" s="8"/>
    </row>
    <row r="25" spans="1:12" ht="15.75" x14ac:dyDescent="0.25">
      <c r="A25" s="13"/>
      <c r="B25" s="182" t="s">
        <v>3</v>
      </c>
      <c r="C25" s="182"/>
      <c r="D25" s="182"/>
      <c r="E25" s="182"/>
      <c r="F25" s="182"/>
      <c r="G25" s="182"/>
      <c r="H25" s="182"/>
      <c r="I25" s="182"/>
      <c r="J25" s="111"/>
      <c r="K25" s="112"/>
      <c r="L25" s="8"/>
    </row>
    <row r="26" spans="1:12" ht="6" customHeight="1" x14ac:dyDescent="0.25">
      <c r="A26" s="13"/>
      <c r="B26" s="120"/>
      <c r="C26" s="120"/>
      <c r="D26" s="120"/>
      <c r="E26" s="120"/>
      <c r="F26" s="120"/>
      <c r="G26" s="120"/>
      <c r="H26" s="120"/>
      <c r="I26" s="120"/>
      <c r="J26" s="111"/>
      <c r="K26" s="112"/>
      <c r="L26" s="8"/>
    </row>
    <row r="27" spans="1:12" ht="15.75" x14ac:dyDescent="0.25">
      <c r="A27" s="13"/>
      <c r="B27" s="175" t="s">
        <v>4</v>
      </c>
      <c r="C27" s="175"/>
      <c r="D27" s="178">
        <v>42695</v>
      </c>
      <c r="E27" s="178"/>
      <c r="F27" s="178"/>
      <c r="G27" s="178"/>
      <c r="H27" s="178">
        <f>D27</f>
        <v>42695</v>
      </c>
      <c r="I27" s="178"/>
      <c r="J27" s="111"/>
      <c r="K27" s="112"/>
      <c r="L27" s="8"/>
    </row>
    <row r="28" spans="1:12" ht="15.75" x14ac:dyDescent="0.25">
      <c r="A28" s="13"/>
      <c r="B28" s="175" t="s">
        <v>5</v>
      </c>
      <c r="C28" s="175"/>
      <c r="D28" s="177" t="s">
        <v>86</v>
      </c>
      <c r="E28" s="173"/>
      <c r="F28" s="173"/>
      <c r="G28" s="173"/>
      <c r="H28" s="173" t="s">
        <v>87</v>
      </c>
      <c r="I28" s="173"/>
      <c r="J28" s="111"/>
      <c r="K28" s="112"/>
      <c r="L28" s="8"/>
    </row>
    <row r="29" spans="1:12" ht="19.899999999999999" customHeight="1" x14ac:dyDescent="0.25">
      <c r="A29" s="13"/>
      <c r="B29" s="176" t="s">
        <v>85</v>
      </c>
      <c r="C29" s="176"/>
      <c r="D29" s="173" t="s">
        <v>115</v>
      </c>
      <c r="E29" s="173"/>
      <c r="F29" s="173"/>
      <c r="G29" s="173"/>
      <c r="H29" s="173" t="str">
        <f>D29</f>
        <v>R**** Ba***</v>
      </c>
      <c r="I29" s="173"/>
      <c r="J29" s="111"/>
      <c r="K29" s="112"/>
      <c r="L29" s="8"/>
    </row>
    <row r="30" spans="1:12" ht="11.25" customHeight="1" thickBot="1" x14ac:dyDescent="0.3">
      <c r="A30" s="13"/>
      <c r="B30" s="120"/>
      <c r="C30" s="120"/>
      <c r="D30" s="158"/>
      <c r="E30" s="158"/>
      <c r="F30" s="158"/>
      <c r="G30" s="158"/>
      <c r="H30" s="158"/>
      <c r="I30" s="158"/>
      <c r="J30" s="111"/>
      <c r="K30" s="112"/>
      <c r="L30" s="8"/>
    </row>
    <row r="31" spans="1:12" ht="16.5" thickBot="1" x14ac:dyDescent="0.3">
      <c r="A31" s="13"/>
      <c r="B31" s="114"/>
      <c r="C31" s="114"/>
      <c r="D31" s="170" t="s">
        <v>72</v>
      </c>
      <c r="E31" s="174"/>
      <c r="F31" s="174"/>
      <c r="G31" s="174"/>
      <c r="H31" s="174"/>
      <c r="I31" s="171"/>
      <c r="J31" s="111"/>
      <c r="K31" s="112"/>
      <c r="L31" s="8"/>
    </row>
    <row r="32" spans="1:12" ht="16.5" thickBot="1" x14ac:dyDescent="0.3">
      <c r="A32" s="13"/>
      <c r="B32" s="114"/>
      <c r="C32" s="114"/>
      <c r="D32" s="170" t="s">
        <v>73</v>
      </c>
      <c r="E32" s="171"/>
      <c r="F32" s="170" t="s">
        <v>74</v>
      </c>
      <c r="G32" s="171"/>
      <c r="H32" s="170" t="s">
        <v>75</v>
      </c>
      <c r="I32" s="171"/>
      <c r="J32" s="111"/>
      <c r="K32" s="112"/>
      <c r="L32" s="8"/>
    </row>
    <row r="33" spans="1:20" ht="16.5" thickBot="1" x14ac:dyDescent="0.3">
      <c r="A33" s="13"/>
      <c r="B33" s="114"/>
      <c r="C33" s="114"/>
      <c r="D33" s="121" t="s">
        <v>76</v>
      </c>
      <c r="E33" s="122" t="s">
        <v>77</v>
      </c>
      <c r="F33" s="123" t="s">
        <v>76</v>
      </c>
      <c r="G33" s="122" t="s">
        <v>77</v>
      </c>
      <c r="H33" s="123" t="s">
        <v>76</v>
      </c>
      <c r="I33" s="122" t="s">
        <v>77</v>
      </c>
      <c r="J33" s="111"/>
      <c r="K33" s="112"/>
      <c r="L33" s="8"/>
    </row>
    <row r="34" spans="1:20" ht="17.25" customHeight="1" thickBot="1" x14ac:dyDescent="0.3">
      <c r="A34" s="13"/>
      <c r="B34" s="124" t="s">
        <v>78</v>
      </c>
      <c r="C34" s="145" t="s">
        <v>79</v>
      </c>
      <c r="D34" s="125">
        <v>0.29166666666666669</v>
      </c>
      <c r="E34" s="126">
        <v>0.375</v>
      </c>
      <c r="F34" s="127"/>
      <c r="G34" s="126"/>
      <c r="H34" s="127">
        <v>0.70833333333333337</v>
      </c>
      <c r="I34" s="126">
        <v>0.79166666666666663</v>
      </c>
      <c r="J34" s="111"/>
      <c r="K34" s="112"/>
      <c r="L34" s="8"/>
    </row>
    <row r="35" spans="1:20" ht="15.75" x14ac:dyDescent="0.25">
      <c r="A35" s="13"/>
      <c r="B35" s="128" t="s">
        <v>80</v>
      </c>
      <c r="C35" s="159">
        <v>3</v>
      </c>
      <c r="D35" s="129"/>
      <c r="E35" s="130"/>
      <c r="F35" s="129"/>
      <c r="G35" s="130"/>
      <c r="H35" s="129"/>
      <c r="I35" s="130"/>
      <c r="J35" s="111"/>
      <c r="K35" s="112"/>
      <c r="L35" s="8"/>
    </row>
    <row r="36" spans="1:20" ht="15.75" x14ac:dyDescent="0.25">
      <c r="A36" s="13"/>
      <c r="B36" s="131" t="s">
        <v>81</v>
      </c>
      <c r="C36" s="160">
        <v>3</v>
      </c>
      <c r="D36" s="132"/>
      <c r="E36" s="133"/>
      <c r="F36" s="129"/>
      <c r="G36" s="133"/>
      <c r="H36" s="132"/>
      <c r="I36" s="133"/>
      <c r="J36" s="111"/>
      <c r="K36" s="112"/>
      <c r="L36" s="8"/>
    </row>
    <row r="37" spans="1:20" ht="15.75" x14ac:dyDescent="0.25">
      <c r="A37" s="13"/>
      <c r="B37" s="131" t="s">
        <v>82</v>
      </c>
      <c r="C37" s="160">
        <v>2</v>
      </c>
      <c r="D37" s="132"/>
      <c r="E37" s="133"/>
      <c r="F37" s="129"/>
      <c r="G37" s="133"/>
      <c r="H37" s="132"/>
      <c r="I37" s="133"/>
      <c r="J37" s="111"/>
      <c r="K37" s="112"/>
      <c r="L37" s="8"/>
    </row>
    <row r="38" spans="1:20" ht="16.5" thickBot="1" x14ac:dyDescent="0.3">
      <c r="A38" s="13"/>
      <c r="B38" s="134" t="s">
        <v>83</v>
      </c>
      <c r="C38" s="161">
        <v>2</v>
      </c>
      <c r="D38" s="135"/>
      <c r="E38" s="136"/>
      <c r="F38" s="135"/>
      <c r="G38" s="136"/>
      <c r="H38" s="135"/>
      <c r="I38" s="136"/>
      <c r="J38" s="111"/>
      <c r="K38" s="112"/>
      <c r="L38" s="8"/>
    </row>
    <row r="39" spans="1:20" ht="15.75" x14ac:dyDescent="0.25">
      <c r="A39" s="13"/>
      <c r="B39" s="137"/>
      <c r="C39" s="137"/>
      <c r="D39" s="114"/>
      <c r="E39" s="114"/>
      <c r="F39" s="114"/>
      <c r="G39" s="114"/>
      <c r="H39" s="114"/>
      <c r="I39" s="114"/>
      <c r="J39" s="111"/>
      <c r="K39" s="112"/>
      <c r="L39" s="8"/>
    </row>
    <row r="40" spans="1:20" ht="15.75" customHeight="1" x14ac:dyDescent="0.25">
      <c r="A40" s="13"/>
      <c r="B40" s="172" t="s">
        <v>59</v>
      </c>
      <c r="C40" s="172"/>
      <c r="D40" s="110"/>
      <c r="E40" s="110"/>
      <c r="F40" s="110"/>
      <c r="G40" s="138"/>
      <c r="H40" s="138"/>
      <c r="I40" s="138"/>
      <c r="J40" s="139"/>
      <c r="K40" s="138"/>
      <c r="L40" s="138"/>
      <c r="M40" s="138"/>
      <c r="N40" s="138"/>
      <c r="O40" s="138"/>
      <c r="P40" s="138"/>
      <c r="Q40" s="138"/>
      <c r="R40" s="138"/>
      <c r="S40" s="138"/>
      <c r="T40" s="138"/>
    </row>
    <row r="41" spans="1:20" ht="15.75" customHeight="1" x14ac:dyDescent="0.25">
      <c r="A41" s="13"/>
      <c r="B41" s="168" t="s">
        <v>84</v>
      </c>
      <c r="C41" s="169"/>
      <c r="D41" s="169"/>
      <c r="E41" s="169"/>
      <c r="F41" s="169"/>
      <c r="G41" s="169"/>
      <c r="H41" s="169"/>
      <c r="I41" s="169"/>
      <c r="J41" s="111"/>
      <c r="K41" s="112"/>
      <c r="L41" s="8"/>
    </row>
    <row r="42" spans="1:20" ht="15.75" x14ac:dyDescent="0.25">
      <c r="A42" s="13"/>
      <c r="B42" s="168" t="s">
        <v>84</v>
      </c>
      <c r="C42" s="169"/>
      <c r="D42" s="169"/>
      <c r="E42" s="169"/>
      <c r="F42" s="169"/>
      <c r="G42" s="169"/>
      <c r="H42" s="169"/>
      <c r="I42" s="169"/>
      <c r="J42" s="111"/>
      <c r="K42" s="112"/>
      <c r="L42" s="8"/>
    </row>
    <row r="43" spans="1:20" ht="15.75" x14ac:dyDescent="0.25">
      <c r="A43" s="13"/>
      <c r="B43" s="168" t="s">
        <v>84</v>
      </c>
      <c r="C43" s="169"/>
      <c r="D43" s="169"/>
      <c r="E43" s="169"/>
      <c r="F43" s="169"/>
      <c r="G43" s="169"/>
      <c r="H43" s="169"/>
      <c r="I43" s="169"/>
      <c r="J43" s="111"/>
      <c r="K43" s="112"/>
      <c r="L43" s="8"/>
    </row>
    <row r="44" spans="1:20" ht="15.75" x14ac:dyDescent="0.25">
      <c r="A44" s="13"/>
      <c r="B44" s="168" t="s">
        <v>84</v>
      </c>
      <c r="C44" s="169"/>
      <c r="D44" s="169"/>
      <c r="E44" s="169"/>
      <c r="F44" s="169"/>
      <c r="G44" s="169"/>
      <c r="H44" s="169"/>
      <c r="I44" s="169"/>
      <c r="J44" s="140"/>
      <c r="K44" s="2"/>
    </row>
    <row r="45" spans="1:20" ht="15.75" x14ac:dyDescent="0.25">
      <c r="A45" s="13"/>
      <c r="B45" s="168" t="s">
        <v>84</v>
      </c>
      <c r="C45" s="169"/>
      <c r="D45" s="169"/>
      <c r="E45" s="169"/>
      <c r="F45" s="169"/>
      <c r="G45" s="169"/>
      <c r="H45" s="169"/>
      <c r="I45" s="169"/>
      <c r="J45" s="140"/>
      <c r="K45" s="2"/>
    </row>
    <row r="46" spans="1:20" ht="15.75" x14ac:dyDescent="0.25">
      <c r="A46" s="13"/>
      <c r="B46" s="168" t="s">
        <v>84</v>
      </c>
      <c r="C46" s="169"/>
      <c r="D46" s="169"/>
      <c r="E46" s="169"/>
      <c r="F46" s="169"/>
      <c r="G46" s="169"/>
      <c r="H46" s="169"/>
      <c r="I46" s="169"/>
      <c r="J46" s="140"/>
      <c r="K46" s="2"/>
    </row>
    <row r="47" spans="1:20" ht="13.5" thickBot="1" x14ac:dyDescent="0.25">
      <c r="A47" s="14"/>
      <c r="B47" s="141"/>
      <c r="C47" s="141"/>
      <c r="D47" s="141"/>
      <c r="E47" s="141"/>
      <c r="F47" s="141"/>
      <c r="G47" s="141"/>
      <c r="H47" s="141"/>
      <c r="I47" s="141"/>
      <c r="J47" s="142"/>
      <c r="K47" s="2"/>
    </row>
    <row r="48" spans="1:20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</sheetData>
  <protectedRanges>
    <protectedRange sqref="B9:I22" name="Aralık7"/>
    <protectedRange sqref="D5:E6" name="Aralık1"/>
    <protectedRange sqref="G5:I7" name="Aralık2"/>
    <protectedRange sqref="C35:I38" name="Aralık3"/>
    <protectedRange sqref="B41:I46" name="Aralık6"/>
    <protectedRange sqref="D4:E4" name="Aralık1_1_1"/>
    <protectedRange sqref="G3:I4" name="Aralık2_1_1"/>
    <protectedRange sqref="D3:E3" name="Aralık1_1_1_1"/>
    <protectedRange sqref="D29" name="Aralık4_1"/>
    <protectedRange sqref="D27" name="Aralık5_1"/>
  </protectedRanges>
  <mergeCells count="38">
    <mergeCell ref="F27:G27"/>
    <mergeCell ref="H27:I27"/>
    <mergeCell ref="B23:I23"/>
    <mergeCell ref="B25:I25"/>
    <mergeCell ref="D27:E27"/>
    <mergeCell ref="B27:C27"/>
    <mergeCell ref="F29:G29"/>
    <mergeCell ref="F28:G28"/>
    <mergeCell ref="H28:I28"/>
    <mergeCell ref="B45:I45"/>
    <mergeCell ref="D31:I31"/>
    <mergeCell ref="D29:E29"/>
    <mergeCell ref="B28:C28"/>
    <mergeCell ref="B29:C29"/>
    <mergeCell ref="D28:E28"/>
    <mergeCell ref="H29:I29"/>
    <mergeCell ref="B46:I46"/>
    <mergeCell ref="B43:I43"/>
    <mergeCell ref="F32:G32"/>
    <mergeCell ref="H32:I32"/>
    <mergeCell ref="B44:I44"/>
    <mergeCell ref="B42:I42"/>
    <mergeCell ref="B40:C40"/>
    <mergeCell ref="B41:I41"/>
    <mergeCell ref="D32:E32"/>
    <mergeCell ref="G7:I7"/>
    <mergeCell ref="B3:C3"/>
    <mergeCell ref="D3:E3"/>
    <mergeCell ref="G3:I3"/>
    <mergeCell ref="B4:C4"/>
    <mergeCell ref="D4:E4"/>
    <mergeCell ref="G4:I4"/>
    <mergeCell ref="G5:I5"/>
    <mergeCell ref="B6:C6"/>
    <mergeCell ref="G6:I6"/>
    <mergeCell ref="D5:E5"/>
    <mergeCell ref="D6:E6"/>
    <mergeCell ref="B5:C5"/>
  </mergeCells>
  <phoneticPr fontId="15" type="noConversion"/>
  <pageMargins left="0.47" right="0.27559055118110237" top="1.4" bottom="0.46" header="0.36" footer="0.25"/>
  <pageSetup paperSize="9" orientation="portrait" r:id="rId1"/>
  <headerFooter alignWithMargins="0">
    <oddHeader>&amp;C&amp;GAKILLI ULAŞIM SİSTEMLERİ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5"/>
  <sheetViews>
    <sheetView zoomScale="80" zoomScaleNormal="80" zoomScaleSheetLayoutView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5" sqref="C5"/>
    </sheetView>
  </sheetViews>
  <sheetFormatPr defaultColWidth="8.85546875" defaultRowHeight="12.75" x14ac:dyDescent="0.2"/>
  <cols>
    <col min="1" max="1" width="4" style="2" customWidth="1"/>
    <col min="2" max="3" width="7" style="2" customWidth="1"/>
    <col min="4" max="4" width="4.28515625" style="2" customWidth="1"/>
    <col min="5" max="5" width="6.28515625" style="2" customWidth="1"/>
    <col min="6" max="6" width="5.7109375" style="2" customWidth="1"/>
    <col min="7" max="7" width="5.5703125" style="2" customWidth="1"/>
    <col min="8" max="8" width="4.28515625" style="2" customWidth="1"/>
    <col min="9" max="9" width="6" style="2" customWidth="1"/>
    <col min="10" max="12" width="4.28515625" style="2" customWidth="1"/>
    <col min="13" max="13" width="5.28515625" style="2" customWidth="1"/>
    <col min="14" max="20" width="4.28515625" style="2" customWidth="1"/>
    <col min="21" max="21" width="5.42578125" style="2" customWidth="1"/>
    <col min="22" max="31" width="4.28515625" style="2" customWidth="1"/>
    <col min="32" max="32" width="5.7109375" style="2" customWidth="1"/>
    <col min="33" max="33" width="6.42578125" style="2" customWidth="1"/>
    <col min="34" max="35" width="5.7109375" style="2" customWidth="1"/>
    <col min="36" max="36" width="11.42578125" style="2" customWidth="1"/>
    <col min="37" max="37" width="4.28515625" style="2" customWidth="1"/>
    <col min="38" max="39" width="5.28515625" style="2" customWidth="1"/>
    <col min="40" max="40" width="13.7109375" style="2" customWidth="1"/>
    <col min="41" max="48" width="5.7109375" style="2" customWidth="1"/>
    <col min="49" max="49" width="3.42578125" style="2" customWidth="1"/>
    <col min="50" max="51" width="5.28515625" style="2" customWidth="1"/>
    <col min="52" max="52" width="13.7109375" style="2" customWidth="1"/>
    <col min="53" max="56" width="5.7109375" style="2" customWidth="1"/>
    <col min="57" max="57" width="2.85546875" style="2" customWidth="1"/>
    <col min="58" max="59" width="5.28515625" style="2" customWidth="1"/>
    <col min="60" max="60" width="13.7109375" style="2" customWidth="1"/>
    <col min="61" max="68" width="5.7109375" style="2" customWidth="1"/>
    <col min="69" max="16384" width="8.85546875" style="2"/>
  </cols>
  <sheetData>
    <row r="2" spans="1:68" ht="19.5" customHeight="1" x14ac:dyDescent="0.25">
      <c r="B2" s="189" t="s">
        <v>101</v>
      </c>
      <c r="C2" s="189"/>
      <c r="D2" s="208" t="str">
        <f>ÜST_BİLGİ!$D$3</f>
        <v>Bayrampaşa</v>
      </c>
      <c r="E2" s="208"/>
      <c r="F2" s="208"/>
      <c r="G2" s="208"/>
      <c r="H2" s="208"/>
      <c r="I2" s="5"/>
      <c r="J2" s="5"/>
      <c r="K2" s="5"/>
      <c r="L2" s="5"/>
      <c r="AA2" s="189" t="s">
        <v>46</v>
      </c>
      <c r="AB2" s="189"/>
      <c r="AC2" s="189"/>
      <c r="AD2" s="189"/>
      <c r="AE2" s="212" t="s">
        <v>108</v>
      </c>
      <c r="AF2" s="208"/>
      <c r="AG2" s="208"/>
      <c r="AH2" s="208"/>
      <c r="AI2" s="208"/>
      <c r="AJ2" s="208"/>
      <c r="AN2" s="85" t="str">
        <f>B2</f>
        <v>İLÇE:</v>
      </c>
      <c r="AO2" s="183" t="str">
        <f>D2</f>
        <v>Bayrampaşa</v>
      </c>
      <c r="AP2" s="183"/>
      <c r="AQ2" s="183"/>
      <c r="AR2" s="183"/>
      <c r="AZ2" s="155">
        <f>15/(60*24)</f>
        <v>1.0416666666666666E-2</v>
      </c>
      <c r="BK2" s="189" t="str">
        <f>AA2</f>
        <v>KAV. NO:</v>
      </c>
      <c r="BL2" s="189"/>
      <c r="BM2" s="189"/>
      <c r="BN2" s="188" t="str">
        <f>AE2</f>
        <v>14</v>
      </c>
      <c r="BO2" s="188"/>
      <c r="BP2" s="188"/>
    </row>
    <row r="3" spans="1:68" ht="19.5" customHeight="1" x14ac:dyDescent="0.25">
      <c r="B3" s="189" t="s">
        <v>45</v>
      </c>
      <c r="C3" s="189"/>
      <c r="D3" s="208" t="str">
        <f>ÜST_BİLGİ!$D$4</f>
        <v>…………..</v>
      </c>
      <c r="E3" s="208"/>
      <c r="F3" s="208"/>
      <c r="G3" s="208"/>
      <c r="H3" s="208"/>
      <c r="I3" s="5"/>
      <c r="J3" s="5"/>
      <c r="K3" s="5"/>
      <c r="L3" s="5"/>
      <c r="AA3" s="189" t="s">
        <v>102</v>
      </c>
      <c r="AB3" s="189"/>
      <c r="AC3" s="189"/>
      <c r="AD3" s="189"/>
      <c r="AE3" s="208" t="str">
        <f>ÜST_BİLGİ!G3</f>
        <v>…………</v>
      </c>
      <c r="AF3" s="208"/>
      <c r="AG3" s="208"/>
      <c r="AH3" s="208"/>
      <c r="AI3" s="208"/>
      <c r="AJ3" s="208"/>
      <c r="AN3" s="85" t="str">
        <f>B3</f>
        <v>GRUP:</v>
      </c>
      <c r="AO3" s="183" t="str">
        <f>D3</f>
        <v>…………..</v>
      </c>
      <c r="AP3" s="183"/>
      <c r="AQ3" s="183"/>
      <c r="AR3" s="183"/>
      <c r="BK3" s="189" t="str">
        <f>AA3</f>
        <v>KAV. ADI:</v>
      </c>
      <c r="BL3" s="189"/>
      <c r="BM3" s="189"/>
      <c r="BN3" s="188" t="str">
        <f>AE3</f>
        <v>…………</v>
      </c>
      <c r="BO3" s="188"/>
      <c r="BP3" s="188"/>
    </row>
    <row r="4" spans="1:68" ht="19.5" customHeight="1" x14ac:dyDescent="0.25">
      <c r="B4" s="213" t="s">
        <v>53</v>
      </c>
      <c r="C4" s="213"/>
      <c r="D4" s="187">
        <f>ÜST_BİLGİ!$D$27</f>
        <v>42695</v>
      </c>
      <c r="E4" s="187"/>
      <c r="F4" s="187"/>
      <c r="G4" s="187"/>
      <c r="H4" s="187"/>
      <c r="I4" s="5"/>
      <c r="J4" s="5"/>
      <c r="K4" s="5"/>
      <c r="L4" s="5"/>
      <c r="O4" s="2" t="s">
        <v>13</v>
      </c>
      <c r="AA4" s="189" t="s">
        <v>52</v>
      </c>
      <c r="AB4" s="189"/>
      <c r="AC4" s="189"/>
      <c r="AD4" s="189"/>
      <c r="AE4" s="183">
        <v>1</v>
      </c>
      <c r="AF4" s="183"/>
      <c r="AG4" s="183"/>
      <c r="AH4" s="183"/>
      <c r="AI4" s="183"/>
      <c r="AJ4" s="183"/>
      <c r="AN4" s="85" t="str">
        <f>B4</f>
        <v>ÇEK. TAR.:</v>
      </c>
      <c r="AO4" s="187">
        <f>D4</f>
        <v>42695</v>
      </c>
      <c r="AP4" s="183"/>
      <c r="AQ4" s="183"/>
      <c r="AR4" s="183"/>
      <c r="BK4" s="189" t="str">
        <f>AA4</f>
        <v>AKIM NO:</v>
      </c>
      <c r="BL4" s="189"/>
      <c r="BM4" s="189"/>
      <c r="BN4" s="188">
        <f>AE4</f>
        <v>1</v>
      </c>
      <c r="BO4" s="188"/>
      <c r="BP4" s="188"/>
    </row>
    <row r="5" spans="1:68" ht="9.75" customHeight="1" thickBot="1" x14ac:dyDescent="0.3">
      <c r="B5" s="2" t="s">
        <v>13</v>
      </c>
      <c r="I5" s="5"/>
      <c r="J5" s="5"/>
      <c r="K5" s="5"/>
      <c r="L5" s="5"/>
    </row>
    <row r="6" spans="1:68" s="1" customFormat="1" ht="28.5" customHeight="1" thickBot="1" x14ac:dyDescent="0.25">
      <c r="B6" s="204" t="s">
        <v>0</v>
      </c>
      <c r="C6" s="205"/>
      <c r="D6" s="199" t="s">
        <v>8</v>
      </c>
      <c r="E6" s="200"/>
      <c r="F6" s="200"/>
      <c r="G6" s="201"/>
      <c r="H6" s="199" t="s">
        <v>9</v>
      </c>
      <c r="I6" s="200"/>
      <c r="J6" s="200"/>
      <c r="K6" s="201"/>
      <c r="L6" s="199" t="s">
        <v>10</v>
      </c>
      <c r="M6" s="200"/>
      <c r="N6" s="200"/>
      <c r="O6" s="201"/>
      <c r="P6" s="199" t="s">
        <v>11</v>
      </c>
      <c r="Q6" s="200"/>
      <c r="R6" s="200"/>
      <c r="S6" s="201"/>
      <c r="T6" s="209" t="s">
        <v>89</v>
      </c>
      <c r="U6" s="210"/>
      <c r="V6" s="210"/>
      <c r="W6" s="211"/>
      <c r="X6" s="209" t="s">
        <v>60</v>
      </c>
      <c r="Y6" s="210"/>
      <c r="Z6" s="210"/>
      <c r="AA6" s="211"/>
      <c r="AB6" s="209" t="s">
        <v>12</v>
      </c>
      <c r="AC6" s="210"/>
      <c r="AD6" s="210"/>
      <c r="AE6" s="211"/>
      <c r="AF6" s="209" t="s">
        <v>1</v>
      </c>
      <c r="AG6" s="210"/>
      <c r="AH6" s="210"/>
      <c r="AI6" s="211"/>
      <c r="AJ6" s="71" t="s">
        <v>6</v>
      </c>
      <c r="AN6" s="192" t="s">
        <v>61</v>
      </c>
      <c r="AO6" s="86">
        <f>B8</f>
        <v>0.29166666666666669</v>
      </c>
      <c r="AP6" s="87">
        <f>B9</f>
        <v>0.30208333333333331</v>
      </c>
      <c r="AQ6" s="87">
        <f>B10</f>
        <v>0.3125</v>
      </c>
      <c r="AR6" s="87">
        <f>B11</f>
        <v>0.32291666666666669</v>
      </c>
      <c r="AS6" s="87">
        <f>B12</f>
        <v>0.33333333333333331</v>
      </c>
      <c r="AT6" s="87">
        <f>B13</f>
        <v>0.34375</v>
      </c>
      <c r="AU6" s="87">
        <f>B14</f>
        <v>0.35416666666666669</v>
      </c>
      <c r="AV6" s="88">
        <f>B15</f>
        <v>0.36458333333333331</v>
      </c>
      <c r="AZ6" s="192" t="s">
        <v>61</v>
      </c>
      <c r="BA6" s="86">
        <f>B18</f>
        <v>0.5</v>
      </c>
      <c r="BB6" s="87">
        <f>B19</f>
        <v>0.51041666666666663</v>
      </c>
      <c r="BC6" s="87">
        <f>B20</f>
        <v>0.52083333333333337</v>
      </c>
      <c r="BD6" s="88">
        <f>B21</f>
        <v>0.53125</v>
      </c>
      <c r="BH6" s="190" t="s">
        <v>61</v>
      </c>
      <c r="BI6" s="86">
        <f>B24</f>
        <v>0.70833333333333337</v>
      </c>
      <c r="BJ6" s="87">
        <f>B25</f>
        <v>0.71875</v>
      </c>
      <c r="BK6" s="87">
        <f>B26</f>
        <v>0.72916666666666663</v>
      </c>
      <c r="BL6" s="87">
        <f>B27</f>
        <v>0.73958333333333326</v>
      </c>
      <c r="BM6" s="87">
        <f>B28</f>
        <v>0.74999999999999989</v>
      </c>
      <c r="BN6" s="87">
        <f>B29</f>
        <v>0.76041666666666652</v>
      </c>
      <c r="BO6" s="87">
        <f>B30</f>
        <v>0.77083333333333315</v>
      </c>
      <c r="BP6" s="88">
        <f>B31</f>
        <v>0.78124999999999978</v>
      </c>
    </row>
    <row r="7" spans="1:68" s="1" customFormat="1" ht="19.899999999999999" customHeight="1" thickBot="1" x14ac:dyDescent="0.25">
      <c r="B7" s="206"/>
      <c r="C7" s="207"/>
      <c r="D7" s="79" t="s">
        <v>26</v>
      </c>
      <c r="E7" s="74" t="s">
        <v>18</v>
      </c>
      <c r="F7" s="74" t="s">
        <v>15</v>
      </c>
      <c r="G7" s="75" t="s">
        <v>30</v>
      </c>
      <c r="H7" s="73" t="str">
        <f t="shared" ref="H7:AI7" si="0">D7</f>
        <v>U</v>
      </c>
      <c r="I7" s="74" t="str">
        <f>E7</f>
        <v>1-2</v>
      </c>
      <c r="J7" s="74" t="str">
        <f>F7</f>
        <v>1-3</v>
      </c>
      <c r="K7" s="75" t="str">
        <f>G7</f>
        <v>1-4</v>
      </c>
      <c r="L7" s="73" t="str">
        <f>H7</f>
        <v>U</v>
      </c>
      <c r="M7" s="74" t="str">
        <f t="shared" si="0"/>
        <v>1-2</v>
      </c>
      <c r="N7" s="74" t="str">
        <f t="shared" si="0"/>
        <v>1-3</v>
      </c>
      <c r="O7" s="75" t="str">
        <f t="shared" si="0"/>
        <v>1-4</v>
      </c>
      <c r="P7" s="73" t="str">
        <f t="shared" si="0"/>
        <v>U</v>
      </c>
      <c r="Q7" s="74" t="str">
        <f t="shared" si="0"/>
        <v>1-2</v>
      </c>
      <c r="R7" s="74" t="str">
        <f t="shared" si="0"/>
        <v>1-3</v>
      </c>
      <c r="S7" s="75" t="str">
        <f t="shared" si="0"/>
        <v>1-4</v>
      </c>
      <c r="T7" s="73" t="str">
        <f>P7</f>
        <v>U</v>
      </c>
      <c r="U7" s="74" t="str">
        <f>Q7</f>
        <v>1-2</v>
      </c>
      <c r="V7" s="74" t="str">
        <f>R7</f>
        <v>1-3</v>
      </c>
      <c r="W7" s="75" t="str">
        <f>S7</f>
        <v>1-4</v>
      </c>
      <c r="X7" s="73" t="str">
        <f>P7</f>
        <v>U</v>
      </c>
      <c r="Y7" s="74" t="str">
        <f>Q7</f>
        <v>1-2</v>
      </c>
      <c r="Z7" s="74" t="str">
        <f>R7</f>
        <v>1-3</v>
      </c>
      <c r="AA7" s="75" t="str">
        <f>S7</f>
        <v>1-4</v>
      </c>
      <c r="AB7" s="73" t="str">
        <f t="shared" si="0"/>
        <v>U</v>
      </c>
      <c r="AC7" s="74" t="str">
        <f t="shared" si="0"/>
        <v>1-2</v>
      </c>
      <c r="AD7" s="74" t="str">
        <f t="shared" si="0"/>
        <v>1-3</v>
      </c>
      <c r="AE7" s="75" t="str">
        <f t="shared" si="0"/>
        <v>1-4</v>
      </c>
      <c r="AF7" s="73" t="str">
        <f t="shared" si="0"/>
        <v>U</v>
      </c>
      <c r="AG7" s="74" t="str">
        <f t="shared" si="0"/>
        <v>1-2</v>
      </c>
      <c r="AH7" s="74" t="str">
        <f t="shared" si="0"/>
        <v>1-3</v>
      </c>
      <c r="AI7" s="75" t="str">
        <f t="shared" si="0"/>
        <v>1-4</v>
      </c>
      <c r="AJ7" s="72" t="s">
        <v>7</v>
      </c>
      <c r="AN7" s="193"/>
      <c r="AO7" s="89">
        <f>C8</f>
        <v>0.30208333333333331</v>
      </c>
      <c r="AP7" s="90">
        <f>C9</f>
        <v>0.3125</v>
      </c>
      <c r="AQ7" s="90">
        <f>C10</f>
        <v>0.32291666666666669</v>
      </c>
      <c r="AR7" s="90">
        <f>C11</f>
        <v>0.33333333333333331</v>
      </c>
      <c r="AS7" s="90">
        <f>C12</f>
        <v>0.34375</v>
      </c>
      <c r="AT7" s="90">
        <f>C13</f>
        <v>0.35416666666666669</v>
      </c>
      <c r="AU7" s="90">
        <f>C14</f>
        <v>0.36458333333333331</v>
      </c>
      <c r="AV7" s="91">
        <f>C15</f>
        <v>0.375</v>
      </c>
      <c r="AZ7" s="193"/>
      <c r="BA7" s="89">
        <f>C18</f>
        <v>0.51041666666666663</v>
      </c>
      <c r="BB7" s="90">
        <f>C19</f>
        <v>0.52083333333333337</v>
      </c>
      <c r="BC7" s="90">
        <f>C20</f>
        <v>0.53125</v>
      </c>
      <c r="BD7" s="91">
        <f>C21</f>
        <v>0.54166666666666663</v>
      </c>
      <c r="BH7" s="191"/>
      <c r="BI7" s="89">
        <f>C24</f>
        <v>0.71875</v>
      </c>
      <c r="BJ7" s="90">
        <f>C25</f>
        <v>0.72916666666666663</v>
      </c>
      <c r="BK7" s="90">
        <f>C26</f>
        <v>0.73958333333333326</v>
      </c>
      <c r="BL7" s="90">
        <f>C27</f>
        <v>0.74999999999999989</v>
      </c>
      <c r="BM7" s="90">
        <f>C28</f>
        <v>0.76041666666666652</v>
      </c>
      <c r="BN7" s="90">
        <f>C29</f>
        <v>0.77083333333333315</v>
      </c>
      <c r="BO7" s="90">
        <f>C30</f>
        <v>0.78124999999999978</v>
      </c>
      <c r="BP7" s="91">
        <f>C31</f>
        <v>0.79166666666666641</v>
      </c>
    </row>
    <row r="8" spans="1:68" s="1" customFormat="1" ht="18.95" customHeight="1" x14ac:dyDescent="0.2">
      <c r="A8" s="196" t="s">
        <v>38</v>
      </c>
      <c r="B8" s="42">
        <v>0.29166666666666669</v>
      </c>
      <c r="C8" s="43">
        <v>0.30208333333333331</v>
      </c>
      <c r="D8" s="44"/>
      <c r="E8" s="45">
        <v>72</v>
      </c>
      <c r="F8" s="45">
        <v>25</v>
      </c>
      <c r="G8" s="46"/>
      <c r="H8" s="44"/>
      <c r="I8" s="45">
        <v>4</v>
      </c>
      <c r="J8" s="45">
        <v>8</v>
      </c>
      <c r="K8" s="46"/>
      <c r="L8" s="44"/>
      <c r="M8" s="45">
        <v>12</v>
      </c>
      <c r="N8" s="45">
        <v>3</v>
      </c>
      <c r="O8" s="46"/>
      <c r="P8" s="44"/>
      <c r="Q8" s="45">
        <v>6</v>
      </c>
      <c r="R8" s="45"/>
      <c r="S8" s="46"/>
      <c r="T8" s="44"/>
      <c r="U8" s="45">
        <v>20</v>
      </c>
      <c r="V8" s="45">
        <v>8</v>
      </c>
      <c r="W8" s="46"/>
      <c r="X8" s="44"/>
      <c r="Y8" s="45">
        <v>3</v>
      </c>
      <c r="Z8" s="45"/>
      <c r="AA8" s="46"/>
      <c r="AB8" s="44"/>
      <c r="AC8" s="45">
        <v>4</v>
      </c>
      <c r="AD8" s="45"/>
      <c r="AE8" s="46"/>
      <c r="AF8" s="48">
        <f>D8+H8+L8+T8+P8+X8+AB8</f>
        <v>0</v>
      </c>
      <c r="AG8" s="48">
        <f>E8+I8+M8+U8+Q8+Y8+AC8</f>
        <v>121</v>
      </c>
      <c r="AH8" s="48">
        <f>F8+J8+N8+V8+R8+Z8+AD8</f>
        <v>44</v>
      </c>
      <c r="AI8" s="49">
        <f>G8+K8+O8+W8+S8+AA8+AE8</f>
        <v>0</v>
      </c>
      <c r="AJ8" s="50">
        <f t="shared" ref="AJ8:AJ15" si="1">AF8+AG8+AH8+AI8</f>
        <v>165</v>
      </c>
      <c r="AL8" s="196" t="s">
        <v>38</v>
      </c>
      <c r="AM8" s="184" t="s">
        <v>62</v>
      </c>
      <c r="AN8" s="92" t="str">
        <f>D6</f>
        <v>OTOMOBİL</v>
      </c>
      <c r="AO8" s="98">
        <f>D8*4</f>
        <v>0</v>
      </c>
      <c r="AP8" s="99">
        <f>D9*4</f>
        <v>0</v>
      </c>
      <c r="AQ8" s="99">
        <f>D10*4</f>
        <v>0</v>
      </c>
      <c r="AR8" s="99">
        <f>D11*4</f>
        <v>0</v>
      </c>
      <c r="AS8" s="99">
        <f>D12*4</f>
        <v>0</v>
      </c>
      <c r="AT8" s="99">
        <f>D13*4</f>
        <v>0</v>
      </c>
      <c r="AU8" s="99">
        <f>D14*4</f>
        <v>0</v>
      </c>
      <c r="AV8" s="100">
        <f>D15*4</f>
        <v>0</v>
      </c>
      <c r="AX8" s="196" t="s">
        <v>39</v>
      </c>
      <c r="AY8" s="184" t="s">
        <v>62</v>
      </c>
      <c r="AZ8" s="92" t="str">
        <f>D6</f>
        <v>OTOMOBİL</v>
      </c>
      <c r="BA8" s="98">
        <f>D18*4</f>
        <v>0</v>
      </c>
      <c r="BB8" s="99">
        <f>D19*4</f>
        <v>0</v>
      </c>
      <c r="BC8" s="99">
        <f>D20*4</f>
        <v>0</v>
      </c>
      <c r="BD8" s="100">
        <f>D21*4</f>
        <v>0</v>
      </c>
      <c r="BF8" s="196" t="s">
        <v>40</v>
      </c>
      <c r="BG8" s="184" t="s">
        <v>62</v>
      </c>
      <c r="BH8" s="95" t="str">
        <f>D6</f>
        <v>OTOMOBİL</v>
      </c>
      <c r="BI8" s="107">
        <f>D24*4</f>
        <v>0</v>
      </c>
      <c r="BJ8" s="99">
        <f>D25*4</f>
        <v>4</v>
      </c>
      <c r="BK8" s="99">
        <f>D26*4</f>
        <v>0</v>
      </c>
      <c r="BL8" s="99">
        <f>D27*4</f>
        <v>0</v>
      </c>
      <c r="BM8" s="99">
        <f>D28*4</f>
        <v>4</v>
      </c>
      <c r="BN8" s="99">
        <f>D29*4</f>
        <v>0</v>
      </c>
      <c r="BO8" s="99">
        <f>D30*4</f>
        <v>0</v>
      </c>
      <c r="BP8" s="100">
        <f>D31*4</f>
        <v>0</v>
      </c>
    </row>
    <row r="9" spans="1:68" s="1" customFormat="1" ht="18.95" customHeight="1" x14ac:dyDescent="0.2">
      <c r="A9" s="197"/>
      <c r="B9" s="51">
        <v>0.30208333333333331</v>
      </c>
      <c r="C9" s="52">
        <v>0.3125</v>
      </c>
      <c r="D9" s="53"/>
      <c r="E9" s="3">
        <v>86</v>
      </c>
      <c r="F9" s="3">
        <v>43</v>
      </c>
      <c r="G9" s="54"/>
      <c r="H9" s="53"/>
      <c r="I9" s="3">
        <v>18</v>
      </c>
      <c r="J9" s="3">
        <v>6</v>
      </c>
      <c r="K9" s="54"/>
      <c r="L9" s="53"/>
      <c r="M9" s="3">
        <v>8</v>
      </c>
      <c r="N9" s="3">
        <v>2</v>
      </c>
      <c r="O9" s="54"/>
      <c r="P9" s="53"/>
      <c r="Q9" s="3">
        <v>6</v>
      </c>
      <c r="R9" s="3"/>
      <c r="S9" s="54"/>
      <c r="T9" s="53"/>
      <c r="U9" s="3">
        <v>19</v>
      </c>
      <c r="V9" s="3">
        <v>10</v>
      </c>
      <c r="W9" s="54"/>
      <c r="X9" s="53"/>
      <c r="Y9" s="3">
        <v>5</v>
      </c>
      <c r="Z9" s="3"/>
      <c r="AA9" s="54"/>
      <c r="AB9" s="53"/>
      <c r="AC9" s="3">
        <v>3</v>
      </c>
      <c r="AD9" s="3">
        <v>1</v>
      </c>
      <c r="AE9" s="54"/>
      <c r="AF9" s="55">
        <f t="shared" ref="AF9:AF15" si="2">D9+H9+L9+T9+P9+X9+AB9</f>
        <v>0</v>
      </c>
      <c r="AG9" s="4">
        <f t="shared" ref="AG9:AG15" si="3">E9+I9+M9+U9+Q9+Y9+AC9</f>
        <v>145</v>
      </c>
      <c r="AH9" s="4">
        <f t="shared" ref="AH9:AH15" si="4">F9+J9+N9+V9+R9+Z9+AD9</f>
        <v>62</v>
      </c>
      <c r="AI9" s="56">
        <f t="shared" ref="AI9:AI15" si="5">G9+K9+O9+W9+S9+AA9+AE9</f>
        <v>0</v>
      </c>
      <c r="AJ9" s="57">
        <f t="shared" si="1"/>
        <v>207</v>
      </c>
      <c r="AL9" s="197"/>
      <c r="AM9" s="185"/>
      <c r="AN9" s="93" t="str">
        <f>H6</f>
        <v>KAMYONET</v>
      </c>
      <c r="AO9" s="101">
        <f>H8*4</f>
        <v>0</v>
      </c>
      <c r="AP9" s="102">
        <f>H9*4</f>
        <v>0</v>
      </c>
      <c r="AQ9" s="102">
        <f>H10*4</f>
        <v>0</v>
      </c>
      <c r="AR9" s="102">
        <f>H11*4</f>
        <v>0</v>
      </c>
      <c r="AS9" s="102">
        <f>H12*4</f>
        <v>0</v>
      </c>
      <c r="AT9" s="102">
        <f>H13*4</f>
        <v>0</v>
      </c>
      <c r="AU9" s="102">
        <f>H14*4</f>
        <v>0</v>
      </c>
      <c r="AV9" s="103">
        <f>H15*4</f>
        <v>0</v>
      </c>
      <c r="AX9" s="197"/>
      <c r="AY9" s="185"/>
      <c r="AZ9" s="93" t="str">
        <f>H6</f>
        <v>KAMYONET</v>
      </c>
      <c r="BA9" s="101">
        <f>H18*4</f>
        <v>0</v>
      </c>
      <c r="BB9" s="102">
        <f>H19*4</f>
        <v>0</v>
      </c>
      <c r="BC9" s="102">
        <f>H20*4</f>
        <v>0</v>
      </c>
      <c r="BD9" s="103">
        <f>H21*4</f>
        <v>0</v>
      </c>
      <c r="BF9" s="197"/>
      <c r="BG9" s="185"/>
      <c r="BH9" s="96" t="str">
        <f>H6</f>
        <v>KAMYONET</v>
      </c>
      <c r="BI9" s="108">
        <f>H24*4</f>
        <v>0</v>
      </c>
      <c r="BJ9" s="102">
        <f>H25*4</f>
        <v>0</v>
      </c>
      <c r="BK9" s="102">
        <f>H26*4</f>
        <v>0</v>
      </c>
      <c r="BL9" s="102">
        <f>H27*4</f>
        <v>0</v>
      </c>
      <c r="BM9" s="102">
        <f>H28*4</f>
        <v>0</v>
      </c>
      <c r="BN9" s="102">
        <f>H29*4</f>
        <v>0</v>
      </c>
      <c r="BO9" s="102">
        <f>H30*4</f>
        <v>0</v>
      </c>
      <c r="BP9" s="103">
        <f>H31*4</f>
        <v>0</v>
      </c>
    </row>
    <row r="10" spans="1:68" s="1" customFormat="1" ht="18.95" customHeight="1" x14ac:dyDescent="0.2">
      <c r="A10" s="197"/>
      <c r="B10" s="51">
        <v>0.3125</v>
      </c>
      <c r="C10" s="52">
        <v>0.32291666666666669</v>
      </c>
      <c r="D10" s="53"/>
      <c r="E10" s="3">
        <v>93</v>
      </c>
      <c r="F10" s="3">
        <v>50</v>
      </c>
      <c r="G10" s="54"/>
      <c r="H10" s="53"/>
      <c r="I10" s="3">
        <v>11</v>
      </c>
      <c r="J10" s="3">
        <v>5</v>
      </c>
      <c r="K10" s="54"/>
      <c r="L10" s="53"/>
      <c r="M10" s="3">
        <v>12</v>
      </c>
      <c r="N10" s="3">
        <v>2</v>
      </c>
      <c r="O10" s="54"/>
      <c r="P10" s="53"/>
      <c r="Q10" s="3">
        <v>4</v>
      </c>
      <c r="R10" s="3"/>
      <c r="S10" s="54"/>
      <c r="T10" s="53"/>
      <c r="U10" s="3">
        <v>19</v>
      </c>
      <c r="V10" s="3">
        <v>12</v>
      </c>
      <c r="W10" s="54"/>
      <c r="X10" s="53"/>
      <c r="Y10" s="3">
        <v>3</v>
      </c>
      <c r="Z10" s="3"/>
      <c r="AA10" s="54"/>
      <c r="AB10" s="53"/>
      <c r="AC10" s="3">
        <v>1</v>
      </c>
      <c r="AD10" s="3">
        <v>2</v>
      </c>
      <c r="AE10" s="54"/>
      <c r="AF10" s="55">
        <f t="shared" si="2"/>
        <v>0</v>
      </c>
      <c r="AG10" s="4">
        <f t="shared" si="3"/>
        <v>143</v>
      </c>
      <c r="AH10" s="4">
        <f t="shared" si="4"/>
        <v>71</v>
      </c>
      <c r="AI10" s="56">
        <f t="shared" si="5"/>
        <v>0</v>
      </c>
      <c r="AJ10" s="57">
        <f t="shared" si="1"/>
        <v>214</v>
      </c>
      <c r="AL10" s="197"/>
      <c r="AM10" s="185"/>
      <c r="AN10" s="93" t="str">
        <f>L6</f>
        <v>TAKSİ</v>
      </c>
      <c r="AO10" s="101">
        <f>L8*4</f>
        <v>0</v>
      </c>
      <c r="AP10" s="102">
        <f>L9*4</f>
        <v>0</v>
      </c>
      <c r="AQ10" s="102">
        <f>L10*4</f>
        <v>0</v>
      </c>
      <c r="AR10" s="102">
        <f>L11*4</f>
        <v>0</v>
      </c>
      <c r="AS10" s="102">
        <f>L12*4</f>
        <v>0</v>
      </c>
      <c r="AT10" s="102">
        <f>L13*4</f>
        <v>0</v>
      </c>
      <c r="AU10" s="102">
        <f>L14*4</f>
        <v>0</v>
      </c>
      <c r="AV10" s="103">
        <f>L15*4</f>
        <v>0</v>
      </c>
      <c r="AX10" s="197"/>
      <c r="AY10" s="185"/>
      <c r="AZ10" s="93" t="str">
        <f>L6</f>
        <v>TAKSİ</v>
      </c>
      <c r="BA10" s="101">
        <f>L18*4</f>
        <v>0</v>
      </c>
      <c r="BB10" s="102">
        <f>L19*4</f>
        <v>0</v>
      </c>
      <c r="BC10" s="102">
        <f>L20*4</f>
        <v>0</v>
      </c>
      <c r="BD10" s="103">
        <f>L21*4</f>
        <v>0</v>
      </c>
      <c r="BF10" s="197"/>
      <c r="BG10" s="185"/>
      <c r="BH10" s="96" t="str">
        <f>L6</f>
        <v>TAKSİ</v>
      </c>
      <c r="BI10" s="108">
        <f>L24*4</f>
        <v>0</v>
      </c>
      <c r="BJ10" s="102">
        <f>L25*4</f>
        <v>0</v>
      </c>
      <c r="BK10" s="102">
        <f>L26*4</f>
        <v>0</v>
      </c>
      <c r="BL10" s="102">
        <f>L27*4</f>
        <v>0</v>
      </c>
      <c r="BM10" s="102">
        <f>L28*4</f>
        <v>0</v>
      </c>
      <c r="BN10" s="102">
        <f>L29*4</f>
        <v>0</v>
      </c>
      <c r="BO10" s="102">
        <f>L30*4</f>
        <v>0</v>
      </c>
      <c r="BP10" s="103">
        <f>L31*4</f>
        <v>0</v>
      </c>
    </row>
    <row r="11" spans="1:68" s="1" customFormat="1" ht="18.95" customHeight="1" x14ac:dyDescent="0.2">
      <c r="A11" s="197"/>
      <c r="B11" s="51">
        <v>0.32291666666666669</v>
      </c>
      <c r="C11" s="52">
        <v>0.33333333333333331</v>
      </c>
      <c r="D11" s="53"/>
      <c r="E11" s="3">
        <v>118</v>
      </c>
      <c r="F11" s="3">
        <v>59</v>
      </c>
      <c r="G11" s="54"/>
      <c r="H11" s="53"/>
      <c r="I11" s="3">
        <v>21</v>
      </c>
      <c r="J11" s="3">
        <v>6</v>
      </c>
      <c r="K11" s="54"/>
      <c r="L11" s="53"/>
      <c r="M11" s="3">
        <v>6</v>
      </c>
      <c r="N11" s="3">
        <v>6</v>
      </c>
      <c r="O11" s="54"/>
      <c r="P11" s="53"/>
      <c r="Q11" s="3">
        <v>5</v>
      </c>
      <c r="R11" s="3"/>
      <c r="S11" s="54"/>
      <c r="T11" s="53"/>
      <c r="U11" s="3">
        <v>11</v>
      </c>
      <c r="V11" s="3">
        <v>4</v>
      </c>
      <c r="W11" s="54"/>
      <c r="X11" s="53"/>
      <c r="Y11" s="3">
        <v>3</v>
      </c>
      <c r="Z11" s="3"/>
      <c r="AA11" s="54"/>
      <c r="AB11" s="53"/>
      <c r="AC11" s="3"/>
      <c r="AD11" s="3"/>
      <c r="AE11" s="54"/>
      <c r="AF11" s="55">
        <f t="shared" si="2"/>
        <v>0</v>
      </c>
      <c r="AG11" s="4">
        <f t="shared" si="3"/>
        <v>164</v>
      </c>
      <c r="AH11" s="4">
        <f t="shared" si="4"/>
        <v>75</v>
      </c>
      <c r="AI11" s="56">
        <f t="shared" si="5"/>
        <v>0</v>
      </c>
      <c r="AJ11" s="57">
        <f t="shared" si="1"/>
        <v>239</v>
      </c>
      <c r="AL11" s="197"/>
      <c r="AM11" s="185"/>
      <c r="AN11" s="93" t="str">
        <f>P6</f>
        <v>T.MİNİBÜS</v>
      </c>
      <c r="AO11" s="101">
        <f>P8*4</f>
        <v>0</v>
      </c>
      <c r="AP11" s="102">
        <f>P9*4</f>
        <v>0</v>
      </c>
      <c r="AQ11" s="102">
        <f>P10*4</f>
        <v>0</v>
      </c>
      <c r="AR11" s="102">
        <f>P11*4</f>
        <v>0</v>
      </c>
      <c r="AS11" s="102">
        <f>P12*4</f>
        <v>0</v>
      </c>
      <c r="AT11" s="102">
        <f>P13*4</f>
        <v>0</v>
      </c>
      <c r="AU11" s="102">
        <f>P14*4</f>
        <v>0</v>
      </c>
      <c r="AV11" s="103">
        <f>P15*4</f>
        <v>0</v>
      </c>
      <c r="AX11" s="197"/>
      <c r="AY11" s="185"/>
      <c r="AZ11" s="93" t="str">
        <f>P6</f>
        <v>T.MİNİBÜS</v>
      </c>
      <c r="BA11" s="101">
        <f>P18*4</f>
        <v>0</v>
      </c>
      <c r="BB11" s="102">
        <f>P19*4</f>
        <v>0</v>
      </c>
      <c r="BC11" s="102">
        <f>P20*4</f>
        <v>0</v>
      </c>
      <c r="BD11" s="103">
        <f>P21*4</f>
        <v>0</v>
      </c>
      <c r="BF11" s="197"/>
      <c r="BG11" s="185"/>
      <c r="BH11" s="96" t="str">
        <f>P6</f>
        <v>T.MİNİBÜS</v>
      </c>
      <c r="BI11" s="108">
        <f>P24*4</f>
        <v>0</v>
      </c>
      <c r="BJ11" s="102">
        <f>P25*4</f>
        <v>0</v>
      </c>
      <c r="BK11" s="102">
        <f>P26*4</f>
        <v>0</v>
      </c>
      <c r="BL11" s="102">
        <f>P27*4</f>
        <v>0</v>
      </c>
      <c r="BM11" s="102">
        <f>P28*4</f>
        <v>0</v>
      </c>
      <c r="BN11" s="102">
        <f>P29*4</f>
        <v>0</v>
      </c>
      <c r="BO11" s="102">
        <f>P30*4</f>
        <v>0</v>
      </c>
      <c r="BP11" s="103">
        <f>P31*4</f>
        <v>0</v>
      </c>
    </row>
    <row r="12" spans="1:68" s="1" customFormat="1" ht="18.95" customHeight="1" x14ac:dyDescent="0.2">
      <c r="A12" s="197"/>
      <c r="B12" s="51">
        <v>0.33333333333333331</v>
      </c>
      <c r="C12" s="52">
        <v>0.34375</v>
      </c>
      <c r="D12" s="53"/>
      <c r="E12" s="3">
        <v>153</v>
      </c>
      <c r="F12" s="3">
        <v>53</v>
      </c>
      <c r="G12" s="54"/>
      <c r="H12" s="53"/>
      <c r="I12" s="3">
        <v>13</v>
      </c>
      <c r="J12" s="3">
        <v>15</v>
      </c>
      <c r="K12" s="54"/>
      <c r="L12" s="53"/>
      <c r="M12" s="3">
        <v>24</v>
      </c>
      <c r="N12" s="3">
        <v>5</v>
      </c>
      <c r="O12" s="54"/>
      <c r="P12" s="53"/>
      <c r="Q12" s="3">
        <v>3</v>
      </c>
      <c r="R12" s="3"/>
      <c r="S12" s="54"/>
      <c r="T12" s="53"/>
      <c r="U12" s="3">
        <v>18</v>
      </c>
      <c r="V12" s="3">
        <v>7</v>
      </c>
      <c r="W12" s="54"/>
      <c r="X12" s="53"/>
      <c r="Y12" s="3">
        <v>6</v>
      </c>
      <c r="Z12" s="3"/>
      <c r="AA12" s="54"/>
      <c r="AB12" s="53"/>
      <c r="AC12" s="3"/>
      <c r="AD12" s="3">
        <v>2</v>
      </c>
      <c r="AE12" s="54"/>
      <c r="AF12" s="55">
        <f t="shared" si="2"/>
        <v>0</v>
      </c>
      <c r="AG12" s="4">
        <f t="shared" si="3"/>
        <v>217</v>
      </c>
      <c r="AH12" s="4">
        <f t="shared" si="4"/>
        <v>82</v>
      </c>
      <c r="AI12" s="56">
        <f t="shared" si="5"/>
        <v>0</v>
      </c>
      <c r="AJ12" s="57">
        <f t="shared" si="1"/>
        <v>299</v>
      </c>
      <c r="AL12" s="197"/>
      <c r="AM12" s="185"/>
      <c r="AN12" s="93" t="str">
        <f>T6</f>
        <v>SERVİS MİN.</v>
      </c>
      <c r="AO12" s="101">
        <f>T8*4</f>
        <v>0</v>
      </c>
      <c r="AP12" s="102">
        <f>T9*4</f>
        <v>0</v>
      </c>
      <c r="AQ12" s="102">
        <f>T10*4</f>
        <v>0</v>
      </c>
      <c r="AR12" s="102">
        <f>T11*4</f>
        <v>0</v>
      </c>
      <c r="AS12" s="102">
        <f>T12*4</f>
        <v>0</v>
      </c>
      <c r="AT12" s="102">
        <f>T13*4</f>
        <v>0</v>
      </c>
      <c r="AU12" s="102">
        <f>T14*4</f>
        <v>0</v>
      </c>
      <c r="AV12" s="103">
        <f>T15*4</f>
        <v>0</v>
      </c>
      <c r="AX12" s="197"/>
      <c r="AY12" s="185"/>
      <c r="AZ12" s="93" t="str">
        <f>T6</f>
        <v>SERVİS MİN.</v>
      </c>
      <c r="BA12" s="101">
        <f>T18*4</f>
        <v>0</v>
      </c>
      <c r="BB12" s="102">
        <f>T19*4</f>
        <v>0</v>
      </c>
      <c r="BC12" s="102">
        <f>T20*4</f>
        <v>0</v>
      </c>
      <c r="BD12" s="103">
        <f>T21*4</f>
        <v>0</v>
      </c>
      <c r="BF12" s="197"/>
      <c r="BG12" s="185"/>
      <c r="BH12" s="96" t="str">
        <f>T6</f>
        <v>SERVİS MİN.</v>
      </c>
      <c r="BI12" s="108">
        <f>T24*4</f>
        <v>0</v>
      </c>
      <c r="BJ12" s="102">
        <f>T25*4</f>
        <v>0</v>
      </c>
      <c r="BK12" s="102">
        <f>T26*4</f>
        <v>0</v>
      </c>
      <c r="BL12" s="102">
        <f>T27*4</f>
        <v>0</v>
      </c>
      <c r="BM12" s="102">
        <f>T28*4</f>
        <v>0</v>
      </c>
      <c r="BN12" s="102">
        <f>T29*4</f>
        <v>0</v>
      </c>
      <c r="BO12" s="102">
        <f>T30*4</f>
        <v>0</v>
      </c>
      <c r="BP12" s="103">
        <f>T31*4</f>
        <v>0</v>
      </c>
    </row>
    <row r="13" spans="1:68" s="1" customFormat="1" ht="18.95" customHeight="1" x14ac:dyDescent="0.2">
      <c r="A13" s="197"/>
      <c r="B13" s="51">
        <v>0.34375</v>
      </c>
      <c r="C13" s="52">
        <v>0.35416666666666669</v>
      </c>
      <c r="D13" s="53"/>
      <c r="E13" s="3">
        <v>141</v>
      </c>
      <c r="F13" s="3">
        <v>68</v>
      </c>
      <c r="G13" s="54"/>
      <c r="H13" s="53"/>
      <c r="I13" s="3">
        <v>26</v>
      </c>
      <c r="J13" s="3">
        <v>3</v>
      </c>
      <c r="K13" s="54"/>
      <c r="L13" s="53"/>
      <c r="M13" s="3">
        <v>14</v>
      </c>
      <c r="N13" s="3">
        <v>8</v>
      </c>
      <c r="O13" s="54"/>
      <c r="P13" s="53"/>
      <c r="Q13" s="3">
        <v>4</v>
      </c>
      <c r="R13" s="3"/>
      <c r="S13" s="54"/>
      <c r="T13" s="53"/>
      <c r="U13" s="3">
        <v>17</v>
      </c>
      <c r="V13" s="3">
        <v>5</v>
      </c>
      <c r="W13" s="54"/>
      <c r="X13" s="53"/>
      <c r="Y13" s="3">
        <v>3</v>
      </c>
      <c r="Z13" s="3"/>
      <c r="AA13" s="54"/>
      <c r="AB13" s="53"/>
      <c r="AC13" s="3">
        <v>3</v>
      </c>
      <c r="AD13" s="3">
        <v>1</v>
      </c>
      <c r="AE13" s="54"/>
      <c r="AF13" s="55">
        <f t="shared" si="2"/>
        <v>0</v>
      </c>
      <c r="AG13" s="4">
        <f t="shared" si="3"/>
        <v>208</v>
      </c>
      <c r="AH13" s="4">
        <f t="shared" si="4"/>
        <v>85</v>
      </c>
      <c r="AI13" s="56">
        <f t="shared" si="5"/>
        <v>0</v>
      </c>
      <c r="AJ13" s="57">
        <f t="shared" si="1"/>
        <v>293</v>
      </c>
      <c r="AL13" s="197"/>
      <c r="AM13" s="185"/>
      <c r="AN13" s="93" t="str">
        <f>X6</f>
        <v>İETT+HALK</v>
      </c>
      <c r="AO13" s="101">
        <f>X8*4</f>
        <v>0</v>
      </c>
      <c r="AP13" s="102">
        <f>X9*4</f>
        <v>0</v>
      </c>
      <c r="AQ13" s="102">
        <f>X10*4</f>
        <v>0</v>
      </c>
      <c r="AR13" s="102">
        <f>X11*4</f>
        <v>0</v>
      </c>
      <c r="AS13" s="102">
        <f>X12*4</f>
        <v>0</v>
      </c>
      <c r="AT13" s="102">
        <f>X13*4</f>
        <v>0</v>
      </c>
      <c r="AU13" s="102">
        <f>X14*4</f>
        <v>0</v>
      </c>
      <c r="AV13" s="103">
        <f>X15*4</f>
        <v>0</v>
      </c>
      <c r="AX13" s="197"/>
      <c r="AY13" s="185"/>
      <c r="AZ13" s="93" t="str">
        <f>X6</f>
        <v>İETT+HALK</v>
      </c>
      <c r="BA13" s="101">
        <f>X18*4</f>
        <v>0</v>
      </c>
      <c r="BB13" s="102">
        <f>X19*4</f>
        <v>0</v>
      </c>
      <c r="BC13" s="102">
        <f>X20*4</f>
        <v>0</v>
      </c>
      <c r="BD13" s="103">
        <f>X21*4</f>
        <v>0</v>
      </c>
      <c r="BF13" s="197"/>
      <c r="BG13" s="185"/>
      <c r="BH13" s="96" t="str">
        <f>X6</f>
        <v>İETT+HALK</v>
      </c>
      <c r="BI13" s="108">
        <f>X24*4</f>
        <v>0</v>
      </c>
      <c r="BJ13" s="102">
        <f>X25*4</f>
        <v>0</v>
      </c>
      <c r="BK13" s="102">
        <f>X26*4</f>
        <v>0</v>
      </c>
      <c r="BL13" s="102">
        <f>X27*4</f>
        <v>0</v>
      </c>
      <c r="BM13" s="102">
        <f>X28*4</f>
        <v>0</v>
      </c>
      <c r="BN13" s="102">
        <f>X29*4</f>
        <v>0</v>
      </c>
      <c r="BO13" s="102">
        <f>X30*4</f>
        <v>0</v>
      </c>
      <c r="BP13" s="103">
        <f>X31*4</f>
        <v>0</v>
      </c>
    </row>
    <row r="14" spans="1:68" s="1" customFormat="1" ht="18.95" customHeight="1" thickBot="1" x14ac:dyDescent="0.25">
      <c r="A14" s="197"/>
      <c r="B14" s="51">
        <v>0.35416666666666669</v>
      </c>
      <c r="C14" s="52">
        <v>0.36458333333333331</v>
      </c>
      <c r="D14" s="53"/>
      <c r="E14" s="3">
        <v>120</v>
      </c>
      <c r="F14" s="3">
        <v>73</v>
      </c>
      <c r="G14" s="54"/>
      <c r="H14" s="53"/>
      <c r="I14" s="3">
        <v>14</v>
      </c>
      <c r="J14" s="3">
        <v>14</v>
      </c>
      <c r="K14" s="54"/>
      <c r="L14" s="53"/>
      <c r="M14" s="3">
        <v>20</v>
      </c>
      <c r="N14" s="3">
        <v>3</v>
      </c>
      <c r="O14" s="54"/>
      <c r="P14" s="53"/>
      <c r="Q14" s="3">
        <v>4</v>
      </c>
      <c r="R14" s="3"/>
      <c r="S14" s="54"/>
      <c r="T14" s="53"/>
      <c r="U14" s="3">
        <v>15</v>
      </c>
      <c r="V14" s="3">
        <v>2</v>
      </c>
      <c r="W14" s="54"/>
      <c r="X14" s="53"/>
      <c r="Y14" s="3">
        <v>4</v>
      </c>
      <c r="Z14" s="3"/>
      <c r="AA14" s="54"/>
      <c r="AB14" s="53"/>
      <c r="AC14" s="3">
        <v>2</v>
      </c>
      <c r="AD14" s="3"/>
      <c r="AE14" s="54"/>
      <c r="AF14" s="55">
        <f t="shared" si="2"/>
        <v>0</v>
      </c>
      <c r="AG14" s="4">
        <f t="shared" si="3"/>
        <v>179</v>
      </c>
      <c r="AH14" s="4">
        <f t="shared" si="4"/>
        <v>92</v>
      </c>
      <c r="AI14" s="56">
        <f t="shared" si="5"/>
        <v>0</v>
      </c>
      <c r="AJ14" s="57">
        <f t="shared" si="1"/>
        <v>271</v>
      </c>
      <c r="AL14" s="198"/>
      <c r="AM14" s="186"/>
      <c r="AN14" s="94" t="str">
        <f>AB6</f>
        <v>AĞIR TAŞIT</v>
      </c>
      <c r="AO14" s="104">
        <f>AB8*4</f>
        <v>0</v>
      </c>
      <c r="AP14" s="105">
        <f>AB9*4</f>
        <v>0</v>
      </c>
      <c r="AQ14" s="105">
        <f>AB10*4</f>
        <v>0</v>
      </c>
      <c r="AR14" s="105">
        <f>AB11*4</f>
        <v>0</v>
      </c>
      <c r="AS14" s="105">
        <f>AB12*4</f>
        <v>0</v>
      </c>
      <c r="AT14" s="105">
        <f>AB13*4</f>
        <v>0</v>
      </c>
      <c r="AU14" s="105">
        <f>AB14*4</f>
        <v>0</v>
      </c>
      <c r="AV14" s="106">
        <f>AB15*4</f>
        <v>0</v>
      </c>
      <c r="AX14" s="198"/>
      <c r="AY14" s="186"/>
      <c r="AZ14" s="94" t="str">
        <f>AB6</f>
        <v>AĞIR TAŞIT</v>
      </c>
      <c r="BA14" s="104">
        <f>AB18*4</f>
        <v>0</v>
      </c>
      <c r="BB14" s="105">
        <f>AB19*4</f>
        <v>0</v>
      </c>
      <c r="BC14" s="105">
        <f>AB20*4</f>
        <v>0</v>
      </c>
      <c r="BD14" s="106">
        <f>AB21*4</f>
        <v>0</v>
      </c>
      <c r="BF14" s="198"/>
      <c r="BG14" s="186"/>
      <c r="BH14" s="97" t="str">
        <f>AB6</f>
        <v>AĞIR TAŞIT</v>
      </c>
      <c r="BI14" s="109">
        <f>AB24*4</f>
        <v>0</v>
      </c>
      <c r="BJ14" s="105">
        <f>AB25*4</f>
        <v>0</v>
      </c>
      <c r="BK14" s="105">
        <f>AB26*4</f>
        <v>0</v>
      </c>
      <c r="BL14" s="105">
        <f>AB27*4</f>
        <v>0</v>
      </c>
      <c r="BM14" s="105">
        <f>AB28*4</f>
        <v>0</v>
      </c>
      <c r="BN14" s="105">
        <f>AB29*4</f>
        <v>0</v>
      </c>
      <c r="BO14" s="105">
        <f>AB30*4</f>
        <v>0</v>
      </c>
      <c r="BP14" s="106">
        <f>AB31*4</f>
        <v>0</v>
      </c>
    </row>
    <row r="15" spans="1:68" s="1" customFormat="1" ht="18.95" customHeight="1" thickBot="1" x14ac:dyDescent="0.25">
      <c r="A15" s="198"/>
      <c r="B15" s="58">
        <v>0.36458333333333331</v>
      </c>
      <c r="C15" s="59">
        <v>0.375</v>
      </c>
      <c r="D15" s="60"/>
      <c r="E15" s="61">
        <v>141</v>
      </c>
      <c r="F15" s="61">
        <v>70</v>
      </c>
      <c r="G15" s="62"/>
      <c r="H15" s="60"/>
      <c r="I15" s="61">
        <v>21</v>
      </c>
      <c r="J15" s="61">
        <v>11</v>
      </c>
      <c r="K15" s="62"/>
      <c r="L15" s="60"/>
      <c r="M15" s="61">
        <v>18</v>
      </c>
      <c r="N15" s="61">
        <v>6</v>
      </c>
      <c r="O15" s="62"/>
      <c r="P15" s="60"/>
      <c r="Q15" s="61">
        <v>3</v>
      </c>
      <c r="R15" s="61"/>
      <c r="S15" s="62"/>
      <c r="T15" s="60"/>
      <c r="U15" s="61">
        <v>17</v>
      </c>
      <c r="V15" s="61">
        <v>4</v>
      </c>
      <c r="W15" s="62"/>
      <c r="X15" s="60"/>
      <c r="Y15" s="61">
        <v>2</v>
      </c>
      <c r="Z15" s="61"/>
      <c r="AA15" s="62"/>
      <c r="AB15" s="60"/>
      <c r="AC15" s="61">
        <v>1</v>
      </c>
      <c r="AD15" s="61"/>
      <c r="AE15" s="62"/>
      <c r="AF15" s="55">
        <f t="shared" si="2"/>
        <v>0</v>
      </c>
      <c r="AG15" s="4">
        <f t="shared" si="3"/>
        <v>203</v>
      </c>
      <c r="AH15" s="4">
        <f t="shared" si="4"/>
        <v>91</v>
      </c>
      <c r="AI15" s="56">
        <f t="shared" si="5"/>
        <v>0</v>
      </c>
      <c r="AJ15" s="66">
        <f t="shared" si="1"/>
        <v>294</v>
      </c>
    </row>
    <row r="16" spans="1:68" s="1" customFormat="1" ht="18.95" customHeight="1" thickBot="1" x14ac:dyDescent="0.25">
      <c r="B16" s="194" t="s">
        <v>1</v>
      </c>
      <c r="C16" s="195"/>
      <c r="D16" s="67">
        <f t="shared" ref="D16:AI16" si="6">SUM(D8:D15)</f>
        <v>0</v>
      </c>
      <c r="E16" s="68">
        <f t="shared" si="6"/>
        <v>924</v>
      </c>
      <c r="F16" s="68">
        <f>SUM(F8:F15)</f>
        <v>441</v>
      </c>
      <c r="G16" s="69">
        <f t="shared" si="6"/>
        <v>0</v>
      </c>
      <c r="H16" s="67">
        <f t="shared" si="6"/>
        <v>0</v>
      </c>
      <c r="I16" s="68">
        <f t="shared" si="6"/>
        <v>128</v>
      </c>
      <c r="J16" s="68">
        <f t="shared" si="6"/>
        <v>68</v>
      </c>
      <c r="K16" s="69">
        <f t="shared" si="6"/>
        <v>0</v>
      </c>
      <c r="L16" s="67">
        <f t="shared" si="6"/>
        <v>0</v>
      </c>
      <c r="M16" s="68">
        <f t="shared" si="6"/>
        <v>114</v>
      </c>
      <c r="N16" s="68">
        <f t="shared" si="6"/>
        <v>35</v>
      </c>
      <c r="O16" s="69">
        <f t="shared" si="6"/>
        <v>0</v>
      </c>
      <c r="P16" s="67">
        <f t="shared" si="6"/>
        <v>0</v>
      </c>
      <c r="Q16" s="68">
        <f t="shared" si="6"/>
        <v>35</v>
      </c>
      <c r="R16" s="68">
        <f t="shared" si="6"/>
        <v>0</v>
      </c>
      <c r="S16" s="69">
        <f t="shared" si="6"/>
        <v>0</v>
      </c>
      <c r="T16" s="67">
        <f t="shared" si="6"/>
        <v>0</v>
      </c>
      <c r="U16" s="68">
        <f t="shared" si="6"/>
        <v>136</v>
      </c>
      <c r="V16" s="68">
        <f t="shared" si="6"/>
        <v>52</v>
      </c>
      <c r="W16" s="69">
        <f t="shared" si="6"/>
        <v>0</v>
      </c>
      <c r="X16" s="67">
        <f t="shared" si="6"/>
        <v>0</v>
      </c>
      <c r="Y16" s="68">
        <f t="shared" si="6"/>
        <v>29</v>
      </c>
      <c r="Z16" s="68">
        <f t="shared" si="6"/>
        <v>0</v>
      </c>
      <c r="AA16" s="69">
        <f t="shared" si="6"/>
        <v>0</v>
      </c>
      <c r="AB16" s="67">
        <f t="shared" si="6"/>
        <v>0</v>
      </c>
      <c r="AC16" s="68">
        <f t="shared" si="6"/>
        <v>14</v>
      </c>
      <c r="AD16" s="68">
        <f t="shared" si="6"/>
        <v>6</v>
      </c>
      <c r="AE16" s="69">
        <f t="shared" si="6"/>
        <v>0</v>
      </c>
      <c r="AF16" s="67">
        <f t="shared" si="6"/>
        <v>0</v>
      </c>
      <c r="AG16" s="68">
        <f t="shared" si="6"/>
        <v>1380</v>
      </c>
      <c r="AH16" s="68">
        <f t="shared" si="6"/>
        <v>602</v>
      </c>
      <c r="AI16" s="68">
        <f t="shared" si="6"/>
        <v>0</v>
      </c>
      <c r="AJ16" s="153">
        <f>SUM(AF16:AI16)</f>
        <v>1982</v>
      </c>
      <c r="AL16" s="196" t="s">
        <v>38</v>
      </c>
      <c r="AM16" s="184" t="s">
        <v>99</v>
      </c>
      <c r="AN16" s="92" t="str">
        <f t="shared" ref="AN16:AN22" si="7">AN8</f>
        <v>OTOMOBİL</v>
      </c>
      <c r="AO16" s="98">
        <f>E8*4</f>
        <v>288</v>
      </c>
      <c r="AP16" s="99">
        <f>E9*4</f>
        <v>344</v>
      </c>
      <c r="AQ16" s="99">
        <f>E10*4</f>
        <v>372</v>
      </c>
      <c r="AR16" s="99">
        <f>E11*4</f>
        <v>472</v>
      </c>
      <c r="AS16" s="99">
        <f>E12*4</f>
        <v>612</v>
      </c>
      <c r="AT16" s="99">
        <f>E13*4</f>
        <v>564</v>
      </c>
      <c r="AU16" s="99">
        <f>E14*4</f>
        <v>480</v>
      </c>
      <c r="AV16" s="100">
        <f>E15*4</f>
        <v>564</v>
      </c>
      <c r="AX16" s="196" t="s">
        <v>39</v>
      </c>
      <c r="AY16" s="184" t="s">
        <v>99</v>
      </c>
      <c r="AZ16" s="92" t="str">
        <f t="shared" ref="AZ16:AZ22" si="8">AZ8</f>
        <v>OTOMOBİL</v>
      </c>
      <c r="BA16" s="98">
        <f>E18*4</f>
        <v>0</v>
      </c>
      <c r="BB16" s="99">
        <f>E19*4</f>
        <v>0</v>
      </c>
      <c r="BC16" s="99">
        <f>E20*4</f>
        <v>0</v>
      </c>
      <c r="BD16" s="100">
        <f>E21*4</f>
        <v>0</v>
      </c>
      <c r="BF16" s="196" t="s">
        <v>40</v>
      </c>
      <c r="BG16" s="184" t="s">
        <v>99</v>
      </c>
      <c r="BH16" s="95" t="str">
        <f t="shared" ref="BH16:BH22" si="9">BH8</f>
        <v>OTOMOBİL</v>
      </c>
      <c r="BI16" s="107">
        <f>E24*4</f>
        <v>720</v>
      </c>
      <c r="BJ16" s="99">
        <f>E25*4</f>
        <v>600</v>
      </c>
      <c r="BK16" s="99">
        <f>E26*4</f>
        <v>636</v>
      </c>
      <c r="BL16" s="99">
        <f>E27*4</f>
        <v>640</v>
      </c>
      <c r="BM16" s="99">
        <f>E28*4</f>
        <v>856</v>
      </c>
      <c r="BN16" s="99">
        <f>E29*4</f>
        <v>652</v>
      </c>
      <c r="BO16" s="99">
        <f>E30*4</f>
        <v>824</v>
      </c>
      <c r="BP16" s="100">
        <f>E31*4</f>
        <v>696</v>
      </c>
    </row>
    <row r="17" spans="1:68" s="1" customFormat="1" ht="18.95" customHeight="1" thickBo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L17" s="197"/>
      <c r="AM17" s="185"/>
      <c r="AN17" s="93" t="str">
        <f t="shared" si="7"/>
        <v>KAMYONET</v>
      </c>
      <c r="AO17" s="101">
        <f>I8*4</f>
        <v>16</v>
      </c>
      <c r="AP17" s="102">
        <f>I9*4</f>
        <v>72</v>
      </c>
      <c r="AQ17" s="102">
        <f>I10*4</f>
        <v>44</v>
      </c>
      <c r="AR17" s="102">
        <f>I11*4</f>
        <v>84</v>
      </c>
      <c r="AS17" s="102">
        <f>I12*4</f>
        <v>52</v>
      </c>
      <c r="AT17" s="102">
        <f>I13*4</f>
        <v>104</v>
      </c>
      <c r="AU17" s="102">
        <f>I14*4</f>
        <v>56</v>
      </c>
      <c r="AV17" s="103">
        <f>I15*4</f>
        <v>84</v>
      </c>
      <c r="AX17" s="197"/>
      <c r="AY17" s="185"/>
      <c r="AZ17" s="93" t="str">
        <f t="shared" si="8"/>
        <v>KAMYONET</v>
      </c>
      <c r="BA17" s="101">
        <f>I18*4</f>
        <v>0</v>
      </c>
      <c r="BB17" s="102">
        <f>I19*4</f>
        <v>0</v>
      </c>
      <c r="BC17" s="102">
        <f>I20*4</f>
        <v>0</v>
      </c>
      <c r="BD17" s="103">
        <f>I21*4</f>
        <v>0</v>
      </c>
      <c r="BF17" s="197"/>
      <c r="BG17" s="185"/>
      <c r="BH17" s="96" t="str">
        <f t="shared" si="9"/>
        <v>KAMYONET</v>
      </c>
      <c r="BI17" s="108">
        <f>I24*4</f>
        <v>132</v>
      </c>
      <c r="BJ17" s="102">
        <f>I25*4</f>
        <v>156</v>
      </c>
      <c r="BK17" s="102">
        <f>I26*4</f>
        <v>160</v>
      </c>
      <c r="BL17" s="102">
        <f>I27*4</f>
        <v>104</v>
      </c>
      <c r="BM17" s="102">
        <f>I28*4</f>
        <v>112</v>
      </c>
      <c r="BN17" s="102">
        <f>I29*4</f>
        <v>84</v>
      </c>
      <c r="BO17" s="102">
        <f>I30*4</f>
        <v>76</v>
      </c>
      <c r="BP17" s="103">
        <f>I31*4</f>
        <v>88</v>
      </c>
    </row>
    <row r="18" spans="1:68" s="1" customFormat="1" ht="18.95" customHeight="1" x14ac:dyDescent="0.2">
      <c r="A18" s="196" t="s">
        <v>39</v>
      </c>
      <c r="B18" s="42">
        <v>0.5</v>
      </c>
      <c r="C18" s="43">
        <v>0.51041666666666663</v>
      </c>
      <c r="D18" s="44"/>
      <c r="E18" s="45"/>
      <c r="F18" s="45"/>
      <c r="G18" s="46"/>
      <c r="H18" s="44"/>
      <c r="I18" s="45"/>
      <c r="J18" s="45"/>
      <c r="K18" s="46"/>
      <c r="L18" s="44"/>
      <c r="M18" s="45"/>
      <c r="N18" s="45"/>
      <c r="O18" s="46"/>
      <c r="P18" s="44"/>
      <c r="Q18" s="45"/>
      <c r="R18" s="45"/>
      <c r="S18" s="46"/>
      <c r="T18" s="44"/>
      <c r="U18" s="45"/>
      <c r="V18" s="45"/>
      <c r="W18" s="46"/>
      <c r="X18" s="44"/>
      <c r="Y18" s="45"/>
      <c r="Z18" s="45"/>
      <c r="AA18" s="46"/>
      <c r="AB18" s="44"/>
      <c r="AC18" s="45"/>
      <c r="AD18" s="45"/>
      <c r="AE18" s="46"/>
      <c r="AF18" s="48">
        <f t="shared" ref="AF18:AI21" si="10">D18+H18+L18+T18+P18+X18+AB18</f>
        <v>0</v>
      </c>
      <c r="AG18" s="48">
        <f t="shared" si="10"/>
        <v>0</v>
      </c>
      <c r="AH18" s="48">
        <f t="shared" si="10"/>
        <v>0</v>
      </c>
      <c r="AI18" s="49">
        <f t="shared" si="10"/>
        <v>0</v>
      </c>
      <c r="AJ18" s="50">
        <f>AF18+AG18+AH18+AI18</f>
        <v>0</v>
      </c>
      <c r="AL18" s="197"/>
      <c r="AM18" s="185"/>
      <c r="AN18" s="93" t="str">
        <f t="shared" si="7"/>
        <v>TAKSİ</v>
      </c>
      <c r="AO18" s="101">
        <f>M8*4</f>
        <v>48</v>
      </c>
      <c r="AP18" s="102">
        <f>M9*4</f>
        <v>32</v>
      </c>
      <c r="AQ18" s="102">
        <f>M10*4</f>
        <v>48</v>
      </c>
      <c r="AR18" s="102">
        <f>M11*4</f>
        <v>24</v>
      </c>
      <c r="AS18" s="102">
        <f>M12*4</f>
        <v>96</v>
      </c>
      <c r="AT18" s="102">
        <f>M13*4</f>
        <v>56</v>
      </c>
      <c r="AU18" s="102">
        <f>M14*4</f>
        <v>80</v>
      </c>
      <c r="AV18" s="103">
        <f>M15*4</f>
        <v>72</v>
      </c>
      <c r="AX18" s="197"/>
      <c r="AY18" s="185"/>
      <c r="AZ18" s="93" t="str">
        <f t="shared" si="8"/>
        <v>TAKSİ</v>
      </c>
      <c r="BA18" s="101">
        <f>M18*4</f>
        <v>0</v>
      </c>
      <c r="BB18" s="102">
        <f>M19*4</f>
        <v>0</v>
      </c>
      <c r="BC18" s="102">
        <f>M20*4</f>
        <v>0</v>
      </c>
      <c r="BD18" s="103">
        <f>M21*4</f>
        <v>0</v>
      </c>
      <c r="BF18" s="197"/>
      <c r="BG18" s="185"/>
      <c r="BH18" s="96" t="str">
        <f t="shared" si="9"/>
        <v>TAKSİ</v>
      </c>
      <c r="BI18" s="108">
        <f>M24*4</f>
        <v>24</v>
      </c>
      <c r="BJ18" s="102">
        <f>M25*4</f>
        <v>20</v>
      </c>
      <c r="BK18" s="102">
        <f>M26*4</f>
        <v>28</v>
      </c>
      <c r="BL18" s="102">
        <f>M27*4</f>
        <v>36</v>
      </c>
      <c r="BM18" s="102">
        <f>M28*4</f>
        <v>24</v>
      </c>
      <c r="BN18" s="102">
        <f>M29*4</f>
        <v>48</v>
      </c>
      <c r="BO18" s="102">
        <f>M30*4</f>
        <v>52</v>
      </c>
      <c r="BP18" s="103">
        <f>M31*4</f>
        <v>28</v>
      </c>
    </row>
    <row r="19" spans="1:68" s="1" customFormat="1" ht="18.95" customHeight="1" x14ac:dyDescent="0.2">
      <c r="A19" s="197"/>
      <c r="B19" s="51">
        <v>0.51041666666666663</v>
      </c>
      <c r="C19" s="52">
        <v>0.52083333333333337</v>
      </c>
      <c r="D19" s="53"/>
      <c r="E19" s="3"/>
      <c r="F19" s="3"/>
      <c r="G19" s="54"/>
      <c r="H19" s="53"/>
      <c r="I19" s="3"/>
      <c r="J19" s="3"/>
      <c r="K19" s="54"/>
      <c r="L19" s="53"/>
      <c r="M19" s="3"/>
      <c r="N19" s="3"/>
      <c r="O19" s="54"/>
      <c r="P19" s="53"/>
      <c r="Q19" s="3"/>
      <c r="R19" s="3"/>
      <c r="S19" s="54"/>
      <c r="T19" s="53"/>
      <c r="U19" s="3"/>
      <c r="V19" s="3"/>
      <c r="W19" s="54"/>
      <c r="X19" s="53"/>
      <c r="Y19" s="3"/>
      <c r="Z19" s="3"/>
      <c r="AA19" s="54"/>
      <c r="AB19" s="53"/>
      <c r="AC19" s="3"/>
      <c r="AD19" s="3"/>
      <c r="AE19" s="54"/>
      <c r="AF19" s="55">
        <f t="shared" si="10"/>
        <v>0</v>
      </c>
      <c r="AG19" s="4">
        <f t="shared" si="10"/>
        <v>0</v>
      </c>
      <c r="AH19" s="4">
        <f t="shared" si="10"/>
        <v>0</v>
      </c>
      <c r="AI19" s="56">
        <f t="shared" si="10"/>
        <v>0</v>
      </c>
      <c r="AJ19" s="57">
        <f>AF19+AG19+AH19+AI19</f>
        <v>0</v>
      </c>
      <c r="AL19" s="197"/>
      <c r="AM19" s="185"/>
      <c r="AN19" s="93" t="str">
        <f t="shared" si="7"/>
        <v>T.MİNİBÜS</v>
      </c>
      <c r="AO19" s="101">
        <f>Q8*4</f>
        <v>24</v>
      </c>
      <c r="AP19" s="102">
        <f>Q9*4</f>
        <v>24</v>
      </c>
      <c r="AQ19" s="102">
        <f>Q10*4</f>
        <v>16</v>
      </c>
      <c r="AR19" s="102">
        <f>Q11*4</f>
        <v>20</v>
      </c>
      <c r="AS19" s="102">
        <f>Q12*4</f>
        <v>12</v>
      </c>
      <c r="AT19" s="102">
        <f>Q13*4</f>
        <v>16</v>
      </c>
      <c r="AU19" s="102">
        <f>Q14*4</f>
        <v>16</v>
      </c>
      <c r="AV19" s="103">
        <f>Q15*4</f>
        <v>12</v>
      </c>
      <c r="AX19" s="197"/>
      <c r="AY19" s="185"/>
      <c r="AZ19" s="93" t="str">
        <f t="shared" si="8"/>
        <v>T.MİNİBÜS</v>
      </c>
      <c r="BA19" s="101">
        <f>Q18*4</f>
        <v>0</v>
      </c>
      <c r="BB19" s="102">
        <f>Q19*4</f>
        <v>0</v>
      </c>
      <c r="BC19" s="102">
        <f>Q20*4</f>
        <v>0</v>
      </c>
      <c r="BD19" s="103">
        <f>Q21*4</f>
        <v>0</v>
      </c>
      <c r="BF19" s="197"/>
      <c r="BG19" s="185"/>
      <c r="BH19" s="96" t="str">
        <f t="shared" si="9"/>
        <v>T.MİNİBÜS</v>
      </c>
      <c r="BI19" s="108">
        <f>Q24*4</f>
        <v>12</v>
      </c>
      <c r="BJ19" s="102">
        <f>Q25*4</f>
        <v>12</v>
      </c>
      <c r="BK19" s="102">
        <f>Q26*4</f>
        <v>12</v>
      </c>
      <c r="BL19" s="102">
        <f>Q27*4</f>
        <v>12</v>
      </c>
      <c r="BM19" s="102">
        <f>Q28*4</f>
        <v>8</v>
      </c>
      <c r="BN19" s="102">
        <f>Q29*4</f>
        <v>4</v>
      </c>
      <c r="BO19" s="102">
        <f>Q30*4</f>
        <v>16</v>
      </c>
      <c r="BP19" s="103">
        <f>Q31*4</f>
        <v>16</v>
      </c>
    </row>
    <row r="20" spans="1:68" s="6" customFormat="1" ht="18.95" customHeight="1" x14ac:dyDescent="0.2">
      <c r="A20" s="197"/>
      <c r="B20" s="51">
        <v>0.52083333333333337</v>
      </c>
      <c r="C20" s="52">
        <v>0.53125</v>
      </c>
      <c r="D20" s="53"/>
      <c r="E20" s="3"/>
      <c r="F20" s="3"/>
      <c r="G20" s="54"/>
      <c r="H20" s="53"/>
      <c r="I20" s="3"/>
      <c r="J20" s="3"/>
      <c r="K20" s="54"/>
      <c r="L20" s="53"/>
      <c r="M20" s="3"/>
      <c r="N20" s="3"/>
      <c r="O20" s="54"/>
      <c r="P20" s="53"/>
      <c r="Q20" s="3"/>
      <c r="R20" s="3"/>
      <c r="S20" s="54"/>
      <c r="T20" s="53"/>
      <c r="U20" s="3"/>
      <c r="V20" s="3"/>
      <c r="W20" s="54"/>
      <c r="X20" s="53"/>
      <c r="Y20" s="3"/>
      <c r="Z20" s="3"/>
      <c r="AA20" s="54"/>
      <c r="AB20" s="53"/>
      <c r="AC20" s="3"/>
      <c r="AD20" s="3"/>
      <c r="AE20" s="54"/>
      <c r="AF20" s="55">
        <f t="shared" si="10"/>
        <v>0</v>
      </c>
      <c r="AG20" s="4">
        <f t="shared" si="10"/>
        <v>0</v>
      </c>
      <c r="AH20" s="4">
        <f t="shared" si="10"/>
        <v>0</v>
      </c>
      <c r="AI20" s="56">
        <f t="shared" si="10"/>
        <v>0</v>
      </c>
      <c r="AJ20" s="57">
        <f>AF20+AG20+AH20+AI20</f>
        <v>0</v>
      </c>
      <c r="AL20" s="197"/>
      <c r="AM20" s="185"/>
      <c r="AN20" s="93" t="str">
        <f t="shared" si="7"/>
        <v>SERVİS MİN.</v>
      </c>
      <c r="AO20" s="101">
        <f>U8*4</f>
        <v>80</v>
      </c>
      <c r="AP20" s="102">
        <f>U9*4</f>
        <v>76</v>
      </c>
      <c r="AQ20" s="102">
        <f>U10*4</f>
        <v>76</v>
      </c>
      <c r="AR20" s="102">
        <f>U11*4</f>
        <v>44</v>
      </c>
      <c r="AS20" s="102">
        <f>U12*4</f>
        <v>72</v>
      </c>
      <c r="AT20" s="102">
        <f>U13*4</f>
        <v>68</v>
      </c>
      <c r="AU20" s="102">
        <f>U14*4</f>
        <v>60</v>
      </c>
      <c r="AV20" s="103">
        <f>U15*4</f>
        <v>68</v>
      </c>
      <c r="AW20" s="1"/>
      <c r="AX20" s="197"/>
      <c r="AY20" s="185"/>
      <c r="AZ20" s="93" t="str">
        <f t="shared" si="8"/>
        <v>SERVİS MİN.</v>
      </c>
      <c r="BA20" s="101">
        <f>U18*4</f>
        <v>0</v>
      </c>
      <c r="BB20" s="102">
        <f>U19*4</f>
        <v>0</v>
      </c>
      <c r="BC20" s="102">
        <f>U20*4</f>
        <v>0</v>
      </c>
      <c r="BD20" s="103">
        <f>U21*4</f>
        <v>0</v>
      </c>
      <c r="BE20" s="1"/>
      <c r="BF20" s="197"/>
      <c r="BG20" s="185"/>
      <c r="BH20" s="96" t="str">
        <f t="shared" si="9"/>
        <v>SERVİS MİN.</v>
      </c>
      <c r="BI20" s="108">
        <f>U24*4</f>
        <v>56</v>
      </c>
      <c r="BJ20" s="102">
        <f>U25*4</f>
        <v>64</v>
      </c>
      <c r="BK20" s="102">
        <f>U26*4</f>
        <v>104</v>
      </c>
      <c r="BL20" s="102">
        <f>U27*4</f>
        <v>64</v>
      </c>
      <c r="BM20" s="102">
        <f>U28*4</f>
        <v>36</v>
      </c>
      <c r="BN20" s="102">
        <f>U29*4</f>
        <v>80</v>
      </c>
      <c r="BO20" s="102">
        <f>U30*4</f>
        <v>64</v>
      </c>
      <c r="BP20" s="103">
        <f>U31*4</f>
        <v>100</v>
      </c>
    </row>
    <row r="21" spans="1:68" ht="18.95" customHeight="1" thickBot="1" x14ac:dyDescent="0.25">
      <c r="A21" s="198"/>
      <c r="B21" s="58">
        <v>0.53125</v>
      </c>
      <c r="C21" s="59">
        <v>0.54166666666666663</v>
      </c>
      <c r="D21" s="60"/>
      <c r="E21" s="61"/>
      <c r="F21" s="3"/>
      <c r="G21" s="62"/>
      <c r="H21" s="60"/>
      <c r="I21" s="61"/>
      <c r="J21" s="3"/>
      <c r="K21" s="62"/>
      <c r="L21" s="60"/>
      <c r="M21" s="61"/>
      <c r="N21" s="3"/>
      <c r="O21" s="62"/>
      <c r="P21" s="60"/>
      <c r="Q21" s="61"/>
      <c r="R21" s="3"/>
      <c r="S21" s="62"/>
      <c r="T21" s="60"/>
      <c r="U21" s="61"/>
      <c r="V21" s="3"/>
      <c r="W21" s="62"/>
      <c r="X21" s="60"/>
      <c r="Y21" s="61"/>
      <c r="Z21" s="3"/>
      <c r="AA21" s="62"/>
      <c r="AB21" s="60"/>
      <c r="AC21" s="61"/>
      <c r="AD21" s="3"/>
      <c r="AE21" s="62"/>
      <c r="AF21" s="55">
        <f t="shared" si="10"/>
        <v>0</v>
      </c>
      <c r="AG21" s="4">
        <f t="shared" si="10"/>
        <v>0</v>
      </c>
      <c r="AH21" s="4">
        <f t="shared" si="10"/>
        <v>0</v>
      </c>
      <c r="AI21" s="56">
        <f t="shared" si="10"/>
        <v>0</v>
      </c>
      <c r="AJ21" s="66">
        <f>AF21+AG21+AH21+AI21</f>
        <v>0</v>
      </c>
      <c r="AL21" s="197"/>
      <c r="AM21" s="185"/>
      <c r="AN21" s="93" t="str">
        <f t="shared" si="7"/>
        <v>İETT+HALK</v>
      </c>
      <c r="AO21" s="101">
        <f>Y8*4</f>
        <v>12</v>
      </c>
      <c r="AP21" s="102">
        <f>Y9*4</f>
        <v>20</v>
      </c>
      <c r="AQ21" s="102">
        <f>Y10*4</f>
        <v>12</v>
      </c>
      <c r="AR21" s="102">
        <f>Y11*4</f>
        <v>12</v>
      </c>
      <c r="AS21" s="102">
        <f>Y12*4</f>
        <v>24</v>
      </c>
      <c r="AT21" s="102">
        <f>Y13*4</f>
        <v>12</v>
      </c>
      <c r="AU21" s="102">
        <f>Y14*4</f>
        <v>16</v>
      </c>
      <c r="AV21" s="103">
        <f>Y15*4</f>
        <v>8</v>
      </c>
      <c r="AW21" s="1"/>
      <c r="AX21" s="197"/>
      <c r="AY21" s="185"/>
      <c r="AZ21" s="93" t="str">
        <f t="shared" si="8"/>
        <v>İETT+HALK</v>
      </c>
      <c r="BA21" s="101">
        <f>Y18*4</f>
        <v>0</v>
      </c>
      <c r="BB21" s="102">
        <f>Y19*4</f>
        <v>0</v>
      </c>
      <c r="BC21" s="102">
        <f>Y20*4</f>
        <v>0</v>
      </c>
      <c r="BD21" s="103">
        <f>Y21*4</f>
        <v>0</v>
      </c>
      <c r="BE21" s="1"/>
      <c r="BF21" s="197"/>
      <c r="BG21" s="185"/>
      <c r="BH21" s="96" t="str">
        <f t="shared" si="9"/>
        <v>İETT+HALK</v>
      </c>
      <c r="BI21" s="108">
        <f>Y24*4</f>
        <v>12</v>
      </c>
      <c r="BJ21" s="102">
        <f>Y25*4</f>
        <v>20</v>
      </c>
      <c r="BK21" s="102">
        <f>Y26*4</f>
        <v>4</v>
      </c>
      <c r="BL21" s="102">
        <f>Y27*4</f>
        <v>16</v>
      </c>
      <c r="BM21" s="102">
        <f>Y28*4</f>
        <v>20</v>
      </c>
      <c r="BN21" s="102">
        <f>Y29*4</f>
        <v>8</v>
      </c>
      <c r="BO21" s="102">
        <f>Y30*4</f>
        <v>24</v>
      </c>
      <c r="BP21" s="103">
        <f>Y31*4</f>
        <v>12</v>
      </c>
    </row>
    <row r="22" spans="1:68" ht="18.95" customHeight="1" thickBot="1" x14ac:dyDescent="0.25">
      <c r="A22" s="1"/>
      <c r="B22" s="202" t="s">
        <v>1</v>
      </c>
      <c r="C22" s="203"/>
      <c r="D22" s="67">
        <f t="shared" ref="D22:AI22" si="11">SUM(D18:D21)</f>
        <v>0</v>
      </c>
      <c r="E22" s="68">
        <f t="shared" si="11"/>
        <v>0</v>
      </c>
      <c r="F22" s="68">
        <f t="shared" si="11"/>
        <v>0</v>
      </c>
      <c r="G22" s="69">
        <f t="shared" si="11"/>
        <v>0</v>
      </c>
      <c r="H22" s="67">
        <f t="shared" si="11"/>
        <v>0</v>
      </c>
      <c r="I22" s="68">
        <f t="shared" si="11"/>
        <v>0</v>
      </c>
      <c r="J22" s="68">
        <f t="shared" si="11"/>
        <v>0</v>
      </c>
      <c r="K22" s="69">
        <f t="shared" si="11"/>
        <v>0</v>
      </c>
      <c r="L22" s="67">
        <f t="shared" si="11"/>
        <v>0</v>
      </c>
      <c r="M22" s="68">
        <f t="shared" si="11"/>
        <v>0</v>
      </c>
      <c r="N22" s="68">
        <f t="shared" si="11"/>
        <v>0</v>
      </c>
      <c r="O22" s="69">
        <f t="shared" si="11"/>
        <v>0</v>
      </c>
      <c r="P22" s="67">
        <f t="shared" si="11"/>
        <v>0</v>
      </c>
      <c r="Q22" s="68">
        <f t="shared" si="11"/>
        <v>0</v>
      </c>
      <c r="R22" s="68">
        <f t="shared" si="11"/>
        <v>0</v>
      </c>
      <c r="S22" s="69">
        <f t="shared" si="11"/>
        <v>0</v>
      </c>
      <c r="T22" s="67">
        <f t="shared" si="11"/>
        <v>0</v>
      </c>
      <c r="U22" s="68">
        <f t="shared" si="11"/>
        <v>0</v>
      </c>
      <c r="V22" s="68">
        <f t="shared" si="11"/>
        <v>0</v>
      </c>
      <c r="W22" s="69">
        <f t="shared" si="11"/>
        <v>0</v>
      </c>
      <c r="X22" s="67">
        <f t="shared" si="11"/>
        <v>0</v>
      </c>
      <c r="Y22" s="68">
        <f t="shared" si="11"/>
        <v>0</v>
      </c>
      <c r="Z22" s="68">
        <f t="shared" si="11"/>
        <v>0</v>
      </c>
      <c r="AA22" s="69">
        <f t="shared" si="11"/>
        <v>0</v>
      </c>
      <c r="AB22" s="67">
        <f t="shared" si="11"/>
        <v>0</v>
      </c>
      <c r="AC22" s="68">
        <f t="shared" si="11"/>
        <v>0</v>
      </c>
      <c r="AD22" s="68">
        <f t="shared" si="11"/>
        <v>0</v>
      </c>
      <c r="AE22" s="69">
        <f t="shared" si="11"/>
        <v>0</v>
      </c>
      <c r="AF22" s="68">
        <f t="shared" si="11"/>
        <v>0</v>
      </c>
      <c r="AG22" s="68">
        <f t="shared" si="11"/>
        <v>0</v>
      </c>
      <c r="AH22" s="68">
        <f t="shared" si="11"/>
        <v>0</v>
      </c>
      <c r="AI22" s="68">
        <f t="shared" si="11"/>
        <v>0</v>
      </c>
      <c r="AJ22" s="153">
        <f>SUM(AF22:AI22)</f>
        <v>0</v>
      </c>
      <c r="AL22" s="198"/>
      <c r="AM22" s="186"/>
      <c r="AN22" s="94" t="str">
        <f t="shared" si="7"/>
        <v>AĞIR TAŞIT</v>
      </c>
      <c r="AO22" s="104">
        <f>AC8*4</f>
        <v>16</v>
      </c>
      <c r="AP22" s="105">
        <f>AC9*4</f>
        <v>12</v>
      </c>
      <c r="AQ22" s="105">
        <f>AC10*4</f>
        <v>4</v>
      </c>
      <c r="AR22" s="105">
        <f>AC11*4</f>
        <v>0</v>
      </c>
      <c r="AS22" s="105">
        <f>AC12*4</f>
        <v>0</v>
      </c>
      <c r="AT22" s="105">
        <f>AC13*4</f>
        <v>12</v>
      </c>
      <c r="AU22" s="105">
        <f>AC14*4</f>
        <v>8</v>
      </c>
      <c r="AV22" s="106">
        <f>AC15*4</f>
        <v>4</v>
      </c>
      <c r="AW22" s="1"/>
      <c r="AX22" s="198"/>
      <c r="AY22" s="186"/>
      <c r="AZ22" s="94" t="str">
        <f t="shared" si="8"/>
        <v>AĞIR TAŞIT</v>
      </c>
      <c r="BA22" s="104">
        <f>AC18*4</f>
        <v>0</v>
      </c>
      <c r="BB22" s="105">
        <f>AC19*4</f>
        <v>0</v>
      </c>
      <c r="BC22" s="105">
        <f>AC20*4</f>
        <v>0</v>
      </c>
      <c r="BD22" s="106">
        <f>AC21*4</f>
        <v>0</v>
      </c>
      <c r="BE22" s="1"/>
      <c r="BF22" s="198"/>
      <c r="BG22" s="186"/>
      <c r="BH22" s="97" t="str">
        <f t="shared" si="9"/>
        <v>AĞIR TAŞIT</v>
      </c>
      <c r="BI22" s="109">
        <f>AC24*4</f>
        <v>12</v>
      </c>
      <c r="BJ22" s="105">
        <f>AC25*4</f>
        <v>8</v>
      </c>
      <c r="BK22" s="105">
        <f>AC26*4</f>
        <v>4</v>
      </c>
      <c r="BL22" s="105">
        <f>AC27*4</f>
        <v>4</v>
      </c>
      <c r="BM22" s="105">
        <f>AC28*4</f>
        <v>0</v>
      </c>
      <c r="BN22" s="105">
        <f>AC29*4</f>
        <v>4</v>
      </c>
      <c r="BO22" s="105">
        <f>AC30*4</f>
        <v>0</v>
      </c>
      <c r="BP22" s="106">
        <f>AC31*4</f>
        <v>0</v>
      </c>
    </row>
    <row r="23" spans="1:68" ht="18.95" customHeight="1" thickBot="1" x14ac:dyDescent="0.25"/>
    <row r="24" spans="1:68" ht="18.95" customHeight="1" x14ac:dyDescent="0.2">
      <c r="A24" s="196" t="s">
        <v>40</v>
      </c>
      <c r="B24" s="42">
        <v>0.70833333333333337</v>
      </c>
      <c r="C24" s="43">
        <v>0.71875</v>
      </c>
      <c r="D24" s="44"/>
      <c r="E24" s="45">
        <v>180</v>
      </c>
      <c r="F24" s="45">
        <v>35</v>
      </c>
      <c r="G24" s="46"/>
      <c r="H24" s="44"/>
      <c r="I24" s="45">
        <v>33</v>
      </c>
      <c r="J24" s="45">
        <v>5</v>
      </c>
      <c r="K24" s="46"/>
      <c r="L24" s="44"/>
      <c r="M24" s="45">
        <v>6</v>
      </c>
      <c r="N24" s="45">
        <v>8</v>
      </c>
      <c r="O24" s="46"/>
      <c r="P24" s="44"/>
      <c r="Q24" s="45">
        <v>3</v>
      </c>
      <c r="R24" s="45"/>
      <c r="S24" s="46"/>
      <c r="T24" s="44"/>
      <c r="U24" s="45">
        <v>14</v>
      </c>
      <c r="V24" s="45">
        <v>4</v>
      </c>
      <c r="W24" s="46"/>
      <c r="X24" s="44"/>
      <c r="Y24" s="45">
        <v>3</v>
      </c>
      <c r="Z24" s="45"/>
      <c r="AA24" s="46"/>
      <c r="AB24" s="44"/>
      <c r="AC24" s="45">
        <v>3</v>
      </c>
      <c r="AD24" s="45">
        <v>3</v>
      </c>
      <c r="AE24" s="46"/>
      <c r="AF24" s="48">
        <f t="shared" ref="AF24:AI25" si="12">D24+H24+L24+T24+P24+X24+AB24</f>
        <v>0</v>
      </c>
      <c r="AG24" s="48">
        <f t="shared" si="12"/>
        <v>242</v>
      </c>
      <c r="AH24" s="48">
        <f t="shared" si="12"/>
        <v>55</v>
      </c>
      <c r="AI24" s="49">
        <f t="shared" si="12"/>
        <v>0</v>
      </c>
      <c r="AJ24" s="50">
        <f>SUM(AF24+AG24+AH24+AI24)</f>
        <v>297</v>
      </c>
      <c r="AL24" s="196" t="s">
        <v>38</v>
      </c>
      <c r="AM24" s="184" t="s">
        <v>100</v>
      </c>
      <c r="AN24" s="92" t="str">
        <f t="shared" ref="AN24:AN30" si="13">AN8</f>
        <v>OTOMOBİL</v>
      </c>
      <c r="AO24" s="98">
        <f>F8*4</f>
        <v>100</v>
      </c>
      <c r="AP24" s="99">
        <f>F9*4</f>
        <v>172</v>
      </c>
      <c r="AQ24" s="99">
        <f>F10*4</f>
        <v>200</v>
      </c>
      <c r="AR24" s="99">
        <f>F11*4</f>
        <v>236</v>
      </c>
      <c r="AS24" s="99">
        <f>F12*4</f>
        <v>212</v>
      </c>
      <c r="AT24" s="99">
        <f>F13*4</f>
        <v>272</v>
      </c>
      <c r="AU24" s="99">
        <f>F14*4</f>
        <v>292</v>
      </c>
      <c r="AV24" s="100">
        <f>F15*4</f>
        <v>280</v>
      </c>
      <c r="AW24" s="1"/>
      <c r="AX24" s="196" t="s">
        <v>39</v>
      </c>
      <c r="AY24" s="184" t="s">
        <v>100</v>
      </c>
      <c r="AZ24" s="92" t="str">
        <f t="shared" ref="AZ24:AZ30" si="14">AZ8</f>
        <v>OTOMOBİL</v>
      </c>
      <c r="BA24" s="98">
        <f>F18*4</f>
        <v>0</v>
      </c>
      <c r="BB24" s="99">
        <f>F19*4</f>
        <v>0</v>
      </c>
      <c r="BC24" s="99">
        <f>F20*4</f>
        <v>0</v>
      </c>
      <c r="BD24" s="100">
        <f>F21*4</f>
        <v>0</v>
      </c>
      <c r="BE24" s="1"/>
      <c r="BF24" s="196" t="s">
        <v>40</v>
      </c>
      <c r="BG24" s="184" t="s">
        <v>100</v>
      </c>
      <c r="BH24" s="95" t="str">
        <f t="shared" ref="BH24:BH30" si="15">BH8</f>
        <v>OTOMOBİL</v>
      </c>
      <c r="BI24" s="107">
        <f>F24*4</f>
        <v>140</v>
      </c>
      <c r="BJ24" s="99">
        <f>F25*4</f>
        <v>204</v>
      </c>
      <c r="BK24" s="99">
        <f>F26*4</f>
        <v>184</v>
      </c>
      <c r="BL24" s="99">
        <f>F27*4</f>
        <v>236</v>
      </c>
      <c r="BM24" s="99">
        <f>F28*4</f>
        <v>256</v>
      </c>
      <c r="BN24" s="99">
        <f>F29*4</f>
        <v>248</v>
      </c>
      <c r="BO24" s="99">
        <f>F30*4</f>
        <v>220</v>
      </c>
      <c r="BP24" s="100">
        <f>F31*4</f>
        <v>168</v>
      </c>
    </row>
    <row r="25" spans="1:68" ht="18.95" customHeight="1" x14ac:dyDescent="0.2">
      <c r="A25" s="197"/>
      <c r="B25" s="51">
        <f>B24+$AZ$2</f>
        <v>0.71875</v>
      </c>
      <c r="C25" s="52">
        <f>C24+$AZ$2</f>
        <v>0.72916666666666663</v>
      </c>
      <c r="D25" s="53">
        <v>1</v>
      </c>
      <c r="E25" s="3">
        <v>150</v>
      </c>
      <c r="F25" s="3">
        <v>51</v>
      </c>
      <c r="G25" s="54">
        <v>1</v>
      </c>
      <c r="H25" s="53"/>
      <c r="I25" s="3">
        <v>39</v>
      </c>
      <c r="J25" s="3">
        <v>10</v>
      </c>
      <c r="K25" s="54"/>
      <c r="L25" s="53"/>
      <c r="M25" s="3">
        <v>5</v>
      </c>
      <c r="N25" s="3">
        <v>2</v>
      </c>
      <c r="O25" s="54"/>
      <c r="P25" s="53"/>
      <c r="Q25" s="3">
        <v>3</v>
      </c>
      <c r="R25" s="3"/>
      <c r="S25" s="54"/>
      <c r="T25" s="53"/>
      <c r="U25" s="3">
        <v>16</v>
      </c>
      <c r="V25" s="3">
        <v>3</v>
      </c>
      <c r="W25" s="54"/>
      <c r="X25" s="53"/>
      <c r="Y25" s="3">
        <v>5</v>
      </c>
      <c r="Z25" s="3"/>
      <c r="AA25" s="54"/>
      <c r="AB25" s="53"/>
      <c r="AC25" s="3">
        <v>2</v>
      </c>
      <c r="AD25" s="3">
        <v>2</v>
      </c>
      <c r="AE25" s="54"/>
      <c r="AF25" s="55">
        <f t="shared" si="12"/>
        <v>1</v>
      </c>
      <c r="AG25" s="4">
        <f t="shared" si="12"/>
        <v>220</v>
      </c>
      <c r="AH25" s="4">
        <f t="shared" si="12"/>
        <v>68</v>
      </c>
      <c r="AI25" s="56">
        <f t="shared" si="12"/>
        <v>1</v>
      </c>
      <c r="AJ25" s="57">
        <f>SUM(AF25+AG25+AH25+AI25)</f>
        <v>290</v>
      </c>
      <c r="AL25" s="197"/>
      <c r="AM25" s="185"/>
      <c r="AN25" s="93" t="str">
        <f t="shared" si="13"/>
        <v>KAMYONET</v>
      </c>
      <c r="AO25" s="101">
        <f>J8*4</f>
        <v>32</v>
      </c>
      <c r="AP25" s="102">
        <f>J9*4</f>
        <v>24</v>
      </c>
      <c r="AQ25" s="102">
        <f>J10*4</f>
        <v>20</v>
      </c>
      <c r="AR25" s="102">
        <f>J11*4</f>
        <v>24</v>
      </c>
      <c r="AS25" s="102">
        <f>J12*4</f>
        <v>60</v>
      </c>
      <c r="AT25" s="102">
        <f>J13*4</f>
        <v>12</v>
      </c>
      <c r="AU25" s="102">
        <f>J14*4</f>
        <v>56</v>
      </c>
      <c r="AV25" s="103">
        <f>J15*4</f>
        <v>44</v>
      </c>
      <c r="AW25" s="1"/>
      <c r="AX25" s="197"/>
      <c r="AY25" s="185"/>
      <c r="AZ25" s="93" t="str">
        <f t="shared" si="14"/>
        <v>KAMYONET</v>
      </c>
      <c r="BA25" s="101">
        <f>J18*4</f>
        <v>0</v>
      </c>
      <c r="BB25" s="102">
        <f>J19*4</f>
        <v>0</v>
      </c>
      <c r="BC25" s="102">
        <f>J20*4</f>
        <v>0</v>
      </c>
      <c r="BD25" s="103">
        <f>J21*4</f>
        <v>0</v>
      </c>
      <c r="BE25" s="1"/>
      <c r="BF25" s="197"/>
      <c r="BG25" s="185"/>
      <c r="BH25" s="96" t="str">
        <f t="shared" si="15"/>
        <v>KAMYONET</v>
      </c>
      <c r="BI25" s="108">
        <f>J24*4</f>
        <v>20</v>
      </c>
      <c r="BJ25" s="102">
        <f>J25*4</f>
        <v>40</v>
      </c>
      <c r="BK25" s="102">
        <f>J26*4</f>
        <v>44</v>
      </c>
      <c r="BL25" s="102">
        <f>J27*4</f>
        <v>36</v>
      </c>
      <c r="BM25" s="102">
        <f>J28*4</f>
        <v>40</v>
      </c>
      <c r="BN25" s="102">
        <f>J29*4</f>
        <v>44</v>
      </c>
      <c r="BO25" s="102">
        <f>J30*4</f>
        <v>8</v>
      </c>
      <c r="BP25" s="103">
        <f>J31*4</f>
        <v>40</v>
      </c>
    </row>
    <row r="26" spans="1:68" ht="18.95" customHeight="1" x14ac:dyDescent="0.2">
      <c r="A26" s="197"/>
      <c r="B26" s="51">
        <f t="shared" ref="B26:B31" si="16">B25+$AZ$2</f>
        <v>0.72916666666666663</v>
      </c>
      <c r="C26" s="52">
        <f t="shared" ref="C26:C31" si="17">C25+$AZ$2</f>
        <v>0.73958333333333326</v>
      </c>
      <c r="D26" s="53"/>
      <c r="E26" s="3">
        <v>159</v>
      </c>
      <c r="F26" s="3">
        <v>46</v>
      </c>
      <c r="G26" s="54"/>
      <c r="H26" s="53"/>
      <c r="I26" s="3">
        <v>40</v>
      </c>
      <c r="J26" s="3">
        <v>11</v>
      </c>
      <c r="K26" s="54"/>
      <c r="L26" s="53"/>
      <c r="M26" s="3">
        <v>7</v>
      </c>
      <c r="N26" s="3">
        <v>6</v>
      </c>
      <c r="O26" s="54"/>
      <c r="P26" s="53"/>
      <c r="Q26" s="3">
        <v>3</v>
      </c>
      <c r="R26" s="3"/>
      <c r="S26" s="54"/>
      <c r="T26" s="53"/>
      <c r="U26" s="3">
        <v>26</v>
      </c>
      <c r="V26" s="3">
        <v>6</v>
      </c>
      <c r="W26" s="54"/>
      <c r="X26" s="53"/>
      <c r="Y26" s="3">
        <v>1</v>
      </c>
      <c r="Z26" s="3"/>
      <c r="AA26" s="54"/>
      <c r="AB26" s="53"/>
      <c r="AC26" s="3">
        <v>1</v>
      </c>
      <c r="AD26" s="3"/>
      <c r="AE26" s="54"/>
      <c r="AF26" s="55">
        <f t="shared" ref="AF26:AF31" si="18">D26+H26+L26+T26+P26+X26+AB26</f>
        <v>0</v>
      </c>
      <c r="AG26" s="4">
        <f t="shared" ref="AG26:AG31" si="19">E26+I26+M26+U26+Q26+Y26+AC26</f>
        <v>237</v>
      </c>
      <c r="AH26" s="4">
        <f t="shared" ref="AH26:AH31" si="20">F26+J26+N26+V26+R26+Z26+AD26</f>
        <v>69</v>
      </c>
      <c r="AI26" s="56">
        <f t="shared" ref="AI26:AI31" si="21">G26+K26+O26+W26+S26+AA26+AE26</f>
        <v>0</v>
      </c>
      <c r="AJ26" s="57">
        <f>SUM(AF26+AG26+AH26+AI26)</f>
        <v>306</v>
      </c>
      <c r="AL26" s="197"/>
      <c r="AM26" s="185"/>
      <c r="AN26" s="93" t="str">
        <f t="shared" si="13"/>
        <v>TAKSİ</v>
      </c>
      <c r="AO26" s="101">
        <f>N8*4</f>
        <v>12</v>
      </c>
      <c r="AP26" s="102">
        <f>N9*4</f>
        <v>8</v>
      </c>
      <c r="AQ26" s="102">
        <f>N10*4</f>
        <v>8</v>
      </c>
      <c r="AR26" s="102">
        <f>N11*4</f>
        <v>24</v>
      </c>
      <c r="AS26" s="102">
        <f>N12*4</f>
        <v>20</v>
      </c>
      <c r="AT26" s="102">
        <f>N13*4</f>
        <v>32</v>
      </c>
      <c r="AU26" s="102">
        <f>N14*4</f>
        <v>12</v>
      </c>
      <c r="AV26" s="103">
        <f>N15*4</f>
        <v>24</v>
      </c>
      <c r="AW26" s="1"/>
      <c r="AX26" s="197"/>
      <c r="AY26" s="185"/>
      <c r="AZ26" s="93" t="str">
        <f t="shared" si="14"/>
        <v>TAKSİ</v>
      </c>
      <c r="BA26" s="101">
        <f>N18*4</f>
        <v>0</v>
      </c>
      <c r="BB26" s="102">
        <f>N19*4</f>
        <v>0</v>
      </c>
      <c r="BC26" s="102">
        <f>N20*4</f>
        <v>0</v>
      </c>
      <c r="BD26" s="103">
        <f>N21*4</f>
        <v>0</v>
      </c>
      <c r="BE26" s="1"/>
      <c r="BF26" s="197"/>
      <c r="BG26" s="185"/>
      <c r="BH26" s="96" t="str">
        <f t="shared" si="15"/>
        <v>TAKSİ</v>
      </c>
      <c r="BI26" s="108">
        <f>N24*4</f>
        <v>32</v>
      </c>
      <c r="BJ26" s="102">
        <f>N25*4</f>
        <v>8</v>
      </c>
      <c r="BK26" s="102">
        <f>N26*4</f>
        <v>24</v>
      </c>
      <c r="BL26" s="102">
        <f>N27*4</f>
        <v>12</v>
      </c>
      <c r="BM26" s="102">
        <f>N28*4</f>
        <v>28</v>
      </c>
      <c r="BN26" s="102">
        <f>N29*4</f>
        <v>20</v>
      </c>
      <c r="BO26" s="102">
        <f>N30*4</f>
        <v>20</v>
      </c>
      <c r="BP26" s="103">
        <f>N31*4</f>
        <v>52</v>
      </c>
    </row>
    <row r="27" spans="1:68" ht="18.95" customHeight="1" x14ac:dyDescent="0.2">
      <c r="A27" s="197"/>
      <c r="B27" s="51">
        <f t="shared" si="16"/>
        <v>0.73958333333333326</v>
      </c>
      <c r="C27" s="52">
        <f t="shared" si="17"/>
        <v>0.74999999999999989</v>
      </c>
      <c r="D27" s="53"/>
      <c r="E27" s="3">
        <v>160</v>
      </c>
      <c r="F27" s="3">
        <v>59</v>
      </c>
      <c r="G27" s="54"/>
      <c r="H27" s="53"/>
      <c r="I27" s="3">
        <v>26</v>
      </c>
      <c r="J27" s="3">
        <v>9</v>
      </c>
      <c r="K27" s="54"/>
      <c r="L27" s="53"/>
      <c r="M27" s="3">
        <v>9</v>
      </c>
      <c r="N27" s="3">
        <v>3</v>
      </c>
      <c r="O27" s="54"/>
      <c r="P27" s="53"/>
      <c r="Q27" s="3">
        <v>3</v>
      </c>
      <c r="R27" s="3"/>
      <c r="S27" s="54"/>
      <c r="T27" s="53"/>
      <c r="U27" s="3">
        <v>16</v>
      </c>
      <c r="V27" s="3">
        <v>3</v>
      </c>
      <c r="W27" s="54"/>
      <c r="X27" s="53"/>
      <c r="Y27" s="3">
        <v>4</v>
      </c>
      <c r="Z27" s="3"/>
      <c r="AA27" s="54"/>
      <c r="AB27" s="53"/>
      <c r="AC27" s="3">
        <v>1</v>
      </c>
      <c r="AD27" s="3">
        <v>1</v>
      </c>
      <c r="AE27" s="54"/>
      <c r="AF27" s="55">
        <f t="shared" si="18"/>
        <v>0</v>
      </c>
      <c r="AG27" s="4">
        <f t="shared" si="19"/>
        <v>219</v>
      </c>
      <c r="AH27" s="4">
        <f t="shared" si="20"/>
        <v>75</v>
      </c>
      <c r="AI27" s="56">
        <f t="shared" si="21"/>
        <v>0</v>
      </c>
      <c r="AJ27" s="57">
        <f>SUM(AF27+AG27+AH27+AI27)</f>
        <v>294</v>
      </c>
      <c r="AL27" s="197"/>
      <c r="AM27" s="185"/>
      <c r="AN27" s="93" t="str">
        <f t="shared" si="13"/>
        <v>T.MİNİBÜS</v>
      </c>
      <c r="AO27" s="101">
        <f>R8*4</f>
        <v>0</v>
      </c>
      <c r="AP27" s="102">
        <f>R9*4</f>
        <v>0</v>
      </c>
      <c r="AQ27" s="102">
        <f>R10*4</f>
        <v>0</v>
      </c>
      <c r="AR27" s="102">
        <f>R11*4</f>
        <v>0</v>
      </c>
      <c r="AS27" s="102">
        <f>R12*4</f>
        <v>0</v>
      </c>
      <c r="AT27" s="102">
        <f>R13*4</f>
        <v>0</v>
      </c>
      <c r="AU27" s="102">
        <f>R14*4</f>
        <v>0</v>
      </c>
      <c r="AV27" s="103">
        <f>R15*4</f>
        <v>0</v>
      </c>
      <c r="AW27" s="1"/>
      <c r="AX27" s="197"/>
      <c r="AY27" s="185"/>
      <c r="AZ27" s="93" t="str">
        <f t="shared" si="14"/>
        <v>T.MİNİBÜS</v>
      </c>
      <c r="BA27" s="101">
        <f>R18*4</f>
        <v>0</v>
      </c>
      <c r="BB27" s="102">
        <f>R19*4</f>
        <v>0</v>
      </c>
      <c r="BC27" s="102">
        <f>R20*4</f>
        <v>0</v>
      </c>
      <c r="BD27" s="103">
        <f>R21*4</f>
        <v>0</v>
      </c>
      <c r="BE27" s="1"/>
      <c r="BF27" s="197"/>
      <c r="BG27" s="185"/>
      <c r="BH27" s="96" t="str">
        <f t="shared" si="15"/>
        <v>T.MİNİBÜS</v>
      </c>
      <c r="BI27" s="108">
        <f>R24*4</f>
        <v>0</v>
      </c>
      <c r="BJ27" s="102">
        <f>R25*4</f>
        <v>0</v>
      </c>
      <c r="BK27" s="102">
        <f>R26*4</f>
        <v>0</v>
      </c>
      <c r="BL27" s="102">
        <f>R27*4</f>
        <v>0</v>
      </c>
      <c r="BM27" s="102">
        <f>R28*4</f>
        <v>0</v>
      </c>
      <c r="BN27" s="102">
        <f>R29*4</f>
        <v>0</v>
      </c>
      <c r="BO27" s="102">
        <f>R30*4</f>
        <v>0</v>
      </c>
      <c r="BP27" s="103">
        <f>R31*4</f>
        <v>0</v>
      </c>
    </row>
    <row r="28" spans="1:68" ht="18.95" customHeight="1" x14ac:dyDescent="0.2">
      <c r="A28" s="197"/>
      <c r="B28" s="51">
        <f t="shared" si="16"/>
        <v>0.74999999999999989</v>
      </c>
      <c r="C28" s="52">
        <f t="shared" si="17"/>
        <v>0.76041666666666652</v>
      </c>
      <c r="D28" s="53">
        <v>1</v>
      </c>
      <c r="E28" s="3">
        <v>214</v>
      </c>
      <c r="F28" s="3">
        <v>64</v>
      </c>
      <c r="G28" s="54">
        <v>1</v>
      </c>
      <c r="H28" s="53"/>
      <c r="I28" s="3">
        <v>28</v>
      </c>
      <c r="J28" s="3">
        <v>10</v>
      </c>
      <c r="K28" s="54"/>
      <c r="L28" s="53"/>
      <c r="M28" s="3">
        <v>6</v>
      </c>
      <c r="N28" s="3">
        <v>7</v>
      </c>
      <c r="O28" s="54"/>
      <c r="P28" s="53"/>
      <c r="Q28" s="3">
        <v>2</v>
      </c>
      <c r="R28" s="3"/>
      <c r="S28" s="54">
        <v>1</v>
      </c>
      <c r="T28" s="53"/>
      <c r="U28" s="3">
        <v>9</v>
      </c>
      <c r="V28" s="3">
        <v>7</v>
      </c>
      <c r="W28" s="54">
        <v>1</v>
      </c>
      <c r="X28" s="53"/>
      <c r="Y28" s="3">
        <v>5</v>
      </c>
      <c r="Z28" s="3"/>
      <c r="AA28" s="54"/>
      <c r="AB28" s="53"/>
      <c r="AC28" s="3"/>
      <c r="AD28" s="3">
        <v>3</v>
      </c>
      <c r="AE28" s="54"/>
      <c r="AF28" s="55">
        <f t="shared" si="18"/>
        <v>1</v>
      </c>
      <c r="AG28" s="4">
        <f t="shared" si="19"/>
        <v>264</v>
      </c>
      <c r="AH28" s="4">
        <f t="shared" si="20"/>
        <v>91</v>
      </c>
      <c r="AI28" s="56">
        <f t="shared" si="21"/>
        <v>3</v>
      </c>
      <c r="AJ28" s="57">
        <f>AF28+AG28+AH28+AI28</f>
        <v>359</v>
      </c>
      <c r="AL28" s="197"/>
      <c r="AM28" s="185"/>
      <c r="AN28" s="93" t="str">
        <f t="shared" si="13"/>
        <v>SERVİS MİN.</v>
      </c>
      <c r="AO28" s="101">
        <f>V8*4</f>
        <v>32</v>
      </c>
      <c r="AP28" s="102">
        <f>V9*4</f>
        <v>40</v>
      </c>
      <c r="AQ28" s="102">
        <f>V10*4</f>
        <v>48</v>
      </c>
      <c r="AR28" s="102">
        <f>V11*4</f>
        <v>16</v>
      </c>
      <c r="AS28" s="102">
        <f>V12*4</f>
        <v>28</v>
      </c>
      <c r="AT28" s="102">
        <f>V13*4</f>
        <v>20</v>
      </c>
      <c r="AU28" s="102">
        <f>V14*4</f>
        <v>8</v>
      </c>
      <c r="AV28" s="103">
        <f>V15*4</f>
        <v>16</v>
      </c>
      <c r="AW28" s="1"/>
      <c r="AX28" s="197"/>
      <c r="AY28" s="185"/>
      <c r="AZ28" s="93" t="str">
        <f t="shared" si="14"/>
        <v>SERVİS MİN.</v>
      </c>
      <c r="BA28" s="101">
        <f>V18*4</f>
        <v>0</v>
      </c>
      <c r="BB28" s="102">
        <f>V19*4</f>
        <v>0</v>
      </c>
      <c r="BC28" s="102">
        <f>V20*4</f>
        <v>0</v>
      </c>
      <c r="BD28" s="103">
        <f>V21*4</f>
        <v>0</v>
      </c>
      <c r="BE28" s="1"/>
      <c r="BF28" s="197"/>
      <c r="BG28" s="185"/>
      <c r="BH28" s="96" t="str">
        <f t="shared" si="15"/>
        <v>SERVİS MİN.</v>
      </c>
      <c r="BI28" s="108">
        <f>V24*4</f>
        <v>16</v>
      </c>
      <c r="BJ28" s="102">
        <f>V25*4</f>
        <v>12</v>
      </c>
      <c r="BK28" s="102">
        <f>V26*4</f>
        <v>24</v>
      </c>
      <c r="BL28" s="102">
        <f>V27*4</f>
        <v>12</v>
      </c>
      <c r="BM28" s="102">
        <f>V28*4</f>
        <v>28</v>
      </c>
      <c r="BN28" s="102">
        <f>V29*4</f>
        <v>60</v>
      </c>
      <c r="BO28" s="102">
        <f>V30*4</f>
        <v>60</v>
      </c>
      <c r="BP28" s="103">
        <f>V31*4</f>
        <v>16</v>
      </c>
    </row>
    <row r="29" spans="1:68" ht="18.95" customHeight="1" x14ac:dyDescent="0.2">
      <c r="A29" s="197"/>
      <c r="B29" s="51">
        <f t="shared" si="16"/>
        <v>0.76041666666666652</v>
      </c>
      <c r="C29" s="52">
        <f t="shared" si="17"/>
        <v>0.77083333333333315</v>
      </c>
      <c r="D29" s="53"/>
      <c r="E29" s="3">
        <v>163</v>
      </c>
      <c r="F29" s="3">
        <v>62</v>
      </c>
      <c r="G29" s="54">
        <v>1</v>
      </c>
      <c r="H29" s="53"/>
      <c r="I29" s="3">
        <v>21</v>
      </c>
      <c r="J29" s="3">
        <v>11</v>
      </c>
      <c r="K29" s="54"/>
      <c r="L29" s="53"/>
      <c r="M29" s="3">
        <v>12</v>
      </c>
      <c r="N29" s="3">
        <v>5</v>
      </c>
      <c r="O29" s="54"/>
      <c r="P29" s="53"/>
      <c r="Q29" s="3">
        <v>1</v>
      </c>
      <c r="R29" s="3"/>
      <c r="S29" s="54">
        <v>1</v>
      </c>
      <c r="T29" s="53"/>
      <c r="U29" s="3">
        <v>20</v>
      </c>
      <c r="V29" s="3">
        <v>15</v>
      </c>
      <c r="W29" s="54"/>
      <c r="X29" s="53"/>
      <c r="Y29" s="3">
        <v>2</v>
      </c>
      <c r="Z29" s="3"/>
      <c r="AA29" s="54"/>
      <c r="AB29" s="53"/>
      <c r="AC29" s="3">
        <v>1</v>
      </c>
      <c r="AD29" s="3">
        <v>1</v>
      </c>
      <c r="AE29" s="54"/>
      <c r="AF29" s="55">
        <f t="shared" si="18"/>
        <v>0</v>
      </c>
      <c r="AG29" s="4">
        <f t="shared" si="19"/>
        <v>220</v>
      </c>
      <c r="AH29" s="4">
        <f t="shared" si="20"/>
        <v>94</v>
      </c>
      <c r="AI29" s="56">
        <f t="shared" si="21"/>
        <v>2</v>
      </c>
      <c r="AJ29" s="57">
        <f>AF29+AG29+AH29+AI29</f>
        <v>316</v>
      </c>
      <c r="AL29" s="197"/>
      <c r="AM29" s="185"/>
      <c r="AN29" s="93" t="str">
        <f t="shared" si="13"/>
        <v>İETT+HALK</v>
      </c>
      <c r="AO29" s="101">
        <f>Z8*4</f>
        <v>0</v>
      </c>
      <c r="AP29" s="102">
        <f>Z9*4</f>
        <v>0</v>
      </c>
      <c r="AQ29" s="102">
        <f>Z10*4</f>
        <v>0</v>
      </c>
      <c r="AR29" s="102">
        <f>Z11*4</f>
        <v>0</v>
      </c>
      <c r="AS29" s="102">
        <f>Z12*4</f>
        <v>0</v>
      </c>
      <c r="AT29" s="102">
        <f>Z13*4</f>
        <v>0</v>
      </c>
      <c r="AU29" s="102">
        <f>Z14*4</f>
        <v>0</v>
      </c>
      <c r="AV29" s="103">
        <f>Z15*4</f>
        <v>0</v>
      </c>
      <c r="AW29" s="1"/>
      <c r="AX29" s="197"/>
      <c r="AY29" s="185"/>
      <c r="AZ29" s="93" t="str">
        <f t="shared" si="14"/>
        <v>İETT+HALK</v>
      </c>
      <c r="BA29" s="101">
        <f>Z18*4</f>
        <v>0</v>
      </c>
      <c r="BB29" s="102">
        <f>Z19*4</f>
        <v>0</v>
      </c>
      <c r="BC29" s="102">
        <f>Z20*4</f>
        <v>0</v>
      </c>
      <c r="BD29" s="103">
        <f>Z21*4</f>
        <v>0</v>
      </c>
      <c r="BE29" s="1"/>
      <c r="BF29" s="197"/>
      <c r="BG29" s="185"/>
      <c r="BH29" s="96" t="str">
        <f t="shared" si="15"/>
        <v>İETT+HALK</v>
      </c>
      <c r="BI29" s="108">
        <f>Z24*4</f>
        <v>0</v>
      </c>
      <c r="BJ29" s="102">
        <f>Z25*4</f>
        <v>0</v>
      </c>
      <c r="BK29" s="102">
        <f>Z26*4</f>
        <v>0</v>
      </c>
      <c r="BL29" s="102">
        <f>Z27*4</f>
        <v>0</v>
      </c>
      <c r="BM29" s="102">
        <f>Z28*4</f>
        <v>0</v>
      </c>
      <c r="BN29" s="102">
        <f>Z29*4</f>
        <v>0</v>
      </c>
      <c r="BO29" s="102">
        <f>Z30*4</f>
        <v>0</v>
      </c>
      <c r="BP29" s="103">
        <f>Z31*4</f>
        <v>0</v>
      </c>
    </row>
    <row r="30" spans="1:68" ht="18.95" customHeight="1" thickBot="1" x14ac:dyDescent="0.25">
      <c r="A30" s="197"/>
      <c r="B30" s="51">
        <f t="shared" si="16"/>
        <v>0.77083333333333315</v>
      </c>
      <c r="C30" s="52">
        <f t="shared" si="17"/>
        <v>0.78124999999999978</v>
      </c>
      <c r="D30" s="53"/>
      <c r="E30" s="3">
        <v>206</v>
      </c>
      <c r="F30" s="3">
        <v>55</v>
      </c>
      <c r="G30" s="54"/>
      <c r="H30" s="53"/>
      <c r="I30" s="3">
        <v>19</v>
      </c>
      <c r="J30" s="3">
        <v>2</v>
      </c>
      <c r="K30" s="54"/>
      <c r="L30" s="53"/>
      <c r="M30" s="3">
        <v>13</v>
      </c>
      <c r="N30" s="3">
        <v>5</v>
      </c>
      <c r="O30" s="54"/>
      <c r="P30" s="53"/>
      <c r="Q30" s="3">
        <v>4</v>
      </c>
      <c r="R30" s="3"/>
      <c r="S30" s="54">
        <v>1</v>
      </c>
      <c r="T30" s="53"/>
      <c r="U30" s="3">
        <v>16</v>
      </c>
      <c r="V30" s="3">
        <v>15</v>
      </c>
      <c r="W30" s="54"/>
      <c r="X30" s="53"/>
      <c r="Y30" s="3">
        <v>6</v>
      </c>
      <c r="Z30" s="3"/>
      <c r="AA30" s="54"/>
      <c r="AB30" s="53"/>
      <c r="AC30" s="3"/>
      <c r="AD30" s="3">
        <v>2</v>
      </c>
      <c r="AE30" s="54"/>
      <c r="AF30" s="55">
        <f t="shared" si="18"/>
        <v>0</v>
      </c>
      <c r="AG30" s="4">
        <f t="shared" si="19"/>
        <v>264</v>
      </c>
      <c r="AH30" s="4">
        <f t="shared" si="20"/>
        <v>79</v>
      </c>
      <c r="AI30" s="56">
        <f t="shared" si="21"/>
        <v>1</v>
      </c>
      <c r="AJ30" s="57">
        <f>AF30+AG30+AH30+AI30</f>
        <v>344</v>
      </c>
      <c r="AL30" s="198"/>
      <c r="AM30" s="186"/>
      <c r="AN30" s="94" t="str">
        <f t="shared" si="13"/>
        <v>AĞIR TAŞIT</v>
      </c>
      <c r="AO30" s="104">
        <f>AD8*4</f>
        <v>0</v>
      </c>
      <c r="AP30" s="105">
        <f>AD9*4</f>
        <v>4</v>
      </c>
      <c r="AQ30" s="105">
        <f>AD10*4</f>
        <v>8</v>
      </c>
      <c r="AR30" s="105">
        <f>AD11*4</f>
        <v>0</v>
      </c>
      <c r="AS30" s="105">
        <f>AD12*4</f>
        <v>8</v>
      </c>
      <c r="AT30" s="105">
        <f>AD13*4</f>
        <v>4</v>
      </c>
      <c r="AU30" s="105">
        <f>AD14*4</f>
        <v>0</v>
      </c>
      <c r="AV30" s="106">
        <f>AD15*4</f>
        <v>0</v>
      </c>
      <c r="AW30" s="1"/>
      <c r="AX30" s="198"/>
      <c r="AY30" s="186"/>
      <c r="AZ30" s="94" t="str">
        <f t="shared" si="14"/>
        <v>AĞIR TAŞIT</v>
      </c>
      <c r="BA30" s="104">
        <f>AD18*4</f>
        <v>0</v>
      </c>
      <c r="BB30" s="105">
        <f>AD19*4</f>
        <v>0</v>
      </c>
      <c r="BC30" s="105">
        <f>AD20*4</f>
        <v>0</v>
      </c>
      <c r="BD30" s="106">
        <f>AD21*4</f>
        <v>0</v>
      </c>
      <c r="BE30" s="1"/>
      <c r="BF30" s="198"/>
      <c r="BG30" s="186"/>
      <c r="BH30" s="97" t="str">
        <f t="shared" si="15"/>
        <v>AĞIR TAŞIT</v>
      </c>
      <c r="BI30" s="109">
        <f>AD24*4</f>
        <v>12</v>
      </c>
      <c r="BJ30" s="105">
        <f>AD25*4</f>
        <v>8</v>
      </c>
      <c r="BK30" s="105">
        <f>AD26*4</f>
        <v>0</v>
      </c>
      <c r="BL30" s="105">
        <f>AD27*4</f>
        <v>4</v>
      </c>
      <c r="BM30" s="105">
        <f>AD28*4</f>
        <v>12</v>
      </c>
      <c r="BN30" s="105">
        <f>AD29*4</f>
        <v>4</v>
      </c>
      <c r="BO30" s="105">
        <f>AD30*4</f>
        <v>8</v>
      </c>
      <c r="BP30" s="106">
        <f>AD31*4</f>
        <v>0</v>
      </c>
    </row>
    <row r="31" spans="1:68" ht="18.95" customHeight="1" thickBot="1" x14ac:dyDescent="0.25">
      <c r="A31" s="198"/>
      <c r="B31" s="51">
        <f t="shared" si="16"/>
        <v>0.78124999999999978</v>
      </c>
      <c r="C31" s="52">
        <f t="shared" si="17"/>
        <v>0.79166666666666641</v>
      </c>
      <c r="D31" s="60"/>
      <c r="E31" s="61">
        <v>174</v>
      </c>
      <c r="F31" s="61">
        <v>42</v>
      </c>
      <c r="G31" s="62"/>
      <c r="H31" s="60"/>
      <c r="I31" s="61">
        <v>22</v>
      </c>
      <c r="J31" s="61">
        <v>10</v>
      </c>
      <c r="K31" s="62"/>
      <c r="L31" s="60"/>
      <c r="M31" s="61">
        <v>7</v>
      </c>
      <c r="N31" s="61">
        <v>13</v>
      </c>
      <c r="O31" s="62"/>
      <c r="P31" s="60"/>
      <c r="Q31" s="61">
        <v>4</v>
      </c>
      <c r="R31" s="61"/>
      <c r="S31" s="62"/>
      <c r="T31" s="60"/>
      <c r="U31" s="61">
        <v>25</v>
      </c>
      <c r="V31" s="61">
        <v>4</v>
      </c>
      <c r="W31" s="62">
        <v>1</v>
      </c>
      <c r="X31" s="60"/>
      <c r="Y31" s="61">
        <v>3</v>
      </c>
      <c r="Z31" s="61"/>
      <c r="AA31" s="62"/>
      <c r="AB31" s="60"/>
      <c r="AC31" s="61"/>
      <c r="AD31" s="61"/>
      <c r="AE31" s="62"/>
      <c r="AF31" s="55">
        <f t="shared" si="18"/>
        <v>0</v>
      </c>
      <c r="AG31" s="4">
        <f t="shared" si="19"/>
        <v>235</v>
      </c>
      <c r="AH31" s="4">
        <f t="shared" si="20"/>
        <v>69</v>
      </c>
      <c r="AI31" s="56">
        <f t="shared" si="21"/>
        <v>1</v>
      </c>
      <c r="AJ31" s="57">
        <f>AF31+AG31+AH31+AI31</f>
        <v>305</v>
      </c>
    </row>
    <row r="32" spans="1:68" ht="18.95" customHeight="1" thickBot="1" x14ac:dyDescent="0.25">
      <c r="A32" s="1"/>
      <c r="B32" s="194" t="s">
        <v>1</v>
      </c>
      <c r="C32" s="195"/>
      <c r="D32" s="67">
        <f>SUM(D24:D31)</f>
        <v>2</v>
      </c>
      <c r="E32" s="68">
        <f t="shared" ref="E32:AI32" si="22">SUM(E24:E31)</f>
        <v>1406</v>
      </c>
      <c r="F32" s="68">
        <f t="shared" si="22"/>
        <v>414</v>
      </c>
      <c r="G32" s="69">
        <f t="shared" si="22"/>
        <v>3</v>
      </c>
      <c r="H32" s="67">
        <f t="shared" si="22"/>
        <v>0</v>
      </c>
      <c r="I32" s="68">
        <f t="shared" si="22"/>
        <v>228</v>
      </c>
      <c r="J32" s="68">
        <f t="shared" si="22"/>
        <v>68</v>
      </c>
      <c r="K32" s="69">
        <f t="shared" si="22"/>
        <v>0</v>
      </c>
      <c r="L32" s="67">
        <f t="shared" si="22"/>
        <v>0</v>
      </c>
      <c r="M32" s="68">
        <f t="shared" si="22"/>
        <v>65</v>
      </c>
      <c r="N32" s="68">
        <f t="shared" si="22"/>
        <v>49</v>
      </c>
      <c r="O32" s="69">
        <f t="shared" si="22"/>
        <v>0</v>
      </c>
      <c r="P32" s="67">
        <f t="shared" si="22"/>
        <v>0</v>
      </c>
      <c r="Q32" s="68">
        <f t="shared" si="22"/>
        <v>23</v>
      </c>
      <c r="R32" s="68">
        <f t="shared" si="22"/>
        <v>0</v>
      </c>
      <c r="S32" s="69">
        <f t="shared" si="22"/>
        <v>3</v>
      </c>
      <c r="T32" s="67">
        <f t="shared" si="22"/>
        <v>0</v>
      </c>
      <c r="U32" s="68">
        <f t="shared" si="22"/>
        <v>142</v>
      </c>
      <c r="V32" s="68">
        <f t="shared" si="22"/>
        <v>57</v>
      </c>
      <c r="W32" s="69">
        <f t="shared" si="22"/>
        <v>2</v>
      </c>
      <c r="X32" s="67">
        <f t="shared" si="22"/>
        <v>0</v>
      </c>
      <c r="Y32" s="68">
        <f t="shared" si="22"/>
        <v>29</v>
      </c>
      <c r="Z32" s="68">
        <f t="shared" si="22"/>
        <v>0</v>
      </c>
      <c r="AA32" s="69">
        <f t="shared" si="22"/>
        <v>0</v>
      </c>
      <c r="AB32" s="67">
        <f t="shared" si="22"/>
        <v>0</v>
      </c>
      <c r="AC32" s="68">
        <f t="shared" si="22"/>
        <v>8</v>
      </c>
      <c r="AD32" s="68">
        <f t="shared" si="22"/>
        <v>12</v>
      </c>
      <c r="AE32" s="69">
        <f t="shared" si="22"/>
        <v>0</v>
      </c>
      <c r="AF32" s="67">
        <f t="shared" si="22"/>
        <v>2</v>
      </c>
      <c r="AG32" s="68">
        <f t="shared" si="22"/>
        <v>1901</v>
      </c>
      <c r="AH32" s="68">
        <f t="shared" si="22"/>
        <v>600</v>
      </c>
      <c r="AI32" s="68">
        <f t="shared" si="22"/>
        <v>8</v>
      </c>
      <c r="AJ32" s="152">
        <f>SUM(AF32:AI32)</f>
        <v>2511</v>
      </c>
      <c r="AL32" s="196" t="s">
        <v>38</v>
      </c>
      <c r="AM32" s="184" t="s">
        <v>98</v>
      </c>
      <c r="AN32" s="92" t="str">
        <f t="shared" ref="AN32:AN46" si="23">AN8</f>
        <v>OTOMOBİL</v>
      </c>
      <c r="AO32" s="98">
        <f>G8*4</f>
        <v>0</v>
      </c>
      <c r="AP32" s="99">
        <f>G9*4</f>
        <v>0</v>
      </c>
      <c r="AQ32" s="99">
        <f>G10*4</f>
        <v>0</v>
      </c>
      <c r="AR32" s="99">
        <f>G11*4</f>
        <v>0</v>
      </c>
      <c r="AS32" s="99">
        <f>G12*4</f>
        <v>0</v>
      </c>
      <c r="AT32" s="99">
        <f>G13*4</f>
        <v>0</v>
      </c>
      <c r="AU32" s="99">
        <f>G14*4</f>
        <v>0</v>
      </c>
      <c r="AV32" s="100">
        <f>G15*4</f>
        <v>0</v>
      </c>
      <c r="AW32" s="1"/>
      <c r="AX32" s="196" t="s">
        <v>39</v>
      </c>
      <c r="AY32" s="184" t="s">
        <v>98</v>
      </c>
      <c r="AZ32" s="92" t="str">
        <f t="shared" ref="AZ32:AZ46" si="24">AZ8</f>
        <v>OTOMOBİL</v>
      </c>
      <c r="BA32" s="98">
        <f>G18*4</f>
        <v>0</v>
      </c>
      <c r="BB32" s="99">
        <f>G19*4</f>
        <v>0</v>
      </c>
      <c r="BC32" s="99">
        <f>G20*4</f>
        <v>0</v>
      </c>
      <c r="BD32" s="100">
        <f>G21*4</f>
        <v>0</v>
      </c>
      <c r="BE32" s="1"/>
      <c r="BF32" s="196" t="s">
        <v>40</v>
      </c>
      <c r="BG32" s="184" t="s">
        <v>98</v>
      </c>
      <c r="BH32" s="95" t="str">
        <f t="shared" ref="BH32:BH46" si="25">BH8</f>
        <v>OTOMOBİL</v>
      </c>
      <c r="BI32" s="107">
        <f>G24*4</f>
        <v>0</v>
      </c>
      <c r="BJ32" s="99">
        <f>G25*4</f>
        <v>4</v>
      </c>
      <c r="BK32" s="99">
        <f>G26*4</f>
        <v>0</v>
      </c>
      <c r="BL32" s="99">
        <f>G27*4</f>
        <v>0</v>
      </c>
      <c r="BM32" s="99">
        <f>G28*4</f>
        <v>4</v>
      </c>
      <c r="BN32" s="99">
        <f>G29*4</f>
        <v>4</v>
      </c>
      <c r="BO32" s="99">
        <f>G30*4</f>
        <v>0</v>
      </c>
      <c r="BP32" s="100">
        <f>G31*4</f>
        <v>0</v>
      </c>
    </row>
    <row r="33" spans="4:68" ht="18.95" customHeight="1" x14ac:dyDescent="0.2">
      <c r="AL33" s="197"/>
      <c r="AM33" s="185"/>
      <c r="AN33" s="93" t="str">
        <f t="shared" si="23"/>
        <v>KAMYONET</v>
      </c>
      <c r="AO33" s="101">
        <f>K8*4</f>
        <v>0</v>
      </c>
      <c r="AP33" s="102">
        <f>K9*4</f>
        <v>0</v>
      </c>
      <c r="AQ33" s="102">
        <f>K10*4</f>
        <v>0</v>
      </c>
      <c r="AR33" s="102">
        <f>K11*4</f>
        <v>0</v>
      </c>
      <c r="AS33" s="102">
        <f>K12*4</f>
        <v>0</v>
      </c>
      <c r="AT33" s="102">
        <f>K13*4</f>
        <v>0</v>
      </c>
      <c r="AU33" s="102">
        <f>K14*4</f>
        <v>0</v>
      </c>
      <c r="AV33" s="103">
        <f>K15*4</f>
        <v>0</v>
      </c>
      <c r="AW33" s="1"/>
      <c r="AX33" s="197"/>
      <c r="AY33" s="185"/>
      <c r="AZ33" s="93" t="str">
        <f t="shared" si="24"/>
        <v>KAMYONET</v>
      </c>
      <c r="BA33" s="101">
        <f>K18*4</f>
        <v>0</v>
      </c>
      <c r="BB33" s="102">
        <f>K19*4</f>
        <v>0</v>
      </c>
      <c r="BC33" s="102">
        <f>K20*4</f>
        <v>0</v>
      </c>
      <c r="BD33" s="103">
        <f>K21*4</f>
        <v>0</v>
      </c>
      <c r="BE33" s="1"/>
      <c r="BF33" s="197"/>
      <c r="BG33" s="185"/>
      <c r="BH33" s="96" t="str">
        <f t="shared" si="25"/>
        <v>KAMYONET</v>
      </c>
      <c r="BI33" s="108">
        <f>K24*4</f>
        <v>0</v>
      </c>
      <c r="BJ33" s="102">
        <f>K25*4</f>
        <v>0</v>
      </c>
      <c r="BK33" s="102">
        <f>K26*4</f>
        <v>0</v>
      </c>
      <c r="BL33" s="102">
        <f>K27*4</f>
        <v>0</v>
      </c>
      <c r="BM33" s="102">
        <f>K28*4</f>
        <v>0</v>
      </c>
      <c r="BN33" s="102">
        <f>K29*4</f>
        <v>0</v>
      </c>
      <c r="BO33" s="102">
        <f>K30*4</f>
        <v>0</v>
      </c>
      <c r="BP33" s="103">
        <f>K31*4</f>
        <v>0</v>
      </c>
    </row>
    <row r="34" spans="4:68" ht="18.95" customHeight="1" x14ac:dyDescent="0.2">
      <c r="AL34" s="197"/>
      <c r="AM34" s="185"/>
      <c r="AN34" s="93" t="str">
        <f t="shared" si="23"/>
        <v>TAKSİ</v>
      </c>
      <c r="AO34" s="101">
        <f>O8*4</f>
        <v>0</v>
      </c>
      <c r="AP34" s="102">
        <f>O9*4</f>
        <v>0</v>
      </c>
      <c r="AQ34" s="102">
        <f>O10*4</f>
        <v>0</v>
      </c>
      <c r="AR34" s="102">
        <f>O11*4</f>
        <v>0</v>
      </c>
      <c r="AS34" s="102">
        <f>O12*4</f>
        <v>0</v>
      </c>
      <c r="AT34" s="102">
        <f>O13*4</f>
        <v>0</v>
      </c>
      <c r="AU34" s="102">
        <f>O14*4</f>
        <v>0</v>
      </c>
      <c r="AV34" s="103">
        <f>O15*4</f>
        <v>0</v>
      </c>
      <c r="AW34" s="1"/>
      <c r="AX34" s="197"/>
      <c r="AY34" s="185"/>
      <c r="AZ34" s="93" t="str">
        <f t="shared" si="24"/>
        <v>TAKSİ</v>
      </c>
      <c r="BA34" s="101">
        <f>O18*4</f>
        <v>0</v>
      </c>
      <c r="BB34" s="102">
        <f>O19*4</f>
        <v>0</v>
      </c>
      <c r="BC34" s="102">
        <f>O20*4</f>
        <v>0</v>
      </c>
      <c r="BD34" s="103">
        <f>O21*4</f>
        <v>0</v>
      </c>
      <c r="BE34" s="1"/>
      <c r="BF34" s="197"/>
      <c r="BG34" s="185"/>
      <c r="BH34" s="96" t="str">
        <f t="shared" si="25"/>
        <v>TAKSİ</v>
      </c>
      <c r="BI34" s="108">
        <f>O24*4</f>
        <v>0</v>
      </c>
      <c r="BJ34" s="102">
        <f>O25*4</f>
        <v>0</v>
      </c>
      <c r="BK34" s="102">
        <f>O26*4</f>
        <v>0</v>
      </c>
      <c r="BL34" s="102">
        <f>O27*4</f>
        <v>0</v>
      </c>
      <c r="BM34" s="102">
        <f>O28*4</f>
        <v>0</v>
      </c>
      <c r="BN34" s="102">
        <f>O29*4</f>
        <v>0</v>
      </c>
      <c r="BO34" s="102">
        <f>O30*4</f>
        <v>0</v>
      </c>
      <c r="BP34" s="103">
        <f>O31*4</f>
        <v>0</v>
      </c>
    </row>
    <row r="35" spans="4:68" ht="18.95" customHeight="1" x14ac:dyDescent="0.2">
      <c r="AL35" s="197"/>
      <c r="AM35" s="185"/>
      <c r="AN35" s="93" t="str">
        <f t="shared" si="23"/>
        <v>T.MİNİBÜS</v>
      </c>
      <c r="AO35" s="101">
        <f>S8*4</f>
        <v>0</v>
      </c>
      <c r="AP35" s="102">
        <f>S9*4</f>
        <v>0</v>
      </c>
      <c r="AQ35" s="102">
        <f>S10*4</f>
        <v>0</v>
      </c>
      <c r="AR35" s="102">
        <f>S11*4</f>
        <v>0</v>
      </c>
      <c r="AS35" s="102">
        <f>S12*4</f>
        <v>0</v>
      </c>
      <c r="AT35" s="102">
        <f>S13*4</f>
        <v>0</v>
      </c>
      <c r="AU35" s="102">
        <f>S14*4</f>
        <v>0</v>
      </c>
      <c r="AV35" s="103">
        <f>S15*4</f>
        <v>0</v>
      </c>
      <c r="AW35" s="1"/>
      <c r="AX35" s="197"/>
      <c r="AY35" s="185"/>
      <c r="AZ35" s="93" t="str">
        <f t="shared" si="24"/>
        <v>T.MİNİBÜS</v>
      </c>
      <c r="BA35" s="101">
        <f>S18*4</f>
        <v>0</v>
      </c>
      <c r="BB35" s="102">
        <f>S19*4</f>
        <v>0</v>
      </c>
      <c r="BC35" s="102">
        <f>S20*4</f>
        <v>0</v>
      </c>
      <c r="BD35" s="103">
        <f>S21*4</f>
        <v>0</v>
      </c>
      <c r="BE35" s="1"/>
      <c r="BF35" s="197"/>
      <c r="BG35" s="185"/>
      <c r="BH35" s="96" t="str">
        <f t="shared" si="25"/>
        <v>T.MİNİBÜS</v>
      </c>
      <c r="BI35" s="108">
        <f>S24*4</f>
        <v>0</v>
      </c>
      <c r="BJ35" s="102">
        <f>S25*4</f>
        <v>0</v>
      </c>
      <c r="BK35" s="102">
        <f>S26*4</f>
        <v>0</v>
      </c>
      <c r="BL35" s="102">
        <f>S27*4</f>
        <v>0</v>
      </c>
      <c r="BM35" s="102">
        <f>S28*4</f>
        <v>4</v>
      </c>
      <c r="BN35" s="102">
        <f>S29*4</f>
        <v>4</v>
      </c>
      <c r="BO35" s="102">
        <f>S30*4</f>
        <v>4</v>
      </c>
      <c r="BP35" s="103">
        <f>S31*4</f>
        <v>0</v>
      </c>
    </row>
    <row r="36" spans="4:68" ht="18.95" customHeight="1" x14ac:dyDescent="0.2">
      <c r="AL36" s="197"/>
      <c r="AM36" s="185"/>
      <c r="AN36" s="93" t="str">
        <f t="shared" si="23"/>
        <v>SERVİS MİN.</v>
      </c>
      <c r="AO36" s="101">
        <f>W8*4</f>
        <v>0</v>
      </c>
      <c r="AP36" s="102">
        <f>W9*4</f>
        <v>0</v>
      </c>
      <c r="AQ36" s="102">
        <f>W10*4</f>
        <v>0</v>
      </c>
      <c r="AR36" s="102">
        <f>W11*4</f>
        <v>0</v>
      </c>
      <c r="AS36" s="102">
        <f>W12*4</f>
        <v>0</v>
      </c>
      <c r="AT36" s="102">
        <f>W13*4</f>
        <v>0</v>
      </c>
      <c r="AU36" s="102">
        <f>W14*4</f>
        <v>0</v>
      </c>
      <c r="AV36" s="103">
        <f>W15*4</f>
        <v>0</v>
      </c>
      <c r="AW36" s="1"/>
      <c r="AX36" s="197"/>
      <c r="AY36" s="185"/>
      <c r="AZ36" s="93" t="str">
        <f t="shared" si="24"/>
        <v>SERVİS MİN.</v>
      </c>
      <c r="BA36" s="101">
        <f>W18*4</f>
        <v>0</v>
      </c>
      <c r="BB36" s="102">
        <f>W19*4</f>
        <v>0</v>
      </c>
      <c r="BC36" s="102">
        <f>W20*4</f>
        <v>0</v>
      </c>
      <c r="BD36" s="103">
        <f>W21*4</f>
        <v>0</v>
      </c>
      <c r="BE36" s="1"/>
      <c r="BF36" s="197"/>
      <c r="BG36" s="185"/>
      <c r="BH36" s="96" t="str">
        <f t="shared" si="25"/>
        <v>SERVİS MİN.</v>
      </c>
      <c r="BI36" s="108">
        <f>W24*4</f>
        <v>0</v>
      </c>
      <c r="BJ36" s="102">
        <f>W25*4</f>
        <v>0</v>
      </c>
      <c r="BK36" s="102">
        <f>W26*4</f>
        <v>0</v>
      </c>
      <c r="BL36" s="102">
        <f>W27*4</f>
        <v>0</v>
      </c>
      <c r="BM36" s="102">
        <f>W28*4</f>
        <v>4</v>
      </c>
      <c r="BN36" s="102">
        <f>W29*4</f>
        <v>0</v>
      </c>
      <c r="BO36" s="102">
        <f>W30*4</f>
        <v>0</v>
      </c>
      <c r="BP36" s="103">
        <f>W31*4</f>
        <v>4</v>
      </c>
    </row>
    <row r="37" spans="4:68" ht="18.95" customHeight="1" x14ac:dyDescent="0.2">
      <c r="AL37" s="197"/>
      <c r="AM37" s="185"/>
      <c r="AN37" s="93" t="str">
        <f t="shared" si="23"/>
        <v>İETT+HALK</v>
      </c>
      <c r="AO37" s="101">
        <f>AA8*4</f>
        <v>0</v>
      </c>
      <c r="AP37" s="102">
        <f>AA9*4</f>
        <v>0</v>
      </c>
      <c r="AQ37" s="102">
        <f>AA10*4</f>
        <v>0</v>
      </c>
      <c r="AR37" s="102">
        <f>AA11*4</f>
        <v>0</v>
      </c>
      <c r="AS37" s="102">
        <f>AA12*4</f>
        <v>0</v>
      </c>
      <c r="AT37" s="102">
        <f>AA13*4</f>
        <v>0</v>
      </c>
      <c r="AU37" s="102">
        <f>AA14*4</f>
        <v>0</v>
      </c>
      <c r="AV37" s="103">
        <f>AA15*4</f>
        <v>0</v>
      </c>
      <c r="AW37" s="1"/>
      <c r="AX37" s="197"/>
      <c r="AY37" s="185"/>
      <c r="AZ37" s="93" t="str">
        <f t="shared" si="24"/>
        <v>İETT+HALK</v>
      </c>
      <c r="BA37" s="101">
        <f>AA18*4</f>
        <v>0</v>
      </c>
      <c r="BB37" s="102">
        <f>AA19*4</f>
        <v>0</v>
      </c>
      <c r="BC37" s="102">
        <f>AA20*4</f>
        <v>0</v>
      </c>
      <c r="BD37" s="103">
        <f>AA21*4</f>
        <v>0</v>
      </c>
      <c r="BE37" s="1"/>
      <c r="BF37" s="197"/>
      <c r="BG37" s="185"/>
      <c r="BH37" s="96" t="str">
        <f t="shared" si="25"/>
        <v>İETT+HALK</v>
      </c>
      <c r="BI37" s="108">
        <f>AA24*4</f>
        <v>0</v>
      </c>
      <c r="BJ37" s="102">
        <f>AA25*4</f>
        <v>0</v>
      </c>
      <c r="BK37" s="102">
        <f>AA26*4</f>
        <v>0</v>
      </c>
      <c r="BL37" s="102">
        <f>AA27*4</f>
        <v>0</v>
      </c>
      <c r="BM37" s="102">
        <f>AA28*4</f>
        <v>0</v>
      </c>
      <c r="BN37" s="102">
        <f>AA29*4</f>
        <v>0</v>
      </c>
      <c r="BO37" s="102">
        <f>AA30*4</f>
        <v>0</v>
      </c>
      <c r="BP37" s="103">
        <f>AA31*4</f>
        <v>0</v>
      </c>
    </row>
    <row r="38" spans="4:68" ht="18.95" customHeight="1" thickBot="1" x14ac:dyDescent="0.25">
      <c r="AL38" s="198"/>
      <c r="AM38" s="186"/>
      <c r="AN38" s="94" t="str">
        <f t="shared" si="23"/>
        <v>AĞIR TAŞIT</v>
      </c>
      <c r="AO38" s="104">
        <f>AE8*4</f>
        <v>0</v>
      </c>
      <c r="AP38" s="105">
        <f>AE9*4</f>
        <v>0</v>
      </c>
      <c r="AQ38" s="105">
        <f>AE10*4</f>
        <v>0</v>
      </c>
      <c r="AR38" s="105">
        <f>AE11*4</f>
        <v>0</v>
      </c>
      <c r="AS38" s="105">
        <f>AE12*4</f>
        <v>0</v>
      </c>
      <c r="AT38" s="105">
        <f>AE13*4</f>
        <v>0</v>
      </c>
      <c r="AU38" s="105">
        <f>AE14*4</f>
        <v>0</v>
      </c>
      <c r="AV38" s="106">
        <f>AE15*4</f>
        <v>0</v>
      </c>
      <c r="AW38" s="1"/>
      <c r="AX38" s="198"/>
      <c r="AY38" s="186"/>
      <c r="AZ38" s="94" t="str">
        <f t="shared" si="24"/>
        <v>AĞIR TAŞIT</v>
      </c>
      <c r="BA38" s="104">
        <f>AE18*4</f>
        <v>0</v>
      </c>
      <c r="BB38" s="105">
        <f>AE19*4</f>
        <v>0</v>
      </c>
      <c r="BC38" s="105">
        <f>AE20*4</f>
        <v>0</v>
      </c>
      <c r="BD38" s="106">
        <f>AE21*4</f>
        <v>0</v>
      </c>
      <c r="BE38" s="1"/>
      <c r="BF38" s="198"/>
      <c r="BG38" s="186"/>
      <c r="BH38" s="97" t="str">
        <f t="shared" si="25"/>
        <v>AĞIR TAŞIT</v>
      </c>
      <c r="BI38" s="109">
        <f>AE24*4</f>
        <v>0</v>
      </c>
      <c r="BJ38" s="105">
        <f>AE25*4</f>
        <v>0</v>
      </c>
      <c r="BK38" s="105">
        <f>AE26*4</f>
        <v>0</v>
      </c>
      <c r="BL38" s="105">
        <f>AE27*4</f>
        <v>0</v>
      </c>
      <c r="BM38" s="105">
        <f>AE28*4</f>
        <v>0</v>
      </c>
      <c r="BN38" s="105">
        <f>AE29*4</f>
        <v>0</v>
      </c>
      <c r="BO38" s="105">
        <f>AE30*4</f>
        <v>0</v>
      </c>
      <c r="BP38" s="106">
        <f>AE31*4</f>
        <v>0</v>
      </c>
    </row>
    <row r="39" spans="4:68" ht="18.95" customHeight="1" thickBot="1" x14ac:dyDescent="0.25"/>
    <row r="40" spans="4:68" ht="18.95" customHeight="1" x14ac:dyDescent="0.2">
      <c r="D40"/>
      <c r="E40"/>
      <c r="F40"/>
      <c r="G40"/>
      <c r="H40"/>
      <c r="I40"/>
      <c r="J40"/>
      <c r="K40"/>
      <c r="L40"/>
      <c r="M40"/>
      <c r="AL40" s="196" t="s">
        <v>38</v>
      </c>
      <c r="AM40" s="184" t="s">
        <v>103</v>
      </c>
      <c r="AN40" s="92" t="str">
        <f t="shared" si="23"/>
        <v>OTOMOBİL</v>
      </c>
      <c r="AO40" s="107">
        <f>AO8+AO16+AO24+AO32</f>
        <v>388</v>
      </c>
      <c r="AP40" s="99">
        <f>AP8+AP16+AP24+AP32</f>
        <v>516</v>
      </c>
      <c r="AQ40" s="99">
        <f t="shared" ref="AQ40:AV40" si="26">AQ8+AQ16+AQ24+AQ32</f>
        <v>572</v>
      </c>
      <c r="AR40" s="99">
        <f t="shared" si="26"/>
        <v>708</v>
      </c>
      <c r="AS40" s="99">
        <f t="shared" si="26"/>
        <v>824</v>
      </c>
      <c r="AT40" s="99">
        <f t="shared" si="26"/>
        <v>836</v>
      </c>
      <c r="AU40" s="99">
        <f t="shared" si="26"/>
        <v>772</v>
      </c>
      <c r="AV40" s="100">
        <f t="shared" si="26"/>
        <v>844</v>
      </c>
      <c r="AW40" s="1"/>
      <c r="AX40" s="196" t="s">
        <v>39</v>
      </c>
      <c r="AY40" s="184" t="s">
        <v>103</v>
      </c>
      <c r="AZ40" s="92" t="str">
        <f t="shared" si="24"/>
        <v>OTOMOBİL</v>
      </c>
      <c r="BA40" s="98">
        <f t="shared" ref="BA40:BD46" si="27">BA8+BA16+BA24+BA32</f>
        <v>0</v>
      </c>
      <c r="BB40" s="99">
        <f t="shared" si="27"/>
        <v>0</v>
      </c>
      <c r="BC40" s="99">
        <f t="shared" si="27"/>
        <v>0</v>
      </c>
      <c r="BD40" s="100">
        <f t="shared" si="27"/>
        <v>0</v>
      </c>
      <c r="BE40" s="1"/>
      <c r="BF40" s="196" t="s">
        <v>40</v>
      </c>
      <c r="BG40" s="184" t="s">
        <v>103</v>
      </c>
      <c r="BH40" s="95" t="str">
        <f t="shared" si="25"/>
        <v>OTOMOBİL</v>
      </c>
      <c r="BI40" s="107">
        <f>BI8+BI16+BI24+BI32</f>
        <v>860</v>
      </c>
      <c r="BJ40" s="99">
        <f>BJ8+BJ16+BJ24+BJ32</f>
        <v>812</v>
      </c>
      <c r="BK40" s="99">
        <f t="shared" ref="BK40:BP40" si="28">BK8+BK16+BK24+BK32</f>
        <v>820</v>
      </c>
      <c r="BL40" s="99">
        <f t="shared" si="28"/>
        <v>876</v>
      </c>
      <c r="BM40" s="99">
        <f t="shared" si="28"/>
        <v>1120</v>
      </c>
      <c r="BN40" s="99">
        <f t="shared" si="28"/>
        <v>904</v>
      </c>
      <c r="BO40" s="99">
        <f t="shared" si="28"/>
        <v>1044</v>
      </c>
      <c r="BP40" s="100">
        <f t="shared" si="28"/>
        <v>864</v>
      </c>
    </row>
    <row r="41" spans="4:68" ht="18.95" customHeight="1" x14ac:dyDescent="0.2">
      <c r="D41"/>
      <c r="E41"/>
      <c r="F41"/>
      <c r="G41"/>
      <c r="H41"/>
      <c r="I41"/>
      <c r="J41"/>
      <c r="K41"/>
      <c r="L41"/>
      <c r="M41"/>
      <c r="AL41" s="197"/>
      <c r="AM41" s="185"/>
      <c r="AN41" s="93" t="str">
        <f t="shared" si="23"/>
        <v>KAMYONET</v>
      </c>
      <c r="AO41" s="108">
        <f t="shared" ref="AO41:AV41" si="29">AO9+AO17+AO25+AO33</f>
        <v>48</v>
      </c>
      <c r="AP41" s="102">
        <f t="shared" si="29"/>
        <v>96</v>
      </c>
      <c r="AQ41" s="102">
        <f t="shared" si="29"/>
        <v>64</v>
      </c>
      <c r="AR41" s="102">
        <f t="shared" si="29"/>
        <v>108</v>
      </c>
      <c r="AS41" s="102">
        <f t="shared" si="29"/>
        <v>112</v>
      </c>
      <c r="AT41" s="102">
        <f t="shared" si="29"/>
        <v>116</v>
      </c>
      <c r="AU41" s="102">
        <f t="shared" si="29"/>
        <v>112</v>
      </c>
      <c r="AV41" s="103">
        <f t="shared" si="29"/>
        <v>128</v>
      </c>
      <c r="AW41" s="1"/>
      <c r="AX41" s="197"/>
      <c r="AY41" s="185"/>
      <c r="AZ41" s="93" t="str">
        <f t="shared" si="24"/>
        <v>KAMYONET</v>
      </c>
      <c r="BA41" s="101">
        <f t="shared" si="27"/>
        <v>0</v>
      </c>
      <c r="BB41" s="102">
        <f t="shared" si="27"/>
        <v>0</v>
      </c>
      <c r="BC41" s="102">
        <f t="shared" si="27"/>
        <v>0</v>
      </c>
      <c r="BD41" s="103">
        <f t="shared" si="27"/>
        <v>0</v>
      </c>
      <c r="BE41" s="1"/>
      <c r="BF41" s="197"/>
      <c r="BG41" s="185"/>
      <c r="BH41" s="96" t="str">
        <f t="shared" si="25"/>
        <v>KAMYONET</v>
      </c>
      <c r="BI41" s="108">
        <f t="shared" ref="BI41:BP41" si="30">BI9+BI17+BI25+BI33</f>
        <v>152</v>
      </c>
      <c r="BJ41" s="102">
        <f t="shared" si="30"/>
        <v>196</v>
      </c>
      <c r="BK41" s="102">
        <f t="shared" si="30"/>
        <v>204</v>
      </c>
      <c r="BL41" s="102">
        <f t="shared" si="30"/>
        <v>140</v>
      </c>
      <c r="BM41" s="102">
        <f t="shared" si="30"/>
        <v>152</v>
      </c>
      <c r="BN41" s="102">
        <f t="shared" si="30"/>
        <v>128</v>
      </c>
      <c r="BO41" s="102">
        <f t="shared" si="30"/>
        <v>84</v>
      </c>
      <c r="BP41" s="103">
        <f t="shared" si="30"/>
        <v>128</v>
      </c>
    </row>
    <row r="42" spans="4:68" ht="18.95" customHeight="1" x14ac:dyDescent="0.2">
      <c r="D42"/>
      <c r="E42"/>
      <c r="F42"/>
      <c r="G42"/>
      <c r="H42"/>
      <c r="I42"/>
      <c r="J42"/>
      <c r="K42"/>
      <c r="L42"/>
      <c r="M42"/>
      <c r="AL42" s="197"/>
      <c r="AM42" s="185"/>
      <c r="AN42" s="93" t="str">
        <f t="shared" si="23"/>
        <v>TAKSİ</v>
      </c>
      <c r="AO42" s="108">
        <f t="shared" ref="AO42:AV42" si="31">AO10+AO18+AO26+AO34</f>
        <v>60</v>
      </c>
      <c r="AP42" s="102">
        <f t="shared" si="31"/>
        <v>40</v>
      </c>
      <c r="AQ42" s="102">
        <f t="shared" si="31"/>
        <v>56</v>
      </c>
      <c r="AR42" s="102">
        <f t="shared" si="31"/>
        <v>48</v>
      </c>
      <c r="AS42" s="102">
        <f t="shared" si="31"/>
        <v>116</v>
      </c>
      <c r="AT42" s="102">
        <f t="shared" si="31"/>
        <v>88</v>
      </c>
      <c r="AU42" s="102">
        <f t="shared" si="31"/>
        <v>92</v>
      </c>
      <c r="AV42" s="103">
        <f t="shared" si="31"/>
        <v>96</v>
      </c>
      <c r="AW42" s="1"/>
      <c r="AX42" s="197"/>
      <c r="AY42" s="185"/>
      <c r="AZ42" s="93" t="str">
        <f t="shared" si="24"/>
        <v>TAKSİ</v>
      </c>
      <c r="BA42" s="101">
        <f t="shared" si="27"/>
        <v>0</v>
      </c>
      <c r="BB42" s="102">
        <f t="shared" si="27"/>
        <v>0</v>
      </c>
      <c r="BC42" s="102">
        <f t="shared" si="27"/>
        <v>0</v>
      </c>
      <c r="BD42" s="103">
        <f t="shared" si="27"/>
        <v>0</v>
      </c>
      <c r="BE42" s="1"/>
      <c r="BF42" s="197"/>
      <c r="BG42" s="185"/>
      <c r="BH42" s="96" t="str">
        <f t="shared" si="25"/>
        <v>TAKSİ</v>
      </c>
      <c r="BI42" s="108">
        <f t="shared" ref="BI42:BP42" si="32">BI10+BI18+BI26+BI34</f>
        <v>56</v>
      </c>
      <c r="BJ42" s="102">
        <f t="shared" si="32"/>
        <v>28</v>
      </c>
      <c r="BK42" s="102">
        <f t="shared" si="32"/>
        <v>52</v>
      </c>
      <c r="BL42" s="102">
        <f t="shared" si="32"/>
        <v>48</v>
      </c>
      <c r="BM42" s="102">
        <f t="shared" si="32"/>
        <v>52</v>
      </c>
      <c r="BN42" s="102">
        <f t="shared" si="32"/>
        <v>68</v>
      </c>
      <c r="BO42" s="102">
        <f t="shared" si="32"/>
        <v>72</v>
      </c>
      <c r="BP42" s="103">
        <f t="shared" si="32"/>
        <v>80</v>
      </c>
    </row>
    <row r="43" spans="4:68" ht="18.95" customHeight="1" x14ac:dyDescent="0.2">
      <c r="D43"/>
      <c r="E43"/>
      <c r="F43"/>
      <c r="G43"/>
      <c r="H43"/>
      <c r="I43"/>
      <c r="J43"/>
      <c r="K43"/>
      <c r="L43"/>
      <c r="M43"/>
      <c r="AL43" s="197"/>
      <c r="AM43" s="185"/>
      <c r="AN43" s="93" t="str">
        <f t="shared" si="23"/>
        <v>T.MİNİBÜS</v>
      </c>
      <c r="AO43" s="108">
        <f t="shared" ref="AO43:AV43" si="33">AO11+AO19+AO27+AO35</f>
        <v>24</v>
      </c>
      <c r="AP43" s="102">
        <f t="shared" si="33"/>
        <v>24</v>
      </c>
      <c r="AQ43" s="102">
        <f t="shared" si="33"/>
        <v>16</v>
      </c>
      <c r="AR43" s="102">
        <f t="shared" si="33"/>
        <v>20</v>
      </c>
      <c r="AS43" s="102">
        <f t="shared" si="33"/>
        <v>12</v>
      </c>
      <c r="AT43" s="102">
        <f t="shared" si="33"/>
        <v>16</v>
      </c>
      <c r="AU43" s="102">
        <f t="shared" si="33"/>
        <v>16</v>
      </c>
      <c r="AV43" s="103">
        <f t="shared" si="33"/>
        <v>12</v>
      </c>
      <c r="AW43" s="1"/>
      <c r="AX43" s="197"/>
      <c r="AY43" s="185"/>
      <c r="AZ43" s="93" t="str">
        <f t="shared" si="24"/>
        <v>T.MİNİBÜS</v>
      </c>
      <c r="BA43" s="101">
        <f t="shared" si="27"/>
        <v>0</v>
      </c>
      <c r="BB43" s="102">
        <f t="shared" si="27"/>
        <v>0</v>
      </c>
      <c r="BC43" s="102">
        <f t="shared" si="27"/>
        <v>0</v>
      </c>
      <c r="BD43" s="103">
        <f t="shared" si="27"/>
        <v>0</v>
      </c>
      <c r="BE43" s="1"/>
      <c r="BF43" s="197"/>
      <c r="BG43" s="185"/>
      <c r="BH43" s="96" t="str">
        <f t="shared" si="25"/>
        <v>T.MİNİBÜS</v>
      </c>
      <c r="BI43" s="108">
        <f t="shared" ref="BI43:BP43" si="34">BI11+BI19+BI27+BI35</f>
        <v>12</v>
      </c>
      <c r="BJ43" s="102">
        <f t="shared" si="34"/>
        <v>12</v>
      </c>
      <c r="BK43" s="102">
        <f t="shared" si="34"/>
        <v>12</v>
      </c>
      <c r="BL43" s="102">
        <f t="shared" si="34"/>
        <v>12</v>
      </c>
      <c r="BM43" s="102">
        <f t="shared" si="34"/>
        <v>12</v>
      </c>
      <c r="BN43" s="102">
        <f t="shared" si="34"/>
        <v>8</v>
      </c>
      <c r="BO43" s="102">
        <f t="shared" si="34"/>
        <v>20</v>
      </c>
      <c r="BP43" s="103">
        <f t="shared" si="34"/>
        <v>16</v>
      </c>
    </row>
    <row r="44" spans="4:68" ht="18.95" customHeight="1" x14ac:dyDescent="0.2">
      <c r="D44"/>
      <c r="E44"/>
      <c r="F44"/>
      <c r="G44"/>
      <c r="H44"/>
      <c r="I44"/>
      <c r="J44"/>
      <c r="K44"/>
      <c r="L44"/>
      <c r="M44"/>
      <c r="AL44" s="197"/>
      <c r="AM44" s="185"/>
      <c r="AN44" s="93" t="str">
        <f t="shared" si="23"/>
        <v>SERVİS MİN.</v>
      </c>
      <c r="AO44" s="108">
        <f t="shared" ref="AO44:AV44" si="35">AO12+AO20+AO28+AO36</f>
        <v>112</v>
      </c>
      <c r="AP44" s="102">
        <f t="shared" si="35"/>
        <v>116</v>
      </c>
      <c r="AQ44" s="102">
        <f t="shared" si="35"/>
        <v>124</v>
      </c>
      <c r="AR44" s="102">
        <f t="shared" si="35"/>
        <v>60</v>
      </c>
      <c r="AS44" s="102">
        <f t="shared" si="35"/>
        <v>100</v>
      </c>
      <c r="AT44" s="102">
        <f t="shared" si="35"/>
        <v>88</v>
      </c>
      <c r="AU44" s="102">
        <f t="shared" si="35"/>
        <v>68</v>
      </c>
      <c r="AV44" s="103">
        <f t="shared" si="35"/>
        <v>84</v>
      </c>
      <c r="AW44" s="1"/>
      <c r="AX44" s="197"/>
      <c r="AY44" s="185"/>
      <c r="AZ44" s="93" t="str">
        <f t="shared" si="24"/>
        <v>SERVİS MİN.</v>
      </c>
      <c r="BA44" s="101">
        <f t="shared" si="27"/>
        <v>0</v>
      </c>
      <c r="BB44" s="102">
        <f t="shared" si="27"/>
        <v>0</v>
      </c>
      <c r="BC44" s="102">
        <f t="shared" si="27"/>
        <v>0</v>
      </c>
      <c r="BD44" s="103">
        <f t="shared" si="27"/>
        <v>0</v>
      </c>
      <c r="BE44" s="1"/>
      <c r="BF44" s="197"/>
      <c r="BG44" s="185"/>
      <c r="BH44" s="96" t="str">
        <f t="shared" si="25"/>
        <v>SERVİS MİN.</v>
      </c>
      <c r="BI44" s="108">
        <f t="shared" ref="BI44:BP44" si="36">BI12+BI20+BI28+BI36</f>
        <v>72</v>
      </c>
      <c r="BJ44" s="102">
        <f t="shared" si="36"/>
        <v>76</v>
      </c>
      <c r="BK44" s="102">
        <f t="shared" si="36"/>
        <v>128</v>
      </c>
      <c r="BL44" s="102">
        <f t="shared" si="36"/>
        <v>76</v>
      </c>
      <c r="BM44" s="102">
        <f t="shared" si="36"/>
        <v>68</v>
      </c>
      <c r="BN44" s="102">
        <f t="shared" si="36"/>
        <v>140</v>
      </c>
      <c r="BO44" s="102">
        <f t="shared" si="36"/>
        <v>124</v>
      </c>
      <c r="BP44" s="103">
        <f t="shared" si="36"/>
        <v>120</v>
      </c>
    </row>
    <row r="45" spans="4:68" ht="18.95" customHeight="1" x14ac:dyDescent="0.2">
      <c r="D45"/>
      <c r="E45"/>
      <c r="F45"/>
      <c r="G45"/>
      <c r="H45"/>
      <c r="I45"/>
      <c r="J45"/>
      <c r="K45"/>
      <c r="L45"/>
      <c r="M45"/>
      <c r="AL45" s="197"/>
      <c r="AM45" s="185"/>
      <c r="AN45" s="93" t="str">
        <f t="shared" si="23"/>
        <v>İETT+HALK</v>
      </c>
      <c r="AO45" s="108">
        <f t="shared" ref="AO45:AV45" si="37">AO13+AO21+AO29+AO37</f>
        <v>12</v>
      </c>
      <c r="AP45" s="102">
        <f t="shared" si="37"/>
        <v>20</v>
      </c>
      <c r="AQ45" s="102">
        <f t="shared" si="37"/>
        <v>12</v>
      </c>
      <c r="AR45" s="102">
        <f t="shared" si="37"/>
        <v>12</v>
      </c>
      <c r="AS45" s="102">
        <f t="shared" si="37"/>
        <v>24</v>
      </c>
      <c r="AT45" s="102">
        <f t="shared" si="37"/>
        <v>12</v>
      </c>
      <c r="AU45" s="102">
        <f t="shared" si="37"/>
        <v>16</v>
      </c>
      <c r="AV45" s="103">
        <f t="shared" si="37"/>
        <v>8</v>
      </c>
      <c r="AW45" s="1"/>
      <c r="AX45" s="197"/>
      <c r="AY45" s="185"/>
      <c r="AZ45" s="93" t="str">
        <f t="shared" si="24"/>
        <v>İETT+HALK</v>
      </c>
      <c r="BA45" s="101">
        <f t="shared" si="27"/>
        <v>0</v>
      </c>
      <c r="BB45" s="102">
        <f t="shared" si="27"/>
        <v>0</v>
      </c>
      <c r="BC45" s="102">
        <f t="shared" si="27"/>
        <v>0</v>
      </c>
      <c r="BD45" s="103">
        <f t="shared" si="27"/>
        <v>0</v>
      </c>
      <c r="BE45" s="1"/>
      <c r="BF45" s="197"/>
      <c r="BG45" s="185"/>
      <c r="BH45" s="96" t="str">
        <f t="shared" si="25"/>
        <v>İETT+HALK</v>
      </c>
      <c r="BI45" s="108">
        <f t="shared" ref="BI45:BP45" si="38">BI13+BI21+BI29+BI37</f>
        <v>12</v>
      </c>
      <c r="BJ45" s="102">
        <f t="shared" si="38"/>
        <v>20</v>
      </c>
      <c r="BK45" s="102">
        <f t="shared" si="38"/>
        <v>4</v>
      </c>
      <c r="BL45" s="102">
        <f t="shared" si="38"/>
        <v>16</v>
      </c>
      <c r="BM45" s="102">
        <f t="shared" si="38"/>
        <v>20</v>
      </c>
      <c r="BN45" s="102">
        <f t="shared" si="38"/>
        <v>8</v>
      </c>
      <c r="BO45" s="102">
        <f t="shared" si="38"/>
        <v>24</v>
      </c>
      <c r="BP45" s="103">
        <f t="shared" si="38"/>
        <v>12</v>
      </c>
    </row>
    <row r="46" spans="4:68" ht="18.95" customHeight="1" thickBot="1" x14ac:dyDescent="0.25">
      <c r="D46"/>
      <c r="E46"/>
      <c r="F46"/>
      <c r="G46"/>
      <c r="H46"/>
      <c r="I46"/>
      <c r="J46"/>
      <c r="K46"/>
      <c r="L46"/>
      <c r="M46"/>
      <c r="AL46" s="198"/>
      <c r="AM46" s="186"/>
      <c r="AN46" s="94" t="str">
        <f t="shared" si="23"/>
        <v>AĞIR TAŞIT</v>
      </c>
      <c r="AO46" s="109">
        <f t="shared" ref="AO46:AV46" si="39">AO14+AO22+AO30+AO38</f>
        <v>16</v>
      </c>
      <c r="AP46" s="105">
        <f t="shared" si="39"/>
        <v>16</v>
      </c>
      <c r="AQ46" s="105">
        <f t="shared" si="39"/>
        <v>12</v>
      </c>
      <c r="AR46" s="105">
        <f t="shared" si="39"/>
        <v>0</v>
      </c>
      <c r="AS46" s="105">
        <f t="shared" si="39"/>
        <v>8</v>
      </c>
      <c r="AT46" s="105">
        <f t="shared" si="39"/>
        <v>16</v>
      </c>
      <c r="AU46" s="105">
        <f t="shared" si="39"/>
        <v>8</v>
      </c>
      <c r="AV46" s="106">
        <f t="shared" si="39"/>
        <v>4</v>
      </c>
      <c r="AW46" s="1"/>
      <c r="AX46" s="198"/>
      <c r="AY46" s="186"/>
      <c r="AZ46" s="94" t="str">
        <f t="shared" si="24"/>
        <v>AĞIR TAŞIT</v>
      </c>
      <c r="BA46" s="104">
        <f t="shared" si="27"/>
        <v>0</v>
      </c>
      <c r="BB46" s="105">
        <f t="shared" si="27"/>
        <v>0</v>
      </c>
      <c r="BC46" s="105">
        <f t="shared" si="27"/>
        <v>0</v>
      </c>
      <c r="BD46" s="106">
        <f t="shared" si="27"/>
        <v>0</v>
      </c>
      <c r="BE46" s="1"/>
      <c r="BF46" s="198"/>
      <c r="BG46" s="186"/>
      <c r="BH46" s="97" t="str">
        <f t="shared" si="25"/>
        <v>AĞIR TAŞIT</v>
      </c>
      <c r="BI46" s="109">
        <f t="shared" ref="BI46:BP46" si="40">BI14+BI22+BI30+BI38</f>
        <v>24</v>
      </c>
      <c r="BJ46" s="105">
        <f t="shared" si="40"/>
        <v>16</v>
      </c>
      <c r="BK46" s="105">
        <f t="shared" si="40"/>
        <v>4</v>
      </c>
      <c r="BL46" s="105">
        <f t="shared" si="40"/>
        <v>8</v>
      </c>
      <c r="BM46" s="105">
        <f t="shared" si="40"/>
        <v>12</v>
      </c>
      <c r="BN46" s="105">
        <f t="shared" si="40"/>
        <v>8</v>
      </c>
      <c r="BO46" s="105">
        <f t="shared" si="40"/>
        <v>8</v>
      </c>
      <c r="BP46" s="106">
        <f t="shared" si="40"/>
        <v>0</v>
      </c>
    </row>
    <row r="47" spans="4:68" x14ac:dyDescent="0.2">
      <c r="D47"/>
      <c r="E47"/>
      <c r="F47"/>
      <c r="G47"/>
      <c r="H47"/>
      <c r="I47"/>
      <c r="J47"/>
      <c r="K47"/>
      <c r="L47"/>
      <c r="M47"/>
    </row>
    <row r="48" spans="4:68" x14ac:dyDescent="0.2">
      <c r="D48"/>
      <c r="E48"/>
      <c r="F48"/>
      <c r="G48"/>
      <c r="H48"/>
      <c r="I48"/>
      <c r="J48"/>
      <c r="K48"/>
      <c r="L48"/>
      <c r="M48"/>
    </row>
    <row r="49" spans="4:13" x14ac:dyDescent="0.2">
      <c r="D49"/>
      <c r="E49"/>
      <c r="F49"/>
      <c r="G49"/>
      <c r="H49"/>
      <c r="I49"/>
      <c r="J49"/>
      <c r="K49"/>
      <c r="L49"/>
      <c r="M49"/>
    </row>
    <row r="50" spans="4:13" x14ac:dyDescent="0.2">
      <c r="D50"/>
      <c r="E50"/>
      <c r="F50"/>
      <c r="G50"/>
      <c r="H50"/>
      <c r="I50"/>
      <c r="J50"/>
      <c r="K50"/>
      <c r="L50"/>
      <c r="M50"/>
    </row>
    <row r="51" spans="4:13" x14ac:dyDescent="0.2">
      <c r="D51"/>
      <c r="E51"/>
      <c r="F51"/>
      <c r="G51"/>
      <c r="H51"/>
      <c r="I51"/>
      <c r="J51"/>
      <c r="K51"/>
      <c r="L51"/>
      <c r="M51"/>
    </row>
    <row r="52" spans="4:13" x14ac:dyDescent="0.2">
      <c r="D52"/>
      <c r="E52"/>
      <c r="F52"/>
      <c r="G52"/>
      <c r="H52"/>
      <c r="I52"/>
      <c r="J52"/>
      <c r="K52"/>
      <c r="L52"/>
      <c r="M52"/>
    </row>
    <row r="53" spans="4:13" x14ac:dyDescent="0.2">
      <c r="D53"/>
      <c r="E53"/>
      <c r="F53"/>
      <c r="G53"/>
      <c r="H53"/>
      <c r="I53"/>
      <c r="J53"/>
      <c r="K53"/>
      <c r="L53"/>
      <c r="M53"/>
    </row>
    <row r="54" spans="4:13" x14ac:dyDescent="0.2">
      <c r="D54"/>
      <c r="E54"/>
      <c r="F54"/>
      <c r="G54"/>
      <c r="H54"/>
      <c r="I54"/>
      <c r="J54"/>
      <c r="K54"/>
      <c r="L54"/>
      <c r="M54"/>
    </row>
    <row r="55" spans="4:13" x14ac:dyDescent="0.2">
      <c r="D55"/>
      <c r="E55"/>
      <c r="F55"/>
      <c r="G55"/>
      <c r="H55"/>
      <c r="I55"/>
      <c r="J55"/>
      <c r="K55"/>
      <c r="L55"/>
      <c r="M55"/>
    </row>
  </sheetData>
  <protectedRanges>
    <protectedRange sqref="F18:F21 J18:J21 AD18:AD21 V18:V21 R18:R21 Z18:Z21 N18:N21" name="Aralık3"/>
    <protectedRange sqref="D18:E21 G18:I21 K18:M21 AE18:AE21 W18:Y21 S18:U21 AA18:AC21 O18:Q21" name="Aralık2"/>
    <protectedRange sqref="D8:AE15 D24:AE31" name="Aralık1"/>
  </protectedRanges>
  <mergeCells count="69">
    <mergeCell ref="AA4:AD4"/>
    <mergeCell ref="BF32:BF38"/>
    <mergeCell ref="BG32:BG38"/>
    <mergeCell ref="AX24:AX30"/>
    <mergeCell ref="AY24:AY30"/>
    <mergeCell ref="BG8:BG14"/>
    <mergeCell ref="BF8:BF14"/>
    <mergeCell ref="AX8:AX14"/>
    <mergeCell ref="AY8:AY14"/>
    <mergeCell ref="B2:C2"/>
    <mergeCell ref="B3:C3"/>
    <mergeCell ref="B16:C16"/>
    <mergeCell ref="AE3:AJ3"/>
    <mergeCell ref="AE4:AJ4"/>
    <mergeCell ref="T6:W6"/>
    <mergeCell ref="AE2:AJ2"/>
    <mergeCell ref="D4:H4"/>
    <mergeCell ref="D2:H2"/>
    <mergeCell ref="D3:H3"/>
    <mergeCell ref="B4:C4"/>
    <mergeCell ref="AA2:AD2"/>
    <mergeCell ref="AB6:AE6"/>
    <mergeCell ref="AF6:AI6"/>
    <mergeCell ref="X6:AA6"/>
    <mergeCell ref="AA3:AD3"/>
    <mergeCell ref="AX40:AX46"/>
    <mergeCell ref="AY40:AY46"/>
    <mergeCell ref="AY32:AY38"/>
    <mergeCell ref="AL40:AL46"/>
    <mergeCell ref="AM40:AM46"/>
    <mergeCell ref="BF40:BF46"/>
    <mergeCell ref="BG40:BG46"/>
    <mergeCell ref="AL8:AL14"/>
    <mergeCell ref="AL16:AL22"/>
    <mergeCell ref="AM16:AM22"/>
    <mergeCell ref="AL24:AL30"/>
    <mergeCell ref="AM32:AM38"/>
    <mergeCell ref="AX32:AX38"/>
    <mergeCell ref="AM24:AM30"/>
    <mergeCell ref="AL32:AL38"/>
    <mergeCell ref="BF16:BF22"/>
    <mergeCell ref="BG16:BG22"/>
    <mergeCell ref="BF24:BF30"/>
    <mergeCell ref="BG24:BG30"/>
    <mergeCell ref="AX16:AX22"/>
    <mergeCell ref="AY16:AY22"/>
    <mergeCell ref="B32:C32"/>
    <mergeCell ref="A24:A31"/>
    <mergeCell ref="L6:O6"/>
    <mergeCell ref="P6:S6"/>
    <mergeCell ref="D6:G6"/>
    <mergeCell ref="H6:K6"/>
    <mergeCell ref="B22:C22"/>
    <mergeCell ref="B6:C7"/>
    <mergeCell ref="A8:A15"/>
    <mergeCell ref="A18:A21"/>
    <mergeCell ref="AO2:AR2"/>
    <mergeCell ref="AO3:AR3"/>
    <mergeCell ref="AM8:AM14"/>
    <mergeCell ref="AO4:AR4"/>
    <mergeCell ref="BN2:BP2"/>
    <mergeCell ref="BN3:BP3"/>
    <mergeCell ref="BN4:BP4"/>
    <mergeCell ref="BK2:BM2"/>
    <mergeCell ref="BK3:BM3"/>
    <mergeCell ref="BK4:BM4"/>
    <mergeCell ref="BH6:BH7"/>
    <mergeCell ref="AN6:AN7"/>
    <mergeCell ref="AZ6:AZ7"/>
  </mergeCells>
  <phoneticPr fontId="0" type="noConversion"/>
  <printOptions horizontalCentered="1" verticalCentered="1"/>
  <pageMargins left="0.9055118110236221" right="0" top="0.39370078740157483" bottom="0.31496062992125984" header="0.15748031496062992" footer="0.19685039370078741"/>
  <pageSetup paperSize="9" scale="90" orientation="landscape" r:id="rId1"/>
  <headerFooter alignWithMargins="0">
    <oddHeader>&amp;C&amp;G&amp;9AKILLI ULAŞIM SİSTEMLERİ</oddHeader>
  </headerFooter>
  <colBreaks count="1" manualBreakCount="1">
    <brk id="36" max="1048575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5"/>
  <sheetViews>
    <sheetView zoomScale="80" zoomScaleNormal="80" zoomScaleSheetLayoutView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5" sqref="C5"/>
    </sheetView>
  </sheetViews>
  <sheetFormatPr defaultColWidth="8.85546875" defaultRowHeight="12.75" x14ac:dyDescent="0.2"/>
  <cols>
    <col min="1" max="1" width="4" style="2" customWidth="1"/>
    <col min="2" max="3" width="7" style="2" customWidth="1"/>
    <col min="4" max="4" width="4.28515625" style="2" customWidth="1"/>
    <col min="5" max="5" width="6.5703125" style="2" customWidth="1"/>
    <col min="6" max="6" width="4.28515625" style="2" customWidth="1"/>
    <col min="7" max="7" width="7" style="2" customWidth="1"/>
    <col min="8" max="8" width="4.28515625" style="2" customWidth="1"/>
    <col min="9" max="9" width="5.42578125" style="2" customWidth="1"/>
    <col min="10" max="10" width="4.28515625" style="2" customWidth="1"/>
    <col min="11" max="11" width="5.5703125" style="2" customWidth="1"/>
    <col min="12" max="12" width="4.28515625" style="2" customWidth="1"/>
    <col min="13" max="13" width="5.28515625" style="2" customWidth="1"/>
    <col min="14" max="20" width="4.28515625" style="2" customWidth="1"/>
    <col min="21" max="21" width="5.140625" style="2" customWidth="1"/>
    <col min="22" max="31" width="4.28515625" style="2" customWidth="1"/>
    <col min="32" max="32" width="5.7109375" style="2" customWidth="1"/>
    <col min="33" max="33" width="6.5703125" style="2" customWidth="1"/>
    <col min="34" max="34" width="5.7109375" style="2" customWidth="1"/>
    <col min="35" max="35" width="6.42578125" style="2" customWidth="1"/>
    <col min="36" max="36" width="11.42578125" style="2" customWidth="1"/>
    <col min="37" max="37" width="4.28515625" style="2" customWidth="1"/>
    <col min="38" max="39" width="5.28515625" style="2" customWidth="1"/>
    <col min="40" max="40" width="13.7109375" style="2" customWidth="1"/>
    <col min="41" max="48" width="5.7109375" style="2" customWidth="1"/>
    <col min="49" max="49" width="3.42578125" style="2" customWidth="1"/>
    <col min="50" max="51" width="5.28515625" style="2" customWidth="1"/>
    <col min="52" max="52" width="13.7109375" style="2" customWidth="1"/>
    <col min="53" max="56" width="5.7109375" style="2" customWidth="1"/>
    <col min="57" max="57" width="2.85546875" style="2" customWidth="1"/>
    <col min="58" max="59" width="5.28515625" style="2" customWidth="1"/>
    <col min="60" max="60" width="13.7109375" style="2" customWidth="1"/>
    <col min="61" max="68" width="5.7109375" style="2" customWidth="1"/>
    <col min="69" max="16384" width="8.85546875" style="2"/>
  </cols>
  <sheetData>
    <row r="2" spans="1:68" ht="19.5" customHeight="1" x14ac:dyDescent="0.25">
      <c r="B2" s="189" t="s">
        <v>101</v>
      </c>
      <c r="C2" s="189"/>
      <c r="D2" s="208" t="str">
        <f>ÜST_BİLGİ!$D$3</f>
        <v>Bayrampaşa</v>
      </c>
      <c r="E2" s="208"/>
      <c r="F2" s="208"/>
      <c r="G2" s="208"/>
      <c r="H2" s="208"/>
      <c r="I2" s="5"/>
      <c r="J2" s="5"/>
      <c r="K2" s="5"/>
      <c r="L2" s="5"/>
      <c r="AA2" s="189" t="s">
        <v>46</v>
      </c>
      <c r="AB2" s="189"/>
      <c r="AC2" s="189"/>
      <c r="AD2" s="189"/>
      <c r="AE2" s="212" t="s">
        <v>108</v>
      </c>
      <c r="AF2" s="208"/>
      <c r="AG2" s="208"/>
      <c r="AH2" s="208"/>
      <c r="AI2" s="208"/>
      <c r="AJ2" s="208"/>
      <c r="AN2" s="85" t="str">
        <f>B2</f>
        <v>İLÇE:</v>
      </c>
      <c r="AO2" s="183" t="str">
        <f>D2</f>
        <v>Bayrampaşa</v>
      </c>
      <c r="AP2" s="183"/>
      <c r="AQ2" s="183"/>
      <c r="AR2" s="183"/>
      <c r="BK2" s="189" t="str">
        <f>AA2</f>
        <v>KAV. NO:</v>
      </c>
      <c r="BL2" s="189"/>
      <c r="BM2" s="189"/>
      <c r="BN2" s="188" t="str">
        <f>AE2</f>
        <v>14</v>
      </c>
      <c r="BO2" s="188"/>
      <c r="BP2" s="188"/>
    </row>
    <row r="3" spans="1:68" ht="19.5" customHeight="1" x14ac:dyDescent="0.25">
      <c r="B3" s="189" t="s">
        <v>45</v>
      </c>
      <c r="C3" s="189"/>
      <c r="D3" s="208" t="str">
        <f>ÜST_BİLGİ!$D$4</f>
        <v>…………..</v>
      </c>
      <c r="E3" s="208"/>
      <c r="F3" s="208"/>
      <c r="G3" s="208"/>
      <c r="H3" s="208"/>
      <c r="I3" s="5"/>
      <c r="J3" s="5"/>
      <c r="K3" s="5"/>
      <c r="L3" s="5"/>
      <c r="AA3" s="189" t="s">
        <v>102</v>
      </c>
      <c r="AB3" s="189"/>
      <c r="AC3" s="189"/>
      <c r="AD3" s="189"/>
      <c r="AE3" s="208" t="str">
        <f>ÜST_BİLGİ!G3</f>
        <v>…………</v>
      </c>
      <c r="AF3" s="208"/>
      <c r="AG3" s="208"/>
      <c r="AH3" s="208"/>
      <c r="AI3" s="208"/>
      <c r="AJ3" s="208"/>
      <c r="AN3" s="85" t="str">
        <f>B3</f>
        <v>GRUP:</v>
      </c>
      <c r="AO3" s="183" t="str">
        <f>D3</f>
        <v>…………..</v>
      </c>
      <c r="AP3" s="183"/>
      <c r="AQ3" s="183"/>
      <c r="AR3" s="183"/>
      <c r="BK3" s="189" t="str">
        <f>AA3</f>
        <v>KAV. ADI:</v>
      </c>
      <c r="BL3" s="189"/>
      <c r="BM3" s="189"/>
      <c r="BN3" s="188" t="str">
        <f>AE3</f>
        <v>…………</v>
      </c>
      <c r="BO3" s="188"/>
      <c r="BP3" s="188"/>
    </row>
    <row r="4" spans="1:68" ht="19.5" customHeight="1" x14ac:dyDescent="0.25">
      <c r="B4" s="213" t="s">
        <v>53</v>
      </c>
      <c r="C4" s="213"/>
      <c r="D4" s="187">
        <f>ÜST_BİLGİ!$D$27</f>
        <v>42695</v>
      </c>
      <c r="E4" s="187"/>
      <c r="F4" s="187"/>
      <c r="G4" s="187"/>
      <c r="H4" s="187"/>
      <c r="I4" s="5"/>
      <c r="J4" s="5"/>
      <c r="K4" s="5"/>
      <c r="L4" s="5"/>
      <c r="O4" s="2" t="s">
        <v>13</v>
      </c>
      <c r="AA4" s="189" t="s">
        <v>52</v>
      </c>
      <c r="AB4" s="189"/>
      <c r="AC4" s="189"/>
      <c r="AD4" s="189"/>
      <c r="AE4" s="183">
        <v>2</v>
      </c>
      <c r="AF4" s="183"/>
      <c r="AG4" s="183"/>
      <c r="AH4" s="183"/>
      <c r="AI4" s="183"/>
      <c r="AJ4" s="183"/>
      <c r="AN4" s="85" t="str">
        <f>B4</f>
        <v>ÇEK. TAR.:</v>
      </c>
      <c r="AO4" s="187">
        <f>D4</f>
        <v>42695</v>
      </c>
      <c r="AP4" s="183"/>
      <c r="AQ4" s="183"/>
      <c r="AR4" s="183"/>
      <c r="BK4" s="189" t="str">
        <f>AA4</f>
        <v>AKIM NO:</v>
      </c>
      <c r="BL4" s="189"/>
      <c r="BM4" s="189"/>
      <c r="BN4" s="188">
        <f>AE4</f>
        <v>2</v>
      </c>
      <c r="BO4" s="188"/>
      <c r="BP4" s="188"/>
    </row>
    <row r="5" spans="1:68" ht="9.75" customHeight="1" thickBot="1" x14ac:dyDescent="0.3">
      <c r="I5" s="5"/>
      <c r="J5" s="5"/>
      <c r="K5" s="5"/>
      <c r="L5" s="5"/>
    </row>
    <row r="6" spans="1:68" s="1" customFormat="1" ht="28.5" customHeight="1" thickBot="1" x14ac:dyDescent="0.25">
      <c r="B6" s="204" t="s">
        <v>0</v>
      </c>
      <c r="C6" s="205"/>
      <c r="D6" s="199" t="s">
        <v>8</v>
      </c>
      <c r="E6" s="200"/>
      <c r="F6" s="200"/>
      <c r="G6" s="201"/>
      <c r="H6" s="199" t="s">
        <v>9</v>
      </c>
      <c r="I6" s="200"/>
      <c r="J6" s="200"/>
      <c r="K6" s="201"/>
      <c r="L6" s="199" t="s">
        <v>10</v>
      </c>
      <c r="M6" s="200"/>
      <c r="N6" s="200"/>
      <c r="O6" s="201"/>
      <c r="P6" s="199" t="s">
        <v>11</v>
      </c>
      <c r="Q6" s="200"/>
      <c r="R6" s="200"/>
      <c r="S6" s="201"/>
      <c r="T6" s="209" t="s">
        <v>89</v>
      </c>
      <c r="U6" s="210"/>
      <c r="V6" s="210"/>
      <c r="W6" s="211"/>
      <c r="X6" s="209" t="s">
        <v>60</v>
      </c>
      <c r="Y6" s="210"/>
      <c r="Z6" s="210"/>
      <c r="AA6" s="211"/>
      <c r="AB6" s="209" t="s">
        <v>12</v>
      </c>
      <c r="AC6" s="210"/>
      <c r="AD6" s="210"/>
      <c r="AE6" s="211"/>
      <c r="AF6" s="209" t="s">
        <v>1</v>
      </c>
      <c r="AG6" s="210"/>
      <c r="AH6" s="210"/>
      <c r="AI6" s="211"/>
      <c r="AJ6" s="71" t="s">
        <v>6</v>
      </c>
      <c r="AN6" s="192" t="s">
        <v>61</v>
      </c>
      <c r="AO6" s="86">
        <f>B8</f>
        <v>0.29166666666666669</v>
      </c>
      <c r="AP6" s="87">
        <f>B9</f>
        <v>0.30208333333333331</v>
      </c>
      <c r="AQ6" s="87">
        <f>B10</f>
        <v>0.3125</v>
      </c>
      <c r="AR6" s="87">
        <f>B11</f>
        <v>0.32291666666666669</v>
      </c>
      <c r="AS6" s="87">
        <f>B12</f>
        <v>0.33333333333333331</v>
      </c>
      <c r="AT6" s="87">
        <f>B13</f>
        <v>0.34375</v>
      </c>
      <c r="AU6" s="87">
        <f>B14</f>
        <v>0.35416666666666669</v>
      </c>
      <c r="AV6" s="88">
        <f>B15</f>
        <v>0.36458333333333331</v>
      </c>
      <c r="AZ6" s="192" t="s">
        <v>61</v>
      </c>
      <c r="BA6" s="86">
        <f>B18</f>
        <v>0.5</v>
      </c>
      <c r="BB6" s="87">
        <f>B19</f>
        <v>0.51041666666666663</v>
      </c>
      <c r="BC6" s="87">
        <f>B20</f>
        <v>0.52083333333333337</v>
      </c>
      <c r="BD6" s="88">
        <f>B21</f>
        <v>0.53125</v>
      </c>
      <c r="BH6" s="190" t="s">
        <v>61</v>
      </c>
      <c r="BI6" s="86">
        <f>B24</f>
        <v>0.70833333333333337</v>
      </c>
      <c r="BJ6" s="87">
        <f>B25</f>
        <v>0.71875</v>
      </c>
      <c r="BK6" s="87">
        <f>B26</f>
        <v>0.72916666666666663</v>
      </c>
      <c r="BL6" s="87">
        <f>B27</f>
        <v>0.73958333333333326</v>
      </c>
      <c r="BM6" s="87">
        <f>B28</f>
        <v>0.74999999999999989</v>
      </c>
      <c r="BN6" s="87">
        <f>B29</f>
        <v>0.76041666666666652</v>
      </c>
      <c r="BO6" s="87">
        <f>B30</f>
        <v>0.77083333333333315</v>
      </c>
      <c r="BP6" s="88">
        <f>B31</f>
        <v>0.78124999999999978</v>
      </c>
    </row>
    <row r="7" spans="1:68" s="1" customFormat="1" ht="19.899999999999999" customHeight="1" thickBot="1" x14ac:dyDescent="0.25">
      <c r="B7" s="206"/>
      <c r="C7" s="207"/>
      <c r="D7" s="73" t="s">
        <v>26</v>
      </c>
      <c r="E7" s="74" t="s">
        <v>19</v>
      </c>
      <c r="F7" s="74" t="s">
        <v>16</v>
      </c>
      <c r="G7" s="75" t="s">
        <v>27</v>
      </c>
      <c r="H7" s="73" t="str">
        <f t="shared" ref="H7:AI7" si="0">D7</f>
        <v>U</v>
      </c>
      <c r="I7" s="74" t="str">
        <f>E7</f>
        <v>2-1</v>
      </c>
      <c r="J7" s="74" t="str">
        <f>F7</f>
        <v>2-3</v>
      </c>
      <c r="K7" s="75" t="str">
        <f>G7</f>
        <v>2-4</v>
      </c>
      <c r="L7" s="73" t="str">
        <f>H7</f>
        <v>U</v>
      </c>
      <c r="M7" s="74" t="str">
        <f t="shared" si="0"/>
        <v>2-1</v>
      </c>
      <c r="N7" s="74" t="str">
        <f t="shared" si="0"/>
        <v>2-3</v>
      </c>
      <c r="O7" s="75" t="str">
        <f t="shared" si="0"/>
        <v>2-4</v>
      </c>
      <c r="P7" s="73" t="str">
        <f t="shared" si="0"/>
        <v>U</v>
      </c>
      <c r="Q7" s="74" t="str">
        <f t="shared" si="0"/>
        <v>2-1</v>
      </c>
      <c r="R7" s="74" t="str">
        <f t="shared" si="0"/>
        <v>2-3</v>
      </c>
      <c r="S7" s="75" t="str">
        <f t="shared" si="0"/>
        <v>2-4</v>
      </c>
      <c r="T7" s="73" t="str">
        <f>P7</f>
        <v>U</v>
      </c>
      <c r="U7" s="74" t="str">
        <f>Q7</f>
        <v>2-1</v>
      </c>
      <c r="V7" s="74" t="str">
        <f>R7</f>
        <v>2-3</v>
      </c>
      <c r="W7" s="75" t="str">
        <f>S7</f>
        <v>2-4</v>
      </c>
      <c r="X7" s="73" t="str">
        <f>P7</f>
        <v>U</v>
      </c>
      <c r="Y7" s="74" t="str">
        <f>Q7</f>
        <v>2-1</v>
      </c>
      <c r="Z7" s="74" t="str">
        <f>R7</f>
        <v>2-3</v>
      </c>
      <c r="AA7" s="75" t="str">
        <f>S7</f>
        <v>2-4</v>
      </c>
      <c r="AB7" s="73" t="str">
        <f t="shared" si="0"/>
        <v>U</v>
      </c>
      <c r="AC7" s="74" t="str">
        <f t="shared" si="0"/>
        <v>2-1</v>
      </c>
      <c r="AD7" s="74" t="str">
        <f t="shared" si="0"/>
        <v>2-3</v>
      </c>
      <c r="AE7" s="75" t="str">
        <f t="shared" si="0"/>
        <v>2-4</v>
      </c>
      <c r="AF7" s="73" t="str">
        <f t="shared" si="0"/>
        <v>U</v>
      </c>
      <c r="AG7" s="74" t="str">
        <f t="shared" si="0"/>
        <v>2-1</v>
      </c>
      <c r="AH7" s="74" t="str">
        <f t="shared" si="0"/>
        <v>2-3</v>
      </c>
      <c r="AI7" s="75" t="str">
        <f t="shared" si="0"/>
        <v>2-4</v>
      </c>
      <c r="AJ7" s="72" t="s">
        <v>14</v>
      </c>
      <c r="AN7" s="193"/>
      <c r="AO7" s="89">
        <f>C8</f>
        <v>0.30208333333333331</v>
      </c>
      <c r="AP7" s="90">
        <f>C9</f>
        <v>0.3125</v>
      </c>
      <c r="AQ7" s="90">
        <f>C10</f>
        <v>0.32291666666666669</v>
      </c>
      <c r="AR7" s="90">
        <f>C11</f>
        <v>0.33333333333333331</v>
      </c>
      <c r="AS7" s="90">
        <f>C12</f>
        <v>0.34375</v>
      </c>
      <c r="AT7" s="90">
        <f>C13</f>
        <v>0.35416666666666669</v>
      </c>
      <c r="AU7" s="90">
        <f>C14</f>
        <v>0.36458333333333331</v>
      </c>
      <c r="AV7" s="91">
        <f>C15</f>
        <v>0.375</v>
      </c>
      <c r="AZ7" s="193"/>
      <c r="BA7" s="89">
        <f>C18</f>
        <v>0.51041666666666663</v>
      </c>
      <c r="BB7" s="90">
        <f>C19</f>
        <v>0.52083333333333337</v>
      </c>
      <c r="BC7" s="90">
        <f>C20</f>
        <v>0.53125</v>
      </c>
      <c r="BD7" s="91">
        <f>C21</f>
        <v>0.54166666666666663</v>
      </c>
      <c r="BH7" s="191"/>
      <c r="BI7" s="89">
        <f>C24</f>
        <v>0.71875</v>
      </c>
      <c r="BJ7" s="90">
        <f>C25</f>
        <v>0.72916666666666663</v>
      </c>
      <c r="BK7" s="90">
        <f>C26</f>
        <v>0.73958333333333326</v>
      </c>
      <c r="BL7" s="90">
        <f>C27</f>
        <v>0.74999999999999989</v>
      </c>
      <c r="BM7" s="90">
        <f>C28</f>
        <v>0.76041666666666652</v>
      </c>
      <c r="BN7" s="90">
        <f>C29</f>
        <v>0.77083333333333315</v>
      </c>
      <c r="BO7" s="90">
        <f>C30</f>
        <v>0.78124999999999978</v>
      </c>
      <c r="BP7" s="91">
        <f>C31</f>
        <v>0.79166666666666641</v>
      </c>
    </row>
    <row r="8" spans="1:68" s="1" customFormat="1" ht="18.95" customHeight="1" x14ac:dyDescent="0.2">
      <c r="A8" s="196" t="s">
        <v>38</v>
      </c>
      <c r="B8" s="42">
        <v>0.29166666666666669</v>
      </c>
      <c r="C8" s="43">
        <v>0.30208333333333331</v>
      </c>
      <c r="D8" s="44"/>
      <c r="E8" s="45">
        <v>140</v>
      </c>
      <c r="F8" s="45"/>
      <c r="G8" s="46">
        <v>35</v>
      </c>
      <c r="H8" s="44"/>
      <c r="I8" s="45">
        <v>21</v>
      </c>
      <c r="J8" s="45"/>
      <c r="K8" s="46">
        <v>7</v>
      </c>
      <c r="L8" s="44"/>
      <c r="M8" s="45">
        <v>24</v>
      </c>
      <c r="N8" s="45"/>
      <c r="O8" s="46">
        <v>6</v>
      </c>
      <c r="P8" s="44"/>
      <c r="Q8" s="45">
        <v>4</v>
      </c>
      <c r="R8" s="45"/>
      <c r="S8" s="46"/>
      <c r="T8" s="44"/>
      <c r="U8" s="45">
        <v>69</v>
      </c>
      <c r="V8" s="45"/>
      <c r="W8" s="46">
        <v>18</v>
      </c>
      <c r="X8" s="44"/>
      <c r="Y8" s="45">
        <v>3</v>
      </c>
      <c r="Z8" s="45"/>
      <c r="AA8" s="46"/>
      <c r="AB8" s="44"/>
      <c r="AC8" s="45">
        <v>6</v>
      </c>
      <c r="AD8" s="45"/>
      <c r="AE8" s="46">
        <v>1</v>
      </c>
      <c r="AF8" s="47">
        <f t="shared" ref="AF8:AF15" si="1">D8+H8+L8+T8+P8+X8+AB8</f>
        <v>0</v>
      </c>
      <c r="AG8" s="48">
        <f>E8+I8+M8+U8+Q8+Y8+AC8</f>
        <v>267</v>
      </c>
      <c r="AH8" s="48">
        <f t="shared" ref="AH8:AH15" si="2">F8+J8+N8+V8+R8+Z8+AD8</f>
        <v>0</v>
      </c>
      <c r="AI8" s="49">
        <f t="shared" ref="AI8:AI15" si="3">G8+K8+O8+W8+S8+AA8+AE8</f>
        <v>67</v>
      </c>
      <c r="AJ8" s="50">
        <f t="shared" ref="AJ8:AJ15" si="4">AF8+AG8+AH8+AI8</f>
        <v>334</v>
      </c>
      <c r="AL8" s="196" t="s">
        <v>38</v>
      </c>
      <c r="AM8" s="184" t="s">
        <v>62</v>
      </c>
      <c r="AN8" s="92" t="str">
        <f>D6</f>
        <v>OTOMOBİL</v>
      </c>
      <c r="AO8" s="98">
        <f>D8*4</f>
        <v>0</v>
      </c>
      <c r="AP8" s="99">
        <f>D9*4</f>
        <v>0</v>
      </c>
      <c r="AQ8" s="99">
        <f>D10*4</f>
        <v>0</v>
      </c>
      <c r="AR8" s="99">
        <f>D11*4</f>
        <v>0</v>
      </c>
      <c r="AS8" s="99">
        <f>D12*4</f>
        <v>0</v>
      </c>
      <c r="AT8" s="99">
        <f>D13*4</f>
        <v>0</v>
      </c>
      <c r="AU8" s="99">
        <f>D14*4</f>
        <v>0</v>
      </c>
      <c r="AV8" s="100">
        <f>D15*4</f>
        <v>0</v>
      </c>
      <c r="AX8" s="196" t="s">
        <v>39</v>
      </c>
      <c r="AY8" s="184" t="s">
        <v>62</v>
      </c>
      <c r="AZ8" s="92" t="str">
        <f>D6</f>
        <v>OTOMOBİL</v>
      </c>
      <c r="BA8" s="98">
        <f>D18*4</f>
        <v>0</v>
      </c>
      <c r="BB8" s="99">
        <f>D19*4</f>
        <v>0</v>
      </c>
      <c r="BC8" s="99">
        <f>D20*4</f>
        <v>0</v>
      </c>
      <c r="BD8" s="100">
        <f>D21*4</f>
        <v>0</v>
      </c>
      <c r="BF8" s="196" t="s">
        <v>40</v>
      </c>
      <c r="BG8" s="184" t="s">
        <v>62</v>
      </c>
      <c r="BH8" s="95" t="str">
        <f>D6</f>
        <v>OTOMOBİL</v>
      </c>
      <c r="BI8" s="107">
        <f>D24*4</f>
        <v>0</v>
      </c>
      <c r="BJ8" s="99">
        <f>D25*4</f>
        <v>0</v>
      </c>
      <c r="BK8" s="99">
        <f>D26*4</f>
        <v>0</v>
      </c>
      <c r="BL8" s="99">
        <f>D27*4</f>
        <v>0</v>
      </c>
      <c r="BM8" s="99">
        <f>D28*4</f>
        <v>0</v>
      </c>
      <c r="BN8" s="99">
        <f>D29*4</f>
        <v>0</v>
      </c>
      <c r="BO8" s="99">
        <f>D30*4</f>
        <v>0</v>
      </c>
      <c r="BP8" s="100">
        <f>D31*4</f>
        <v>0</v>
      </c>
    </row>
    <row r="9" spans="1:68" s="1" customFormat="1" ht="18.95" customHeight="1" x14ac:dyDescent="0.2">
      <c r="A9" s="197"/>
      <c r="B9" s="51">
        <v>0.30208333333333331</v>
      </c>
      <c r="C9" s="52">
        <v>0.3125</v>
      </c>
      <c r="D9" s="53"/>
      <c r="E9" s="3">
        <v>187</v>
      </c>
      <c r="F9" s="3"/>
      <c r="G9" s="54">
        <v>37</v>
      </c>
      <c r="H9" s="53"/>
      <c r="I9" s="3">
        <v>25</v>
      </c>
      <c r="J9" s="3"/>
      <c r="K9" s="54">
        <v>10</v>
      </c>
      <c r="L9" s="53"/>
      <c r="M9" s="3">
        <v>37</v>
      </c>
      <c r="N9" s="3"/>
      <c r="O9" s="54">
        <v>7</v>
      </c>
      <c r="P9" s="53"/>
      <c r="Q9" s="3">
        <v>4</v>
      </c>
      <c r="R9" s="3"/>
      <c r="S9" s="54"/>
      <c r="T9" s="53"/>
      <c r="U9" s="3">
        <v>45</v>
      </c>
      <c r="V9" s="3"/>
      <c r="W9" s="54">
        <v>12</v>
      </c>
      <c r="X9" s="53"/>
      <c r="Y9" s="3">
        <v>5</v>
      </c>
      <c r="Z9" s="3"/>
      <c r="AA9" s="54"/>
      <c r="AB9" s="53"/>
      <c r="AC9" s="3"/>
      <c r="AD9" s="3"/>
      <c r="AE9" s="54">
        <v>2</v>
      </c>
      <c r="AF9" s="55">
        <f t="shared" si="1"/>
        <v>0</v>
      </c>
      <c r="AG9" s="4">
        <f t="shared" ref="AG9:AG15" si="5">E9+I9+M9+U9+Q9+Y9+AC9</f>
        <v>303</v>
      </c>
      <c r="AH9" s="4">
        <f t="shared" si="2"/>
        <v>0</v>
      </c>
      <c r="AI9" s="56">
        <f t="shared" si="3"/>
        <v>68</v>
      </c>
      <c r="AJ9" s="57">
        <f t="shared" si="4"/>
        <v>371</v>
      </c>
      <c r="AL9" s="197"/>
      <c r="AM9" s="185"/>
      <c r="AN9" s="93" t="str">
        <f>H6</f>
        <v>KAMYONET</v>
      </c>
      <c r="AO9" s="101">
        <f>H8*4</f>
        <v>0</v>
      </c>
      <c r="AP9" s="102">
        <f>H9*4</f>
        <v>0</v>
      </c>
      <c r="AQ9" s="102">
        <f>H10*4</f>
        <v>0</v>
      </c>
      <c r="AR9" s="102">
        <f>H11*4</f>
        <v>0</v>
      </c>
      <c r="AS9" s="102">
        <f>H12*4</f>
        <v>0</v>
      </c>
      <c r="AT9" s="102">
        <f>H13*4</f>
        <v>0</v>
      </c>
      <c r="AU9" s="102">
        <f>H14*4</f>
        <v>0</v>
      </c>
      <c r="AV9" s="103">
        <f>H15*4</f>
        <v>0</v>
      </c>
      <c r="AX9" s="197"/>
      <c r="AY9" s="185"/>
      <c r="AZ9" s="93" t="str">
        <f>H6</f>
        <v>KAMYONET</v>
      </c>
      <c r="BA9" s="101">
        <f>H18*4</f>
        <v>0</v>
      </c>
      <c r="BB9" s="102">
        <f>H19*4</f>
        <v>0</v>
      </c>
      <c r="BC9" s="102">
        <f>H20*4</f>
        <v>0</v>
      </c>
      <c r="BD9" s="103">
        <f>H21*4</f>
        <v>0</v>
      </c>
      <c r="BF9" s="197"/>
      <c r="BG9" s="185"/>
      <c r="BH9" s="96" t="str">
        <f>H6</f>
        <v>KAMYONET</v>
      </c>
      <c r="BI9" s="108">
        <f>H24*4</f>
        <v>0</v>
      </c>
      <c r="BJ9" s="102">
        <f>H25*4</f>
        <v>0</v>
      </c>
      <c r="BK9" s="102">
        <f>H26*4</f>
        <v>0</v>
      </c>
      <c r="BL9" s="102">
        <f>H27*4</f>
        <v>0</v>
      </c>
      <c r="BM9" s="102">
        <f>H28*4</f>
        <v>0</v>
      </c>
      <c r="BN9" s="102">
        <f>H29*4</f>
        <v>0</v>
      </c>
      <c r="BO9" s="102">
        <f>H30*4</f>
        <v>0</v>
      </c>
      <c r="BP9" s="103">
        <f>H31*4</f>
        <v>0</v>
      </c>
    </row>
    <row r="10" spans="1:68" s="1" customFormat="1" ht="18.95" customHeight="1" x14ac:dyDescent="0.2">
      <c r="A10" s="197"/>
      <c r="B10" s="51">
        <v>0.3125</v>
      </c>
      <c r="C10" s="52">
        <v>0.32291666666666669</v>
      </c>
      <c r="D10" s="53"/>
      <c r="E10" s="3">
        <v>208</v>
      </c>
      <c r="F10" s="3"/>
      <c r="G10" s="54">
        <v>37</v>
      </c>
      <c r="H10" s="53"/>
      <c r="I10" s="3">
        <v>19</v>
      </c>
      <c r="J10" s="3"/>
      <c r="K10" s="54">
        <v>7</v>
      </c>
      <c r="L10" s="53"/>
      <c r="M10" s="3">
        <v>23</v>
      </c>
      <c r="N10" s="3"/>
      <c r="O10" s="54">
        <v>2</v>
      </c>
      <c r="P10" s="53"/>
      <c r="Q10" s="3">
        <v>5</v>
      </c>
      <c r="R10" s="3"/>
      <c r="S10" s="54"/>
      <c r="T10" s="53"/>
      <c r="U10" s="3">
        <v>23</v>
      </c>
      <c r="V10" s="3"/>
      <c r="W10" s="54">
        <v>12</v>
      </c>
      <c r="X10" s="53"/>
      <c r="Y10" s="3">
        <v>5</v>
      </c>
      <c r="Z10" s="3"/>
      <c r="AA10" s="54"/>
      <c r="AB10" s="53"/>
      <c r="AC10" s="3">
        <v>1</v>
      </c>
      <c r="AD10" s="3"/>
      <c r="AE10" s="54">
        <v>3</v>
      </c>
      <c r="AF10" s="55">
        <f t="shared" si="1"/>
        <v>0</v>
      </c>
      <c r="AG10" s="4">
        <f t="shared" si="5"/>
        <v>284</v>
      </c>
      <c r="AH10" s="4">
        <f t="shared" si="2"/>
        <v>0</v>
      </c>
      <c r="AI10" s="56">
        <f t="shared" si="3"/>
        <v>61</v>
      </c>
      <c r="AJ10" s="57">
        <f t="shared" si="4"/>
        <v>345</v>
      </c>
      <c r="AL10" s="197"/>
      <c r="AM10" s="185"/>
      <c r="AN10" s="93" t="str">
        <f>L6</f>
        <v>TAKSİ</v>
      </c>
      <c r="AO10" s="101">
        <f>L8*4</f>
        <v>0</v>
      </c>
      <c r="AP10" s="102">
        <f>L9*4</f>
        <v>0</v>
      </c>
      <c r="AQ10" s="102">
        <f>L10*4</f>
        <v>0</v>
      </c>
      <c r="AR10" s="102">
        <f>L11*4</f>
        <v>0</v>
      </c>
      <c r="AS10" s="102">
        <f>L12*4</f>
        <v>0</v>
      </c>
      <c r="AT10" s="102">
        <f>L13*4</f>
        <v>0</v>
      </c>
      <c r="AU10" s="102">
        <f>L14*4</f>
        <v>0</v>
      </c>
      <c r="AV10" s="103">
        <f>L15*4</f>
        <v>0</v>
      </c>
      <c r="AX10" s="197"/>
      <c r="AY10" s="185"/>
      <c r="AZ10" s="93" t="str">
        <f>L6</f>
        <v>TAKSİ</v>
      </c>
      <c r="BA10" s="101">
        <f>L18*4</f>
        <v>0</v>
      </c>
      <c r="BB10" s="102">
        <f>L19*4</f>
        <v>0</v>
      </c>
      <c r="BC10" s="102">
        <f>L20*4</f>
        <v>0</v>
      </c>
      <c r="BD10" s="103">
        <f>L21*4</f>
        <v>0</v>
      </c>
      <c r="BF10" s="197"/>
      <c r="BG10" s="185"/>
      <c r="BH10" s="96" t="str">
        <f>L6</f>
        <v>TAKSİ</v>
      </c>
      <c r="BI10" s="108">
        <f>L24*4</f>
        <v>0</v>
      </c>
      <c r="BJ10" s="102">
        <f>L25*4</f>
        <v>0</v>
      </c>
      <c r="BK10" s="102">
        <f>L26*4</f>
        <v>0</v>
      </c>
      <c r="BL10" s="102">
        <f>L27*4</f>
        <v>0</v>
      </c>
      <c r="BM10" s="102">
        <f>L28*4</f>
        <v>0</v>
      </c>
      <c r="BN10" s="102">
        <f>L29*4</f>
        <v>0</v>
      </c>
      <c r="BO10" s="102">
        <f>L30*4</f>
        <v>0</v>
      </c>
      <c r="BP10" s="103">
        <f>L31*4</f>
        <v>0</v>
      </c>
    </row>
    <row r="11" spans="1:68" s="1" customFormat="1" ht="18.95" customHeight="1" x14ac:dyDescent="0.2">
      <c r="A11" s="197"/>
      <c r="B11" s="51">
        <v>0.32291666666666669</v>
      </c>
      <c r="C11" s="52">
        <v>0.33333333333333331</v>
      </c>
      <c r="D11" s="53"/>
      <c r="E11" s="3">
        <v>226</v>
      </c>
      <c r="F11" s="3"/>
      <c r="G11" s="54">
        <v>38</v>
      </c>
      <c r="H11" s="53"/>
      <c r="I11" s="3">
        <v>22</v>
      </c>
      <c r="J11" s="3"/>
      <c r="K11" s="54">
        <v>11</v>
      </c>
      <c r="L11" s="53"/>
      <c r="M11" s="3">
        <v>15</v>
      </c>
      <c r="N11" s="3"/>
      <c r="O11" s="54">
        <v>3</v>
      </c>
      <c r="P11" s="53"/>
      <c r="Q11" s="3">
        <v>4</v>
      </c>
      <c r="R11" s="3"/>
      <c r="S11" s="54"/>
      <c r="T11" s="53"/>
      <c r="U11" s="3">
        <v>25</v>
      </c>
      <c r="V11" s="3"/>
      <c r="W11" s="54">
        <v>10</v>
      </c>
      <c r="X11" s="53"/>
      <c r="Y11" s="3">
        <v>3</v>
      </c>
      <c r="Z11" s="3"/>
      <c r="AA11" s="54"/>
      <c r="AB11" s="53"/>
      <c r="AC11" s="3"/>
      <c r="AD11" s="3"/>
      <c r="AE11" s="54"/>
      <c r="AF11" s="55">
        <f t="shared" si="1"/>
        <v>0</v>
      </c>
      <c r="AG11" s="4">
        <f t="shared" si="5"/>
        <v>295</v>
      </c>
      <c r="AH11" s="4">
        <f t="shared" si="2"/>
        <v>0</v>
      </c>
      <c r="AI11" s="56">
        <f t="shared" si="3"/>
        <v>62</v>
      </c>
      <c r="AJ11" s="57">
        <f t="shared" si="4"/>
        <v>357</v>
      </c>
      <c r="AL11" s="197"/>
      <c r="AM11" s="185"/>
      <c r="AN11" s="93" t="str">
        <f>P6</f>
        <v>T.MİNİBÜS</v>
      </c>
      <c r="AO11" s="101">
        <f>P8*4</f>
        <v>0</v>
      </c>
      <c r="AP11" s="102">
        <f>P9*4</f>
        <v>0</v>
      </c>
      <c r="AQ11" s="102">
        <f>P10*4</f>
        <v>0</v>
      </c>
      <c r="AR11" s="102">
        <f>P11*4</f>
        <v>0</v>
      </c>
      <c r="AS11" s="102">
        <f>P12*4</f>
        <v>0</v>
      </c>
      <c r="AT11" s="102">
        <f>P13*4</f>
        <v>0</v>
      </c>
      <c r="AU11" s="102">
        <f>P14*4</f>
        <v>0</v>
      </c>
      <c r="AV11" s="103">
        <f>P15*4</f>
        <v>0</v>
      </c>
      <c r="AX11" s="197"/>
      <c r="AY11" s="185"/>
      <c r="AZ11" s="93" t="str">
        <f>P6</f>
        <v>T.MİNİBÜS</v>
      </c>
      <c r="BA11" s="101">
        <f>P18*4</f>
        <v>0</v>
      </c>
      <c r="BB11" s="102">
        <f>P19*4</f>
        <v>0</v>
      </c>
      <c r="BC11" s="102">
        <f>P20*4</f>
        <v>0</v>
      </c>
      <c r="BD11" s="103">
        <f>P21*4</f>
        <v>0</v>
      </c>
      <c r="BF11" s="197"/>
      <c r="BG11" s="185"/>
      <c r="BH11" s="96" t="str">
        <f>P6</f>
        <v>T.MİNİBÜS</v>
      </c>
      <c r="BI11" s="108">
        <f>P24*4</f>
        <v>0</v>
      </c>
      <c r="BJ11" s="102">
        <f>P25*4</f>
        <v>0</v>
      </c>
      <c r="BK11" s="102">
        <f>P26*4</f>
        <v>0</v>
      </c>
      <c r="BL11" s="102">
        <f>P27*4</f>
        <v>0</v>
      </c>
      <c r="BM11" s="102">
        <f>P28*4</f>
        <v>0</v>
      </c>
      <c r="BN11" s="102">
        <f>P29*4</f>
        <v>0</v>
      </c>
      <c r="BO11" s="102">
        <f>P30*4</f>
        <v>0</v>
      </c>
      <c r="BP11" s="103">
        <f>P31*4</f>
        <v>0</v>
      </c>
    </row>
    <row r="12" spans="1:68" s="1" customFormat="1" ht="18.95" customHeight="1" x14ac:dyDescent="0.2">
      <c r="A12" s="197"/>
      <c r="B12" s="51">
        <v>0.33333333333333331</v>
      </c>
      <c r="C12" s="52">
        <v>0.34375</v>
      </c>
      <c r="D12" s="53"/>
      <c r="E12" s="3">
        <v>233</v>
      </c>
      <c r="F12" s="3"/>
      <c r="G12" s="54">
        <v>52</v>
      </c>
      <c r="H12" s="53"/>
      <c r="I12" s="3">
        <v>20</v>
      </c>
      <c r="J12" s="3"/>
      <c r="K12" s="54">
        <v>10</v>
      </c>
      <c r="L12" s="53"/>
      <c r="M12" s="3">
        <v>16</v>
      </c>
      <c r="N12" s="3"/>
      <c r="O12" s="54">
        <v>5</v>
      </c>
      <c r="P12" s="53"/>
      <c r="Q12" s="3">
        <v>3</v>
      </c>
      <c r="R12" s="3"/>
      <c r="S12" s="54"/>
      <c r="T12" s="53"/>
      <c r="U12" s="3">
        <v>25</v>
      </c>
      <c r="V12" s="3"/>
      <c r="W12" s="54">
        <v>6</v>
      </c>
      <c r="X12" s="53"/>
      <c r="Y12" s="3">
        <v>6</v>
      </c>
      <c r="Z12" s="3"/>
      <c r="AA12" s="54"/>
      <c r="AB12" s="53"/>
      <c r="AC12" s="3">
        <v>1</v>
      </c>
      <c r="AD12" s="3"/>
      <c r="AE12" s="54">
        <v>1</v>
      </c>
      <c r="AF12" s="55">
        <f t="shared" si="1"/>
        <v>0</v>
      </c>
      <c r="AG12" s="4">
        <f t="shared" si="5"/>
        <v>304</v>
      </c>
      <c r="AH12" s="4">
        <f t="shared" si="2"/>
        <v>0</v>
      </c>
      <c r="AI12" s="56">
        <f t="shared" si="3"/>
        <v>74</v>
      </c>
      <c r="AJ12" s="57">
        <f t="shared" si="4"/>
        <v>378</v>
      </c>
      <c r="AL12" s="197"/>
      <c r="AM12" s="185"/>
      <c r="AN12" s="93" t="str">
        <f>T6</f>
        <v>SERVİS MİN.</v>
      </c>
      <c r="AO12" s="101">
        <f>T8*4</f>
        <v>0</v>
      </c>
      <c r="AP12" s="102">
        <f>T9*4</f>
        <v>0</v>
      </c>
      <c r="AQ12" s="102">
        <f>T10*4</f>
        <v>0</v>
      </c>
      <c r="AR12" s="102">
        <f>T11*4</f>
        <v>0</v>
      </c>
      <c r="AS12" s="102">
        <f>T12*4</f>
        <v>0</v>
      </c>
      <c r="AT12" s="102">
        <f>T13*4</f>
        <v>0</v>
      </c>
      <c r="AU12" s="102">
        <f>T14*4</f>
        <v>0</v>
      </c>
      <c r="AV12" s="103">
        <f>T15*4</f>
        <v>0</v>
      </c>
      <c r="AX12" s="197"/>
      <c r="AY12" s="185"/>
      <c r="AZ12" s="93" t="str">
        <f>T6</f>
        <v>SERVİS MİN.</v>
      </c>
      <c r="BA12" s="101">
        <f>T18*4</f>
        <v>0</v>
      </c>
      <c r="BB12" s="102">
        <f>T19*4</f>
        <v>0</v>
      </c>
      <c r="BC12" s="102">
        <f>T20*4</f>
        <v>0</v>
      </c>
      <c r="BD12" s="103">
        <f>T21*4</f>
        <v>0</v>
      </c>
      <c r="BF12" s="197"/>
      <c r="BG12" s="185"/>
      <c r="BH12" s="96" t="str">
        <f>T6</f>
        <v>SERVİS MİN.</v>
      </c>
      <c r="BI12" s="108">
        <f>T24*4</f>
        <v>0</v>
      </c>
      <c r="BJ12" s="102">
        <f>T25*4</f>
        <v>0</v>
      </c>
      <c r="BK12" s="102">
        <f>T26*4</f>
        <v>0</v>
      </c>
      <c r="BL12" s="102">
        <f>T27*4</f>
        <v>0</v>
      </c>
      <c r="BM12" s="102">
        <f>T28*4</f>
        <v>0</v>
      </c>
      <c r="BN12" s="102">
        <f>T29*4</f>
        <v>0</v>
      </c>
      <c r="BO12" s="102">
        <f>T30*4</f>
        <v>0</v>
      </c>
      <c r="BP12" s="103">
        <f>T31*4</f>
        <v>0</v>
      </c>
    </row>
    <row r="13" spans="1:68" s="1" customFormat="1" ht="18.95" customHeight="1" x14ac:dyDescent="0.2">
      <c r="A13" s="197"/>
      <c r="B13" s="51">
        <v>0.34375</v>
      </c>
      <c r="C13" s="52">
        <v>0.35416666666666669</v>
      </c>
      <c r="D13" s="53"/>
      <c r="E13" s="3">
        <v>218</v>
      </c>
      <c r="F13" s="3"/>
      <c r="G13" s="54">
        <v>52</v>
      </c>
      <c r="H13" s="53"/>
      <c r="I13" s="3">
        <v>24</v>
      </c>
      <c r="J13" s="3"/>
      <c r="K13" s="54">
        <v>17</v>
      </c>
      <c r="L13" s="53"/>
      <c r="M13" s="3">
        <v>18</v>
      </c>
      <c r="N13" s="3"/>
      <c r="O13" s="54">
        <v>5</v>
      </c>
      <c r="P13" s="53"/>
      <c r="Q13" s="3">
        <v>5</v>
      </c>
      <c r="R13" s="3"/>
      <c r="S13" s="54"/>
      <c r="T13" s="53"/>
      <c r="U13" s="3">
        <v>17</v>
      </c>
      <c r="V13" s="3"/>
      <c r="W13" s="54">
        <v>7</v>
      </c>
      <c r="X13" s="53"/>
      <c r="Y13" s="3">
        <v>3</v>
      </c>
      <c r="Z13" s="3"/>
      <c r="AA13" s="54"/>
      <c r="AB13" s="53"/>
      <c r="AC13" s="3">
        <v>2</v>
      </c>
      <c r="AD13" s="3"/>
      <c r="AE13" s="54">
        <v>1</v>
      </c>
      <c r="AF13" s="55">
        <f t="shared" si="1"/>
        <v>0</v>
      </c>
      <c r="AG13" s="4">
        <f t="shared" si="5"/>
        <v>287</v>
      </c>
      <c r="AH13" s="4">
        <f t="shared" si="2"/>
        <v>0</v>
      </c>
      <c r="AI13" s="56">
        <f t="shared" si="3"/>
        <v>82</v>
      </c>
      <c r="AJ13" s="57">
        <f t="shared" si="4"/>
        <v>369</v>
      </c>
      <c r="AL13" s="197"/>
      <c r="AM13" s="185"/>
      <c r="AN13" s="93" t="str">
        <f>X6</f>
        <v>İETT+HALK</v>
      </c>
      <c r="AO13" s="101">
        <f>X8*4</f>
        <v>0</v>
      </c>
      <c r="AP13" s="102">
        <f>X9*4</f>
        <v>0</v>
      </c>
      <c r="AQ13" s="102">
        <f>X10*4</f>
        <v>0</v>
      </c>
      <c r="AR13" s="102">
        <f>X11*4</f>
        <v>0</v>
      </c>
      <c r="AS13" s="102">
        <f>X12*4</f>
        <v>0</v>
      </c>
      <c r="AT13" s="102">
        <f>X13*4</f>
        <v>0</v>
      </c>
      <c r="AU13" s="102">
        <f>X14*4</f>
        <v>0</v>
      </c>
      <c r="AV13" s="103">
        <f>X15*4</f>
        <v>0</v>
      </c>
      <c r="AX13" s="197"/>
      <c r="AY13" s="185"/>
      <c r="AZ13" s="93" t="str">
        <f>X6</f>
        <v>İETT+HALK</v>
      </c>
      <c r="BA13" s="101">
        <f>X18*4</f>
        <v>0</v>
      </c>
      <c r="BB13" s="102">
        <f>X19*4</f>
        <v>0</v>
      </c>
      <c r="BC13" s="102">
        <f>X20*4</f>
        <v>0</v>
      </c>
      <c r="BD13" s="103">
        <f>X21*4</f>
        <v>0</v>
      </c>
      <c r="BF13" s="197"/>
      <c r="BG13" s="185"/>
      <c r="BH13" s="96" t="str">
        <f>X6</f>
        <v>İETT+HALK</v>
      </c>
      <c r="BI13" s="108">
        <f>X24*4</f>
        <v>0</v>
      </c>
      <c r="BJ13" s="102">
        <f>X25*4</f>
        <v>0</v>
      </c>
      <c r="BK13" s="102">
        <f>X26*4</f>
        <v>0</v>
      </c>
      <c r="BL13" s="102">
        <f>X27*4</f>
        <v>0</v>
      </c>
      <c r="BM13" s="102">
        <f>X28*4</f>
        <v>0</v>
      </c>
      <c r="BN13" s="102">
        <f>X29*4</f>
        <v>0</v>
      </c>
      <c r="BO13" s="102">
        <f>X30*4</f>
        <v>0</v>
      </c>
      <c r="BP13" s="103">
        <f>X31*4</f>
        <v>0</v>
      </c>
    </row>
    <row r="14" spans="1:68" s="1" customFormat="1" ht="18.95" customHeight="1" thickBot="1" x14ac:dyDescent="0.25">
      <c r="A14" s="197"/>
      <c r="B14" s="51">
        <v>0.35416666666666669</v>
      </c>
      <c r="C14" s="52">
        <v>0.36458333333333331</v>
      </c>
      <c r="D14" s="53"/>
      <c r="E14" s="3">
        <v>256</v>
      </c>
      <c r="F14" s="3"/>
      <c r="G14" s="54">
        <v>55</v>
      </c>
      <c r="H14" s="53"/>
      <c r="I14" s="3">
        <v>25</v>
      </c>
      <c r="J14" s="3"/>
      <c r="K14" s="54">
        <v>9</v>
      </c>
      <c r="L14" s="53"/>
      <c r="M14" s="3">
        <v>11</v>
      </c>
      <c r="N14" s="3"/>
      <c r="O14" s="54">
        <v>5</v>
      </c>
      <c r="P14" s="53"/>
      <c r="Q14" s="3">
        <v>3</v>
      </c>
      <c r="R14" s="3"/>
      <c r="S14" s="54"/>
      <c r="T14" s="53"/>
      <c r="U14" s="3">
        <v>16</v>
      </c>
      <c r="V14" s="3"/>
      <c r="W14" s="54">
        <v>7</v>
      </c>
      <c r="X14" s="53"/>
      <c r="Y14" s="3">
        <v>6</v>
      </c>
      <c r="Z14" s="3"/>
      <c r="AA14" s="54"/>
      <c r="AB14" s="53"/>
      <c r="AC14" s="3">
        <v>3</v>
      </c>
      <c r="AD14" s="3"/>
      <c r="AE14" s="54">
        <v>4</v>
      </c>
      <c r="AF14" s="55">
        <f t="shared" si="1"/>
        <v>0</v>
      </c>
      <c r="AG14" s="4">
        <f t="shared" si="5"/>
        <v>320</v>
      </c>
      <c r="AH14" s="4">
        <f t="shared" si="2"/>
        <v>0</v>
      </c>
      <c r="AI14" s="56">
        <f t="shared" si="3"/>
        <v>80</v>
      </c>
      <c r="AJ14" s="57">
        <f t="shared" si="4"/>
        <v>400</v>
      </c>
      <c r="AL14" s="198"/>
      <c r="AM14" s="186"/>
      <c r="AN14" s="94" t="str">
        <f>AB6</f>
        <v>AĞIR TAŞIT</v>
      </c>
      <c r="AO14" s="104">
        <f>AB8*4</f>
        <v>0</v>
      </c>
      <c r="AP14" s="105">
        <f>AB9*4</f>
        <v>0</v>
      </c>
      <c r="AQ14" s="105">
        <f>AB10*4</f>
        <v>0</v>
      </c>
      <c r="AR14" s="105">
        <f>AB11*4</f>
        <v>0</v>
      </c>
      <c r="AS14" s="105">
        <f>AB12*4</f>
        <v>0</v>
      </c>
      <c r="AT14" s="105">
        <f>AB13*4</f>
        <v>0</v>
      </c>
      <c r="AU14" s="105">
        <f>AB14*4</f>
        <v>0</v>
      </c>
      <c r="AV14" s="106">
        <f>AB15*4</f>
        <v>0</v>
      </c>
      <c r="AX14" s="198"/>
      <c r="AY14" s="186"/>
      <c r="AZ14" s="94" t="str">
        <f>AB6</f>
        <v>AĞIR TAŞIT</v>
      </c>
      <c r="BA14" s="104">
        <f>AB18*4</f>
        <v>0</v>
      </c>
      <c r="BB14" s="105">
        <f>AB19*4</f>
        <v>0</v>
      </c>
      <c r="BC14" s="105">
        <f>AB20*4</f>
        <v>0</v>
      </c>
      <c r="BD14" s="106">
        <f>AB21*4</f>
        <v>0</v>
      </c>
      <c r="BF14" s="198"/>
      <c r="BG14" s="186"/>
      <c r="BH14" s="97" t="str">
        <f>AB6</f>
        <v>AĞIR TAŞIT</v>
      </c>
      <c r="BI14" s="109">
        <f>AB24*4</f>
        <v>0</v>
      </c>
      <c r="BJ14" s="105">
        <f>AB25*4</f>
        <v>0</v>
      </c>
      <c r="BK14" s="105">
        <f>AB26*4</f>
        <v>0</v>
      </c>
      <c r="BL14" s="105">
        <f>AB27*4</f>
        <v>0</v>
      </c>
      <c r="BM14" s="105">
        <f>AB28*4</f>
        <v>0</v>
      </c>
      <c r="BN14" s="105">
        <f>AB29*4</f>
        <v>0</v>
      </c>
      <c r="BO14" s="105">
        <f>AB30*4</f>
        <v>0</v>
      </c>
      <c r="BP14" s="106">
        <f>AB31*4</f>
        <v>0</v>
      </c>
    </row>
    <row r="15" spans="1:68" s="1" customFormat="1" ht="18.95" customHeight="1" thickBot="1" x14ac:dyDescent="0.25">
      <c r="A15" s="198"/>
      <c r="B15" s="58">
        <v>0.36458333333333331</v>
      </c>
      <c r="C15" s="59">
        <v>0.375</v>
      </c>
      <c r="D15" s="60"/>
      <c r="E15" s="61">
        <v>193</v>
      </c>
      <c r="F15" s="61"/>
      <c r="G15" s="62">
        <v>54</v>
      </c>
      <c r="H15" s="60"/>
      <c r="I15" s="61">
        <v>25</v>
      </c>
      <c r="J15" s="61"/>
      <c r="K15" s="62">
        <v>12</v>
      </c>
      <c r="L15" s="60"/>
      <c r="M15" s="61">
        <v>19</v>
      </c>
      <c r="N15" s="61"/>
      <c r="O15" s="62">
        <v>10</v>
      </c>
      <c r="P15" s="60"/>
      <c r="Q15" s="61">
        <v>5</v>
      </c>
      <c r="R15" s="61"/>
      <c r="S15" s="62"/>
      <c r="T15" s="60"/>
      <c r="U15" s="61">
        <v>7</v>
      </c>
      <c r="V15" s="61"/>
      <c r="W15" s="62">
        <v>8</v>
      </c>
      <c r="X15" s="60"/>
      <c r="Y15" s="61">
        <v>6</v>
      </c>
      <c r="Z15" s="61"/>
      <c r="AA15" s="62"/>
      <c r="AB15" s="60"/>
      <c r="AC15" s="61">
        <v>6</v>
      </c>
      <c r="AD15" s="61"/>
      <c r="AE15" s="62"/>
      <c r="AF15" s="55">
        <f t="shared" si="1"/>
        <v>0</v>
      </c>
      <c r="AG15" s="4">
        <f t="shared" si="5"/>
        <v>261</v>
      </c>
      <c r="AH15" s="4">
        <f t="shared" si="2"/>
        <v>0</v>
      </c>
      <c r="AI15" s="56">
        <f t="shared" si="3"/>
        <v>84</v>
      </c>
      <c r="AJ15" s="66">
        <f t="shared" si="4"/>
        <v>345</v>
      </c>
    </row>
    <row r="16" spans="1:68" s="1" customFormat="1" ht="18.95" customHeight="1" thickBot="1" x14ac:dyDescent="0.25">
      <c r="B16" s="194" t="s">
        <v>1</v>
      </c>
      <c r="C16" s="195"/>
      <c r="D16" s="67">
        <f t="shared" ref="D16:AI16" si="6">SUM(D8:D15)</f>
        <v>0</v>
      </c>
      <c r="E16" s="68">
        <f t="shared" si="6"/>
        <v>1661</v>
      </c>
      <c r="F16" s="68">
        <f t="shared" si="6"/>
        <v>0</v>
      </c>
      <c r="G16" s="69">
        <f t="shared" si="6"/>
        <v>360</v>
      </c>
      <c r="H16" s="67">
        <f t="shared" si="6"/>
        <v>0</v>
      </c>
      <c r="I16" s="68">
        <f t="shared" si="6"/>
        <v>181</v>
      </c>
      <c r="J16" s="68">
        <f t="shared" si="6"/>
        <v>0</v>
      </c>
      <c r="K16" s="69">
        <f t="shared" si="6"/>
        <v>83</v>
      </c>
      <c r="L16" s="67">
        <f t="shared" si="6"/>
        <v>0</v>
      </c>
      <c r="M16" s="68">
        <f t="shared" si="6"/>
        <v>163</v>
      </c>
      <c r="N16" s="68">
        <f t="shared" si="6"/>
        <v>0</v>
      </c>
      <c r="O16" s="69">
        <f t="shared" si="6"/>
        <v>43</v>
      </c>
      <c r="P16" s="67">
        <f t="shared" si="6"/>
        <v>0</v>
      </c>
      <c r="Q16" s="68">
        <f t="shared" si="6"/>
        <v>33</v>
      </c>
      <c r="R16" s="68">
        <f t="shared" si="6"/>
        <v>0</v>
      </c>
      <c r="S16" s="69">
        <f t="shared" si="6"/>
        <v>0</v>
      </c>
      <c r="T16" s="67">
        <f t="shared" si="6"/>
        <v>0</v>
      </c>
      <c r="U16" s="68">
        <f t="shared" si="6"/>
        <v>227</v>
      </c>
      <c r="V16" s="68">
        <f t="shared" si="6"/>
        <v>0</v>
      </c>
      <c r="W16" s="69">
        <f t="shared" si="6"/>
        <v>80</v>
      </c>
      <c r="X16" s="67">
        <f t="shared" si="6"/>
        <v>0</v>
      </c>
      <c r="Y16" s="68">
        <f t="shared" si="6"/>
        <v>37</v>
      </c>
      <c r="Z16" s="68">
        <f t="shared" si="6"/>
        <v>0</v>
      </c>
      <c r="AA16" s="69">
        <f t="shared" si="6"/>
        <v>0</v>
      </c>
      <c r="AB16" s="67">
        <f t="shared" si="6"/>
        <v>0</v>
      </c>
      <c r="AC16" s="68">
        <f t="shared" si="6"/>
        <v>19</v>
      </c>
      <c r="AD16" s="68">
        <f t="shared" si="6"/>
        <v>0</v>
      </c>
      <c r="AE16" s="69">
        <f t="shared" si="6"/>
        <v>12</v>
      </c>
      <c r="AF16" s="67">
        <f t="shared" si="6"/>
        <v>0</v>
      </c>
      <c r="AG16" s="68">
        <f t="shared" si="6"/>
        <v>2321</v>
      </c>
      <c r="AH16" s="68">
        <f t="shared" si="6"/>
        <v>0</v>
      </c>
      <c r="AI16" s="68">
        <f t="shared" si="6"/>
        <v>578</v>
      </c>
      <c r="AJ16" s="156">
        <f>SUM(AF16:AI16)</f>
        <v>2899</v>
      </c>
      <c r="AL16" s="196" t="s">
        <v>38</v>
      </c>
      <c r="AM16" s="184" t="s">
        <v>64</v>
      </c>
      <c r="AN16" s="92" t="str">
        <f t="shared" ref="AN16:AN22" si="7">AN8</f>
        <v>OTOMOBİL</v>
      </c>
      <c r="AO16" s="98">
        <f>E8*4</f>
        <v>560</v>
      </c>
      <c r="AP16" s="99">
        <f>E9*4</f>
        <v>748</v>
      </c>
      <c r="AQ16" s="99">
        <f>E10*4</f>
        <v>832</v>
      </c>
      <c r="AR16" s="99">
        <f>E11*4</f>
        <v>904</v>
      </c>
      <c r="AS16" s="99">
        <f>E12*4</f>
        <v>932</v>
      </c>
      <c r="AT16" s="99">
        <f>E13*4</f>
        <v>872</v>
      </c>
      <c r="AU16" s="99">
        <f>E14*4</f>
        <v>1024</v>
      </c>
      <c r="AV16" s="100">
        <f>E15*4</f>
        <v>772</v>
      </c>
      <c r="AX16" s="196" t="s">
        <v>39</v>
      </c>
      <c r="AY16" s="184" t="s">
        <v>64</v>
      </c>
      <c r="AZ16" s="92" t="str">
        <f t="shared" ref="AZ16:AZ22" si="8">AZ8</f>
        <v>OTOMOBİL</v>
      </c>
      <c r="BA16" s="98">
        <f>E18*4</f>
        <v>0</v>
      </c>
      <c r="BB16" s="99">
        <f>E19*4</f>
        <v>0</v>
      </c>
      <c r="BC16" s="99">
        <f>E20*4</f>
        <v>0</v>
      </c>
      <c r="BD16" s="100">
        <f>E21*4</f>
        <v>0</v>
      </c>
      <c r="BF16" s="196" t="s">
        <v>40</v>
      </c>
      <c r="BG16" s="184" t="s">
        <v>64</v>
      </c>
      <c r="BH16" s="95" t="str">
        <f t="shared" ref="BH16:BH22" si="9">BH8</f>
        <v>OTOMOBİL</v>
      </c>
      <c r="BI16" s="107">
        <f>E24*4</f>
        <v>564</v>
      </c>
      <c r="BJ16" s="99">
        <f>E25*4</f>
        <v>592</v>
      </c>
      <c r="BK16" s="99">
        <f>E26*4</f>
        <v>672</v>
      </c>
      <c r="BL16" s="99">
        <f>E27*4</f>
        <v>580</v>
      </c>
      <c r="BM16" s="99">
        <f>E28*4</f>
        <v>636</v>
      </c>
      <c r="BN16" s="99">
        <f>E29*4</f>
        <v>628</v>
      </c>
      <c r="BO16" s="99">
        <f>E30*4</f>
        <v>640</v>
      </c>
      <c r="BP16" s="100">
        <f>E31*4</f>
        <v>548</v>
      </c>
    </row>
    <row r="17" spans="1:68" s="1" customFormat="1" ht="18.95" customHeight="1" thickBo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L17" s="197"/>
      <c r="AM17" s="185"/>
      <c r="AN17" s="93" t="str">
        <f t="shared" si="7"/>
        <v>KAMYONET</v>
      </c>
      <c r="AO17" s="101">
        <f>I8*4</f>
        <v>84</v>
      </c>
      <c r="AP17" s="102">
        <f>I9*4</f>
        <v>100</v>
      </c>
      <c r="AQ17" s="102">
        <f>I10*4</f>
        <v>76</v>
      </c>
      <c r="AR17" s="102">
        <f>I11*4</f>
        <v>88</v>
      </c>
      <c r="AS17" s="102">
        <f>I12*4</f>
        <v>80</v>
      </c>
      <c r="AT17" s="102">
        <f>I13*4</f>
        <v>96</v>
      </c>
      <c r="AU17" s="102">
        <f>I14*4</f>
        <v>100</v>
      </c>
      <c r="AV17" s="103">
        <f>I15*4</f>
        <v>100</v>
      </c>
      <c r="AX17" s="197"/>
      <c r="AY17" s="185"/>
      <c r="AZ17" s="93" t="str">
        <f t="shared" si="8"/>
        <v>KAMYONET</v>
      </c>
      <c r="BA17" s="101">
        <f>I18*4</f>
        <v>0</v>
      </c>
      <c r="BB17" s="102">
        <f>I19*4</f>
        <v>0</v>
      </c>
      <c r="BC17" s="102">
        <f>I20*4</f>
        <v>0</v>
      </c>
      <c r="BD17" s="103">
        <f>I21*4</f>
        <v>0</v>
      </c>
      <c r="BF17" s="197"/>
      <c r="BG17" s="185"/>
      <c r="BH17" s="96" t="str">
        <f t="shared" si="9"/>
        <v>KAMYONET</v>
      </c>
      <c r="BI17" s="108">
        <f>I24*4</f>
        <v>64</v>
      </c>
      <c r="BJ17" s="102">
        <f>I25*4</f>
        <v>156</v>
      </c>
      <c r="BK17" s="102">
        <f>I26*4</f>
        <v>116</v>
      </c>
      <c r="BL17" s="102">
        <f>I27*4</f>
        <v>124</v>
      </c>
      <c r="BM17" s="102">
        <f>I28*4</f>
        <v>96</v>
      </c>
      <c r="BN17" s="102">
        <f>I29*4</f>
        <v>108</v>
      </c>
      <c r="BO17" s="102">
        <f>I30*4</f>
        <v>100</v>
      </c>
      <c r="BP17" s="103">
        <f>I31*4</f>
        <v>116</v>
      </c>
    </row>
    <row r="18" spans="1:68" s="1" customFormat="1" ht="18.95" customHeight="1" x14ac:dyDescent="0.2">
      <c r="A18" s="196" t="s">
        <v>39</v>
      </c>
      <c r="B18" s="42">
        <v>0.5</v>
      </c>
      <c r="C18" s="43">
        <v>0.51041666666666663</v>
      </c>
      <c r="D18" s="44"/>
      <c r="E18" s="45"/>
      <c r="F18" s="45"/>
      <c r="G18" s="46"/>
      <c r="H18" s="44"/>
      <c r="I18" s="45"/>
      <c r="J18" s="45"/>
      <c r="K18" s="46"/>
      <c r="L18" s="44"/>
      <c r="M18" s="45"/>
      <c r="N18" s="45"/>
      <c r="O18" s="46"/>
      <c r="P18" s="44"/>
      <c r="Q18" s="45"/>
      <c r="R18" s="45"/>
      <c r="S18" s="46"/>
      <c r="T18" s="44"/>
      <c r="U18" s="45"/>
      <c r="V18" s="45"/>
      <c r="W18" s="46"/>
      <c r="X18" s="44"/>
      <c r="Y18" s="45"/>
      <c r="Z18" s="45"/>
      <c r="AA18" s="46"/>
      <c r="AB18" s="44"/>
      <c r="AC18" s="45"/>
      <c r="AD18" s="45"/>
      <c r="AE18" s="46"/>
      <c r="AF18" s="47">
        <f t="shared" ref="AF18:AI21" si="10">D18+H18+L18+T18+P18+X18+AB18</f>
        <v>0</v>
      </c>
      <c r="AG18" s="48">
        <f t="shared" si="10"/>
        <v>0</v>
      </c>
      <c r="AH18" s="48">
        <f t="shared" si="10"/>
        <v>0</v>
      </c>
      <c r="AI18" s="49">
        <f t="shared" si="10"/>
        <v>0</v>
      </c>
      <c r="AJ18" s="50">
        <f>AF18+AG18+AH18+AI18</f>
        <v>0</v>
      </c>
      <c r="AL18" s="197"/>
      <c r="AM18" s="185"/>
      <c r="AN18" s="93" t="str">
        <f t="shared" si="7"/>
        <v>TAKSİ</v>
      </c>
      <c r="AO18" s="101">
        <f>M8*4</f>
        <v>96</v>
      </c>
      <c r="AP18" s="102">
        <f>M9*4</f>
        <v>148</v>
      </c>
      <c r="AQ18" s="102">
        <f>M10*4</f>
        <v>92</v>
      </c>
      <c r="AR18" s="102">
        <f>M11*4</f>
        <v>60</v>
      </c>
      <c r="AS18" s="102">
        <f>M12*4</f>
        <v>64</v>
      </c>
      <c r="AT18" s="102">
        <f>M13*4</f>
        <v>72</v>
      </c>
      <c r="AU18" s="102">
        <f>M14*4</f>
        <v>44</v>
      </c>
      <c r="AV18" s="103">
        <f>M15*4</f>
        <v>76</v>
      </c>
      <c r="AX18" s="197"/>
      <c r="AY18" s="185"/>
      <c r="AZ18" s="93" t="str">
        <f t="shared" si="8"/>
        <v>TAKSİ</v>
      </c>
      <c r="BA18" s="101">
        <f>M18*4</f>
        <v>0</v>
      </c>
      <c r="BB18" s="102">
        <f>M19*4</f>
        <v>0</v>
      </c>
      <c r="BC18" s="102">
        <f>M20*4</f>
        <v>0</v>
      </c>
      <c r="BD18" s="103">
        <f>M21*4</f>
        <v>0</v>
      </c>
      <c r="BF18" s="197"/>
      <c r="BG18" s="185"/>
      <c r="BH18" s="96" t="str">
        <f t="shared" si="9"/>
        <v>TAKSİ</v>
      </c>
      <c r="BI18" s="108">
        <f>M24*4</f>
        <v>64</v>
      </c>
      <c r="BJ18" s="102">
        <f>M25*4</f>
        <v>52</v>
      </c>
      <c r="BK18" s="102">
        <f>M26*4</f>
        <v>76</v>
      </c>
      <c r="BL18" s="102">
        <f>M27*4</f>
        <v>40</v>
      </c>
      <c r="BM18" s="102">
        <f>M28*4</f>
        <v>64</v>
      </c>
      <c r="BN18" s="102">
        <f>M29*4</f>
        <v>52</v>
      </c>
      <c r="BO18" s="102">
        <f>M30*4</f>
        <v>52</v>
      </c>
      <c r="BP18" s="103">
        <f>M31*4</f>
        <v>68</v>
      </c>
    </row>
    <row r="19" spans="1:68" s="1" customFormat="1" ht="18.95" customHeight="1" x14ac:dyDescent="0.2">
      <c r="A19" s="197"/>
      <c r="B19" s="51">
        <v>0.51041666666666663</v>
      </c>
      <c r="C19" s="52">
        <v>0.52083333333333337</v>
      </c>
      <c r="D19" s="53"/>
      <c r="E19" s="3"/>
      <c r="F19" s="3"/>
      <c r="G19" s="54"/>
      <c r="H19" s="53"/>
      <c r="I19" s="3"/>
      <c r="J19" s="3"/>
      <c r="K19" s="54"/>
      <c r="L19" s="53"/>
      <c r="M19" s="3"/>
      <c r="N19" s="3"/>
      <c r="O19" s="54"/>
      <c r="P19" s="53"/>
      <c r="Q19" s="3"/>
      <c r="R19" s="3"/>
      <c r="S19" s="54"/>
      <c r="T19" s="53"/>
      <c r="U19" s="3"/>
      <c r="V19" s="3"/>
      <c r="W19" s="54"/>
      <c r="X19" s="53"/>
      <c r="Y19" s="3"/>
      <c r="Z19" s="3"/>
      <c r="AA19" s="54"/>
      <c r="AB19" s="53"/>
      <c r="AC19" s="3"/>
      <c r="AD19" s="3"/>
      <c r="AE19" s="54"/>
      <c r="AF19" s="55">
        <f t="shared" si="10"/>
        <v>0</v>
      </c>
      <c r="AG19" s="4">
        <f t="shared" si="10"/>
        <v>0</v>
      </c>
      <c r="AH19" s="4">
        <f t="shared" si="10"/>
        <v>0</v>
      </c>
      <c r="AI19" s="56">
        <f t="shared" si="10"/>
        <v>0</v>
      </c>
      <c r="AJ19" s="57">
        <f>AF19+AG19+AH19+AI19</f>
        <v>0</v>
      </c>
      <c r="AL19" s="197"/>
      <c r="AM19" s="185"/>
      <c r="AN19" s="93" t="str">
        <f t="shared" si="7"/>
        <v>T.MİNİBÜS</v>
      </c>
      <c r="AO19" s="101">
        <f>Q8*4</f>
        <v>16</v>
      </c>
      <c r="AP19" s="102">
        <f>Q9*4</f>
        <v>16</v>
      </c>
      <c r="AQ19" s="102">
        <f>Q10*4</f>
        <v>20</v>
      </c>
      <c r="AR19" s="102">
        <f>Q11*4</f>
        <v>16</v>
      </c>
      <c r="AS19" s="102">
        <f>Q12*4</f>
        <v>12</v>
      </c>
      <c r="AT19" s="102">
        <f>Q13*4</f>
        <v>20</v>
      </c>
      <c r="AU19" s="102">
        <f>Q14*4</f>
        <v>12</v>
      </c>
      <c r="AV19" s="103">
        <f>Q15*4</f>
        <v>20</v>
      </c>
      <c r="AX19" s="197"/>
      <c r="AY19" s="185"/>
      <c r="AZ19" s="93" t="str">
        <f t="shared" si="8"/>
        <v>T.MİNİBÜS</v>
      </c>
      <c r="BA19" s="101">
        <f>Q18*4</f>
        <v>0</v>
      </c>
      <c r="BB19" s="102">
        <f>Q19*4</f>
        <v>0</v>
      </c>
      <c r="BC19" s="102">
        <f>Q20*4</f>
        <v>0</v>
      </c>
      <c r="BD19" s="103">
        <f>Q21*4</f>
        <v>0</v>
      </c>
      <c r="BF19" s="197"/>
      <c r="BG19" s="185"/>
      <c r="BH19" s="96" t="str">
        <f t="shared" si="9"/>
        <v>T.MİNİBÜS</v>
      </c>
      <c r="BI19" s="108">
        <f>Q24*4</f>
        <v>20</v>
      </c>
      <c r="BJ19" s="102">
        <f>Q25*4</f>
        <v>24</v>
      </c>
      <c r="BK19" s="102">
        <f>Q26*4</f>
        <v>16</v>
      </c>
      <c r="BL19" s="102">
        <f>Q27*4</f>
        <v>12</v>
      </c>
      <c r="BM19" s="102">
        <f>Q28*4</f>
        <v>12</v>
      </c>
      <c r="BN19" s="102">
        <f>Q29*4</f>
        <v>12</v>
      </c>
      <c r="BO19" s="102">
        <f>Q30*4</f>
        <v>16</v>
      </c>
      <c r="BP19" s="103">
        <f>Q31*4</f>
        <v>24</v>
      </c>
    </row>
    <row r="20" spans="1:68" s="6" customFormat="1" ht="18.95" customHeight="1" x14ac:dyDescent="0.2">
      <c r="A20" s="197"/>
      <c r="B20" s="51">
        <v>0.52083333333333337</v>
      </c>
      <c r="C20" s="52">
        <v>0.53125</v>
      </c>
      <c r="D20" s="53"/>
      <c r="E20" s="3"/>
      <c r="F20" s="3"/>
      <c r="G20" s="54"/>
      <c r="H20" s="53"/>
      <c r="I20" s="3"/>
      <c r="J20" s="3"/>
      <c r="K20" s="54"/>
      <c r="L20" s="53"/>
      <c r="M20" s="3"/>
      <c r="N20" s="3"/>
      <c r="O20" s="54"/>
      <c r="P20" s="53"/>
      <c r="Q20" s="3"/>
      <c r="R20" s="3"/>
      <c r="S20" s="54"/>
      <c r="T20" s="53"/>
      <c r="U20" s="3"/>
      <c r="V20" s="3"/>
      <c r="W20" s="54"/>
      <c r="X20" s="53"/>
      <c r="Y20" s="3"/>
      <c r="Z20" s="3"/>
      <c r="AA20" s="54"/>
      <c r="AB20" s="53"/>
      <c r="AC20" s="3"/>
      <c r="AD20" s="3"/>
      <c r="AE20" s="54"/>
      <c r="AF20" s="55">
        <f t="shared" si="10"/>
        <v>0</v>
      </c>
      <c r="AG20" s="4">
        <f t="shared" si="10"/>
        <v>0</v>
      </c>
      <c r="AH20" s="4">
        <f t="shared" si="10"/>
        <v>0</v>
      </c>
      <c r="AI20" s="56">
        <f t="shared" si="10"/>
        <v>0</v>
      </c>
      <c r="AJ20" s="57">
        <f>AF20+AG20+AH20+AI20</f>
        <v>0</v>
      </c>
      <c r="AL20" s="197"/>
      <c r="AM20" s="185"/>
      <c r="AN20" s="93" t="str">
        <f t="shared" si="7"/>
        <v>SERVİS MİN.</v>
      </c>
      <c r="AO20" s="101">
        <f>U8*4</f>
        <v>276</v>
      </c>
      <c r="AP20" s="102">
        <f>U9*4</f>
        <v>180</v>
      </c>
      <c r="AQ20" s="102">
        <f>U10*4</f>
        <v>92</v>
      </c>
      <c r="AR20" s="102">
        <f>U11*4</f>
        <v>100</v>
      </c>
      <c r="AS20" s="102">
        <f>U12*4</f>
        <v>100</v>
      </c>
      <c r="AT20" s="102">
        <f>U13*4</f>
        <v>68</v>
      </c>
      <c r="AU20" s="102">
        <f>U14*4</f>
        <v>64</v>
      </c>
      <c r="AV20" s="103">
        <f>U15*4</f>
        <v>28</v>
      </c>
      <c r="AW20" s="1"/>
      <c r="AX20" s="197"/>
      <c r="AY20" s="185"/>
      <c r="AZ20" s="93" t="str">
        <f t="shared" si="8"/>
        <v>SERVİS MİN.</v>
      </c>
      <c r="BA20" s="101">
        <f>U18*4</f>
        <v>0</v>
      </c>
      <c r="BB20" s="102">
        <f>U19*4</f>
        <v>0</v>
      </c>
      <c r="BC20" s="102">
        <f>U20*4</f>
        <v>0</v>
      </c>
      <c r="BD20" s="103">
        <f>U21*4</f>
        <v>0</v>
      </c>
      <c r="BE20" s="1"/>
      <c r="BF20" s="197"/>
      <c r="BG20" s="185"/>
      <c r="BH20" s="96" t="str">
        <f t="shared" si="9"/>
        <v>SERVİS MİN.</v>
      </c>
      <c r="BI20" s="108">
        <f>U24*4</f>
        <v>64</v>
      </c>
      <c r="BJ20" s="102">
        <f>U25*4</f>
        <v>44</v>
      </c>
      <c r="BK20" s="102">
        <f>U26*4</f>
        <v>52</v>
      </c>
      <c r="BL20" s="102">
        <f>U27*4</f>
        <v>64</v>
      </c>
      <c r="BM20" s="102">
        <f>U28*4</f>
        <v>64</v>
      </c>
      <c r="BN20" s="102">
        <f>U29*4</f>
        <v>44</v>
      </c>
      <c r="BO20" s="102">
        <f>U30*4</f>
        <v>72</v>
      </c>
      <c r="BP20" s="103">
        <f>U31*4</f>
        <v>52</v>
      </c>
    </row>
    <row r="21" spans="1:68" ht="18.95" customHeight="1" thickBot="1" x14ac:dyDescent="0.25">
      <c r="A21" s="198"/>
      <c r="B21" s="58">
        <v>0.53125</v>
      </c>
      <c r="C21" s="59">
        <v>0.54166666666666663</v>
      </c>
      <c r="D21" s="60"/>
      <c r="E21" s="61"/>
      <c r="F21" s="61"/>
      <c r="G21" s="62"/>
      <c r="H21" s="60"/>
      <c r="I21" s="61"/>
      <c r="J21" s="61"/>
      <c r="K21" s="62"/>
      <c r="L21" s="60"/>
      <c r="M21" s="61"/>
      <c r="N21" s="61"/>
      <c r="O21" s="62"/>
      <c r="P21" s="60"/>
      <c r="Q21" s="61"/>
      <c r="R21" s="61"/>
      <c r="S21" s="62"/>
      <c r="T21" s="60"/>
      <c r="U21" s="61"/>
      <c r="V21" s="61"/>
      <c r="W21" s="62"/>
      <c r="X21" s="60"/>
      <c r="Y21" s="61"/>
      <c r="Z21" s="61"/>
      <c r="AA21" s="62"/>
      <c r="AB21" s="60"/>
      <c r="AC21" s="61"/>
      <c r="AD21" s="61"/>
      <c r="AE21" s="62"/>
      <c r="AF21" s="55">
        <f t="shared" si="10"/>
        <v>0</v>
      </c>
      <c r="AG21" s="4">
        <f t="shared" si="10"/>
        <v>0</v>
      </c>
      <c r="AH21" s="4">
        <f t="shared" si="10"/>
        <v>0</v>
      </c>
      <c r="AI21" s="56">
        <f t="shared" si="10"/>
        <v>0</v>
      </c>
      <c r="AJ21" s="66">
        <f>AF21+AG21+AH21+AI21</f>
        <v>0</v>
      </c>
      <c r="AL21" s="197"/>
      <c r="AM21" s="185"/>
      <c r="AN21" s="93" t="str">
        <f t="shared" si="7"/>
        <v>İETT+HALK</v>
      </c>
      <c r="AO21" s="101">
        <f>Y8*4</f>
        <v>12</v>
      </c>
      <c r="AP21" s="102">
        <f>Y9*4</f>
        <v>20</v>
      </c>
      <c r="AQ21" s="102">
        <f>Y10*4</f>
        <v>20</v>
      </c>
      <c r="AR21" s="102">
        <f>Y11*4</f>
        <v>12</v>
      </c>
      <c r="AS21" s="102">
        <f>Y12*4</f>
        <v>24</v>
      </c>
      <c r="AT21" s="102">
        <f>Y13*4</f>
        <v>12</v>
      </c>
      <c r="AU21" s="102">
        <f>Y14*4</f>
        <v>24</v>
      </c>
      <c r="AV21" s="103">
        <f>Y15*4</f>
        <v>24</v>
      </c>
      <c r="AW21" s="1"/>
      <c r="AX21" s="197"/>
      <c r="AY21" s="185"/>
      <c r="AZ21" s="93" t="str">
        <f t="shared" si="8"/>
        <v>İETT+HALK</v>
      </c>
      <c r="BA21" s="101">
        <f>Y18*4</f>
        <v>0</v>
      </c>
      <c r="BB21" s="102">
        <f>Y19*4</f>
        <v>0</v>
      </c>
      <c r="BC21" s="102">
        <f>Y20*4</f>
        <v>0</v>
      </c>
      <c r="BD21" s="103">
        <f>Y21*4</f>
        <v>0</v>
      </c>
      <c r="BE21" s="1"/>
      <c r="BF21" s="197"/>
      <c r="BG21" s="185"/>
      <c r="BH21" s="96" t="str">
        <f t="shared" si="9"/>
        <v>İETT+HALK</v>
      </c>
      <c r="BI21" s="108">
        <f>Y24*4</f>
        <v>4</v>
      </c>
      <c r="BJ21" s="102">
        <f>Y25*4</f>
        <v>24</v>
      </c>
      <c r="BK21" s="102">
        <f>Y26*4</f>
        <v>8</v>
      </c>
      <c r="BL21" s="102">
        <f>Y27*4</f>
        <v>16</v>
      </c>
      <c r="BM21" s="102">
        <f>Y28*4</f>
        <v>16</v>
      </c>
      <c r="BN21" s="102">
        <f>Y29*4</f>
        <v>12</v>
      </c>
      <c r="BO21" s="102">
        <f>Y30*4</f>
        <v>12</v>
      </c>
      <c r="BP21" s="103">
        <f>Y31*4</f>
        <v>4</v>
      </c>
    </row>
    <row r="22" spans="1:68" ht="18.95" customHeight="1" thickBot="1" x14ac:dyDescent="0.25">
      <c r="A22" s="1"/>
      <c r="B22" s="202" t="s">
        <v>1</v>
      </c>
      <c r="C22" s="203"/>
      <c r="D22" s="67">
        <f t="shared" ref="D22:AI22" si="11">SUM(D18:D21)</f>
        <v>0</v>
      </c>
      <c r="E22" s="68">
        <f t="shared" si="11"/>
        <v>0</v>
      </c>
      <c r="F22" s="68">
        <f t="shared" si="11"/>
        <v>0</v>
      </c>
      <c r="G22" s="69">
        <f t="shared" si="11"/>
        <v>0</v>
      </c>
      <c r="H22" s="67">
        <f t="shared" si="11"/>
        <v>0</v>
      </c>
      <c r="I22" s="68">
        <f t="shared" si="11"/>
        <v>0</v>
      </c>
      <c r="J22" s="68">
        <f t="shared" si="11"/>
        <v>0</v>
      </c>
      <c r="K22" s="69">
        <f t="shared" si="11"/>
        <v>0</v>
      </c>
      <c r="L22" s="67">
        <f t="shared" si="11"/>
        <v>0</v>
      </c>
      <c r="M22" s="68">
        <f t="shared" si="11"/>
        <v>0</v>
      </c>
      <c r="N22" s="68">
        <f t="shared" si="11"/>
        <v>0</v>
      </c>
      <c r="O22" s="69">
        <f t="shared" si="11"/>
        <v>0</v>
      </c>
      <c r="P22" s="67">
        <f t="shared" si="11"/>
        <v>0</v>
      </c>
      <c r="Q22" s="68">
        <f t="shared" si="11"/>
        <v>0</v>
      </c>
      <c r="R22" s="68">
        <f t="shared" si="11"/>
        <v>0</v>
      </c>
      <c r="S22" s="69">
        <f t="shared" si="11"/>
        <v>0</v>
      </c>
      <c r="T22" s="67">
        <f t="shared" si="11"/>
        <v>0</v>
      </c>
      <c r="U22" s="68">
        <f t="shared" si="11"/>
        <v>0</v>
      </c>
      <c r="V22" s="68">
        <f t="shared" si="11"/>
        <v>0</v>
      </c>
      <c r="W22" s="69">
        <f t="shared" si="11"/>
        <v>0</v>
      </c>
      <c r="X22" s="67">
        <f t="shared" si="11"/>
        <v>0</v>
      </c>
      <c r="Y22" s="68">
        <f t="shared" si="11"/>
        <v>0</v>
      </c>
      <c r="Z22" s="68">
        <f t="shared" si="11"/>
        <v>0</v>
      </c>
      <c r="AA22" s="69">
        <f t="shared" si="11"/>
        <v>0</v>
      </c>
      <c r="AB22" s="67">
        <f t="shared" si="11"/>
        <v>0</v>
      </c>
      <c r="AC22" s="68">
        <f t="shared" si="11"/>
        <v>0</v>
      </c>
      <c r="AD22" s="68">
        <f t="shared" si="11"/>
        <v>0</v>
      </c>
      <c r="AE22" s="69">
        <f t="shared" si="11"/>
        <v>0</v>
      </c>
      <c r="AF22" s="68">
        <f t="shared" si="11"/>
        <v>0</v>
      </c>
      <c r="AG22" s="68">
        <f t="shared" si="11"/>
        <v>0</v>
      </c>
      <c r="AH22" s="68">
        <f t="shared" si="11"/>
        <v>0</v>
      </c>
      <c r="AI22" s="68">
        <f t="shared" si="11"/>
        <v>0</v>
      </c>
      <c r="AJ22" s="156">
        <f>SUM(AF22:AI22)</f>
        <v>0</v>
      </c>
      <c r="AL22" s="198"/>
      <c r="AM22" s="186"/>
      <c r="AN22" s="94" t="str">
        <f t="shared" si="7"/>
        <v>AĞIR TAŞIT</v>
      </c>
      <c r="AO22" s="104">
        <f>AC8*4</f>
        <v>24</v>
      </c>
      <c r="AP22" s="105">
        <f>AC9*4</f>
        <v>0</v>
      </c>
      <c r="AQ22" s="105">
        <f>AC10*4</f>
        <v>4</v>
      </c>
      <c r="AR22" s="105">
        <f>AC11*4</f>
        <v>0</v>
      </c>
      <c r="AS22" s="105">
        <f>AC12*4</f>
        <v>4</v>
      </c>
      <c r="AT22" s="105">
        <f>AC13*4</f>
        <v>8</v>
      </c>
      <c r="AU22" s="105">
        <f>AC14*4</f>
        <v>12</v>
      </c>
      <c r="AV22" s="106">
        <f>AC15*4</f>
        <v>24</v>
      </c>
      <c r="AW22" s="1"/>
      <c r="AX22" s="198"/>
      <c r="AY22" s="186"/>
      <c r="AZ22" s="94" t="str">
        <f t="shared" si="8"/>
        <v>AĞIR TAŞIT</v>
      </c>
      <c r="BA22" s="104">
        <f>AC18*4</f>
        <v>0</v>
      </c>
      <c r="BB22" s="105">
        <f>AC19*4</f>
        <v>0</v>
      </c>
      <c r="BC22" s="105">
        <f>AC20*4</f>
        <v>0</v>
      </c>
      <c r="BD22" s="106">
        <f>AC21*4</f>
        <v>0</v>
      </c>
      <c r="BE22" s="1"/>
      <c r="BF22" s="198"/>
      <c r="BG22" s="186"/>
      <c r="BH22" s="97" t="str">
        <f t="shared" si="9"/>
        <v>AĞIR TAŞIT</v>
      </c>
      <c r="BI22" s="109">
        <f>AC24*4</f>
        <v>28</v>
      </c>
      <c r="BJ22" s="105">
        <f>AC25*4</f>
        <v>28</v>
      </c>
      <c r="BK22" s="105">
        <f>AC26*4</f>
        <v>20</v>
      </c>
      <c r="BL22" s="105">
        <f>AC27*4</f>
        <v>12</v>
      </c>
      <c r="BM22" s="105">
        <f>AC28*4</f>
        <v>4</v>
      </c>
      <c r="BN22" s="105">
        <f>AC29*4</f>
        <v>0</v>
      </c>
      <c r="BO22" s="105">
        <f>AC30*4</f>
        <v>4</v>
      </c>
      <c r="BP22" s="106">
        <f>AC31*4</f>
        <v>4</v>
      </c>
    </row>
    <row r="23" spans="1:68" ht="18.95" customHeight="1" thickBot="1" x14ac:dyDescent="0.25"/>
    <row r="24" spans="1:68" ht="18.95" customHeight="1" x14ac:dyDescent="0.2">
      <c r="A24" s="196" t="s">
        <v>40</v>
      </c>
      <c r="B24" s="42">
        <v>0.70833333333333337</v>
      </c>
      <c r="C24" s="43">
        <v>0.71875</v>
      </c>
      <c r="D24" s="44"/>
      <c r="E24" s="45">
        <v>141</v>
      </c>
      <c r="F24" s="45"/>
      <c r="G24" s="46">
        <v>138</v>
      </c>
      <c r="H24" s="44"/>
      <c r="I24" s="45">
        <v>16</v>
      </c>
      <c r="J24" s="45"/>
      <c r="K24" s="46">
        <v>35</v>
      </c>
      <c r="L24" s="44"/>
      <c r="M24" s="45">
        <v>16</v>
      </c>
      <c r="N24" s="45"/>
      <c r="O24" s="46">
        <v>6</v>
      </c>
      <c r="P24" s="44"/>
      <c r="Q24" s="45">
        <v>5</v>
      </c>
      <c r="R24" s="45"/>
      <c r="S24" s="46">
        <v>1</v>
      </c>
      <c r="T24" s="44"/>
      <c r="U24" s="45">
        <v>16</v>
      </c>
      <c r="V24" s="45"/>
      <c r="W24" s="46">
        <v>9</v>
      </c>
      <c r="X24" s="44"/>
      <c r="Y24" s="45">
        <v>1</v>
      </c>
      <c r="Z24" s="45"/>
      <c r="AA24" s="46"/>
      <c r="AB24" s="44"/>
      <c r="AC24" s="45">
        <v>7</v>
      </c>
      <c r="AD24" s="45"/>
      <c r="AE24" s="46">
        <v>7</v>
      </c>
      <c r="AF24" s="47">
        <f t="shared" ref="AF24:AI25" si="12">D24+H24+L24+T24+P24+X24+AB24</f>
        <v>0</v>
      </c>
      <c r="AG24" s="48">
        <f>E24+I24+M24+U24+Q24+Y24+AC24</f>
        <v>202</v>
      </c>
      <c r="AH24" s="48">
        <f t="shared" si="12"/>
        <v>0</v>
      </c>
      <c r="AI24" s="49">
        <f t="shared" si="12"/>
        <v>196</v>
      </c>
      <c r="AJ24" s="50">
        <f t="shared" ref="AJ24:AJ31" si="13">AF24+AG24+AH24+AI24</f>
        <v>398</v>
      </c>
      <c r="AL24" s="196" t="s">
        <v>38</v>
      </c>
      <c r="AM24" s="184" t="s">
        <v>63</v>
      </c>
      <c r="AN24" s="92" t="str">
        <f t="shared" ref="AN24:AN30" si="14">AN8</f>
        <v>OTOMOBİL</v>
      </c>
      <c r="AO24" s="98">
        <f>F8*4</f>
        <v>0</v>
      </c>
      <c r="AP24" s="99">
        <f>F9*4</f>
        <v>0</v>
      </c>
      <c r="AQ24" s="99">
        <f>F10*4</f>
        <v>0</v>
      </c>
      <c r="AR24" s="99">
        <f>F11*4</f>
        <v>0</v>
      </c>
      <c r="AS24" s="99">
        <f>F12*4</f>
        <v>0</v>
      </c>
      <c r="AT24" s="99">
        <f>F13*4</f>
        <v>0</v>
      </c>
      <c r="AU24" s="99">
        <f>F14*4</f>
        <v>0</v>
      </c>
      <c r="AV24" s="100">
        <f>F15*4</f>
        <v>0</v>
      </c>
      <c r="AW24" s="1"/>
      <c r="AX24" s="196" t="s">
        <v>39</v>
      </c>
      <c r="AY24" s="184" t="s">
        <v>63</v>
      </c>
      <c r="AZ24" s="92" t="str">
        <f t="shared" ref="AZ24:AZ30" si="15">AZ8</f>
        <v>OTOMOBİL</v>
      </c>
      <c r="BA24" s="98">
        <f>F18*4</f>
        <v>0</v>
      </c>
      <c r="BB24" s="99">
        <f>F19*4</f>
        <v>0</v>
      </c>
      <c r="BC24" s="99">
        <f>F20*4</f>
        <v>0</v>
      </c>
      <c r="BD24" s="100">
        <f>F21*4</f>
        <v>0</v>
      </c>
      <c r="BE24" s="1"/>
      <c r="BF24" s="196" t="s">
        <v>40</v>
      </c>
      <c r="BG24" s="184" t="s">
        <v>63</v>
      </c>
      <c r="BH24" s="95" t="str">
        <f t="shared" ref="BH24:BH30" si="16">BH8</f>
        <v>OTOMOBİL</v>
      </c>
      <c r="BI24" s="107">
        <f>F24*4</f>
        <v>0</v>
      </c>
      <c r="BJ24" s="99">
        <f>F25*4</f>
        <v>0</v>
      </c>
      <c r="BK24" s="99">
        <f>F26*4</f>
        <v>0</v>
      </c>
      <c r="BL24" s="99">
        <f>F27*4</f>
        <v>0</v>
      </c>
      <c r="BM24" s="99">
        <f>F28*4</f>
        <v>0</v>
      </c>
      <c r="BN24" s="99">
        <f>F29*4</f>
        <v>0</v>
      </c>
      <c r="BO24" s="99">
        <f>F30*4</f>
        <v>0</v>
      </c>
      <c r="BP24" s="100">
        <f>F31*4</f>
        <v>0</v>
      </c>
    </row>
    <row r="25" spans="1:68" ht="18.95" customHeight="1" x14ac:dyDescent="0.2">
      <c r="A25" s="197"/>
      <c r="B25" s="51">
        <f>B24+'1'!$AZ$2</f>
        <v>0.71875</v>
      </c>
      <c r="C25" s="52">
        <f>C24+'1'!$AZ$2</f>
        <v>0.72916666666666663</v>
      </c>
      <c r="D25" s="53"/>
      <c r="E25" s="3">
        <v>148</v>
      </c>
      <c r="F25" s="3"/>
      <c r="G25" s="54">
        <v>134</v>
      </c>
      <c r="H25" s="53"/>
      <c r="I25" s="3">
        <v>39</v>
      </c>
      <c r="J25" s="3"/>
      <c r="K25" s="54">
        <v>32</v>
      </c>
      <c r="L25" s="53"/>
      <c r="M25" s="3">
        <v>13</v>
      </c>
      <c r="N25" s="3"/>
      <c r="O25" s="54">
        <v>1</v>
      </c>
      <c r="P25" s="53"/>
      <c r="Q25" s="3">
        <v>6</v>
      </c>
      <c r="R25" s="3"/>
      <c r="S25" s="54"/>
      <c r="T25" s="53"/>
      <c r="U25" s="3">
        <v>11</v>
      </c>
      <c r="V25" s="3"/>
      <c r="W25" s="54">
        <v>9</v>
      </c>
      <c r="X25" s="53"/>
      <c r="Y25" s="3">
        <v>6</v>
      </c>
      <c r="Z25" s="3"/>
      <c r="AA25" s="54"/>
      <c r="AB25" s="53"/>
      <c r="AC25" s="3">
        <v>7</v>
      </c>
      <c r="AD25" s="3"/>
      <c r="AE25" s="54">
        <v>3</v>
      </c>
      <c r="AF25" s="55">
        <f t="shared" si="12"/>
        <v>0</v>
      </c>
      <c r="AG25" s="4">
        <f t="shared" si="12"/>
        <v>230</v>
      </c>
      <c r="AH25" s="4">
        <f t="shared" si="12"/>
        <v>0</v>
      </c>
      <c r="AI25" s="56">
        <f t="shared" si="12"/>
        <v>179</v>
      </c>
      <c r="AJ25" s="57">
        <f t="shared" si="13"/>
        <v>409</v>
      </c>
      <c r="AL25" s="197"/>
      <c r="AM25" s="185"/>
      <c r="AN25" s="93" t="str">
        <f t="shared" si="14"/>
        <v>KAMYONET</v>
      </c>
      <c r="AO25" s="101">
        <f>J8*4</f>
        <v>0</v>
      </c>
      <c r="AP25" s="102">
        <f>J9*4</f>
        <v>0</v>
      </c>
      <c r="AQ25" s="102">
        <f>J10*4</f>
        <v>0</v>
      </c>
      <c r="AR25" s="102">
        <f>J11*4</f>
        <v>0</v>
      </c>
      <c r="AS25" s="102">
        <f>J12*4</f>
        <v>0</v>
      </c>
      <c r="AT25" s="102">
        <f>J13*4</f>
        <v>0</v>
      </c>
      <c r="AU25" s="102">
        <f>J14*4</f>
        <v>0</v>
      </c>
      <c r="AV25" s="103">
        <f>J15*4</f>
        <v>0</v>
      </c>
      <c r="AW25" s="1"/>
      <c r="AX25" s="197"/>
      <c r="AY25" s="185"/>
      <c r="AZ25" s="93" t="str">
        <f t="shared" si="15"/>
        <v>KAMYONET</v>
      </c>
      <c r="BA25" s="101">
        <f>J18*4</f>
        <v>0</v>
      </c>
      <c r="BB25" s="102">
        <f>J19*4</f>
        <v>0</v>
      </c>
      <c r="BC25" s="102">
        <f>J20*4</f>
        <v>0</v>
      </c>
      <c r="BD25" s="103">
        <f>J21*4</f>
        <v>0</v>
      </c>
      <c r="BE25" s="1"/>
      <c r="BF25" s="197"/>
      <c r="BG25" s="185"/>
      <c r="BH25" s="96" t="str">
        <f t="shared" si="16"/>
        <v>KAMYONET</v>
      </c>
      <c r="BI25" s="108">
        <f>J24*4</f>
        <v>0</v>
      </c>
      <c r="BJ25" s="102">
        <f>J25*4</f>
        <v>0</v>
      </c>
      <c r="BK25" s="102">
        <f>J26*4</f>
        <v>0</v>
      </c>
      <c r="BL25" s="102">
        <f>J27*4</f>
        <v>0</v>
      </c>
      <c r="BM25" s="102">
        <f>J28*4</f>
        <v>0</v>
      </c>
      <c r="BN25" s="102">
        <f>J29*4</f>
        <v>0</v>
      </c>
      <c r="BO25" s="102">
        <f>J30*4</f>
        <v>0</v>
      </c>
      <c r="BP25" s="103">
        <f>J31*4</f>
        <v>0</v>
      </c>
    </row>
    <row r="26" spans="1:68" ht="18.95" customHeight="1" x14ac:dyDescent="0.2">
      <c r="A26" s="197"/>
      <c r="B26" s="51">
        <f>B25+'1'!$AZ$2</f>
        <v>0.72916666666666663</v>
      </c>
      <c r="C26" s="52">
        <f>C25+'1'!$AZ$2</f>
        <v>0.73958333333333326</v>
      </c>
      <c r="D26" s="53"/>
      <c r="E26" s="3">
        <v>168</v>
      </c>
      <c r="F26" s="3"/>
      <c r="G26" s="54">
        <v>115</v>
      </c>
      <c r="H26" s="53"/>
      <c r="I26" s="3">
        <v>29</v>
      </c>
      <c r="J26" s="3"/>
      <c r="K26" s="54">
        <v>28</v>
      </c>
      <c r="L26" s="53"/>
      <c r="M26" s="3">
        <v>19</v>
      </c>
      <c r="N26" s="3"/>
      <c r="O26" s="54">
        <v>9</v>
      </c>
      <c r="P26" s="53"/>
      <c r="Q26" s="3">
        <v>4</v>
      </c>
      <c r="R26" s="3"/>
      <c r="S26" s="54"/>
      <c r="T26" s="53"/>
      <c r="U26" s="3">
        <v>13</v>
      </c>
      <c r="V26" s="3"/>
      <c r="W26" s="54">
        <v>17</v>
      </c>
      <c r="X26" s="53"/>
      <c r="Y26" s="3">
        <v>2</v>
      </c>
      <c r="Z26" s="3"/>
      <c r="AA26" s="54"/>
      <c r="AB26" s="53"/>
      <c r="AC26" s="3">
        <v>5</v>
      </c>
      <c r="AD26" s="3"/>
      <c r="AE26" s="54">
        <v>5</v>
      </c>
      <c r="AF26" s="55">
        <f t="shared" ref="AF26:AF31" si="17">D26+H26+L26+T26+P26+X26+AB26</f>
        <v>0</v>
      </c>
      <c r="AG26" s="4">
        <f t="shared" ref="AG26:AG31" si="18">E26+I26+M26+U26+Q26+Y26+AC26</f>
        <v>240</v>
      </c>
      <c r="AH26" s="4">
        <f t="shared" ref="AH26:AH31" si="19">F26+J26+N26+V26+R26+Z26+AD26</f>
        <v>0</v>
      </c>
      <c r="AI26" s="56">
        <f t="shared" ref="AI26:AI31" si="20">G26+K26+O26+W26+S26+AA26+AE26</f>
        <v>174</v>
      </c>
      <c r="AJ26" s="57">
        <f t="shared" si="13"/>
        <v>414</v>
      </c>
      <c r="AL26" s="197"/>
      <c r="AM26" s="185"/>
      <c r="AN26" s="93" t="str">
        <f t="shared" si="14"/>
        <v>TAKSİ</v>
      </c>
      <c r="AO26" s="101">
        <f>N8*4</f>
        <v>0</v>
      </c>
      <c r="AP26" s="102">
        <f>N9*4</f>
        <v>0</v>
      </c>
      <c r="AQ26" s="102">
        <f>N10*4</f>
        <v>0</v>
      </c>
      <c r="AR26" s="102">
        <f>N11*4</f>
        <v>0</v>
      </c>
      <c r="AS26" s="102">
        <f>N12*4</f>
        <v>0</v>
      </c>
      <c r="AT26" s="102">
        <f>N13*4</f>
        <v>0</v>
      </c>
      <c r="AU26" s="102">
        <f>N14*4</f>
        <v>0</v>
      </c>
      <c r="AV26" s="103">
        <f>N15*4</f>
        <v>0</v>
      </c>
      <c r="AW26" s="1"/>
      <c r="AX26" s="197"/>
      <c r="AY26" s="185"/>
      <c r="AZ26" s="93" t="str">
        <f t="shared" si="15"/>
        <v>TAKSİ</v>
      </c>
      <c r="BA26" s="101">
        <f>N18*4</f>
        <v>0</v>
      </c>
      <c r="BB26" s="102">
        <f>N19*4</f>
        <v>0</v>
      </c>
      <c r="BC26" s="102">
        <f>N20*4</f>
        <v>0</v>
      </c>
      <c r="BD26" s="103">
        <f>N21*4</f>
        <v>0</v>
      </c>
      <c r="BE26" s="1"/>
      <c r="BF26" s="197"/>
      <c r="BG26" s="185"/>
      <c r="BH26" s="96" t="str">
        <f t="shared" si="16"/>
        <v>TAKSİ</v>
      </c>
      <c r="BI26" s="108">
        <f>N24*4</f>
        <v>0</v>
      </c>
      <c r="BJ26" s="102">
        <f>N25*4</f>
        <v>0</v>
      </c>
      <c r="BK26" s="102">
        <f>N26*4</f>
        <v>0</v>
      </c>
      <c r="BL26" s="102">
        <f>N27*4</f>
        <v>0</v>
      </c>
      <c r="BM26" s="102">
        <f>N28*4</f>
        <v>0</v>
      </c>
      <c r="BN26" s="102">
        <f>N29*4</f>
        <v>0</v>
      </c>
      <c r="BO26" s="102">
        <f>N30*4</f>
        <v>0</v>
      </c>
      <c r="BP26" s="103">
        <f>N31*4</f>
        <v>0</v>
      </c>
    </row>
    <row r="27" spans="1:68" ht="18.95" customHeight="1" x14ac:dyDescent="0.2">
      <c r="A27" s="197"/>
      <c r="B27" s="51">
        <f>B26+'1'!$AZ$2</f>
        <v>0.73958333333333326</v>
      </c>
      <c r="C27" s="52">
        <f>C26+'1'!$AZ$2</f>
        <v>0.74999999999999989</v>
      </c>
      <c r="D27" s="53"/>
      <c r="E27" s="3">
        <v>145</v>
      </c>
      <c r="F27" s="3"/>
      <c r="G27" s="54">
        <v>139</v>
      </c>
      <c r="H27" s="53"/>
      <c r="I27" s="3">
        <v>31</v>
      </c>
      <c r="J27" s="3"/>
      <c r="K27" s="54">
        <v>28</v>
      </c>
      <c r="L27" s="53"/>
      <c r="M27" s="3">
        <v>10</v>
      </c>
      <c r="N27" s="3"/>
      <c r="O27" s="54">
        <v>5</v>
      </c>
      <c r="P27" s="53"/>
      <c r="Q27" s="3">
        <v>3</v>
      </c>
      <c r="R27" s="3"/>
      <c r="S27" s="54"/>
      <c r="T27" s="53"/>
      <c r="U27" s="3">
        <v>16</v>
      </c>
      <c r="V27" s="3"/>
      <c r="W27" s="54">
        <v>8</v>
      </c>
      <c r="X27" s="53"/>
      <c r="Y27" s="3">
        <v>4</v>
      </c>
      <c r="Z27" s="3"/>
      <c r="AA27" s="54"/>
      <c r="AB27" s="53"/>
      <c r="AC27" s="3">
        <v>3</v>
      </c>
      <c r="AD27" s="3"/>
      <c r="AE27" s="54">
        <v>1</v>
      </c>
      <c r="AF27" s="55">
        <f t="shared" si="17"/>
        <v>0</v>
      </c>
      <c r="AG27" s="4">
        <f t="shared" si="18"/>
        <v>212</v>
      </c>
      <c r="AH27" s="4">
        <f t="shared" si="19"/>
        <v>0</v>
      </c>
      <c r="AI27" s="56">
        <f t="shared" si="20"/>
        <v>181</v>
      </c>
      <c r="AJ27" s="57">
        <f t="shared" si="13"/>
        <v>393</v>
      </c>
      <c r="AL27" s="197"/>
      <c r="AM27" s="185"/>
      <c r="AN27" s="93" t="str">
        <f t="shared" si="14"/>
        <v>T.MİNİBÜS</v>
      </c>
      <c r="AO27" s="101">
        <f>R8*4</f>
        <v>0</v>
      </c>
      <c r="AP27" s="102">
        <f>R9*4</f>
        <v>0</v>
      </c>
      <c r="AQ27" s="102">
        <f>R10*4</f>
        <v>0</v>
      </c>
      <c r="AR27" s="102">
        <f>R11*4</f>
        <v>0</v>
      </c>
      <c r="AS27" s="102">
        <f>R12*4</f>
        <v>0</v>
      </c>
      <c r="AT27" s="102">
        <f>R13*4</f>
        <v>0</v>
      </c>
      <c r="AU27" s="102">
        <f>R14*4</f>
        <v>0</v>
      </c>
      <c r="AV27" s="103">
        <f>R15*4</f>
        <v>0</v>
      </c>
      <c r="AW27" s="1"/>
      <c r="AX27" s="197"/>
      <c r="AY27" s="185"/>
      <c r="AZ27" s="93" t="str">
        <f t="shared" si="15"/>
        <v>T.MİNİBÜS</v>
      </c>
      <c r="BA27" s="101">
        <f>R18*4</f>
        <v>0</v>
      </c>
      <c r="BB27" s="102">
        <f>R19*4</f>
        <v>0</v>
      </c>
      <c r="BC27" s="102">
        <f>R20*4</f>
        <v>0</v>
      </c>
      <c r="BD27" s="103">
        <f>R21*4</f>
        <v>0</v>
      </c>
      <c r="BE27" s="1"/>
      <c r="BF27" s="197"/>
      <c r="BG27" s="185"/>
      <c r="BH27" s="96" t="str">
        <f t="shared" si="16"/>
        <v>T.MİNİBÜS</v>
      </c>
      <c r="BI27" s="108">
        <f>R24*4</f>
        <v>0</v>
      </c>
      <c r="BJ27" s="102">
        <f>R25*4</f>
        <v>0</v>
      </c>
      <c r="BK27" s="102">
        <f>R26*4</f>
        <v>0</v>
      </c>
      <c r="BL27" s="102">
        <f>R27*4</f>
        <v>0</v>
      </c>
      <c r="BM27" s="102">
        <f>R28*4</f>
        <v>0</v>
      </c>
      <c r="BN27" s="102">
        <f>R29*4</f>
        <v>0</v>
      </c>
      <c r="BO27" s="102">
        <f>R30*4</f>
        <v>0</v>
      </c>
      <c r="BP27" s="103">
        <f>R31*4</f>
        <v>0</v>
      </c>
    </row>
    <row r="28" spans="1:68" ht="18.95" customHeight="1" x14ac:dyDescent="0.2">
      <c r="A28" s="197"/>
      <c r="B28" s="51">
        <f>B27+'1'!$AZ$2</f>
        <v>0.74999999999999989</v>
      </c>
      <c r="C28" s="52">
        <f>C27+'1'!$AZ$2</f>
        <v>0.76041666666666652</v>
      </c>
      <c r="D28" s="53"/>
      <c r="E28" s="3">
        <v>159</v>
      </c>
      <c r="F28" s="3"/>
      <c r="G28" s="54">
        <v>155</v>
      </c>
      <c r="H28" s="53"/>
      <c r="I28" s="3">
        <v>24</v>
      </c>
      <c r="J28" s="3"/>
      <c r="K28" s="54">
        <v>18</v>
      </c>
      <c r="L28" s="53"/>
      <c r="M28" s="3">
        <v>16</v>
      </c>
      <c r="N28" s="3"/>
      <c r="O28" s="54">
        <v>6</v>
      </c>
      <c r="P28" s="53"/>
      <c r="Q28" s="3">
        <v>3</v>
      </c>
      <c r="R28" s="3"/>
      <c r="S28" s="54">
        <v>1</v>
      </c>
      <c r="T28" s="53"/>
      <c r="U28" s="3">
        <v>16</v>
      </c>
      <c r="V28" s="3"/>
      <c r="W28" s="54">
        <v>15</v>
      </c>
      <c r="X28" s="53"/>
      <c r="Y28" s="3">
        <v>4</v>
      </c>
      <c r="Z28" s="3"/>
      <c r="AA28" s="54"/>
      <c r="AB28" s="53"/>
      <c r="AC28" s="3">
        <v>1</v>
      </c>
      <c r="AD28" s="3"/>
      <c r="AE28" s="54">
        <v>1</v>
      </c>
      <c r="AF28" s="55">
        <f t="shared" si="17"/>
        <v>0</v>
      </c>
      <c r="AG28" s="4">
        <f t="shared" si="18"/>
        <v>223</v>
      </c>
      <c r="AH28" s="4">
        <f t="shared" si="19"/>
        <v>0</v>
      </c>
      <c r="AI28" s="56">
        <f t="shared" si="20"/>
        <v>196</v>
      </c>
      <c r="AJ28" s="57">
        <f t="shared" si="13"/>
        <v>419</v>
      </c>
      <c r="AL28" s="197"/>
      <c r="AM28" s="185"/>
      <c r="AN28" s="93" t="str">
        <f t="shared" si="14"/>
        <v>SERVİS MİN.</v>
      </c>
      <c r="AO28" s="101">
        <f>V8*4</f>
        <v>0</v>
      </c>
      <c r="AP28" s="102">
        <f>V9*4</f>
        <v>0</v>
      </c>
      <c r="AQ28" s="102">
        <f>V10*4</f>
        <v>0</v>
      </c>
      <c r="AR28" s="102">
        <f>V11*4</f>
        <v>0</v>
      </c>
      <c r="AS28" s="102">
        <f>V12*4</f>
        <v>0</v>
      </c>
      <c r="AT28" s="102">
        <f>V13*4</f>
        <v>0</v>
      </c>
      <c r="AU28" s="102">
        <f>V14*4</f>
        <v>0</v>
      </c>
      <c r="AV28" s="103">
        <f>V15*4</f>
        <v>0</v>
      </c>
      <c r="AW28" s="1"/>
      <c r="AX28" s="197"/>
      <c r="AY28" s="185"/>
      <c r="AZ28" s="93" t="str">
        <f t="shared" si="15"/>
        <v>SERVİS MİN.</v>
      </c>
      <c r="BA28" s="101">
        <f>V18*4</f>
        <v>0</v>
      </c>
      <c r="BB28" s="102">
        <f>V19*4</f>
        <v>0</v>
      </c>
      <c r="BC28" s="102">
        <f>V20*4</f>
        <v>0</v>
      </c>
      <c r="BD28" s="103">
        <f>V21*4</f>
        <v>0</v>
      </c>
      <c r="BE28" s="1"/>
      <c r="BF28" s="197"/>
      <c r="BG28" s="185"/>
      <c r="BH28" s="96" t="str">
        <f t="shared" si="16"/>
        <v>SERVİS MİN.</v>
      </c>
      <c r="BI28" s="108">
        <f>V24*4</f>
        <v>0</v>
      </c>
      <c r="BJ28" s="102">
        <f>V25*4</f>
        <v>0</v>
      </c>
      <c r="BK28" s="102">
        <f>V26*4</f>
        <v>0</v>
      </c>
      <c r="BL28" s="102">
        <f>V27*4</f>
        <v>0</v>
      </c>
      <c r="BM28" s="102">
        <f>V28*4</f>
        <v>0</v>
      </c>
      <c r="BN28" s="102">
        <f>V29*4</f>
        <v>0</v>
      </c>
      <c r="BO28" s="102">
        <f>V30*4</f>
        <v>0</v>
      </c>
      <c r="BP28" s="103">
        <f>V31*4</f>
        <v>0</v>
      </c>
    </row>
    <row r="29" spans="1:68" ht="18.95" customHeight="1" x14ac:dyDescent="0.2">
      <c r="A29" s="197"/>
      <c r="B29" s="51">
        <f>B28+'1'!$AZ$2</f>
        <v>0.76041666666666652</v>
      </c>
      <c r="C29" s="52">
        <f>C28+'1'!$AZ$2</f>
        <v>0.77083333333333315</v>
      </c>
      <c r="D29" s="53"/>
      <c r="E29" s="3">
        <v>157</v>
      </c>
      <c r="F29" s="3"/>
      <c r="G29" s="54">
        <v>160</v>
      </c>
      <c r="H29" s="53"/>
      <c r="I29" s="3">
        <v>27</v>
      </c>
      <c r="J29" s="3"/>
      <c r="K29" s="54">
        <v>19</v>
      </c>
      <c r="L29" s="53"/>
      <c r="M29" s="3">
        <v>13</v>
      </c>
      <c r="N29" s="3"/>
      <c r="O29" s="54">
        <v>4</v>
      </c>
      <c r="P29" s="53"/>
      <c r="Q29" s="3">
        <v>3</v>
      </c>
      <c r="R29" s="3"/>
      <c r="S29" s="54">
        <v>1</v>
      </c>
      <c r="T29" s="53"/>
      <c r="U29" s="3">
        <v>11</v>
      </c>
      <c r="V29" s="3"/>
      <c r="W29" s="54">
        <v>16</v>
      </c>
      <c r="X29" s="53"/>
      <c r="Y29" s="3">
        <v>3</v>
      </c>
      <c r="Z29" s="3"/>
      <c r="AA29" s="54"/>
      <c r="AB29" s="53"/>
      <c r="AC29" s="3"/>
      <c r="AD29" s="3"/>
      <c r="AE29" s="54"/>
      <c r="AF29" s="55">
        <f t="shared" si="17"/>
        <v>0</v>
      </c>
      <c r="AG29" s="4">
        <f t="shared" si="18"/>
        <v>214</v>
      </c>
      <c r="AH29" s="4">
        <f t="shared" si="19"/>
        <v>0</v>
      </c>
      <c r="AI29" s="56">
        <f t="shared" si="20"/>
        <v>200</v>
      </c>
      <c r="AJ29" s="57">
        <f t="shared" si="13"/>
        <v>414</v>
      </c>
      <c r="AL29" s="197"/>
      <c r="AM29" s="185"/>
      <c r="AN29" s="93" t="str">
        <f t="shared" si="14"/>
        <v>İETT+HALK</v>
      </c>
      <c r="AO29" s="101">
        <f>Z8*4</f>
        <v>0</v>
      </c>
      <c r="AP29" s="102">
        <f>Z9*4</f>
        <v>0</v>
      </c>
      <c r="AQ29" s="102">
        <f>Z10*4</f>
        <v>0</v>
      </c>
      <c r="AR29" s="102">
        <f>Z11*4</f>
        <v>0</v>
      </c>
      <c r="AS29" s="102">
        <f>Z12*4</f>
        <v>0</v>
      </c>
      <c r="AT29" s="102">
        <f>Z13*4</f>
        <v>0</v>
      </c>
      <c r="AU29" s="102">
        <f>Z14*4</f>
        <v>0</v>
      </c>
      <c r="AV29" s="103">
        <f>Z15*4</f>
        <v>0</v>
      </c>
      <c r="AW29" s="1"/>
      <c r="AX29" s="197"/>
      <c r="AY29" s="185"/>
      <c r="AZ29" s="93" t="str">
        <f t="shared" si="15"/>
        <v>İETT+HALK</v>
      </c>
      <c r="BA29" s="101">
        <f>Z18*4</f>
        <v>0</v>
      </c>
      <c r="BB29" s="102">
        <f>Z19*4</f>
        <v>0</v>
      </c>
      <c r="BC29" s="102">
        <f>Z20*4</f>
        <v>0</v>
      </c>
      <c r="BD29" s="103">
        <f>Z21*4</f>
        <v>0</v>
      </c>
      <c r="BE29" s="1"/>
      <c r="BF29" s="197"/>
      <c r="BG29" s="185"/>
      <c r="BH29" s="96" t="str">
        <f t="shared" si="16"/>
        <v>İETT+HALK</v>
      </c>
      <c r="BI29" s="108">
        <f>Z24*4</f>
        <v>0</v>
      </c>
      <c r="BJ29" s="102">
        <f>Z25*4</f>
        <v>0</v>
      </c>
      <c r="BK29" s="102">
        <f>Z26*4</f>
        <v>0</v>
      </c>
      <c r="BL29" s="102">
        <f>Z27*4</f>
        <v>0</v>
      </c>
      <c r="BM29" s="102">
        <f>Z28*4</f>
        <v>0</v>
      </c>
      <c r="BN29" s="102">
        <f>Z29*4</f>
        <v>0</v>
      </c>
      <c r="BO29" s="102">
        <f>Z30*4</f>
        <v>0</v>
      </c>
      <c r="BP29" s="103">
        <f>Z31*4</f>
        <v>0</v>
      </c>
    </row>
    <row r="30" spans="1:68" ht="18.95" customHeight="1" thickBot="1" x14ac:dyDescent="0.25">
      <c r="A30" s="197"/>
      <c r="B30" s="51">
        <f>B29+'1'!$AZ$2</f>
        <v>0.77083333333333315</v>
      </c>
      <c r="C30" s="52">
        <f>C29+'1'!$AZ$2</f>
        <v>0.78124999999999978</v>
      </c>
      <c r="D30" s="53"/>
      <c r="E30" s="3">
        <v>160</v>
      </c>
      <c r="F30" s="3"/>
      <c r="G30" s="54">
        <v>183</v>
      </c>
      <c r="H30" s="53"/>
      <c r="I30" s="3">
        <v>25</v>
      </c>
      <c r="J30" s="3"/>
      <c r="K30" s="54">
        <v>15</v>
      </c>
      <c r="L30" s="53"/>
      <c r="M30" s="3">
        <v>13</v>
      </c>
      <c r="N30" s="3"/>
      <c r="O30" s="54">
        <v>7</v>
      </c>
      <c r="P30" s="53"/>
      <c r="Q30" s="3">
        <v>4</v>
      </c>
      <c r="R30" s="3"/>
      <c r="S30" s="54">
        <v>3</v>
      </c>
      <c r="T30" s="53"/>
      <c r="U30" s="3">
        <v>18</v>
      </c>
      <c r="V30" s="3"/>
      <c r="W30" s="54">
        <v>12</v>
      </c>
      <c r="X30" s="53"/>
      <c r="Y30" s="3">
        <v>3</v>
      </c>
      <c r="Z30" s="3"/>
      <c r="AA30" s="54"/>
      <c r="AB30" s="53"/>
      <c r="AC30" s="3">
        <v>1</v>
      </c>
      <c r="AD30" s="3"/>
      <c r="AE30" s="54">
        <v>4</v>
      </c>
      <c r="AF30" s="55">
        <f t="shared" si="17"/>
        <v>0</v>
      </c>
      <c r="AG30" s="4">
        <f t="shared" si="18"/>
        <v>224</v>
      </c>
      <c r="AH30" s="4">
        <f t="shared" si="19"/>
        <v>0</v>
      </c>
      <c r="AI30" s="56">
        <f t="shared" si="20"/>
        <v>224</v>
      </c>
      <c r="AJ30" s="57">
        <f t="shared" si="13"/>
        <v>448</v>
      </c>
      <c r="AL30" s="198"/>
      <c r="AM30" s="186"/>
      <c r="AN30" s="94" t="str">
        <f t="shared" si="14"/>
        <v>AĞIR TAŞIT</v>
      </c>
      <c r="AO30" s="104">
        <f>AD8*4</f>
        <v>0</v>
      </c>
      <c r="AP30" s="105">
        <f>AD9*4</f>
        <v>0</v>
      </c>
      <c r="AQ30" s="105">
        <f>AD10*4</f>
        <v>0</v>
      </c>
      <c r="AR30" s="105">
        <f>AD11*4</f>
        <v>0</v>
      </c>
      <c r="AS30" s="105">
        <f>AD12*4</f>
        <v>0</v>
      </c>
      <c r="AT30" s="105">
        <f>AD13*4</f>
        <v>0</v>
      </c>
      <c r="AU30" s="105">
        <f>AD14*4</f>
        <v>0</v>
      </c>
      <c r="AV30" s="106">
        <f>AD15*4</f>
        <v>0</v>
      </c>
      <c r="AW30" s="1"/>
      <c r="AX30" s="198"/>
      <c r="AY30" s="186"/>
      <c r="AZ30" s="94" t="str">
        <f t="shared" si="15"/>
        <v>AĞIR TAŞIT</v>
      </c>
      <c r="BA30" s="104">
        <f>AD18*4</f>
        <v>0</v>
      </c>
      <c r="BB30" s="105">
        <f>AD19*4</f>
        <v>0</v>
      </c>
      <c r="BC30" s="105">
        <f>AD20*4</f>
        <v>0</v>
      </c>
      <c r="BD30" s="106">
        <f>AD21*4</f>
        <v>0</v>
      </c>
      <c r="BE30" s="1"/>
      <c r="BF30" s="198"/>
      <c r="BG30" s="186"/>
      <c r="BH30" s="97" t="str">
        <f t="shared" si="16"/>
        <v>AĞIR TAŞIT</v>
      </c>
      <c r="BI30" s="109">
        <f>AD24*4</f>
        <v>0</v>
      </c>
      <c r="BJ30" s="105">
        <f>AD25*4</f>
        <v>0</v>
      </c>
      <c r="BK30" s="105">
        <f>AD26*4</f>
        <v>0</v>
      </c>
      <c r="BL30" s="105">
        <f>AD27*4</f>
        <v>0</v>
      </c>
      <c r="BM30" s="105">
        <f>AD28*4</f>
        <v>0</v>
      </c>
      <c r="BN30" s="105">
        <f>AD29*4</f>
        <v>0</v>
      </c>
      <c r="BO30" s="105">
        <f>AD30*4</f>
        <v>0</v>
      </c>
      <c r="BP30" s="106">
        <f>AD31*4</f>
        <v>0</v>
      </c>
    </row>
    <row r="31" spans="1:68" ht="18.95" customHeight="1" thickBot="1" x14ac:dyDescent="0.25">
      <c r="A31" s="198"/>
      <c r="B31" s="51">
        <f>B30+'1'!$AZ$2</f>
        <v>0.78124999999999978</v>
      </c>
      <c r="C31" s="52">
        <f>C30+'1'!$AZ$2</f>
        <v>0.79166666666666641</v>
      </c>
      <c r="D31" s="60"/>
      <c r="E31" s="61">
        <v>137</v>
      </c>
      <c r="F31" s="61"/>
      <c r="G31" s="62">
        <v>153</v>
      </c>
      <c r="H31" s="60"/>
      <c r="I31" s="61">
        <v>29</v>
      </c>
      <c r="J31" s="61"/>
      <c r="K31" s="62">
        <v>27</v>
      </c>
      <c r="L31" s="60"/>
      <c r="M31" s="61">
        <v>17</v>
      </c>
      <c r="N31" s="61"/>
      <c r="O31" s="62">
        <v>8</v>
      </c>
      <c r="P31" s="60"/>
      <c r="Q31" s="61">
        <v>6</v>
      </c>
      <c r="R31" s="61"/>
      <c r="S31" s="62">
        <v>2</v>
      </c>
      <c r="T31" s="60"/>
      <c r="U31" s="61">
        <v>13</v>
      </c>
      <c r="V31" s="61"/>
      <c r="W31" s="62">
        <v>17</v>
      </c>
      <c r="X31" s="60"/>
      <c r="Y31" s="61">
        <v>1</v>
      </c>
      <c r="Z31" s="61"/>
      <c r="AA31" s="62"/>
      <c r="AB31" s="60"/>
      <c r="AC31" s="61">
        <v>1</v>
      </c>
      <c r="AD31" s="61"/>
      <c r="AE31" s="62">
        <v>1</v>
      </c>
      <c r="AF31" s="55">
        <f t="shared" si="17"/>
        <v>0</v>
      </c>
      <c r="AG31" s="4">
        <f t="shared" si="18"/>
        <v>204</v>
      </c>
      <c r="AH31" s="4">
        <f t="shared" si="19"/>
        <v>0</v>
      </c>
      <c r="AI31" s="56">
        <f t="shared" si="20"/>
        <v>208</v>
      </c>
      <c r="AJ31" s="66">
        <f t="shared" si="13"/>
        <v>412</v>
      </c>
    </row>
    <row r="32" spans="1:68" ht="18.95" customHeight="1" thickBot="1" x14ac:dyDescent="0.25">
      <c r="A32" s="1"/>
      <c r="B32" s="194" t="s">
        <v>1</v>
      </c>
      <c r="C32" s="195"/>
      <c r="D32" s="67">
        <f t="shared" ref="D32:AI32" si="21">SUM(D24:D31)</f>
        <v>0</v>
      </c>
      <c r="E32" s="68">
        <f t="shared" si="21"/>
        <v>1215</v>
      </c>
      <c r="F32" s="68">
        <f t="shared" si="21"/>
        <v>0</v>
      </c>
      <c r="G32" s="69">
        <f t="shared" si="21"/>
        <v>1177</v>
      </c>
      <c r="H32" s="67">
        <f t="shared" si="21"/>
        <v>0</v>
      </c>
      <c r="I32" s="68">
        <f t="shared" si="21"/>
        <v>220</v>
      </c>
      <c r="J32" s="68">
        <f t="shared" si="21"/>
        <v>0</v>
      </c>
      <c r="K32" s="69">
        <f t="shared" si="21"/>
        <v>202</v>
      </c>
      <c r="L32" s="67">
        <f t="shared" si="21"/>
        <v>0</v>
      </c>
      <c r="M32" s="68">
        <f t="shared" si="21"/>
        <v>117</v>
      </c>
      <c r="N32" s="68">
        <f t="shared" si="21"/>
        <v>0</v>
      </c>
      <c r="O32" s="69">
        <f t="shared" si="21"/>
        <v>46</v>
      </c>
      <c r="P32" s="67">
        <f t="shared" si="21"/>
        <v>0</v>
      </c>
      <c r="Q32" s="68">
        <f t="shared" si="21"/>
        <v>34</v>
      </c>
      <c r="R32" s="68">
        <f t="shared" si="21"/>
        <v>0</v>
      </c>
      <c r="S32" s="69">
        <f t="shared" si="21"/>
        <v>8</v>
      </c>
      <c r="T32" s="67">
        <f t="shared" si="21"/>
        <v>0</v>
      </c>
      <c r="U32" s="68">
        <f t="shared" si="21"/>
        <v>114</v>
      </c>
      <c r="V32" s="68">
        <f t="shared" si="21"/>
        <v>0</v>
      </c>
      <c r="W32" s="69">
        <f t="shared" si="21"/>
        <v>103</v>
      </c>
      <c r="X32" s="67">
        <f t="shared" si="21"/>
        <v>0</v>
      </c>
      <c r="Y32" s="68">
        <f t="shared" si="21"/>
        <v>24</v>
      </c>
      <c r="Z32" s="68">
        <f t="shared" si="21"/>
        <v>0</v>
      </c>
      <c r="AA32" s="69">
        <f t="shared" si="21"/>
        <v>0</v>
      </c>
      <c r="AB32" s="67">
        <f t="shared" si="21"/>
        <v>0</v>
      </c>
      <c r="AC32" s="68">
        <f t="shared" si="21"/>
        <v>25</v>
      </c>
      <c r="AD32" s="68">
        <f t="shared" si="21"/>
        <v>0</v>
      </c>
      <c r="AE32" s="69">
        <f t="shared" si="21"/>
        <v>22</v>
      </c>
      <c r="AF32" s="67">
        <f t="shared" si="21"/>
        <v>0</v>
      </c>
      <c r="AG32" s="68">
        <f t="shared" si="21"/>
        <v>1749</v>
      </c>
      <c r="AH32" s="68">
        <f t="shared" si="21"/>
        <v>0</v>
      </c>
      <c r="AI32" s="68">
        <f t="shared" si="21"/>
        <v>1558</v>
      </c>
      <c r="AJ32" s="153">
        <f>SUM(AF32:AI32)</f>
        <v>3307</v>
      </c>
      <c r="AL32" s="196" t="s">
        <v>38</v>
      </c>
      <c r="AM32" s="184" t="s">
        <v>65</v>
      </c>
      <c r="AN32" s="92" t="str">
        <f t="shared" ref="AN32:AN38" si="22">AN8</f>
        <v>OTOMOBİL</v>
      </c>
      <c r="AO32" s="98">
        <f>G8*4</f>
        <v>140</v>
      </c>
      <c r="AP32" s="99">
        <f>G9*4</f>
        <v>148</v>
      </c>
      <c r="AQ32" s="99">
        <f>G10*4</f>
        <v>148</v>
      </c>
      <c r="AR32" s="99">
        <f>G11*4</f>
        <v>152</v>
      </c>
      <c r="AS32" s="99">
        <f>G12*4</f>
        <v>208</v>
      </c>
      <c r="AT32" s="99">
        <f>G13*4</f>
        <v>208</v>
      </c>
      <c r="AU32" s="99">
        <f>G14*4</f>
        <v>220</v>
      </c>
      <c r="AV32" s="100">
        <f>G15*4</f>
        <v>216</v>
      </c>
      <c r="AW32" s="1"/>
      <c r="AX32" s="196" t="s">
        <v>39</v>
      </c>
      <c r="AY32" s="184" t="s">
        <v>65</v>
      </c>
      <c r="AZ32" s="92" t="str">
        <f t="shared" ref="AZ32:AZ38" si="23">AZ8</f>
        <v>OTOMOBİL</v>
      </c>
      <c r="BA32" s="98">
        <f>G18*4</f>
        <v>0</v>
      </c>
      <c r="BB32" s="99">
        <f>G19*4</f>
        <v>0</v>
      </c>
      <c r="BC32" s="99">
        <f>G20*4</f>
        <v>0</v>
      </c>
      <c r="BD32" s="100">
        <f>G21*4</f>
        <v>0</v>
      </c>
      <c r="BE32" s="1"/>
      <c r="BF32" s="196" t="s">
        <v>40</v>
      </c>
      <c r="BG32" s="184" t="s">
        <v>65</v>
      </c>
      <c r="BH32" s="95" t="str">
        <f t="shared" ref="BH32:BH38" si="24">BH8</f>
        <v>OTOMOBİL</v>
      </c>
      <c r="BI32" s="107">
        <f>G24*4</f>
        <v>552</v>
      </c>
      <c r="BJ32" s="99">
        <f>G25*4</f>
        <v>536</v>
      </c>
      <c r="BK32" s="99">
        <f>G26*4</f>
        <v>460</v>
      </c>
      <c r="BL32" s="99">
        <f>G27*4</f>
        <v>556</v>
      </c>
      <c r="BM32" s="99">
        <f>G28*4</f>
        <v>620</v>
      </c>
      <c r="BN32" s="99">
        <f>G29*4</f>
        <v>640</v>
      </c>
      <c r="BO32" s="99">
        <f>G30*4</f>
        <v>732</v>
      </c>
      <c r="BP32" s="100">
        <f>G31*4</f>
        <v>612</v>
      </c>
    </row>
    <row r="33" spans="4:68" ht="18.95" customHeight="1" x14ac:dyDescent="0.2">
      <c r="AL33" s="197"/>
      <c r="AM33" s="185"/>
      <c r="AN33" s="93" t="str">
        <f t="shared" si="22"/>
        <v>KAMYONET</v>
      </c>
      <c r="AO33" s="101">
        <f>K8*4</f>
        <v>28</v>
      </c>
      <c r="AP33" s="102">
        <f>K9*4</f>
        <v>40</v>
      </c>
      <c r="AQ33" s="102">
        <f>K10*4</f>
        <v>28</v>
      </c>
      <c r="AR33" s="102">
        <f>K11*4</f>
        <v>44</v>
      </c>
      <c r="AS33" s="102">
        <f>K12*4</f>
        <v>40</v>
      </c>
      <c r="AT33" s="102">
        <f>K13*4</f>
        <v>68</v>
      </c>
      <c r="AU33" s="102">
        <f>K14*4</f>
        <v>36</v>
      </c>
      <c r="AV33" s="103">
        <f>K15*4</f>
        <v>48</v>
      </c>
      <c r="AW33" s="1"/>
      <c r="AX33" s="197"/>
      <c r="AY33" s="185"/>
      <c r="AZ33" s="93" t="str">
        <f t="shared" si="23"/>
        <v>KAMYONET</v>
      </c>
      <c r="BA33" s="101">
        <f>K18*4</f>
        <v>0</v>
      </c>
      <c r="BB33" s="102">
        <f>K19*4</f>
        <v>0</v>
      </c>
      <c r="BC33" s="102">
        <f>K20*4</f>
        <v>0</v>
      </c>
      <c r="BD33" s="103">
        <f>K21*4</f>
        <v>0</v>
      </c>
      <c r="BE33" s="1"/>
      <c r="BF33" s="197"/>
      <c r="BG33" s="185"/>
      <c r="BH33" s="96" t="str">
        <f t="shared" si="24"/>
        <v>KAMYONET</v>
      </c>
      <c r="BI33" s="108">
        <f>K24*4</f>
        <v>140</v>
      </c>
      <c r="BJ33" s="102">
        <f>K25*4</f>
        <v>128</v>
      </c>
      <c r="BK33" s="102">
        <f>K26*4</f>
        <v>112</v>
      </c>
      <c r="BL33" s="102">
        <f>K27*4</f>
        <v>112</v>
      </c>
      <c r="BM33" s="102">
        <f>K28*4</f>
        <v>72</v>
      </c>
      <c r="BN33" s="102">
        <f>K29*4</f>
        <v>76</v>
      </c>
      <c r="BO33" s="102">
        <f>K30*4</f>
        <v>60</v>
      </c>
      <c r="BP33" s="103">
        <f>K31*4</f>
        <v>108</v>
      </c>
    </row>
    <row r="34" spans="4:68" ht="18.95" customHeight="1" x14ac:dyDescent="0.2">
      <c r="AL34" s="197"/>
      <c r="AM34" s="185"/>
      <c r="AN34" s="93" t="str">
        <f t="shared" si="22"/>
        <v>TAKSİ</v>
      </c>
      <c r="AO34" s="101">
        <f>O8*4</f>
        <v>24</v>
      </c>
      <c r="AP34" s="102">
        <f>O9*4</f>
        <v>28</v>
      </c>
      <c r="AQ34" s="102">
        <f>O10*4</f>
        <v>8</v>
      </c>
      <c r="AR34" s="102">
        <f>O11*4</f>
        <v>12</v>
      </c>
      <c r="AS34" s="102">
        <f>O12*4</f>
        <v>20</v>
      </c>
      <c r="AT34" s="102">
        <f>O13*4</f>
        <v>20</v>
      </c>
      <c r="AU34" s="102">
        <f>O14*4</f>
        <v>20</v>
      </c>
      <c r="AV34" s="103">
        <f>O15*4</f>
        <v>40</v>
      </c>
      <c r="AW34" s="1"/>
      <c r="AX34" s="197"/>
      <c r="AY34" s="185"/>
      <c r="AZ34" s="93" t="str">
        <f t="shared" si="23"/>
        <v>TAKSİ</v>
      </c>
      <c r="BA34" s="101">
        <f>O18*4</f>
        <v>0</v>
      </c>
      <c r="BB34" s="102">
        <f>O19*4</f>
        <v>0</v>
      </c>
      <c r="BC34" s="102">
        <f>O20*4</f>
        <v>0</v>
      </c>
      <c r="BD34" s="103">
        <f>O21*4</f>
        <v>0</v>
      </c>
      <c r="BE34" s="1"/>
      <c r="BF34" s="197"/>
      <c r="BG34" s="185"/>
      <c r="BH34" s="96" t="str">
        <f t="shared" si="24"/>
        <v>TAKSİ</v>
      </c>
      <c r="BI34" s="108">
        <f>O24*4</f>
        <v>24</v>
      </c>
      <c r="BJ34" s="102">
        <f>O25*4</f>
        <v>4</v>
      </c>
      <c r="BK34" s="102">
        <f>O26*4</f>
        <v>36</v>
      </c>
      <c r="BL34" s="102">
        <f>O27*4</f>
        <v>20</v>
      </c>
      <c r="BM34" s="102">
        <f>O28*4</f>
        <v>24</v>
      </c>
      <c r="BN34" s="102">
        <f>O29*4</f>
        <v>16</v>
      </c>
      <c r="BO34" s="102">
        <f>O30*4</f>
        <v>28</v>
      </c>
      <c r="BP34" s="103">
        <f>O31*4</f>
        <v>32</v>
      </c>
    </row>
    <row r="35" spans="4:68" ht="18.95" customHeight="1" x14ac:dyDescent="0.2">
      <c r="AL35" s="197"/>
      <c r="AM35" s="185"/>
      <c r="AN35" s="93" t="str">
        <f t="shared" si="22"/>
        <v>T.MİNİBÜS</v>
      </c>
      <c r="AO35" s="101">
        <f>S8*4</f>
        <v>0</v>
      </c>
      <c r="AP35" s="102">
        <f>S9*4</f>
        <v>0</v>
      </c>
      <c r="AQ35" s="102">
        <f>S10*4</f>
        <v>0</v>
      </c>
      <c r="AR35" s="102">
        <f>S11*4</f>
        <v>0</v>
      </c>
      <c r="AS35" s="102">
        <f>S12*4</f>
        <v>0</v>
      </c>
      <c r="AT35" s="102">
        <f>S13*4</f>
        <v>0</v>
      </c>
      <c r="AU35" s="102">
        <f>S14*4</f>
        <v>0</v>
      </c>
      <c r="AV35" s="103">
        <f>S15*4</f>
        <v>0</v>
      </c>
      <c r="AW35" s="1"/>
      <c r="AX35" s="197"/>
      <c r="AY35" s="185"/>
      <c r="AZ35" s="93" t="str">
        <f t="shared" si="23"/>
        <v>T.MİNİBÜS</v>
      </c>
      <c r="BA35" s="101">
        <f>S18*4</f>
        <v>0</v>
      </c>
      <c r="BB35" s="102">
        <f>S19*4</f>
        <v>0</v>
      </c>
      <c r="BC35" s="102">
        <f>S20*4</f>
        <v>0</v>
      </c>
      <c r="BD35" s="103">
        <f>S21*4</f>
        <v>0</v>
      </c>
      <c r="BE35" s="1"/>
      <c r="BF35" s="197"/>
      <c r="BG35" s="185"/>
      <c r="BH35" s="96" t="str">
        <f t="shared" si="24"/>
        <v>T.MİNİBÜS</v>
      </c>
      <c r="BI35" s="108">
        <f>S24*4</f>
        <v>4</v>
      </c>
      <c r="BJ35" s="102">
        <f>S25*4</f>
        <v>0</v>
      </c>
      <c r="BK35" s="102">
        <f>S26*4</f>
        <v>0</v>
      </c>
      <c r="BL35" s="102">
        <f>S27*4</f>
        <v>0</v>
      </c>
      <c r="BM35" s="102">
        <f>S28*4</f>
        <v>4</v>
      </c>
      <c r="BN35" s="102">
        <f>S29*4</f>
        <v>4</v>
      </c>
      <c r="BO35" s="102">
        <f>S30*4</f>
        <v>12</v>
      </c>
      <c r="BP35" s="103">
        <f>S31*4</f>
        <v>8</v>
      </c>
    </row>
    <row r="36" spans="4:68" ht="18.95" customHeight="1" x14ac:dyDescent="0.2">
      <c r="AL36" s="197"/>
      <c r="AM36" s="185"/>
      <c r="AN36" s="93" t="str">
        <f t="shared" si="22"/>
        <v>SERVİS MİN.</v>
      </c>
      <c r="AO36" s="101">
        <f>W8*4</f>
        <v>72</v>
      </c>
      <c r="AP36" s="102">
        <f>W9*4</f>
        <v>48</v>
      </c>
      <c r="AQ36" s="102">
        <f>W10*4</f>
        <v>48</v>
      </c>
      <c r="AR36" s="102">
        <f>W11*4</f>
        <v>40</v>
      </c>
      <c r="AS36" s="102">
        <f>W12*4</f>
        <v>24</v>
      </c>
      <c r="AT36" s="102">
        <f>W13*4</f>
        <v>28</v>
      </c>
      <c r="AU36" s="102">
        <f>W14*4</f>
        <v>28</v>
      </c>
      <c r="AV36" s="103">
        <f>W15*4</f>
        <v>32</v>
      </c>
      <c r="AW36" s="1"/>
      <c r="AX36" s="197"/>
      <c r="AY36" s="185"/>
      <c r="AZ36" s="93" t="str">
        <f t="shared" si="23"/>
        <v>SERVİS MİN.</v>
      </c>
      <c r="BA36" s="101">
        <f>W18*4</f>
        <v>0</v>
      </c>
      <c r="BB36" s="102">
        <f>W19*4</f>
        <v>0</v>
      </c>
      <c r="BC36" s="102">
        <f>W20*4</f>
        <v>0</v>
      </c>
      <c r="BD36" s="103">
        <f>W21*4</f>
        <v>0</v>
      </c>
      <c r="BE36" s="1"/>
      <c r="BF36" s="197"/>
      <c r="BG36" s="185"/>
      <c r="BH36" s="96" t="str">
        <f t="shared" si="24"/>
        <v>SERVİS MİN.</v>
      </c>
      <c r="BI36" s="108">
        <f>W24*4</f>
        <v>36</v>
      </c>
      <c r="BJ36" s="102">
        <f>W25*4</f>
        <v>36</v>
      </c>
      <c r="BK36" s="102">
        <f>W26*4</f>
        <v>68</v>
      </c>
      <c r="BL36" s="102">
        <f>W27*4</f>
        <v>32</v>
      </c>
      <c r="BM36" s="102">
        <f>W28*4</f>
        <v>60</v>
      </c>
      <c r="BN36" s="102">
        <f>W29*4</f>
        <v>64</v>
      </c>
      <c r="BO36" s="102">
        <f>W30*4</f>
        <v>48</v>
      </c>
      <c r="BP36" s="103">
        <f>W31*4</f>
        <v>68</v>
      </c>
    </row>
    <row r="37" spans="4:68" ht="18.95" customHeight="1" x14ac:dyDescent="0.2">
      <c r="AL37" s="197"/>
      <c r="AM37" s="185"/>
      <c r="AN37" s="93" t="str">
        <f t="shared" si="22"/>
        <v>İETT+HALK</v>
      </c>
      <c r="AO37" s="101">
        <f>AA8*4</f>
        <v>0</v>
      </c>
      <c r="AP37" s="102">
        <f>AA9*4</f>
        <v>0</v>
      </c>
      <c r="AQ37" s="102">
        <f>AA10*4</f>
        <v>0</v>
      </c>
      <c r="AR37" s="102">
        <f>AA11*4</f>
        <v>0</v>
      </c>
      <c r="AS37" s="102">
        <f>AA12*4</f>
        <v>0</v>
      </c>
      <c r="AT37" s="102">
        <f>AA13*4</f>
        <v>0</v>
      </c>
      <c r="AU37" s="102">
        <f>AA14*4</f>
        <v>0</v>
      </c>
      <c r="AV37" s="103">
        <f>AA15*4</f>
        <v>0</v>
      </c>
      <c r="AW37" s="1"/>
      <c r="AX37" s="197"/>
      <c r="AY37" s="185"/>
      <c r="AZ37" s="93" t="str">
        <f t="shared" si="23"/>
        <v>İETT+HALK</v>
      </c>
      <c r="BA37" s="101">
        <f>AA18*4</f>
        <v>0</v>
      </c>
      <c r="BB37" s="102">
        <f>AA19*4</f>
        <v>0</v>
      </c>
      <c r="BC37" s="102">
        <f>AA20*4</f>
        <v>0</v>
      </c>
      <c r="BD37" s="103">
        <f>AA21*4</f>
        <v>0</v>
      </c>
      <c r="BE37" s="1"/>
      <c r="BF37" s="197"/>
      <c r="BG37" s="185"/>
      <c r="BH37" s="96" t="str">
        <f t="shared" si="24"/>
        <v>İETT+HALK</v>
      </c>
      <c r="BI37" s="108">
        <f>AA24*4</f>
        <v>0</v>
      </c>
      <c r="BJ37" s="102">
        <f>AA25*4</f>
        <v>0</v>
      </c>
      <c r="BK37" s="102">
        <f>AA26*4</f>
        <v>0</v>
      </c>
      <c r="BL37" s="102">
        <f>AA27*4</f>
        <v>0</v>
      </c>
      <c r="BM37" s="102">
        <f>AA28*4</f>
        <v>0</v>
      </c>
      <c r="BN37" s="102">
        <f>AA29*4</f>
        <v>0</v>
      </c>
      <c r="BO37" s="102">
        <f>AA30*4</f>
        <v>0</v>
      </c>
      <c r="BP37" s="103">
        <f>AA31*4</f>
        <v>0</v>
      </c>
    </row>
    <row r="38" spans="4:68" ht="18.95" customHeight="1" thickBot="1" x14ac:dyDescent="0.25">
      <c r="AL38" s="198"/>
      <c r="AM38" s="186"/>
      <c r="AN38" s="94" t="str">
        <f t="shared" si="22"/>
        <v>AĞIR TAŞIT</v>
      </c>
      <c r="AO38" s="104">
        <f>AE8*4</f>
        <v>4</v>
      </c>
      <c r="AP38" s="105">
        <f>AE9*4</f>
        <v>8</v>
      </c>
      <c r="AQ38" s="105">
        <f>AE10*4</f>
        <v>12</v>
      </c>
      <c r="AR38" s="105">
        <f>AE11*4</f>
        <v>0</v>
      </c>
      <c r="AS38" s="105">
        <f>AE12*4</f>
        <v>4</v>
      </c>
      <c r="AT38" s="105">
        <f>AE13*4</f>
        <v>4</v>
      </c>
      <c r="AU38" s="105">
        <f>AE14*4</f>
        <v>16</v>
      </c>
      <c r="AV38" s="106">
        <f>AE15*4</f>
        <v>0</v>
      </c>
      <c r="AW38" s="1"/>
      <c r="AX38" s="198"/>
      <c r="AY38" s="186"/>
      <c r="AZ38" s="94" t="str">
        <f t="shared" si="23"/>
        <v>AĞIR TAŞIT</v>
      </c>
      <c r="BA38" s="104">
        <f>AE18*4</f>
        <v>0</v>
      </c>
      <c r="BB38" s="105">
        <f>AE19*4</f>
        <v>0</v>
      </c>
      <c r="BC38" s="105">
        <f>AE20*4</f>
        <v>0</v>
      </c>
      <c r="BD38" s="106">
        <f>AE21*4</f>
        <v>0</v>
      </c>
      <c r="BE38" s="1"/>
      <c r="BF38" s="198"/>
      <c r="BG38" s="186"/>
      <c r="BH38" s="97" t="str">
        <f t="shared" si="24"/>
        <v>AĞIR TAŞIT</v>
      </c>
      <c r="BI38" s="109">
        <f>AE24*4</f>
        <v>28</v>
      </c>
      <c r="BJ38" s="105">
        <f>AE25*4</f>
        <v>12</v>
      </c>
      <c r="BK38" s="105">
        <f>AE26*4</f>
        <v>20</v>
      </c>
      <c r="BL38" s="105">
        <f>AE27*4</f>
        <v>4</v>
      </c>
      <c r="BM38" s="105">
        <f>AE28*4</f>
        <v>4</v>
      </c>
      <c r="BN38" s="105">
        <f>AE29*4</f>
        <v>0</v>
      </c>
      <c r="BO38" s="105">
        <f>AE30*4</f>
        <v>16</v>
      </c>
      <c r="BP38" s="106">
        <f>AE31*4</f>
        <v>4</v>
      </c>
    </row>
    <row r="39" spans="4:68" ht="18.95" customHeight="1" thickBot="1" x14ac:dyDescent="0.25"/>
    <row r="40" spans="4:68" ht="18.95" customHeight="1" x14ac:dyDescent="0.2">
      <c r="D40"/>
      <c r="E40"/>
      <c r="F40"/>
      <c r="G40"/>
      <c r="H40"/>
      <c r="I40"/>
      <c r="J40"/>
      <c r="K40"/>
      <c r="L40"/>
      <c r="M40"/>
      <c r="AL40" s="196" t="s">
        <v>38</v>
      </c>
      <c r="AM40" s="184" t="s">
        <v>104</v>
      </c>
      <c r="AN40" s="92" t="str">
        <f t="shared" ref="AN40:AN46" si="25">AN16</f>
        <v>OTOMOBİL</v>
      </c>
      <c r="AO40" s="107">
        <f>AO8+AO16+AO24+AO32</f>
        <v>700</v>
      </c>
      <c r="AP40" s="99">
        <f>AP8+AP16+AP24+AP32</f>
        <v>896</v>
      </c>
      <c r="AQ40" s="99">
        <f t="shared" ref="AQ40:AV40" si="26">AQ8+AQ16+AQ24+AQ32</f>
        <v>980</v>
      </c>
      <c r="AR40" s="99">
        <f t="shared" si="26"/>
        <v>1056</v>
      </c>
      <c r="AS40" s="99">
        <f t="shared" si="26"/>
        <v>1140</v>
      </c>
      <c r="AT40" s="99">
        <f t="shared" si="26"/>
        <v>1080</v>
      </c>
      <c r="AU40" s="99">
        <f t="shared" si="26"/>
        <v>1244</v>
      </c>
      <c r="AV40" s="100">
        <f t="shared" si="26"/>
        <v>988</v>
      </c>
      <c r="AW40" s="1"/>
      <c r="AX40" s="196" t="s">
        <v>39</v>
      </c>
      <c r="AY40" s="184" t="s">
        <v>104</v>
      </c>
      <c r="AZ40" s="92" t="str">
        <f t="shared" ref="AZ40:AZ46" si="27">AZ16</f>
        <v>OTOMOBİL</v>
      </c>
      <c r="BA40" s="98">
        <f>BA8+BA16+BA24+BA32</f>
        <v>0</v>
      </c>
      <c r="BB40" s="99">
        <f>BB8+BB16+BB24+BB32</f>
        <v>0</v>
      </c>
      <c r="BC40" s="99">
        <f>BC8+BC16+BC24+BC32</f>
        <v>0</v>
      </c>
      <c r="BD40" s="100">
        <f>BD8+BD16+BD24+BD32</f>
        <v>0</v>
      </c>
      <c r="BE40" s="1"/>
      <c r="BF40" s="196" t="s">
        <v>40</v>
      </c>
      <c r="BG40" s="184" t="s">
        <v>104</v>
      </c>
      <c r="BH40" s="95" t="str">
        <f t="shared" ref="BH40:BH46" si="28">BH16</f>
        <v>OTOMOBİL</v>
      </c>
      <c r="BI40" s="107">
        <f>BI8+BI16+BI24+BI32</f>
        <v>1116</v>
      </c>
      <c r="BJ40" s="99">
        <f>BJ8+BJ16+BJ24+BJ32</f>
        <v>1128</v>
      </c>
      <c r="BK40" s="99">
        <f t="shared" ref="BK40:BP40" si="29">BK8+BK16+BK24+BK32</f>
        <v>1132</v>
      </c>
      <c r="BL40" s="99">
        <f t="shared" si="29"/>
        <v>1136</v>
      </c>
      <c r="BM40" s="99">
        <f t="shared" si="29"/>
        <v>1256</v>
      </c>
      <c r="BN40" s="99">
        <f t="shared" si="29"/>
        <v>1268</v>
      </c>
      <c r="BO40" s="99">
        <f t="shared" si="29"/>
        <v>1372</v>
      </c>
      <c r="BP40" s="100">
        <f t="shared" si="29"/>
        <v>1160</v>
      </c>
    </row>
    <row r="41" spans="4:68" ht="18.95" customHeight="1" x14ac:dyDescent="0.2">
      <c r="D41"/>
      <c r="E41"/>
      <c r="F41"/>
      <c r="G41"/>
      <c r="H41"/>
      <c r="I41"/>
      <c r="J41"/>
      <c r="K41"/>
      <c r="L41"/>
      <c r="M41"/>
      <c r="AL41" s="197"/>
      <c r="AM41" s="185"/>
      <c r="AN41" s="93" t="str">
        <f t="shared" si="25"/>
        <v>KAMYONET</v>
      </c>
      <c r="AO41" s="108">
        <f t="shared" ref="AO41:AV46" si="30">AO9+AO17+AO25+AO33</f>
        <v>112</v>
      </c>
      <c r="AP41" s="102">
        <f t="shared" si="30"/>
        <v>140</v>
      </c>
      <c r="AQ41" s="102">
        <f t="shared" si="30"/>
        <v>104</v>
      </c>
      <c r="AR41" s="102">
        <f t="shared" si="30"/>
        <v>132</v>
      </c>
      <c r="AS41" s="102">
        <f t="shared" si="30"/>
        <v>120</v>
      </c>
      <c r="AT41" s="102">
        <f t="shared" si="30"/>
        <v>164</v>
      </c>
      <c r="AU41" s="102">
        <f t="shared" si="30"/>
        <v>136</v>
      </c>
      <c r="AV41" s="103">
        <f t="shared" si="30"/>
        <v>148</v>
      </c>
      <c r="AW41" s="1"/>
      <c r="AX41" s="197"/>
      <c r="AY41" s="185"/>
      <c r="AZ41" s="93" t="str">
        <f t="shared" si="27"/>
        <v>KAMYONET</v>
      </c>
      <c r="BA41" s="101">
        <f t="shared" ref="BA41:BD46" si="31">BA9+BA17+BA25+BA33</f>
        <v>0</v>
      </c>
      <c r="BB41" s="102">
        <f t="shared" si="31"/>
        <v>0</v>
      </c>
      <c r="BC41" s="102">
        <f t="shared" si="31"/>
        <v>0</v>
      </c>
      <c r="BD41" s="103">
        <f t="shared" si="31"/>
        <v>0</v>
      </c>
      <c r="BE41" s="1"/>
      <c r="BF41" s="197"/>
      <c r="BG41" s="185"/>
      <c r="BH41" s="96" t="str">
        <f t="shared" si="28"/>
        <v>KAMYONET</v>
      </c>
      <c r="BI41" s="108">
        <f t="shared" ref="BI41:BP46" si="32">BI9+BI17+BI25+BI33</f>
        <v>204</v>
      </c>
      <c r="BJ41" s="102">
        <f t="shared" si="32"/>
        <v>284</v>
      </c>
      <c r="BK41" s="102">
        <f t="shared" si="32"/>
        <v>228</v>
      </c>
      <c r="BL41" s="102">
        <f t="shared" si="32"/>
        <v>236</v>
      </c>
      <c r="BM41" s="102">
        <f t="shared" si="32"/>
        <v>168</v>
      </c>
      <c r="BN41" s="102">
        <f t="shared" si="32"/>
        <v>184</v>
      </c>
      <c r="BO41" s="102">
        <f t="shared" si="32"/>
        <v>160</v>
      </c>
      <c r="BP41" s="103">
        <f t="shared" si="32"/>
        <v>224</v>
      </c>
    </row>
    <row r="42" spans="4:68" ht="18.95" customHeight="1" x14ac:dyDescent="0.2">
      <c r="D42"/>
      <c r="E42"/>
      <c r="F42"/>
      <c r="G42"/>
      <c r="H42"/>
      <c r="I42"/>
      <c r="J42"/>
      <c r="K42"/>
      <c r="L42"/>
      <c r="M42"/>
      <c r="AL42" s="197"/>
      <c r="AM42" s="185"/>
      <c r="AN42" s="93" t="str">
        <f t="shared" si="25"/>
        <v>TAKSİ</v>
      </c>
      <c r="AO42" s="108">
        <f t="shared" si="30"/>
        <v>120</v>
      </c>
      <c r="AP42" s="102">
        <f t="shared" si="30"/>
        <v>176</v>
      </c>
      <c r="AQ42" s="102">
        <f t="shared" si="30"/>
        <v>100</v>
      </c>
      <c r="AR42" s="102">
        <f t="shared" si="30"/>
        <v>72</v>
      </c>
      <c r="AS42" s="102">
        <f t="shared" si="30"/>
        <v>84</v>
      </c>
      <c r="AT42" s="102">
        <f t="shared" si="30"/>
        <v>92</v>
      </c>
      <c r="AU42" s="102">
        <f t="shared" si="30"/>
        <v>64</v>
      </c>
      <c r="AV42" s="103">
        <f t="shared" si="30"/>
        <v>116</v>
      </c>
      <c r="AW42" s="1"/>
      <c r="AX42" s="197"/>
      <c r="AY42" s="185"/>
      <c r="AZ42" s="93" t="str">
        <f t="shared" si="27"/>
        <v>TAKSİ</v>
      </c>
      <c r="BA42" s="101">
        <f t="shared" si="31"/>
        <v>0</v>
      </c>
      <c r="BB42" s="102">
        <f t="shared" si="31"/>
        <v>0</v>
      </c>
      <c r="BC42" s="102">
        <f t="shared" si="31"/>
        <v>0</v>
      </c>
      <c r="BD42" s="103">
        <f t="shared" si="31"/>
        <v>0</v>
      </c>
      <c r="BE42" s="1"/>
      <c r="BF42" s="197"/>
      <c r="BG42" s="185"/>
      <c r="BH42" s="96" t="str">
        <f t="shared" si="28"/>
        <v>TAKSİ</v>
      </c>
      <c r="BI42" s="108">
        <f t="shared" si="32"/>
        <v>88</v>
      </c>
      <c r="BJ42" s="102">
        <f t="shared" si="32"/>
        <v>56</v>
      </c>
      <c r="BK42" s="102">
        <f t="shared" si="32"/>
        <v>112</v>
      </c>
      <c r="BL42" s="102">
        <f t="shared" si="32"/>
        <v>60</v>
      </c>
      <c r="BM42" s="102">
        <f t="shared" si="32"/>
        <v>88</v>
      </c>
      <c r="BN42" s="102">
        <f t="shared" si="32"/>
        <v>68</v>
      </c>
      <c r="BO42" s="102">
        <f t="shared" si="32"/>
        <v>80</v>
      </c>
      <c r="BP42" s="103">
        <f t="shared" si="32"/>
        <v>100</v>
      </c>
    </row>
    <row r="43" spans="4:68" ht="18.95" customHeight="1" x14ac:dyDescent="0.2">
      <c r="D43"/>
      <c r="E43"/>
      <c r="F43"/>
      <c r="G43"/>
      <c r="H43"/>
      <c r="I43"/>
      <c r="J43"/>
      <c r="K43"/>
      <c r="L43"/>
      <c r="M43"/>
      <c r="AL43" s="197"/>
      <c r="AM43" s="185"/>
      <c r="AN43" s="93" t="str">
        <f t="shared" si="25"/>
        <v>T.MİNİBÜS</v>
      </c>
      <c r="AO43" s="108">
        <f t="shared" si="30"/>
        <v>16</v>
      </c>
      <c r="AP43" s="102">
        <f t="shared" si="30"/>
        <v>16</v>
      </c>
      <c r="AQ43" s="102">
        <f t="shared" si="30"/>
        <v>20</v>
      </c>
      <c r="AR43" s="102">
        <f t="shared" si="30"/>
        <v>16</v>
      </c>
      <c r="AS43" s="102">
        <f t="shared" si="30"/>
        <v>12</v>
      </c>
      <c r="AT43" s="102">
        <f t="shared" si="30"/>
        <v>20</v>
      </c>
      <c r="AU43" s="102">
        <f t="shared" si="30"/>
        <v>12</v>
      </c>
      <c r="AV43" s="103">
        <f t="shared" si="30"/>
        <v>20</v>
      </c>
      <c r="AW43" s="1"/>
      <c r="AX43" s="197"/>
      <c r="AY43" s="185"/>
      <c r="AZ43" s="93" t="str">
        <f t="shared" si="27"/>
        <v>T.MİNİBÜS</v>
      </c>
      <c r="BA43" s="101">
        <f t="shared" si="31"/>
        <v>0</v>
      </c>
      <c r="BB43" s="102">
        <f t="shared" si="31"/>
        <v>0</v>
      </c>
      <c r="BC43" s="102">
        <f t="shared" si="31"/>
        <v>0</v>
      </c>
      <c r="BD43" s="103">
        <f t="shared" si="31"/>
        <v>0</v>
      </c>
      <c r="BE43" s="1"/>
      <c r="BF43" s="197"/>
      <c r="BG43" s="185"/>
      <c r="BH43" s="96" t="str">
        <f t="shared" si="28"/>
        <v>T.MİNİBÜS</v>
      </c>
      <c r="BI43" s="108">
        <f t="shared" si="32"/>
        <v>24</v>
      </c>
      <c r="BJ43" s="102">
        <f t="shared" si="32"/>
        <v>24</v>
      </c>
      <c r="BK43" s="102">
        <f t="shared" si="32"/>
        <v>16</v>
      </c>
      <c r="BL43" s="102">
        <f t="shared" si="32"/>
        <v>12</v>
      </c>
      <c r="BM43" s="102">
        <f t="shared" si="32"/>
        <v>16</v>
      </c>
      <c r="BN43" s="102">
        <f t="shared" si="32"/>
        <v>16</v>
      </c>
      <c r="BO43" s="102">
        <f t="shared" si="32"/>
        <v>28</v>
      </c>
      <c r="BP43" s="103">
        <f t="shared" si="32"/>
        <v>32</v>
      </c>
    </row>
    <row r="44" spans="4:68" ht="18.95" customHeight="1" x14ac:dyDescent="0.2">
      <c r="D44"/>
      <c r="E44"/>
      <c r="F44"/>
      <c r="G44"/>
      <c r="H44"/>
      <c r="I44"/>
      <c r="J44"/>
      <c r="K44"/>
      <c r="L44"/>
      <c r="M44"/>
      <c r="AL44" s="197"/>
      <c r="AM44" s="185"/>
      <c r="AN44" s="93" t="str">
        <f t="shared" si="25"/>
        <v>SERVİS MİN.</v>
      </c>
      <c r="AO44" s="108">
        <f t="shared" si="30"/>
        <v>348</v>
      </c>
      <c r="AP44" s="102">
        <f t="shared" si="30"/>
        <v>228</v>
      </c>
      <c r="AQ44" s="102">
        <f t="shared" si="30"/>
        <v>140</v>
      </c>
      <c r="AR44" s="102">
        <f t="shared" si="30"/>
        <v>140</v>
      </c>
      <c r="AS44" s="102">
        <f t="shared" si="30"/>
        <v>124</v>
      </c>
      <c r="AT44" s="102">
        <f t="shared" si="30"/>
        <v>96</v>
      </c>
      <c r="AU44" s="102">
        <f t="shared" si="30"/>
        <v>92</v>
      </c>
      <c r="AV44" s="103">
        <f t="shared" si="30"/>
        <v>60</v>
      </c>
      <c r="AW44" s="1"/>
      <c r="AX44" s="197"/>
      <c r="AY44" s="185"/>
      <c r="AZ44" s="93" t="str">
        <f t="shared" si="27"/>
        <v>SERVİS MİN.</v>
      </c>
      <c r="BA44" s="101">
        <f t="shared" si="31"/>
        <v>0</v>
      </c>
      <c r="BB44" s="102">
        <f t="shared" si="31"/>
        <v>0</v>
      </c>
      <c r="BC44" s="102">
        <f t="shared" si="31"/>
        <v>0</v>
      </c>
      <c r="BD44" s="103">
        <f t="shared" si="31"/>
        <v>0</v>
      </c>
      <c r="BE44" s="1"/>
      <c r="BF44" s="197"/>
      <c r="BG44" s="185"/>
      <c r="BH44" s="96" t="str">
        <f t="shared" si="28"/>
        <v>SERVİS MİN.</v>
      </c>
      <c r="BI44" s="108">
        <f t="shared" si="32"/>
        <v>100</v>
      </c>
      <c r="BJ44" s="102">
        <f t="shared" si="32"/>
        <v>80</v>
      </c>
      <c r="BK44" s="102">
        <f t="shared" si="32"/>
        <v>120</v>
      </c>
      <c r="BL44" s="102">
        <f t="shared" si="32"/>
        <v>96</v>
      </c>
      <c r="BM44" s="102">
        <f t="shared" si="32"/>
        <v>124</v>
      </c>
      <c r="BN44" s="102">
        <f t="shared" si="32"/>
        <v>108</v>
      </c>
      <c r="BO44" s="102">
        <f t="shared" si="32"/>
        <v>120</v>
      </c>
      <c r="BP44" s="103">
        <f t="shared" si="32"/>
        <v>120</v>
      </c>
    </row>
    <row r="45" spans="4:68" ht="18.95" customHeight="1" x14ac:dyDescent="0.2">
      <c r="D45"/>
      <c r="E45"/>
      <c r="F45"/>
      <c r="G45"/>
      <c r="H45"/>
      <c r="I45"/>
      <c r="J45"/>
      <c r="K45"/>
      <c r="L45"/>
      <c r="M45"/>
      <c r="AL45" s="197"/>
      <c r="AM45" s="185"/>
      <c r="AN45" s="93" t="str">
        <f t="shared" si="25"/>
        <v>İETT+HALK</v>
      </c>
      <c r="AO45" s="108">
        <f t="shared" si="30"/>
        <v>12</v>
      </c>
      <c r="AP45" s="102">
        <f t="shared" si="30"/>
        <v>20</v>
      </c>
      <c r="AQ45" s="102">
        <f t="shared" si="30"/>
        <v>20</v>
      </c>
      <c r="AR45" s="102">
        <f t="shared" si="30"/>
        <v>12</v>
      </c>
      <c r="AS45" s="102">
        <f t="shared" si="30"/>
        <v>24</v>
      </c>
      <c r="AT45" s="102">
        <f t="shared" si="30"/>
        <v>12</v>
      </c>
      <c r="AU45" s="102">
        <f t="shared" si="30"/>
        <v>24</v>
      </c>
      <c r="AV45" s="103">
        <f t="shared" si="30"/>
        <v>24</v>
      </c>
      <c r="AW45" s="1"/>
      <c r="AX45" s="197"/>
      <c r="AY45" s="185"/>
      <c r="AZ45" s="93" t="str">
        <f t="shared" si="27"/>
        <v>İETT+HALK</v>
      </c>
      <c r="BA45" s="101">
        <f t="shared" si="31"/>
        <v>0</v>
      </c>
      <c r="BB45" s="102">
        <f t="shared" si="31"/>
        <v>0</v>
      </c>
      <c r="BC45" s="102">
        <f t="shared" si="31"/>
        <v>0</v>
      </c>
      <c r="BD45" s="103">
        <f t="shared" si="31"/>
        <v>0</v>
      </c>
      <c r="BE45" s="1"/>
      <c r="BF45" s="197"/>
      <c r="BG45" s="185"/>
      <c r="BH45" s="96" t="str">
        <f t="shared" si="28"/>
        <v>İETT+HALK</v>
      </c>
      <c r="BI45" s="108">
        <f t="shared" si="32"/>
        <v>4</v>
      </c>
      <c r="BJ45" s="102">
        <f t="shared" si="32"/>
        <v>24</v>
      </c>
      <c r="BK45" s="102">
        <f t="shared" si="32"/>
        <v>8</v>
      </c>
      <c r="BL45" s="102">
        <f t="shared" si="32"/>
        <v>16</v>
      </c>
      <c r="BM45" s="102">
        <f t="shared" si="32"/>
        <v>16</v>
      </c>
      <c r="BN45" s="102">
        <f t="shared" si="32"/>
        <v>12</v>
      </c>
      <c r="BO45" s="102">
        <f t="shared" si="32"/>
        <v>12</v>
      </c>
      <c r="BP45" s="103">
        <f t="shared" si="32"/>
        <v>4</v>
      </c>
    </row>
    <row r="46" spans="4:68" ht="18.95" customHeight="1" thickBot="1" x14ac:dyDescent="0.25">
      <c r="D46"/>
      <c r="E46"/>
      <c r="F46"/>
      <c r="G46"/>
      <c r="H46"/>
      <c r="I46"/>
      <c r="J46"/>
      <c r="K46"/>
      <c r="L46"/>
      <c r="M46"/>
      <c r="AL46" s="198"/>
      <c r="AM46" s="186"/>
      <c r="AN46" s="94" t="str">
        <f t="shared" si="25"/>
        <v>AĞIR TAŞIT</v>
      </c>
      <c r="AO46" s="109">
        <f t="shared" si="30"/>
        <v>28</v>
      </c>
      <c r="AP46" s="105">
        <f t="shared" si="30"/>
        <v>8</v>
      </c>
      <c r="AQ46" s="105">
        <f t="shared" si="30"/>
        <v>16</v>
      </c>
      <c r="AR46" s="105">
        <f t="shared" si="30"/>
        <v>0</v>
      </c>
      <c r="AS46" s="105">
        <f t="shared" si="30"/>
        <v>8</v>
      </c>
      <c r="AT46" s="105">
        <f t="shared" si="30"/>
        <v>12</v>
      </c>
      <c r="AU46" s="105">
        <f t="shared" si="30"/>
        <v>28</v>
      </c>
      <c r="AV46" s="106">
        <f>AV14+AV22+AV30+AV38</f>
        <v>24</v>
      </c>
      <c r="AW46" s="1"/>
      <c r="AX46" s="198"/>
      <c r="AY46" s="186"/>
      <c r="AZ46" s="94" t="str">
        <f t="shared" si="27"/>
        <v>AĞIR TAŞIT</v>
      </c>
      <c r="BA46" s="104">
        <f t="shared" si="31"/>
        <v>0</v>
      </c>
      <c r="BB46" s="105">
        <f t="shared" si="31"/>
        <v>0</v>
      </c>
      <c r="BC46" s="105">
        <f t="shared" si="31"/>
        <v>0</v>
      </c>
      <c r="BD46" s="106">
        <f>BD14+BD22+BD30+BD38</f>
        <v>0</v>
      </c>
      <c r="BE46" s="1"/>
      <c r="BF46" s="198"/>
      <c r="BG46" s="186"/>
      <c r="BH46" s="97" t="str">
        <f t="shared" si="28"/>
        <v>AĞIR TAŞIT</v>
      </c>
      <c r="BI46" s="109">
        <f t="shared" si="32"/>
        <v>56</v>
      </c>
      <c r="BJ46" s="105">
        <f t="shared" si="32"/>
        <v>40</v>
      </c>
      <c r="BK46" s="105">
        <f t="shared" si="32"/>
        <v>40</v>
      </c>
      <c r="BL46" s="105">
        <f t="shared" si="32"/>
        <v>16</v>
      </c>
      <c r="BM46" s="105">
        <f t="shared" si="32"/>
        <v>8</v>
      </c>
      <c r="BN46" s="105">
        <f t="shared" si="32"/>
        <v>0</v>
      </c>
      <c r="BO46" s="105">
        <f t="shared" si="32"/>
        <v>20</v>
      </c>
      <c r="BP46" s="106">
        <f>BP14+BP22+BP30+BP38</f>
        <v>8</v>
      </c>
    </row>
    <row r="47" spans="4:68" x14ac:dyDescent="0.2">
      <c r="D47"/>
      <c r="E47"/>
      <c r="F47"/>
      <c r="G47"/>
      <c r="H47"/>
      <c r="I47"/>
      <c r="J47"/>
      <c r="K47"/>
      <c r="L47"/>
      <c r="M47"/>
    </row>
    <row r="48" spans="4:68" x14ac:dyDescent="0.2">
      <c r="D48"/>
      <c r="E48"/>
      <c r="F48"/>
      <c r="G48"/>
      <c r="H48"/>
      <c r="I48"/>
      <c r="J48"/>
      <c r="K48"/>
      <c r="L48"/>
      <c r="M48"/>
    </row>
    <row r="49" spans="4:13" x14ac:dyDescent="0.2">
      <c r="D49"/>
      <c r="E49"/>
      <c r="F49"/>
      <c r="G49"/>
      <c r="H49"/>
      <c r="I49"/>
      <c r="J49"/>
      <c r="K49"/>
      <c r="L49"/>
      <c r="M49"/>
    </row>
    <row r="50" spans="4:13" x14ac:dyDescent="0.2">
      <c r="D50"/>
      <c r="E50"/>
      <c r="F50"/>
      <c r="G50"/>
      <c r="H50"/>
      <c r="I50"/>
      <c r="J50"/>
      <c r="K50"/>
      <c r="L50"/>
      <c r="M50"/>
    </row>
    <row r="51" spans="4:13" x14ac:dyDescent="0.2">
      <c r="D51"/>
      <c r="E51"/>
      <c r="F51"/>
      <c r="G51"/>
      <c r="H51"/>
      <c r="I51"/>
      <c r="J51"/>
      <c r="K51"/>
      <c r="L51"/>
      <c r="M51"/>
    </row>
    <row r="52" spans="4:13" x14ac:dyDescent="0.2">
      <c r="D52"/>
      <c r="E52"/>
      <c r="F52"/>
      <c r="G52"/>
      <c r="H52"/>
      <c r="I52"/>
      <c r="J52"/>
      <c r="K52"/>
      <c r="L52"/>
      <c r="M52"/>
    </row>
    <row r="53" spans="4:13" x14ac:dyDescent="0.2">
      <c r="D53"/>
      <c r="E53"/>
      <c r="F53"/>
      <c r="G53"/>
      <c r="H53"/>
      <c r="I53"/>
      <c r="J53"/>
      <c r="K53"/>
      <c r="L53"/>
      <c r="M53"/>
    </row>
    <row r="54" spans="4:13" x14ac:dyDescent="0.2">
      <c r="D54"/>
      <c r="E54"/>
      <c r="F54"/>
      <c r="G54"/>
      <c r="H54"/>
      <c r="I54"/>
      <c r="J54"/>
      <c r="K54"/>
      <c r="L54"/>
      <c r="M54"/>
    </row>
    <row r="55" spans="4:13" x14ac:dyDescent="0.2">
      <c r="D55"/>
      <c r="E55"/>
      <c r="F55"/>
      <c r="G55"/>
      <c r="H55"/>
      <c r="I55"/>
      <c r="J55"/>
      <c r="K55"/>
      <c r="L55"/>
      <c r="M55"/>
    </row>
  </sheetData>
  <protectedRanges>
    <protectedRange sqref="D18:AE21" name="Aralık2"/>
    <protectedRange sqref="D8:AE15" name="Aralık1"/>
    <protectedRange sqref="D24:AE31" name="Aralık1_3"/>
  </protectedRanges>
  <mergeCells count="69">
    <mergeCell ref="BG32:BG38"/>
    <mergeCell ref="AL40:AL46"/>
    <mergeCell ref="AM40:AM46"/>
    <mergeCell ref="AX40:AX46"/>
    <mergeCell ref="AY40:AY46"/>
    <mergeCell ref="BF40:BF46"/>
    <mergeCell ref="BG40:BG46"/>
    <mergeCell ref="AY32:AY38"/>
    <mergeCell ref="BF32:BF38"/>
    <mergeCell ref="BG16:BG22"/>
    <mergeCell ref="A18:A21"/>
    <mergeCell ref="B22:C22"/>
    <mergeCell ref="A24:A31"/>
    <mergeCell ref="AL24:AL30"/>
    <mergeCell ref="AM24:AM30"/>
    <mergeCell ref="AX24:AX30"/>
    <mergeCell ref="BG24:BG30"/>
    <mergeCell ref="AY16:AY22"/>
    <mergeCell ref="BF16:BF22"/>
    <mergeCell ref="AL16:AL22"/>
    <mergeCell ref="AM16:AM22"/>
    <mergeCell ref="AX16:AX22"/>
    <mergeCell ref="B16:C16"/>
    <mergeCell ref="B32:C32"/>
    <mergeCell ref="AL32:AL38"/>
    <mergeCell ref="AM32:AM38"/>
    <mergeCell ref="AY24:AY30"/>
    <mergeCell ref="BF24:BF30"/>
    <mergeCell ref="AX32:AX38"/>
    <mergeCell ref="BH6:BH7"/>
    <mergeCell ref="A8:A15"/>
    <mergeCell ref="AL8:AL14"/>
    <mergeCell ref="AM8:AM14"/>
    <mergeCell ref="AX8:AX14"/>
    <mergeCell ref="AY8:AY14"/>
    <mergeCell ref="AN6:AN7"/>
    <mergeCell ref="AZ6:AZ7"/>
    <mergeCell ref="BF8:BF14"/>
    <mergeCell ref="BG8:BG14"/>
    <mergeCell ref="T6:W6"/>
    <mergeCell ref="X6:AA6"/>
    <mergeCell ref="AB6:AE6"/>
    <mergeCell ref="AF6:AI6"/>
    <mergeCell ref="B6:C7"/>
    <mergeCell ref="D6:G6"/>
    <mergeCell ref="H6:K6"/>
    <mergeCell ref="L6:O6"/>
    <mergeCell ref="P6:S6"/>
    <mergeCell ref="B2:C2"/>
    <mergeCell ref="D2:H2"/>
    <mergeCell ref="B4:C4"/>
    <mergeCell ref="D4:H4"/>
    <mergeCell ref="AA4:AD4"/>
    <mergeCell ref="AE4:AJ4"/>
    <mergeCell ref="BN3:BP3"/>
    <mergeCell ref="BN4:BP4"/>
    <mergeCell ref="AO4:AR4"/>
    <mergeCell ref="BK4:BM4"/>
    <mergeCell ref="AA3:AD3"/>
    <mergeCell ref="AE3:AJ3"/>
    <mergeCell ref="AO3:AR3"/>
    <mergeCell ref="BK3:BM3"/>
    <mergeCell ref="BN2:BP2"/>
    <mergeCell ref="B3:C3"/>
    <mergeCell ref="D3:H3"/>
    <mergeCell ref="AA2:AD2"/>
    <mergeCell ref="AE2:AJ2"/>
    <mergeCell ref="AO2:AR2"/>
    <mergeCell ref="BK2:BM2"/>
  </mergeCells>
  <phoneticPr fontId="15" type="noConversion"/>
  <printOptions horizontalCentered="1" verticalCentered="1"/>
  <pageMargins left="0.9055118110236221" right="0" top="0.39370078740157483" bottom="0.31496062992125984" header="0.15748031496062992" footer="0.19685039370078741"/>
  <pageSetup paperSize="9" scale="90" orientation="landscape" r:id="rId1"/>
  <headerFooter alignWithMargins="0">
    <oddHeader>&amp;C&amp;G&amp;9AKILLI ULAŞIM SİSTEMLERİ</oddHeader>
  </headerFooter>
  <colBreaks count="1" manualBreakCount="1">
    <brk id="36" max="1048575" man="1"/>
  </col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5"/>
  <sheetViews>
    <sheetView zoomScale="80" zoomScaleNormal="80" zoomScaleSheetLayoutView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5" sqref="C5"/>
    </sheetView>
  </sheetViews>
  <sheetFormatPr defaultColWidth="8.85546875" defaultRowHeight="12.75" x14ac:dyDescent="0.2"/>
  <cols>
    <col min="1" max="1" width="4" style="2" customWidth="1"/>
    <col min="2" max="3" width="7" style="2" customWidth="1"/>
    <col min="4" max="5" width="4.28515625" style="2" customWidth="1"/>
    <col min="6" max="6" width="5" style="2" customWidth="1"/>
    <col min="7" max="7" width="5.5703125" style="2" customWidth="1"/>
    <col min="8" max="9" width="4.28515625" style="2" customWidth="1"/>
    <col min="10" max="10" width="5.28515625" style="2" customWidth="1"/>
    <col min="11" max="31" width="4.28515625" style="2" customWidth="1"/>
    <col min="32" max="35" width="5.7109375" style="2" customWidth="1"/>
    <col min="36" max="36" width="11.42578125" style="2" customWidth="1"/>
    <col min="37" max="37" width="4.28515625" style="2" customWidth="1"/>
    <col min="38" max="39" width="5.28515625" style="2" customWidth="1"/>
    <col min="40" max="40" width="13.7109375" style="2" customWidth="1"/>
    <col min="41" max="48" width="5.7109375" style="2" customWidth="1"/>
    <col min="49" max="49" width="3.42578125" style="2" customWidth="1"/>
    <col min="50" max="51" width="5.28515625" style="2" customWidth="1"/>
    <col min="52" max="52" width="13.7109375" style="2" customWidth="1"/>
    <col min="53" max="56" width="5.7109375" style="2" customWidth="1"/>
    <col min="57" max="57" width="2.85546875" style="2" customWidth="1"/>
    <col min="58" max="59" width="5.28515625" style="2" customWidth="1"/>
    <col min="60" max="60" width="13.7109375" style="2" customWidth="1"/>
    <col min="61" max="68" width="5.7109375" style="2" customWidth="1"/>
    <col min="69" max="16384" width="8.85546875" style="2"/>
  </cols>
  <sheetData>
    <row r="2" spans="1:68" ht="19.5" customHeight="1" x14ac:dyDescent="0.25">
      <c r="B2" s="189" t="s">
        <v>101</v>
      </c>
      <c r="C2" s="189"/>
      <c r="D2" s="208" t="str">
        <f>ÜST_BİLGİ!$D$3</f>
        <v>Bayrampaşa</v>
      </c>
      <c r="E2" s="208"/>
      <c r="F2" s="208"/>
      <c r="G2" s="208"/>
      <c r="H2" s="208"/>
      <c r="I2" s="5"/>
      <c r="J2" s="5"/>
      <c r="K2" s="5"/>
      <c r="L2" s="5"/>
      <c r="AA2" s="189" t="s">
        <v>46</v>
      </c>
      <c r="AB2" s="189"/>
      <c r="AC2" s="189"/>
      <c r="AD2" s="189"/>
      <c r="AE2" s="212" t="s">
        <v>108</v>
      </c>
      <c r="AF2" s="208"/>
      <c r="AG2" s="208"/>
      <c r="AH2" s="208"/>
      <c r="AI2" s="208"/>
      <c r="AJ2" s="208"/>
      <c r="AK2" s="154"/>
      <c r="AN2" s="85" t="str">
        <f>B2</f>
        <v>İLÇE:</v>
      </c>
      <c r="AO2" s="183" t="str">
        <f>D2</f>
        <v>Bayrampaşa</v>
      </c>
      <c r="AP2" s="183"/>
      <c r="AQ2" s="183"/>
      <c r="AR2" s="183"/>
      <c r="BK2" s="189" t="str">
        <f>AA2</f>
        <v>KAV. NO:</v>
      </c>
      <c r="BL2" s="189"/>
      <c r="BM2" s="189"/>
      <c r="BN2" s="188" t="str">
        <f>AE2</f>
        <v>14</v>
      </c>
      <c r="BO2" s="188"/>
      <c r="BP2" s="188"/>
    </row>
    <row r="3" spans="1:68" ht="19.5" customHeight="1" x14ac:dyDescent="0.25">
      <c r="B3" s="189" t="s">
        <v>45</v>
      </c>
      <c r="C3" s="189"/>
      <c r="D3" s="208" t="str">
        <f>ÜST_BİLGİ!$D$4</f>
        <v>…………..</v>
      </c>
      <c r="E3" s="208"/>
      <c r="F3" s="208"/>
      <c r="G3" s="208"/>
      <c r="H3" s="208"/>
      <c r="I3" s="5"/>
      <c r="J3" s="5"/>
      <c r="K3" s="5"/>
      <c r="L3" s="5"/>
      <c r="AA3" s="189" t="s">
        <v>102</v>
      </c>
      <c r="AB3" s="189"/>
      <c r="AC3" s="189"/>
      <c r="AD3" s="189"/>
      <c r="AE3" s="208" t="str">
        <f>ÜST_BİLGİ!G3</f>
        <v>…………</v>
      </c>
      <c r="AF3" s="208"/>
      <c r="AG3" s="208"/>
      <c r="AH3" s="208"/>
      <c r="AI3" s="208"/>
      <c r="AJ3" s="208"/>
      <c r="AK3" s="154"/>
      <c r="AN3" s="85" t="str">
        <f>B3</f>
        <v>GRUP:</v>
      </c>
      <c r="AO3" s="183" t="str">
        <f>D3</f>
        <v>…………..</v>
      </c>
      <c r="AP3" s="183"/>
      <c r="AQ3" s="183"/>
      <c r="AR3" s="183"/>
      <c r="BK3" s="189" t="str">
        <f>AA3</f>
        <v>KAV. ADI:</v>
      </c>
      <c r="BL3" s="189"/>
      <c r="BM3" s="189"/>
      <c r="BN3" s="188" t="str">
        <f>AE3</f>
        <v>…………</v>
      </c>
      <c r="BO3" s="188"/>
      <c r="BP3" s="188"/>
    </row>
    <row r="4" spans="1:68" ht="19.5" customHeight="1" x14ac:dyDescent="0.25">
      <c r="B4" s="213" t="s">
        <v>53</v>
      </c>
      <c r="C4" s="213"/>
      <c r="D4" s="187">
        <f>ÜST_BİLGİ!$D$27</f>
        <v>42695</v>
      </c>
      <c r="E4" s="187"/>
      <c r="F4" s="187"/>
      <c r="G4" s="187"/>
      <c r="H4" s="187"/>
      <c r="I4" s="5"/>
      <c r="J4" s="5"/>
      <c r="K4" s="5"/>
      <c r="L4" s="5"/>
      <c r="O4" s="2" t="s">
        <v>13</v>
      </c>
      <c r="AA4" s="189" t="s">
        <v>52</v>
      </c>
      <c r="AB4" s="189"/>
      <c r="AC4" s="189"/>
      <c r="AD4" s="189"/>
      <c r="AE4" s="183">
        <v>3</v>
      </c>
      <c r="AF4" s="183"/>
      <c r="AG4" s="183"/>
      <c r="AH4" s="183"/>
      <c r="AI4" s="183"/>
      <c r="AJ4" s="183"/>
      <c r="AN4" s="85" t="str">
        <f>B4</f>
        <v>ÇEK. TAR.:</v>
      </c>
      <c r="AO4" s="187">
        <f>D4</f>
        <v>42695</v>
      </c>
      <c r="AP4" s="183"/>
      <c r="AQ4" s="183"/>
      <c r="AR4" s="183"/>
      <c r="BK4" s="189" t="str">
        <f>AA4</f>
        <v>AKIM NO:</v>
      </c>
      <c r="BL4" s="189"/>
      <c r="BM4" s="189"/>
      <c r="BN4" s="188">
        <f>AE4</f>
        <v>3</v>
      </c>
      <c r="BO4" s="188"/>
      <c r="BP4" s="188"/>
    </row>
    <row r="5" spans="1:68" ht="9.75" customHeight="1" thickBot="1" x14ac:dyDescent="0.3">
      <c r="I5" s="5"/>
      <c r="J5" s="5"/>
      <c r="K5" s="5"/>
      <c r="L5" s="5"/>
    </row>
    <row r="6" spans="1:68" s="1" customFormat="1" ht="28.5" customHeight="1" thickBot="1" x14ac:dyDescent="0.25">
      <c r="B6" s="204" t="s">
        <v>0</v>
      </c>
      <c r="C6" s="205"/>
      <c r="D6" s="199" t="s">
        <v>8</v>
      </c>
      <c r="E6" s="200"/>
      <c r="F6" s="200"/>
      <c r="G6" s="201"/>
      <c r="H6" s="199" t="s">
        <v>9</v>
      </c>
      <c r="I6" s="200"/>
      <c r="J6" s="200"/>
      <c r="K6" s="201"/>
      <c r="L6" s="199" t="s">
        <v>10</v>
      </c>
      <c r="M6" s="200"/>
      <c r="N6" s="200"/>
      <c r="O6" s="201"/>
      <c r="P6" s="199" t="s">
        <v>11</v>
      </c>
      <c r="Q6" s="200"/>
      <c r="R6" s="200"/>
      <c r="S6" s="201"/>
      <c r="T6" s="209" t="s">
        <v>89</v>
      </c>
      <c r="U6" s="210"/>
      <c r="V6" s="210"/>
      <c r="W6" s="211"/>
      <c r="X6" s="209" t="s">
        <v>60</v>
      </c>
      <c r="Y6" s="210"/>
      <c r="Z6" s="210"/>
      <c r="AA6" s="211"/>
      <c r="AB6" s="209" t="s">
        <v>12</v>
      </c>
      <c r="AC6" s="210"/>
      <c r="AD6" s="210"/>
      <c r="AE6" s="211"/>
      <c r="AF6" s="209" t="s">
        <v>1</v>
      </c>
      <c r="AG6" s="210"/>
      <c r="AH6" s="210"/>
      <c r="AI6" s="211"/>
      <c r="AJ6" s="71" t="s">
        <v>6</v>
      </c>
      <c r="AN6" s="192" t="s">
        <v>61</v>
      </c>
      <c r="AO6" s="86">
        <f>B8</f>
        <v>0.29166666666666669</v>
      </c>
      <c r="AP6" s="87">
        <f>B9</f>
        <v>0.30208333333333331</v>
      </c>
      <c r="AQ6" s="87">
        <f>B10</f>
        <v>0.3125</v>
      </c>
      <c r="AR6" s="87">
        <f>B11</f>
        <v>0.32291666666666669</v>
      </c>
      <c r="AS6" s="87">
        <f>B12</f>
        <v>0.33333333333333331</v>
      </c>
      <c r="AT6" s="87">
        <f>B13</f>
        <v>0.34375</v>
      </c>
      <c r="AU6" s="87">
        <f>B14</f>
        <v>0.35416666666666669</v>
      </c>
      <c r="AV6" s="88">
        <f>B15</f>
        <v>0.36458333333333331</v>
      </c>
      <c r="AZ6" s="192" t="s">
        <v>61</v>
      </c>
      <c r="BA6" s="86">
        <f>B18</f>
        <v>0.5</v>
      </c>
      <c r="BB6" s="87">
        <f>B19</f>
        <v>0.51041666666666663</v>
      </c>
      <c r="BC6" s="87">
        <f>B20</f>
        <v>0.52083333333333337</v>
      </c>
      <c r="BD6" s="88">
        <f>B21</f>
        <v>0.53125</v>
      </c>
      <c r="BH6" s="190" t="s">
        <v>61</v>
      </c>
      <c r="BI6" s="86">
        <f>B24</f>
        <v>0.70833333333333337</v>
      </c>
      <c r="BJ6" s="87">
        <f>B25</f>
        <v>0.71875</v>
      </c>
      <c r="BK6" s="87">
        <f>B26</f>
        <v>0.72916666666666663</v>
      </c>
      <c r="BL6" s="87">
        <f>B27</f>
        <v>0.73958333333333326</v>
      </c>
      <c r="BM6" s="87">
        <f>B28</f>
        <v>0.74999999999999989</v>
      </c>
      <c r="BN6" s="87">
        <f>B29</f>
        <v>0.76041666666666652</v>
      </c>
      <c r="BO6" s="87">
        <f>B30</f>
        <v>0.77083333333333315</v>
      </c>
      <c r="BP6" s="88">
        <f>B31</f>
        <v>0.78124999999999978</v>
      </c>
    </row>
    <row r="7" spans="1:68" s="1" customFormat="1" ht="19.899999999999999" customHeight="1" thickBot="1" x14ac:dyDescent="0.25">
      <c r="B7" s="206"/>
      <c r="C7" s="207"/>
      <c r="D7" s="76" t="s">
        <v>26</v>
      </c>
      <c r="E7" s="77" t="s">
        <v>21</v>
      </c>
      <c r="F7" s="77" t="s">
        <v>20</v>
      </c>
      <c r="G7" s="78" t="s">
        <v>28</v>
      </c>
      <c r="H7" s="73" t="str">
        <f t="shared" ref="H7:AI7" si="0">D7</f>
        <v>U</v>
      </c>
      <c r="I7" s="74" t="str">
        <f>E7</f>
        <v>3-1</v>
      </c>
      <c r="J7" s="74" t="str">
        <f>F7</f>
        <v>3-2</v>
      </c>
      <c r="K7" s="75" t="str">
        <f>G7</f>
        <v>3-4</v>
      </c>
      <c r="L7" s="73" t="str">
        <f>H7</f>
        <v>U</v>
      </c>
      <c r="M7" s="74" t="str">
        <f t="shared" si="0"/>
        <v>3-1</v>
      </c>
      <c r="N7" s="74" t="str">
        <f t="shared" si="0"/>
        <v>3-2</v>
      </c>
      <c r="O7" s="75" t="str">
        <f t="shared" si="0"/>
        <v>3-4</v>
      </c>
      <c r="P7" s="73" t="str">
        <f t="shared" si="0"/>
        <v>U</v>
      </c>
      <c r="Q7" s="74" t="str">
        <f t="shared" si="0"/>
        <v>3-1</v>
      </c>
      <c r="R7" s="74" t="str">
        <f t="shared" si="0"/>
        <v>3-2</v>
      </c>
      <c r="S7" s="75" t="str">
        <f t="shared" si="0"/>
        <v>3-4</v>
      </c>
      <c r="T7" s="73" t="str">
        <f>P7</f>
        <v>U</v>
      </c>
      <c r="U7" s="74" t="str">
        <f>Q7</f>
        <v>3-1</v>
      </c>
      <c r="V7" s="74" t="str">
        <f>R7</f>
        <v>3-2</v>
      </c>
      <c r="W7" s="75" t="str">
        <f>S7</f>
        <v>3-4</v>
      </c>
      <c r="X7" s="73" t="str">
        <f>P7</f>
        <v>U</v>
      </c>
      <c r="Y7" s="74" t="str">
        <f>Q7</f>
        <v>3-1</v>
      </c>
      <c r="Z7" s="74" t="str">
        <f>R7</f>
        <v>3-2</v>
      </c>
      <c r="AA7" s="75" t="str">
        <f>S7</f>
        <v>3-4</v>
      </c>
      <c r="AB7" s="73" t="str">
        <f t="shared" si="0"/>
        <v>U</v>
      </c>
      <c r="AC7" s="74" t="str">
        <f t="shared" si="0"/>
        <v>3-1</v>
      </c>
      <c r="AD7" s="74" t="str">
        <f t="shared" si="0"/>
        <v>3-2</v>
      </c>
      <c r="AE7" s="75" t="str">
        <f t="shared" si="0"/>
        <v>3-4</v>
      </c>
      <c r="AF7" s="73" t="str">
        <f t="shared" si="0"/>
        <v>U</v>
      </c>
      <c r="AG7" s="74" t="str">
        <f t="shared" si="0"/>
        <v>3-1</v>
      </c>
      <c r="AH7" s="74" t="str">
        <f t="shared" si="0"/>
        <v>3-2</v>
      </c>
      <c r="AI7" s="75" t="str">
        <f t="shared" si="0"/>
        <v>3-4</v>
      </c>
      <c r="AJ7" s="72" t="s">
        <v>17</v>
      </c>
      <c r="AN7" s="193"/>
      <c r="AO7" s="89">
        <f>C8</f>
        <v>0.30208333333333331</v>
      </c>
      <c r="AP7" s="90">
        <f>C9</f>
        <v>0.3125</v>
      </c>
      <c r="AQ7" s="90">
        <f>C10</f>
        <v>0.32291666666666669</v>
      </c>
      <c r="AR7" s="90">
        <f>C11</f>
        <v>0.33333333333333331</v>
      </c>
      <c r="AS7" s="90">
        <f>C12</f>
        <v>0.34375</v>
      </c>
      <c r="AT7" s="90">
        <f>C13</f>
        <v>0.35416666666666669</v>
      </c>
      <c r="AU7" s="90">
        <f>C14</f>
        <v>0.36458333333333331</v>
      </c>
      <c r="AV7" s="91">
        <f>C15</f>
        <v>0.375</v>
      </c>
      <c r="AZ7" s="193"/>
      <c r="BA7" s="89">
        <f>C18</f>
        <v>0.51041666666666663</v>
      </c>
      <c r="BB7" s="90">
        <f>C19</f>
        <v>0.52083333333333337</v>
      </c>
      <c r="BC7" s="90">
        <f>C20</f>
        <v>0.53125</v>
      </c>
      <c r="BD7" s="91">
        <f>C21</f>
        <v>0.54166666666666663</v>
      </c>
      <c r="BH7" s="191"/>
      <c r="BI7" s="89">
        <f>C24</f>
        <v>0.71875</v>
      </c>
      <c r="BJ7" s="90">
        <f>C25</f>
        <v>0.72916666666666663</v>
      </c>
      <c r="BK7" s="90">
        <f>C26</f>
        <v>0.73958333333333326</v>
      </c>
      <c r="BL7" s="90">
        <f>C27</f>
        <v>0.74999999999999989</v>
      </c>
      <c r="BM7" s="90">
        <f>C28</f>
        <v>0.76041666666666652</v>
      </c>
      <c r="BN7" s="90">
        <f>C29</f>
        <v>0.77083333333333315</v>
      </c>
      <c r="BO7" s="90">
        <f>C30</f>
        <v>0.78124999999999978</v>
      </c>
      <c r="BP7" s="91">
        <f>C31</f>
        <v>0.79166666666666641</v>
      </c>
    </row>
    <row r="8" spans="1:68" s="1" customFormat="1" ht="18.95" customHeight="1" x14ac:dyDescent="0.2">
      <c r="A8" s="196" t="s">
        <v>38</v>
      </c>
      <c r="B8" s="42">
        <v>0.29166666666666669</v>
      </c>
      <c r="C8" s="43">
        <v>0.30208333333333331</v>
      </c>
      <c r="D8" s="44"/>
      <c r="E8" s="45"/>
      <c r="F8" s="45">
        <v>12</v>
      </c>
      <c r="G8" s="46"/>
      <c r="H8" s="44"/>
      <c r="I8" s="45"/>
      <c r="J8" s="45">
        <v>1</v>
      </c>
      <c r="K8" s="46"/>
      <c r="L8" s="44"/>
      <c r="M8" s="45"/>
      <c r="N8" s="45">
        <v>3</v>
      </c>
      <c r="O8" s="46"/>
      <c r="P8" s="44"/>
      <c r="Q8" s="45"/>
      <c r="R8" s="45"/>
      <c r="S8" s="46"/>
      <c r="T8" s="44"/>
      <c r="U8" s="45"/>
      <c r="V8" s="45">
        <v>7</v>
      </c>
      <c r="W8" s="46"/>
      <c r="X8" s="44"/>
      <c r="Y8" s="45"/>
      <c r="Z8" s="45"/>
      <c r="AA8" s="46"/>
      <c r="AB8" s="44"/>
      <c r="AC8" s="45"/>
      <c r="AD8" s="45">
        <v>1</v>
      </c>
      <c r="AE8" s="46"/>
      <c r="AF8" s="47">
        <f t="shared" ref="AF8:AF15" si="1">D8+H8+L8+T8+P8+X8+AB8</f>
        <v>0</v>
      </c>
      <c r="AG8" s="48">
        <f t="shared" ref="AG8:AG15" si="2">E8+I8+M8+U8+Q8+Y8+AC8</f>
        <v>0</v>
      </c>
      <c r="AH8" s="48">
        <f t="shared" ref="AH8:AH15" si="3">F8+J8+N8+V8+R8+Z8+AD8</f>
        <v>24</v>
      </c>
      <c r="AI8" s="49">
        <f t="shared" ref="AI8:AI15" si="4">G8+K8+O8+W8+S8+AA8+AE8</f>
        <v>0</v>
      </c>
      <c r="AJ8" s="50">
        <f t="shared" ref="AJ8:AJ15" si="5">AF8+AG8+AH8+AI8</f>
        <v>24</v>
      </c>
      <c r="AL8" s="196" t="s">
        <v>38</v>
      </c>
      <c r="AM8" s="184" t="s">
        <v>62</v>
      </c>
      <c r="AN8" s="92" t="str">
        <f>D6</f>
        <v>OTOMOBİL</v>
      </c>
      <c r="AO8" s="98">
        <f>D8*4</f>
        <v>0</v>
      </c>
      <c r="AP8" s="99">
        <f>D9*4</f>
        <v>0</v>
      </c>
      <c r="AQ8" s="99">
        <f>D10*4</f>
        <v>0</v>
      </c>
      <c r="AR8" s="99">
        <f>D11*4</f>
        <v>0</v>
      </c>
      <c r="AS8" s="99">
        <f>D12*4</f>
        <v>0</v>
      </c>
      <c r="AT8" s="99">
        <f>D13*4</f>
        <v>0</v>
      </c>
      <c r="AU8" s="99">
        <f>D14*4</f>
        <v>0</v>
      </c>
      <c r="AV8" s="100">
        <f>D15*4</f>
        <v>0</v>
      </c>
      <c r="AX8" s="196" t="s">
        <v>39</v>
      </c>
      <c r="AY8" s="184" t="s">
        <v>62</v>
      </c>
      <c r="AZ8" s="92" t="str">
        <f>D6</f>
        <v>OTOMOBİL</v>
      </c>
      <c r="BA8" s="98">
        <f>D18*4</f>
        <v>0</v>
      </c>
      <c r="BB8" s="99">
        <f>D19*4</f>
        <v>0</v>
      </c>
      <c r="BC8" s="99">
        <f>D20*4</f>
        <v>0</v>
      </c>
      <c r="BD8" s="100">
        <f>D21*4</f>
        <v>0</v>
      </c>
      <c r="BF8" s="196" t="s">
        <v>40</v>
      </c>
      <c r="BG8" s="184" t="s">
        <v>62</v>
      </c>
      <c r="BH8" s="95" t="str">
        <f>D6</f>
        <v>OTOMOBİL</v>
      </c>
      <c r="BI8" s="107">
        <f>D24*4</f>
        <v>0</v>
      </c>
      <c r="BJ8" s="99">
        <f>D25*4</f>
        <v>0</v>
      </c>
      <c r="BK8" s="99">
        <f>D26*4</f>
        <v>0</v>
      </c>
      <c r="BL8" s="99">
        <f>D27*4</f>
        <v>0</v>
      </c>
      <c r="BM8" s="99">
        <f>D28*4</f>
        <v>0</v>
      </c>
      <c r="BN8" s="99">
        <f>D29*4</f>
        <v>0</v>
      </c>
      <c r="BO8" s="99">
        <f>D30*4</f>
        <v>0</v>
      </c>
      <c r="BP8" s="100">
        <f>D31*4</f>
        <v>0</v>
      </c>
    </row>
    <row r="9" spans="1:68" s="1" customFormat="1" ht="18.95" customHeight="1" x14ac:dyDescent="0.2">
      <c r="A9" s="197"/>
      <c r="B9" s="51">
        <v>0.30208333333333331</v>
      </c>
      <c r="C9" s="52">
        <v>0.3125</v>
      </c>
      <c r="D9" s="53"/>
      <c r="E9" s="3"/>
      <c r="F9" s="3">
        <v>21</v>
      </c>
      <c r="G9" s="54">
        <v>1</v>
      </c>
      <c r="H9" s="53"/>
      <c r="I9" s="3">
        <v>1</v>
      </c>
      <c r="J9" s="3">
        <v>4</v>
      </c>
      <c r="K9" s="54"/>
      <c r="L9" s="53"/>
      <c r="M9" s="3"/>
      <c r="N9" s="3">
        <v>4</v>
      </c>
      <c r="O9" s="54"/>
      <c r="P9" s="53"/>
      <c r="Q9" s="3"/>
      <c r="R9" s="3"/>
      <c r="S9" s="54"/>
      <c r="T9" s="53"/>
      <c r="U9" s="3"/>
      <c r="V9" s="3">
        <v>12</v>
      </c>
      <c r="W9" s="54">
        <v>1</v>
      </c>
      <c r="X9" s="53"/>
      <c r="Y9" s="3"/>
      <c r="Z9" s="3"/>
      <c r="AA9" s="54"/>
      <c r="AB9" s="53"/>
      <c r="AC9" s="3"/>
      <c r="AD9" s="3"/>
      <c r="AE9" s="54"/>
      <c r="AF9" s="55">
        <f t="shared" si="1"/>
        <v>0</v>
      </c>
      <c r="AG9" s="4">
        <f t="shared" si="2"/>
        <v>1</v>
      </c>
      <c r="AH9" s="4">
        <f t="shared" si="3"/>
        <v>41</v>
      </c>
      <c r="AI9" s="56">
        <f t="shared" si="4"/>
        <v>2</v>
      </c>
      <c r="AJ9" s="57">
        <f t="shared" si="5"/>
        <v>44</v>
      </c>
      <c r="AL9" s="197"/>
      <c r="AM9" s="185"/>
      <c r="AN9" s="93" t="str">
        <f>H6</f>
        <v>KAMYONET</v>
      </c>
      <c r="AO9" s="101">
        <f>H8*4</f>
        <v>0</v>
      </c>
      <c r="AP9" s="102">
        <f>H9*4</f>
        <v>0</v>
      </c>
      <c r="AQ9" s="102">
        <f>H10*4</f>
        <v>0</v>
      </c>
      <c r="AR9" s="102">
        <f>H11*4</f>
        <v>0</v>
      </c>
      <c r="AS9" s="102">
        <f>H12*4</f>
        <v>0</v>
      </c>
      <c r="AT9" s="102">
        <f>H13*4</f>
        <v>0</v>
      </c>
      <c r="AU9" s="102">
        <f>H14*4</f>
        <v>0</v>
      </c>
      <c r="AV9" s="103">
        <f>H15*4</f>
        <v>0</v>
      </c>
      <c r="AX9" s="197"/>
      <c r="AY9" s="185"/>
      <c r="AZ9" s="93" t="str">
        <f>H6</f>
        <v>KAMYONET</v>
      </c>
      <c r="BA9" s="101">
        <f>H18*4</f>
        <v>0</v>
      </c>
      <c r="BB9" s="102">
        <f>H19*4</f>
        <v>0</v>
      </c>
      <c r="BC9" s="102">
        <f>H20*4</f>
        <v>0</v>
      </c>
      <c r="BD9" s="103">
        <f>H21*4</f>
        <v>0</v>
      </c>
      <c r="BF9" s="197"/>
      <c r="BG9" s="185"/>
      <c r="BH9" s="96" t="str">
        <f>H6</f>
        <v>KAMYONET</v>
      </c>
      <c r="BI9" s="108">
        <f>H24*4</f>
        <v>0</v>
      </c>
      <c r="BJ9" s="102">
        <f>H25*4</f>
        <v>0</v>
      </c>
      <c r="BK9" s="102">
        <f>H26*4</f>
        <v>0</v>
      </c>
      <c r="BL9" s="102">
        <f>H27*4</f>
        <v>0</v>
      </c>
      <c r="BM9" s="102">
        <f>H28*4</f>
        <v>0</v>
      </c>
      <c r="BN9" s="102">
        <f>H29*4</f>
        <v>0</v>
      </c>
      <c r="BO9" s="102">
        <f>H30*4</f>
        <v>0</v>
      </c>
      <c r="BP9" s="103">
        <f>H31*4</f>
        <v>0</v>
      </c>
    </row>
    <row r="10" spans="1:68" s="1" customFormat="1" ht="18.95" customHeight="1" x14ac:dyDescent="0.2">
      <c r="A10" s="197"/>
      <c r="B10" s="51">
        <v>0.3125</v>
      </c>
      <c r="C10" s="52">
        <v>0.32291666666666669</v>
      </c>
      <c r="D10" s="53"/>
      <c r="E10" s="3"/>
      <c r="F10" s="3">
        <v>19</v>
      </c>
      <c r="G10" s="54">
        <v>1</v>
      </c>
      <c r="H10" s="53"/>
      <c r="I10" s="3"/>
      <c r="J10" s="3">
        <v>4</v>
      </c>
      <c r="K10" s="54"/>
      <c r="L10" s="53"/>
      <c r="M10" s="3"/>
      <c r="N10" s="3">
        <v>1</v>
      </c>
      <c r="O10" s="54"/>
      <c r="P10" s="53"/>
      <c r="Q10" s="3"/>
      <c r="R10" s="3"/>
      <c r="S10" s="54"/>
      <c r="T10" s="53"/>
      <c r="U10" s="3"/>
      <c r="V10" s="3">
        <v>6</v>
      </c>
      <c r="W10" s="54"/>
      <c r="X10" s="53"/>
      <c r="Y10" s="3"/>
      <c r="Z10" s="3"/>
      <c r="AA10" s="54"/>
      <c r="AB10" s="53"/>
      <c r="AC10" s="3"/>
      <c r="AD10" s="3">
        <v>1</v>
      </c>
      <c r="AE10" s="54"/>
      <c r="AF10" s="55">
        <f t="shared" si="1"/>
        <v>0</v>
      </c>
      <c r="AG10" s="4">
        <f t="shared" si="2"/>
        <v>0</v>
      </c>
      <c r="AH10" s="4">
        <f t="shared" si="3"/>
        <v>31</v>
      </c>
      <c r="AI10" s="56">
        <f t="shared" si="4"/>
        <v>1</v>
      </c>
      <c r="AJ10" s="57">
        <f t="shared" si="5"/>
        <v>32</v>
      </c>
      <c r="AL10" s="197"/>
      <c r="AM10" s="185"/>
      <c r="AN10" s="93" t="str">
        <f>L6</f>
        <v>TAKSİ</v>
      </c>
      <c r="AO10" s="101">
        <f>L8*4</f>
        <v>0</v>
      </c>
      <c r="AP10" s="102">
        <f>L9*4</f>
        <v>0</v>
      </c>
      <c r="AQ10" s="102">
        <f>L10*4</f>
        <v>0</v>
      </c>
      <c r="AR10" s="102">
        <f>L11*4</f>
        <v>0</v>
      </c>
      <c r="AS10" s="102">
        <f>L12*4</f>
        <v>0</v>
      </c>
      <c r="AT10" s="102">
        <f>L13*4</f>
        <v>0</v>
      </c>
      <c r="AU10" s="102">
        <f>L14*4</f>
        <v>0</v>
      </c>
      <c r="AV10" s="103">
        <f>L15*4</f>
        <v>0</v>
      </c>
      <c r="AX10" s="197"/>
      <c r="AY10" s="185"/>
      <c r="AZ10" s="93" t="str">
        <f>L6</f>
        <v>TAKSİ</v>
      </c>
      <c r="BA10" s="101">
        <f>L18*4</f>
        <v>0</v>
      </c>
      <c r="BB10" s="102">
        <f>L19*4</f>
        <v>0</v>
      </c>
      <c r="BC10" s="102">
        <f>L20*4</f>
        <v>0</v>
      </c>
      <c r="BD10" s="103">
        <f>L21*4</f>
        <v>0</v>
      </c>
      <c r="BF10" s="197"/>
      <c r="BG10" s="185"/>
      <c r="BH10" s="96" t="str">
        <f>L6</f>
        <v>TAKSİ</v>
      </c>
      <c r="BI10" s="108">
        <f>L24*4</f>
        <v>0</v>
      </c>
      <c r="BJ10" s="102">
        <f>L25*4</f>
        <v>0</v>
      </c>
      <c r="BK10" s="102">
        <f>L26*4</f>
        <v>0</v>
      </c>
      <c r="BL10" s="102">
        <f>L27*4</f>
        <v>0</v>
      </c>
      <c r="BM10" s="102">
        <f>L28*4</f>
        <v>0</v>
      </c>
      <c r="BN10" s="102">
        <f>L29*4</f>
        <v>0</v>
      </c>
      <c r="BO10" s="102">
        <f>L30*4</f>
        <v>0</v>
      </c>
      <c r="BP10" s="103">
        <f>L31*4</f>
        <v>0</v>
      </c>
    </row>
    <row r="11" spans="1:68" s="1" customFormat="1" ht="18.95" customHeight="1" x14ac:dyDescent="0.2">
      <c r="A11" s="197"/>
      <c r="B11" s="51">
        <v>0.32291666666666669</v>
      </c>
      <c r="C11" s="52">
        <v>0.33333333333333331</v>
      </c>
      <c r="D11" s="53"/>
      <c r="E11" s="3"/>
      <c r="F11" s="3">
        <v>19</v>
      </c>
      <c r="G11" s="54"/>
      <c r="H11" s="53"/>
      <c r="I11" s="3"/>
      <c r="J11" s="3">
        <v>9</v>
      </c>
      <c r="K11" s="54">
        <v>1</v>
      </c>
      <c r="L11" s="53"/>
      <c r="M11" s="3"/>
      <c r="N11" s="3">
        <v>2</v>
      </c>
      <c r="O11" s="54"/>
      <c r="P11" s="53"/>
      <c r="Q11" s="3"/>
      <c r="R11" s="3"/>
      <c r="S11" s="54"/>
      <c r="T11" s="53"/>
      <c r="U11" s="3"/>
      <c r="V11" s="3">
        <v>5</v>
      </c>
      <c r="W11" s="54"/>
      <c r="X11" s="53"/>
      <c r="Y11" s="3"/>
      <c r="Z11" s="3"/>
      <c r="AA11" s="54"/>
      <c r="AB11" s="53"/>
      <c r="AC11" s="3"/>
      <c r="AD11" s="3"/>
      <c r="AE11" s="54"/>
      <c r="AF11" s="55">
        <f t="shared" si="1"/>
        <v>0</v>
      </c>
      <c r="AG11" s="4">
        <f t="shared" si="2"/>
        <v>0</v>
      </c>
      <c r="AH11" s="4">
        <f t="shared" si="3"/>
        <v>35</v>
      </c>
      <c r="AI11" s="56">
        <f t="shared" si="4"/>
        <v>1</v>
      </c>
      <c r="AJ11" s="57">
        <f t="shared" si="5"/>
        <v>36</v>
      </c>
      <c r="AL11" s="197"/>
      <c r="AM11" s="185"/>
      <c r="AN11" s="93" t="str">
        <f>P6</f>
        <v>T.MİNİBÜS</v>
      </c>
      <c r="AO11" s="101">
        <f>P8*4</f>
        <v>0</v>
      </c>
      <c r="AP11" s="102">
        <f>P9*4</f>
        <v>0</v>
      </c>
      <c r="AQ11" s="102">
        <f>P10*4</f>
        <v>0</v>
      </c>
      <c r="AR11" s="102">
        <f>P11*4</f>
        <v>0</v>
      </c>
      <c r="AS11" s="102">
        <f>P12*4</f>
        <v>0</v>
      </c>
      <c r="AT11" s="102">
        <f>P13*4</f>
        <v>0</v>
      </c>
      <c r="AU11" s="102">
        <f>P14*4</f>
        <v>0</v>
      </c>
      <c r="AV11" s="103">
        <f>P15*4</f>
        <v>0</v>
      </c>
      <c r="AX11" s="197"/>
      <c r="AY11" s="185"/>
      <c r="AZ11" s="93" t="str">
        <f>P6</f>
        <v>T.MİNİBÜS</v>
      </c>
      <c r="BA11" s="101">
        <f>P18*4</f>
        <v>0</v>
      </c>
      <c r="BB11" s="102">
        <f>P19*4</f>
        <v>0</v>
      </c>
      <c r="BC11" s="102">
        <f>P20*4</f>
        <v>0</v>
      </c>
      <c r="BD11" s="103">
        <f>P21*4</f>
        <v>0</v>
      </c>
      <c r="BF11" s="197"/>
      <c r="BG11" s="185"/>
      <c r="BH11" s="96" t="str">
        <f>P6</f>
        <v>T.MİNİBÜS</v>
      </c>
      <c r="BI11" s="108">
        <f>P24*4</f>
        <v>0</v>
      </c>
      <c r="BJ11" s="102">
        <f>P25*4</f>
        <v>0</v>
      </c>
      <c r="BK11" s="102">
        <f>P26*4</f>
        <v>0</v>
      </c>
      <c r="BL11" s="102">
        <f>P27*4</f>
        <v>0</v>
      </c>
      <c r="BM11" s="102">
        <f>P28*4</f>
        <v>0</v>
      </c>
      <c r="BN11" s="102">
        <f>P29*4</f>
        <v>0</v>
      </c>
      <c r="BO11" s="102">
        <f>P30*4</f>
        <v>0</v>
      </c>
      <c r="BP11" s="103">
        <f>P31*4</f>
        <v>0</v>
      </c>
    </row>
    <row r="12" spans="1:68" s="1" customFormat="1" ht="18.95" customHeight="1" x14ac:dyDescent="0.2">
      <c r="A12" s="197"/>
      <c r="B12" s="51">
        <v>0.33333333333333331</v>
      </c>
      <c r="C12" s="52">
        <v>0.34375</v>
      </c>
      <c r="D12" s="53"/>
      <c r="E12" s="3">
        <v>4</v>
      </c>
      <c r="F12" s="3">
        <v>29</v>
      </c>
      <c r="G12" s="54">
        <v>1</v>
      </c>
      <c r="H12" s="53"/>
      <c r="I12" s="3"/>
      <c r="J12" s="3">
        <v>3</v>
      </c>
      <c r="K12" s="54"/>
      <c r="L12" s="53"/>
      <c r="M12" s="3"/>
      <c r="N12" s="3">
        <v>3</v>
      </c>
      <c r="O12" s="54"/>
      <c r="P12" s="53"/>
      <c r="Q12" s="3"/>
      <c r="R12" s="3"/>
      <c r="S12" s="54"/>
      <c r="T12" s="53"/>
      <c r="U12" s="3"/>
      <c r="V12" s="3">
        <v>3</v>
      </c>
      <c r="W12" s="54">
        <v>1</v>
      </c>
      <c r="X12" s="53"/>
      <c r="Y12" s="3"/>
      <c r="Z12" s="3"/>
      <c r="AA12" s="54"/>
      <c r="AB12" s="53"/>
      <c r="AC12" s="3"/>
      <c r="AD12" s="3">
        <v>1</v>
      </c>
      <c r="AE12" s="54"/>
      <c r="AF12" s="55">
        <f t="shared" si="1"/>
        <v>0</v>
      </c>
      <c r="AG12" s="4">
        <f t="shared" si="2"/>
        <v>4</v>
      </c>
      <c r="AH12" s="4">
        <f t="shared" si="3"/>
        <v>39</v>
      </c>
      <c r="AI12" s="56">
        <f t="shared" si="4"/>
        <v>2</v>
      </c>
      <c r="AJ12" s="57">
        <f t="shared" si="5"/>
        <v>45</v>
      </c>
      <c r="AL12" s="197"/>
      <c r="AM12" s="185"/>
      <c r="AN12" s="93" t="str">
        <f>T6</f>
        <v>SERVİS MİN.</v>
      </c>
      <c r="AO12" s="101">
        <f>T8*4</f>
        <v>0</v>
      </c>
      <c r="AP12" s="102">
        <f>T9*4</f>
        <v>0</v>
      </c>
      <c r="AQ12" s="102">
        <f>T10*4</f>
        <v>0</v>
      </c>
      <c r="AR12" s="102">
        <f>T11*4</f>
        <v>0</v>
      </c>
      <c r="AS12" s="102">
        <f>T12*4</f>
        <v>0</v>
      </c>
      <c r="AT12" s="102">
        <f>T13*4</f>
        <v>0</v>
      </c>
      <c r="AU12" s="102">
        <f>T14*4</f>
        <v>0</v>
      </c>
      <c r="AV12" s="103">
        <f>T15*4</f>
        <v>0</v>
      </c>
      <c r="AX12" s="197"/>
      <c r="AY12" s="185"/>
      <c r="AZ12" s="93" t="str">
        <f>T6</f>
        <v>SERVİS MİN.</v>
      </c>
      <c r="BA12" s="101">
        <f>T18*4</f>
        <v>0</v>
      </c>
      <c r="BB12" s="102">
        <f>T19*4</f>
        <v>0</v>
      </c>
      <c r="BC12" s="102">
        <f>T20*4</f>
        <v>0</v>
      </c>
      <c r="BD12" s="103">
        <f>T21*4</f>
        <v>0</v>
      </c>
      <c r="BF12" s="197"/>
      <c r="BG12" s="185"/>
      <c r="BH12" s="96" t="str">
        <f>T6</f>
        <v>SERVİS MİN.</v>
      </c>
      <c r="BI12" s="108">
        <f>T24*4</f>
        <v>0</v>
      </c>
      <c r="BJ12" s="102">
        <f>T25*4</f>
        <v>0</v>
      </c>
      <c r="BK12" s="102">
        <f>T26*4</f>
        <v>0</v>
      </c>
      <c r="BL12" s="102">
        <f>T27*4</f>
        <v>0</v>
      </c>
      <c r="BM12" s="102">
        <f>T28*4</f>
        <v>0</v>
      </c>
      <c r="BN12" s="102">
        <f>T29*4</f>
        <v>0</v>
      </c>
      <c r="BO12" s="102">
        <f>T30*4</f>
        <v>0</v>
      </c>
      <c r="BP12" s="103">
        <f>T31*4</f>
        <v>0</v>
      </c>
    </row>
    <row r="13" spans="1:68" s="1" customFormat="1" ht="18.95" customHeight="1" x14ac:dyDescent="0.2">
      <c r="A13" s="197"/>
      <c r="B13" s="51">
        <v>0.34375</v>
      </c>
      <c r="C13" s="52">
        <v>0.35416666666666669</v>
      </c>
      <c r="D13" s="53"/>
      <c r="E13" s="3">
        <v>3</v>
      </c>
      <c r="F13" s="3">
        <v>29</v>
      </c>
      <c r="G13" s="54">
        <v>1</v>
      </c>
      <c r="H13" s="53"/>
      <c r="I13" s="3"/>
      <c r="J13" s="3">
        <v>7</v>
      </c>
      <c r="K13" s="54"/>
      <c r="L13" s="53"/>
      <c r="M13" s="3"/>
      <c r="N13" s="3">
        <v>3</v>
      </c>
      <c r="O13" s="54">
        <v>1</v>
      </c>
      <c r="P13" s="53"/>
      <c r="Q13" s="3"/>
      <c r="R13" s="3"/>
      <c r="S13" s="54"/>
      <c r="T13" s="53"/>
      <c r="U13" s="3"/>
      <c r="V13" s="3">
        <v>2</v>
      </c>
      <c r="W13" s="54"/>
      <c r="X13" s="53"/>
      <c r="Y13" s="3"/>
      <c r="Z13" s="3"/>
      <c r="AA13" s="54"/>
      <c r="AB13" s="53"/>
      <c r="AC13" s="3"/>
      <c r="AD13" s="3"/>
      <c r="AE13" s="54"/>
      <c r="AF13" s="55">
        <f t="shared" si="1"/>
        <v>0</v>
      </c>
      <c r="AG13" s="4">
        <f t="shared" si="2"/>
        <v>3</v>
      </c>
      <c r="AH13" s="4">
        <f t="shared" si="3"/>
        <v>41</v>
      </c>
      <c r="AI13" s="56">
        <f t="shared" si="4"/>
        <v>2</v>
      </c>
      <c r="AJ13" s="57">
        <f t="shared" si="5"/>
        <v>46</v>
      </c>
      <c r="AL13" s="197"/>
      <c r="AM13" s="185"/>
      <c r="AN13" s="93" t="str">
        <f>X6</f>
        <v>İETT+HALK</v>
      </c>
      <c r="AO13" s="101">
        <f>X8*4</f>
        <v>0</v>
      </c>
      <c r="AP13" s="102">
        <f>X9*4</f>
        <v>0</v>
      </c>
      <c r="AQ13" s="102">
        <f>X10*4</f>
        <v>0</v>
      </c>
      <c r="AR13" s="102">
        <f>X11*4</f>
        <v>0</v>
      </c>
      <c r="AS13" s="102">
        <f>X12*4</f>
        <v>0</v>
      </c>
      <c r="AT13" s="102">
        <f>X13*4</f>
        <v>0</v>
      </c>
      <c r="AU13" s="102">
        <f>X14*4</f>
        <v>0</v>
      </c>
      <c r="AV13" s="103">
        <f>X15*4</f>
        <v>0</v>
      </c>
      <c r="AX13" s="197"/>
      <c r="AY13" s="185"/>
      <c r="AZ13" s="93" t="str">
        <f>X6</f>
        <v>İETT+HALK</v>
      </c>
      <c r="BA13" s="101">
        <f>X18*4</f>
        <v>0</v>
      </c>
      <c r="BB13" s="102">
        <f>X19*4</f>
        <v>0</v>
      </c>
      <c r="BC13" s="102">
        <f>X20*4</f>
        <v>0</v>
      </c>
      <c r="BD13" s="103">
        <f>X21*4</f>
        <v>0</v>
      </c>
      <c r="BF13" s="197"/>
      <c r="BG13" s="185"/>
      <c r="BH13" s="96" t="str">
        <f>X6</f>
        <v>İETT+HALK</v>
      </c>
      <c r="BI13" s="108">
        <f>X24*4</f>
        <v>0</v>
      </c>
      <c r="BJ13" s="102">
        <f>X25*4</f>
        <v>0</v>
      </c>
      <c r="BK13" s="102">
        <f>X26*4</f>
        <v>0</v>
      </c>
      <c r="BL13" s="102">
        <f>X27*4</f>
        <v>0</v>
      </c>
      <c r="BM13" s="102">
        <f>X28*4</f>
        <v>0</v>
      </c>
      <c r="BN13" s="102">
        <f>X29*4</f>
        <v>0</v>
      </c>
      <c r="BO13" s="102">
        <f>X30*4</f>
        <v>0</v>
      </c>
      <c r="BP13" s="103">
        <f>X31*4</f>
        <v>0</v>
      </c>
    </row>
    <row r="14" spans="1:68" s="1" customFormat="1" ht="18.95" customHeight="1" thickBot="1" x14ac:dyDescent="0.25">
      <c r="A14" s="197"/>
      <c r="B14" s="51">
        <v>0.35416666666666669</v>
      </c>
      <c r="C14" s="52">
        <v>0.36458333333333331</v>
      </c>
      <c r="D14" s="53"/>
      <c r="E14" s="3"/>
      <c r="F14" s="3">
        <v>57</v>
      </c>
      <c r="G14" s="54">
        <v>3</v>
      </c>
      <c r="H14" s="53"/>
      <c r="I14" s="3"/>
      <c r="J14" s="3">
        <v>6</v>
      </c>
      <c r="K14" s="54"/>
      <c r="L14" s="53"/>
      <c r="M14" s="3"/>
      <c r="N14" s="3">
        <v>5</v>
      </c>
      <c r="O14" s="54">
        <v>1</v>
      </c>
      <c r="P14" s="53"/>
      <c r="Q14" s="3"/>
      <c r="R14" s="3"/>
      <c r="S14" s="54"/>
      <c r="T14" s="53"/>
      <c r="U14" s="3"/>
      <c r="V14" s="3">
        <v>5</v>
      </c>
      <c r="W14" s="54"/>
      <c r="X14" s="53"/>
      <c r="Y14" s="3"/>
      <c r="Z14" s="3"/>
      <c r="AA14" s="54"/>
      <c r="AB14" s="53"/>
      <c r="AC14" s="3"/>
      <c r="AD14" s="3">
        <v>3</v>
      </c>
      <c r="AE14" s="54"/>
      <c r="AF14" s="55">
        <f t="shared" si="1"/>
        <v>0</v>
      </c>
      <c r="AG14" s="4">
        <f t="shared" si="2"/>
        <v>0</v>
      </c>
      <c r="AH14" s="4">
        <f t="shared" si="3"/>
        <v>76</v>
      </c>
      <c r="AI14" s="56">
        <f t="shared" si="4"/>
        <v>4</v>
      </c>
      <c r="AJ14" s="57">
        <f t="shared" si="5"/>
        <v>80</v>
      </c>
      <c r="AL14" s="198"/>
      <c r="AM14" s="186"/>
      <c r="AN14" s="94" t="str">
        <f>AB6</f>
        <v>AĞIR TAŞIT</v>
      </c>
      <c r="AO14" s="104">
        <f>AB8*4</f>
        <v>0</v>
      </c>
      <c r="AP14" s="105">
        <f>AB9*4</f>
        <v>0</v>
      </c>
      <c r="AQ14" s="105">
        <f>AB10*4</f>
        <v>0</v>
      </c>
      <c r="AR14" s="105">
        <f>AB11*4</f>
        <v>0</v>
      </c>
      <c r="AS14" s="105">
        <f>AB12*4</f>
        <v>0</v>
      </c>
      <c r="AT14" s="105">
        <f>AB13*4</f>
        <v>0</v>
      </c>
      <c r="AU14" s="105">
        <f>AB14*4</f>
        <v>0</v>
      </c>
      <c r="AV14" s="106">
        <f>AB15*4</f>
        <v>0</v>
      </c>
      <c r="AX14" s="198"/>
      <c r="AY14" s="186"/>
      <c r="AZ14" s="94" t="str">
        <f>AB6</f>
        <v>AĞIR TAŞIT</v>
      </c>
      <c r="BA14" s="104">
        <f>AB18*4</f>
        <v>0</v>
      </c>
      <c r="BB14" s="105">
        <f>AB19*4</f>
        <v>0</v>
      </c>
      <c r="BC14" s="105">
        <f>AB20*4</f>
        <v>0</v>
      </c>
      <c r="BD14" s="106">
        <f>AB21*4</f>
        <v>0</v>
      </c>
      <c r="BF14" s="198"/>
      <c r="BG14" s="186"/>
      <c r="BH14" s="97" t="str">
        <f>AB6</f>
        <v>AĞIR TAŞIT</v>
      </c>
      <c r="BI14" s="109">
        <f>AB24*4</f>
        <v>0</v>
      </c>
      <c r="BJ14" s="105">
        <f>AB25*4</f>
        <v>0</v>
      </c>
      <c r="BK14" s="105">
        <f>AB26*4</f>
        <v>0</v>
      </c>
      <c r="BL14" s="105">
        <f>AB27*4</f>
        <v>0</v>
      </c>
      <c r="BM14" s="105">
        <f>AB28*4</f>
        <v>0</v>
      </c>
      <c r="BN14" s="105">
        <f>AB29*4</f>
        <v>0</v>
      </c>
      <c r="BO14" s="105">
        <f>AB30*4</f>
        <v>0</v>
      </c>
      <c r="BP14" s="106">
        <f>AB31*4</f>
        <v>0</v>
      </c>
    </row>
    <row r="15" spans="1:68" s="1" customFormat="1" ht="18.95" customHeight="1" thickBot="1" x14ac:dyDescent="0.25">
      <c r="A15" s="198"/>
      <c r="B15" s="58">
        <v>0.36458333333333331</v>
      </c>
      <c r="C15" s="59">
        <v>0.375</v>
      </c>
      <c r="D15" s="60"/>
      <c r="E15" s="61">
        <v>1</v>
      </c>
      <c r="F15" s="61">
        <v>50</v>
      </c>
      <c r="G15" s="62">
        <v>6</v>
      </c>
      <c r="H15" s="60"/>
      <c r="I15" s="61"/>
      <c r="J15" s="61">
        <v>8</v>
      </c>
      <c r="K15" s="62"/>
      <c r="L15" s="60"/>
      <c r="M15" s="61"/>
      <c r="N15" s="61">
        <v>4</v>
      </c>
      <c r="O15" s="62"/>
      <c r="P15" s="60"/>
      <c r="Q15" s="61"/>
      <c r="R15" s="61"/>
      <c r="S15" s="62"/>
      <c r="T15" s="60"/>
      <c r="U15" s="61"/>
      <c r="V15" s="61">
        <v>3</v>
      </c>
      <c r="W15" s="62"/>
      <c r="X15" s="60"/>
      <c r="Y15" s="61"/>
      <c r="Z15" s="61"/>
      <c r="AA15" s="62"/>
      <c r="AB15" s="60"/>
      <c r="AC15" s="61"/>
      <c r="AD15" s="61"/>
      <c r="AE15" s="62"/>
      <c r="AF15" s="55">
        <f t="shared" si="1"/>
        <v>0</v>
      </c>
      <c r="AG15" s="4">
        <f t="shared" si="2"/>
        <v>1</v>
      </c>
      <c r="AH15" s="4">
        <f t="shared" si="3"/>
        <v>65</v>
      </c>
      <c r="AI15" s="56">
        <f t="shared" si="4"/>
        <v>6</v>
      </c>
      <c r="AJ15" s="66">
        <f t="shared" si="5"/>
        <v>72</v>
      </c>
    </row>
    <row r="16" spans="1:68" s="1" customFormat="1" ht="18.95" customHeight="1" thickBot="1" x14ac:dyDescent="0.25">
      <c r="B16" s="194" t="s">
        <v>1</v>
      </c>
      <c r="C16" s="195"/>
      <c r="D16" s="67">
        <f t="shared" ref="D16:AI16" si="6">SUM(D8:D15)</f>
        <v>0</v>
      </c>
      <c r="E16" s="68">
        <f t="shared" si="6"/>
        <v>8</v>
      </c>
      <c r="F16" s="68">
        <f t="shared" si="6"/>
        <v>236</v>
      </c>
      <c r="G16" s="69">
        <f t="shared" si="6"/>
        <v>13</v>
      </c>
      <c r="H16" s="67">
        <f t="shared" si="6"/>
        <v>0</v>
      </c>
      <c r="I16" s="68">
        <f t="shared" si="6"/>
        <v>1</v>
      </c>
      <c r="J16" s="68">
        <f t="shared" si="6"/>
        <v>42</v>
      </c>
      <c r="K16" s="69">
        <f t="shared" si="6"/>
        <v>1</v>
      </c>
      <c r="L16" s="67">
        <f t="shared" si="6"/>
        <v>0</v>
      </c>
      <c r="M16" s="68">
        <f t="shared" si="6"/>
        <v>0</v>
      </c>
      <c r="N16" s="68">
        <f t="shared" si="6"/>
        <v>25</v>
      </c>
      <c r="O16" s="69">
        <f t="shared" si="6"/>
        <v>2</v>
      </c>
      <c r="P16" s="67">
        <f t="shared" si="6"/>
        <v>0</v>
      </c>
      <c r="Q16" s="68">
        <f t="shared" si="6"/>
        <v>0</v>
      </c>
      <c r="R16" s="68">
        <f t="shared" si="6"/>
        <v>0</v>
      </c>
      <c r="S16" s="69">
        <f t="shared" si="6"/>
        <v>0</v>
      </c>
      <c r="T16" s="67">
        <f t="shared" si="6"/>
        <v>0</v>
      </c>
      <c r="U16" s="68">
        <f t="shared" si="6"/>
        <v>0</v>
      </c>
      <c r="V16" s="68">
        <f t="shared" si="6"/>
        <v>43</v>
      </c>
      <c r="W16" s="69">
        <f t="shared" si="6"/>
        <v>2</v>
      </c>
      <c r="X16" s="67">
        <f t="shared" si="6"/>
        <v>0</v>
      </c>
      <c r="Y16" s="68">
        <f t="shared" si="6"/>
        <v>0</v>
      </c>
      <c r="Z16" s="68">
        <f t="shared" si="6"/>
        <v>0</v>
      </c>
      <c r="AA16" s="69">
        <f t="shared" si="6"/>
        <v>0</v>
      </c>
      <c r="AB16" s="67">
        <f t="shared" si="6"/>
        <v>0</v>
      </c>
      <c r="AC16" s="68">
        <f t="shared" si="6"/>
        <v>0</v>
      </c>
      <c r="AD16" s="68">
        <f t="shared" si="6"/>
        <v>6</v>
      </c>
      <c r="AE16" s="69">
        <f t="shared" si="6"/>
        <v>0</v>
      </c>
      <c r="AF16" s="67">
        <f t="shared" si="6"/>
        <v>0</v>
      </c>
      <c r="AG16" s="68">
        <f t="shared" si="6"/>
        <v>9</v>
      </c>
      <c r="AH16" s="68">
        <f t="shared" si="6"/>
        <v>352</v>
      </c>
      <c r="AI16" s="68">
        <f t="shared" si="6"/>
        <v>18</v>
      </c>
      <c r="AJ16" s="70">
        <f>SUM(AF16:AI16)</f>
        <v>379</v>
      </c>
      <c r="AL16" s="196" t="s">
        <v>38</v>
      </c>
      <c r="AM16" s="184" t="s">
        <v>66</v>
      </c>
      <c r="AN16" s="92" t="str">
        <f t="shared" ref="AN16:AN22" si="7">AN8</f>
        <v>OTOMOBİL</v>
      </c>
      <c r="AO16" s="98">
        <f>E8*4</f>
        <v>0</v>
      </c>
      <c r="AP16" s="99">
        <f>E9*4</f>
        <v>0</v>
      </c>
      <c r="AQ16" s="99">
        <f>E10*4</f>
        <v>0</v>
      </c>
      <c r="AR16" s="99">
        <f>E11*4</f>
        <v>0</v>
      </c>
      <c r="AS16" s="99">
        <f>E12*4</f>
        <v>16</v>
      </c>
      <c r="AT16" s="99">
        <f>E13*4</f>
        <v>12</v>
      </c>
      <c r="AU16" s="99">
        <f>E14*4</f>
        <v>0</v>
      </c>
      <c r="AV16" s="100">
        <f>E15*4</f>
        <v>4</v>
      </c>
      <c r="AX16" s="196" t="s">
        <v>39</v>
      </c>
      <c r="AY16" s="184" t="s">
        <v>66</v>
      </c>
      <c r="AZ16" s="92" t="str">
        <f t="shared" ref="AZ16:AZ22" si="8">AZ8</f>
        <v>OTOMOBİL</v>
      </c>
      <c r="BA16" s="98">
        <f>E18*4</f>
        <v>0</v>
      </c>
      <c r="BB16" s="99">
        <f>E19*4</f>
        <v>0</v>
      </c>
      <c r="BC16" s="99">
        <f>E20*4</f>
        <v>0</v>
      </c>
      <c r="BD16" s="100">
        <f>E21*4</f>
        <v>0</v>
      </c>
      <c r="BF16" s="196" t="s">
        <v>40</v>
      </c>
      <c r="BG16" s="184" t="s">
        <v>66</v>
      </c>
      <c r="BH16" s="95" t="str">
        <f t="shared" ref="BH16:BH22" si="9">BH8</f>
        <v>OTOMOBİL</v>
      </c>
      <c r="BI16" s="107">
        <f>E24*4</f>
        <v>8</v>
      </c>
      <c r="BJ16" s="99">
        <f>E25*4</f>
        <v>4</v>
      </c>
      <c r="BK16" s="99">
        <f>E26*4</f>
        <v>12</v>
      </c>
      <c r="BL16" s="99">
        <f>E27*4</f>
        <v>0</v>
      </c>
      <c r="BM16" s="99">
        <f>E28*4</f>
        <v>8</v>
      </c>
      <c r="BN16" s="99">
        <f>E29*4</f>
        <v>4</v>
      </c>
      <c r="BO16" s="99">
        <f>E30*4</f>
        <v>0</v>
      </c>
      <c r="BP16" s="100">
        <f>E31*4</f>
        <v>8</v>
      </c>
    </row>
    <row r="17" spans="1:68" s="1" customFormat="1" ht="18.95" customHeight="1" thickBo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L17" s="197"/>
      <c r="AM17" s="185"/>
      <c r="AN17" s="93" t="str">
        <f t="shared" si="7"/>
        <v>KAMYONET</v>
      </c>
      <c r="AO17" s="101">
        <f>I8*4</f>
        <v>0</v>
      </c>
      <c r="AP17" s="102">
        <f>I9*4</f>
        <v>4</v>
      </c>
      <c r="AQ17" s="102">
        <f>I10*4</f>
        <v>0</v>
      </c>
      <c r="AR17" s="102">
        <f>I11*4</f>
        <v>0</v>
      </c>
      <c r="AS17" s="102">
        <f>I12*4</f>
        <v>0</v>
      </c>
      <c r="AT17" s="102">
        <f>I13*4</f>
        <v>0</v>
      </c>
      <c r="AU17" s="102">
        <f>I14*4</f>
        <v>0</v>
      </c>
      <c r="AV17" s="103">
        <f>I15*4</f>
        <v>0</v>
      </c>
      <c r="AX17" s="197"/>
      <c r="AY17" s="185"/>
      <c r="AZ17" s="93" t="str">
        <f t="shared" si="8"/>
        <v>KAMYONET</v>
      </c>
      <c r="BA17" s="101">
        <f>I18*4</f>
        <v>0</v>
      </c>
      <c r="BB17" s="102">
        <f>I19*4</f>
        <v>0</v>
      </c>
      <c r="BC17" s="102">
        <f>I20*4</f>
        <v>0</v>
      </c>
      <c r="BD17" s="103">
        <f>I21*4</f>
        <v>0</v>
      </c>
      <c r="BF17" s="197"/>
      <c r="BG17" s="185"/>
      <c r="BH17" s="96" t="str">
        <f t="shared" si="9"/>
        <v>KAMYONET</v>
      </c>
      <c r="BI17" s="108">
        <f>I24*4</f>
        <v>0</v>
      </c>
      <c r="BJ17" s="102">
        <f>I25*4</f>
        <v>8</v>
      </c>
      <c r="BK17" s="102">
        <f>I26*4</f>
        <v>0</v>
      </c>
      <c r="BL17" s="102">
        <f>I27*4</f>
        <v>0</v>
      </c>
      <c r="BM17" s="102">
        <f>I28*4</f>
        <v>0</v>
      </c>
      <c r="BN17" s="102">
        <f>I29*4</f>
        <v>4</v>
      </c>
      <c r="BO17" s="102">
        <f>I30*4</f>
        <v>0</v>
      </c>
      <c r="BP17" s="103">
        <f>I31*4</f>
        <v>4</v>
      </c>
    </row>
    <row r="18" spans="1:68" s="1" customFormat="1" ht="18.95" customHeight="1" x14ac:dyDescent="0.2">
      <c r="A18" s="196" t="s">
        <v>39</v>
      </c>
      <c r="B18" s="42">
        <v>0.5</v>
      </c>
      <c r="C18" s="43">
        <v>0.51041666666666663</v>
      </c>
      <c r="D18" s="44"/>
      <c r="E18" s="45"/>
      <c r="F18" s="45"/>
      <c r="G18" s="46"/>
      <c r="H18" s="44"/>
      <c r="I18" s="45"/>
      <c r="J18" s="45"/>
      <c r="K18" s="46"/>
      <c r="L18" s="44"/>
      <c r="M18" s="45"/>
      <c r="N18" s="45"/>
      <c r="O18" s="46"/>
      <c r="P18" s="44"/>
      <c r="Q18" s="45"/>
      <c r="R18" s="45"/>
      <c r="S18" s="46"/>
      <c r="T18" s="44"/>
      <c r="U18" s="46"/>
      <c r="V18" s="45"/>
      <c r="W18" s="46"/>
      <c r="X18" s="44"/>
      <c r="Y18" s="45"/>
      <c r="Z18" s="45"/>
      <c r="AA18" s="46"/>
      <c r="AB18" s="44"/>
      <c r="AC18" s="45"/>
      <c r="AD18" s="45"/>
      <c r="AE18" s="46"/>
      <c r="AF18" s="47">
        <f t="shared" ref="AF18:AI21" si="10">D18+H18+L18+T18+P18+X18+AB18</f>
        <v>0</v>
      </c>
      <c r="AG18" s="48">
        <f t="shared" si="10"/>
        <v>0</v>
      </c>
      <c r="AH18" s="48">
        <f t="shared" si="10"/>
        <v>0</v>
      </c>
      <c r="AI18" s="49">
        <f t="shared" si="10"/>
        <v>0</v>
      </c>
      <c r="AJ18" s="50">
        <f>AF18+AG18+AH18+AI18</f>
        <v>0</v>
      </c>
      <c r="AL18" s="197"/>
      <c r="AM18" s="185"/>
      <c r="AN18" s="93" t="str">
        <f t="shared" si="7"/>
        <v>TAKSİ</v>
      </c>
      <c r="AO18" s="101">
        <f>M8*4</f>
        <v>0</v>
      </c>
      <c r="AP18" s="102">
        <f>M9*4</f>
        <v>0</v>
      </c>
      <c r="AQ18" s="102">
        <f>M10*4</f>
        <v>0</v>
      </c>
      <c r="AR18" s="102">
        <f>M11*4</f>
        <v>0</v>
      </c>
      <c r="AS18" s="102">
        <f>M12*4</f>
        <v>0</v>
      </c>
      <c r="AT18" s="102">
        <f>M13*4</f>
        <v>0</v>
      </c>
      <c r="AU18" s="102">
        <f>M14*4</f>
        <v>0</v>
      </c>
      <c r="AV18" s="103">
        <f>M15*4</f>
        <v>0</v>
      </c>
      <c r="AX18" s="197"/>
      <c r="AY18" s="185"/>
      <c r="AZ18" s="93" t="str">
        <f t="shared" si="8"/>
        <v>TAKSİ</v>
      </c>
      <c r="BA18" s="101">
        <f>M18*4</f>
        <v>0</v>
      </c>
      <c r="BB18" s="102">
        <f>M19*4</f>
        <v>0</v>
      </c>
      <c r="BC18" s="102">
        <f>M20*4</f>
        <v>0</v>
      </c>
      <c r="BD18" s="103">
        <f>M21*4</f>
        <v>0</v>
      </c>
      <c r="BF18" s="197"/>
      <c r="BG18" s="185"/>
      <c r="BH18" s="96" t="str">
        <f t="shared" si="9"/>
        <v>TAKSİ</v>
      </c>
      <c r="BI18" s="108">
        <f>M24*4</f>
        <v>0</v>
      </c>
      <c r="BJ18" s="102">
        <f>M25*4</f>
        <v>0</v>
      </c>
      <c r="BK18" s="102">
        <f>M26*4</f>
        <v>0</v>
      </c>
      <c r="BL18" s="102">
        <f>M27*4</f>
        <v>4</v>
      </c>
      <c r="BM18" s="102">
        <f>M28*4</f>
        <v>4</v>
      </c>
      <c r="BN18" s="102">
        <f>M29*4</f>
        <v>0</v>
      </c>
      <c r="BO18" s="102">
        <f>M30*4</f>
        <v>0</v>
      </c>
      <c r="BP18" s="103">
        <f>M31*4</f>
        <v>0</v>
      </c>
    </row>
    <row r="19" spans="1:68" s="1" customFormat="1" ht="18.95" customHeight="1" x14ac:dyDescent="0.2">
      <c r="A19" s="197"/>
      <c r="B19" s="51">
        <v>0.51041666666666663</v>
      </c>
      <c r="C19" s="52">
        <v>0.52083333333333337</v>
      </c>
      <c r="D19" s="53"/>
      <c r="E19" s="3"/>
      <c r="F19" s="3"/>
      <c r="G19" s="54"/>
      <c r="H19" s="53"/>
      <c r="I19" s="3"/>
      <c r="J19" s="3"/>
      <c r="K19" s="54"/>
      <c r="L19" s="53"/>
      <c r="M19" s="3"/>
      <c r="N19" s="3"/>
      <c r="O19" s="54"/>
      <c r="P19" s="53"/>
      <c r="Q19" s="3"/>
      <c r="R19" s="3"/>
      <c r="S19" s="54"/>
      <c r="T19" s="53"/>
      <c r="U19" s="54"/>
      <c r="V19" s="3"/>
      <c r="W19" s="54"/>
      <c r="X19" s="53"/>
      <c r="Y19" s="3"/>
      <c r="Z19" s="3"/>
      <c r="AA19" s="54"/>
      <c r="AB19" s="53"/>
      <c r="AC19" s="3"/>
      <c r="AD19" s="3"/>
      <c r="AE19" s="54"/>
      <c r="AF19" s="55">
        <f t="shared" si="10"/>
        <v>0</v>
      </c>
      <c r="AG19" s="4">
        <f t="shared" si="10"/>
        <v>0</v>
      </c>
      <c r="AH19" s="4">
        <f t="shared" si="10"/>
        <v>0</v>
      </c>
      <c r="AI19" s="56">
        <f t="shared" si="10"/>
        <v>0</v>
      </c>
      <c r="AJ19" s="57">
        <f>AF19+AG19+AH19+AI19</f>
        <v>0</v>
      </c>
      <c r="AL19" s="197"/>
      <c r="AM19" s="185"/>
      <c r="AN19" s="93" t="str">
        <f t="shared" si="7"/>
        <v>T.MİNİBÜS</v>
      </c>
      <c r="AO19" s="101">
        <f>Q8*4</f>
        <v>0</v>
      </c>
      <c r="AP19" s="102">
        <f>Q9*4</f>
        <v>0</v>
      </c>
      <c r="AQ19" s="102">
        <f>Q10*4</f>
        <v>0</v>
      </c>
      <c r="AR19" s="102">
        <f>Q11*4</f>
        <v>0</v>
      </c>
      <c r="AS19" s="102">
        <f>Q12*4</f>
        <v>0</v>
      </c>
      <c r="AT19" s="102">
        <f>Q13*4</f>
        <v>0</v>
      </c>
      <c r="AU19" s="102">
        <f>Q14*4</f>
        <v>0</v>
      </c>
      <c r="AV19" s="103">
        <f>Q15*4</f>
        <v>0</v>
      </c>
      <c r="AX19" s="197"/>
      <c r="AY19" s="185"/>
      <c r="AZ19" s="93" t="str">
        <f t="shared" si="8"/>
        <v>T.MİNİBÜS</v>
      </c>
      <c r="BA19" s="101">
        <f>Q18*4</f>
        <v>0</v>
      </c>
      <c r="BB19" s="102">
        <f>Q19*4</f>
        <v>0</v>
      </c>
      <c r="BC19" s="102">
        <f>Q20*4</f>
        <v>0</v>
      </c>
      <c r="BD19" s="103">
        <f>Q21*4</f>
        <v>0</v>
      </c>
      <c r="BF19" s="197"/>
      <c r="BG19" s="185"/>
      <c r="BH19" s="96" t="str">
        <f t="shared" si="9"/>
        <v>T.MİNİBÜS</v>
      </c>
      <c r="BI19" s="108">
        <f>Q24*4</f>
        <v>0</v>
      </c>
      <c r="BJ19" s="102">
        <f>Q25*4</f>
        <v>0</v>
      </c>
      <c r="BK19" s="102">
        <f>Q26*4</f>
        <v>0</v>
      </c>
      <c r="BL19" s="102">
        <f>Q27*4</f>
        <v>0</v>
      </c>
      <c r="BM19" s="102">
        <f>Q28*4</f>
        <v>0</v>
      </c>
      <c r="BN19" s="102">
        <f>Q29*4</f>
        <v>0</v>
      </c>
      <c r="BO19" s="102">
        <f>Q30*4</f>
        <v>0</v>
      </c>
      <c r="BP19" s="103">
        <f>Q31*4</f>
        <v>0</v>
      </c>
    </row>
    <row r="20" spans="1:68" s="6" customFormat="1" ht="18.95" customHeight="1" x14ac:dyDescent="0.2">
      <c r="A20" s="197"/>
      <c r="B20" s="51">
        <v>0.52083333333333337</v>
      </c>
      <c r="C20" s="52">
        <v>0.53125</v>
      </c>
      <c r="D20" s="53"/>
      <c r="E20" s="3"/>
      <c r="F20" s="3"/>
      <c r="G20" s="54"/>
      <c r="H20" s="53"/>
      <c r="I20" s="3"/>
      <c r="J20" s="3"/>
      <c r="K20" s="54"/>
      <c r="L20" s="53"/>
      <c r="M20" s="3"/>
      <c r="N20" s="3"/>
      <c r="O20" s="54"/>
      <c r="P20" s="53"/>
      <c r="Q20" s="3"/>
      <c r="R20" s="3"/>
      <c r="S20" s="54"/>
      <c r="T20" s="53"/>
      <c r="U20" s="54"/>
      <c r="V20" s="3"/>
      <c r="W20" s="54"/>
      <c r="X20" s="53"/>
      <c r="Y20" s="3"/>
      <c r="Z20" s="3"/>
      <c r="AA20" s="54"/>
      <c r="AB20" s="53"/>
      <c r="AC20" s="3"/>
      <c r="AD20" s="3"/>
      <c r="AE20" s="54"/>
      <c r="AF20" s="55">
        <f t="shared" si="10"/>
        <v>0</v>
      </c>
      <c r="AG20" s="4">
        <f t="shared" si="10"/>
        <v>0</v>
      </c>
      <c r="AH20" s="4">
        <f t="shared" si="10"/>
        <v>0</v>
      </c>
      <c r="AI20" s="56">
        <f t="shared" si="10"/>
        <v>0</v>
      </c>
      <c r="AJ20" s="57">
        <f>AF20+AG20+AH20+AI20</f>
        <v>0</v>
      </c>
      <c r="AL20" s="197"/>
      <c r="AM20" s="185"/>
      <c r="AN20" s="93" t="str">
        <f t="shared" si="7"/>
        <v>SERVİS MİN.</v>
      </c>
      <c r="AO20" s="101">
        <f>U8*4</f>
        <v>0</v>
      </c>
      <c r="AP20" s="102">
        <f>U9*4</f>
        <v>0</v>
      </c>
      <c r="AQ20" s="102">
        <f>U10*4</f>
        <v>0</v>
      </c>
      <c r="AR20" s="102">
        <f>U11*4</f>
        <v>0</v>
      </c>
      <c r="AS20" s="102">
        <f>U12*4</f>
        <v>0</v>
      </c>
      <c r="AT20" s="102">
        <f>U13*4</f>
        <v>0</v>
      </c>
      <c r="AU20" s="102">
        <f>U14*4</f>
        <v>0</v>
      </c>
      <c r="AV20" s="103">
        <f>U15*4</f>
        <v>0</v>
      </c>
      <c r="AW20" s="1"/>
      <c r="AX20" s="197"/>
      <c r="AY20" s="185"/>
      <c r="AZ20" s="93" t="str">
        <f t="shared" si="8"/>
        <v>SERVİS MİN.</v>
      </c>
      <c r="BA20" s="101">
        <f>U18*4</f>
        <v>0</v>
      </c>
      <c r="BB20" s="102">
        <f>U19*4</f>
        <v>0</v>
      </c>
      <c r="BC20" s="102">
        <f>U20*4</f>
        <v>0</v>
      </c>
      <c r="BD20" s="103">
        <f>U21*4</f>
        <v>0</v>
      </c>
      <c r="BE20" s="1"/>
      <c r="BF20" s="197"/>
      <c r="BG20" s="185"/>
      <c r="BH20" s="96" t="str">
        <f t="shared" si="9"/>
        <v>SERVİS MİN.</v>
      </c>
      <c r="BI20" s="108">
        <f>U24*4</f>
        <v>0</v>
      </c>
      <c r="BJ20" s="102">
        <f>U25*4</f>
        <v>0</v>
      </c>
      <c r="BK20" s="102">
        <f>U26*4</f>
        <v>0</v>
      </c>
      <c r="BL20" s="102">
        <f>U27*4</f>
        <v>0</v>
      </c>
      <c r="BM20" s="102">
        <f>U28*4</f>
        <v>0</v>
      </c>
      <c r="BN20" s="102">
        <f>U29*4</f>
        <v>0</v>
      </c>
      <c r="BO20" s="102">
        <f>U30*4</f>
        <v>0</v>
      </c>
      <c r="BP20" s="103">
        <f>U31*4</f>
        <v>0</v>
      </c>
    </row>
    <row r="21" spans="1:68" ht="18.95" customHeight="1" thickBot="1" x14ac:dyDescent="0.25">
      <c r="A21" s="198"/>
      <c r="B21" s="58">
        <v>0.53125</v>
      </c>
      <c r="C21" s="59">
        <v>0.54166666666666663</v>
      </c>
      <c r="D21" s="60"/>
      <c r="E21" s="61"/>
      <c r="F21" s="61"/>
      <c r="G21" s="62"/>
      <c r="H21" s="60"/>
      <c r="I21" s="61"/>
      <c r="J21" s="61"/>
      <c r="K21" s="62"/>
      <c r="L21" s="60"/>
      <c r="M21" s="61"/>
      <c r="N21" s="61"/>
      <c r="O21" s="62"/>
      <c r="P21" s="60"/>
      <c r="Q21" s="61"/>
      <c r="R21" s="61"/>
      <c r="S21" s="62"/>
      <c r="T21" s="60"/>
      <c r="U21" s="62"/>
      <c r="V21" s="61"/>
      <c r="W21" s="62"/>
      <c r="X21" s="60"/>
      <c r="Y21" s="61"/>
      <c r="Z21" s="61"/>
      <c r="AA21" s="62"/>
      <c r="AB21" s="60"/>
      <c r="AC21" s="61"/>
      <c r="AD21" s="61"/>
      <c r="AE21" s="62"/>
      <c r="AF21" s="55">
        <f t="shared" si="10"/>
        <v>0</v>
      </c>
      <c r="AG21" s="4">
        <f t="shared" si="10"/>
        <v>0</v>
      </c>
      <c r="AH21" s="4">
        <f t="shared" si="10"/>
        <v>0</v>
      </c>
      <c r="AI21" s="56">
        <f t="shared" si="10"/>
        <v>0</v>
      </c>
      <c r="AJ21" s="66">
        <f>AF21+AG21+AH21+AI21</f>
        <v>0</v>
      </c>
      <c r="AL21" s="197"/>
      <c r="AM21" s="185"/>
      <c r="AN21" s="93" t="str">
        <f t="shared" si="7"/>
        <v>İETT+HALK</v>
      </c>
      <c r="AO21" s="101">
        <f>Y8*4</f>
        <v>0</v>
      </c>
      <c r="AP21" s="102">
        <f>Y9*4</f>
        <v>0</v>
      </c>
      <c r="AQ21" s="102">
        <f>Y10*4</f>
        <v>0</v>
      </c>
      <c r="AR21" s="102">
        <f>Y11*4</f>
        <v>0</v>
      </c>
      <c r="AS21" s="102">
        <f>Y12*4</f>
        <v>0</v>
      </c>
      <c r="AT21" s="102">
        <f>Y13*4</f>
        <v>0</v>
      </c>
      <c r="AU21" s="102">
        <f>Y14*4</f>
        <v>0</v>
      </c>
      <c r="AV21" s="103">
        <f>Y15*4</f>
        <v>0</v>
      </c>
      <c r="AW21" s="1"/>
      <c r="AX21" s="197"/>
      <c r="AY21" s="185"/>
      <c r="AZ21" s="93" t="str">
        <f t="shared" si="8"/>
        <v>İETT+HALK</v>
      </c>
      <c r="BA21" s="101">
        <f>Y18*4</f>
        <v>0</v>
      </c>
      <c r="BB21" s="102">
        <f>Y19*4</f>
        <v>0</v>
      </c>
      <c r="BC21" s="102">
        <f>Y20*4</f>
        <v>0</v>
      </c>
      <c r="BD21" s="103">
        <f>Y21*4</f>
        <v>0</v>
      </c>
      <c r="BE21" s="1"/>
      <c r="BF21" s="197"/>
      <c r="BG21" s="185"/>
      <c r="BH21" s="96" t="str">
        <f t="shared" si="9"/>
        <v>İETT+HALK</v>
      </c>
      <c r="BI21" s="108">
        <f>Y24*4</f>
        <v>0</v>
      </c>
      <c r="BJ21" s="102">
        <f>Y25*4</f>
        <v>0</v>
      </c>
      <c r="BK21" s="102">
        <f>Y26*4</f>
        <v>0</v>
      </c>
      <c r="BL21" s="102">
        <f>Y27*4</f>
        <v>0</v>
      </c>
      <c r="BM21" s="102">
        <f>Y28*4</f>
        <v>0</v>
      </c>
      <c r="BN21" s="102">
        <f>Y29*4</f>
        <v>0</v>
      </c>
      <c r="BO21" s="102">
        <f>Y30*4</f>
        <v>0</v>
      </c>
      <c r="BP21" s="103">
        <f>Y31*4</f>
        <v>0</v>
      </c>
    </row>
    <row r="22" spans="1:68" ht="18.95" customHeight="1" thickBot="1" x14ac:dyDescent="0.25">
      <c r="A22" s="1"/>
      <c r="B22" s="202" t="s">
        <v>1</v>
      </c>
      <c r="C22" s="203"/>
      <c r="D22" s="67">
        <f t="shared" ref="D22:AI22" si="11">SUM(D18:D21)</f>
        <v>0</v>
      </c>
      <c r="E22" s="68">
        <f t="shared" si="11"/>
        <v>0</v>
      </c>
      <c r="F22" s="68">
        <f t="shared" si="11"/>
        <v>0</v>
      </c>
      <c r="G22" s="69">
        <f t="shared" si="11"/>
        <v>0</v>
      </c>
      <c r="H22" s="67">
        <f t="shared" si="11"/>
        <v>0</v>
      </c>
      <c r="I22" s="68">
        <f t="shared" si="11"/>
        <v>0</v>
      </c>
      <c r="J22" s="68">
        <f t="shared" si="11"/>
        <v>0</v>
      </c>
      <c r="K22" s="69">
        <f t="shared" si="11"/>
        <v>0</v>
      </c>
      <c r="L22" s="67">
        <f t="shared" si="11"/>
        <v>0</v>
      </c>
      <c r="M22" s="68">
        <f t="shared" si="11"/>
        <v>0</v>
      </c>
      <c r="N22" s="68">
        <f t="shared" si="11"/>
        <v>0</v>
      </c>
      <c r="O22" s="69">
        <f t="shared" si="11"/>
        <v>0</v>
      </c>
      <c r="P22" s="67">
        <f t="shared" si="11"/>
        <v>0</v>
      </c>
      <c r="Q22" s="68">
        <f t="shared" si="11"/>
        <v>0</v>
      </c>
      <c r="R22" s="68">
        <f t="shared" si="11"/>
        <v>0</v>
      </c>
      <c r="S22" s="69">
        <f t="shared" si="11"/>
        <v>0</v>
      </c>
      <c r="T22" s="67">
        <f t="shared" si="11"/>
        <v>0</v>
      </c>
      <c r="U22" s="68">
        <f t="shared" si="11"/>
        <v>0</v>
      </c>
      <c r="V22" s="68">
        <f t="shared" si="11"/>
        <v>0</v>
      </c>
      <c r="W22" s="69">
        <f t="shared" si="11"/>
        <v>0</v>
      </c>
      <c r="X22" s="67">
        <f t="shared" si="11"/>
        <v>0</v>
      </c>
      <c r="Y22" s="68">
        <f t="shared" si="11"/>
        <v>0</v>
      </c>
      <c r="Z22" s="68">
        <f t="shared" si="11"/>
        <v>0</v>
      </c>
      <c r="AA22" s="69">
        <f t="shared" si="11"/>
        <v>0</v>
      </c>
      <c r="AB22" s="67">
        <f t="shared" si="11"/>
        <v>0</v>
      </c>
      <c r="AC22" s="68">
        <f t="shared" si="11"/>
        <v>0</v>
      </c>
      <c r="AD22" s="68">
        <f t="shared" si="11"/>
        <v>0</v>
      </c>
      <c r="AE22" s="69">
        <f t="shared" si="11"/>
        <v>0</v>
      </c>
      <c r="AF22" s="68">
        <f t="shared" si="11"/>
        <v>0</v>
      </c>
      <c r="AG22" s="68">
        <f t="shared" si="11"/>
        <v>0</v>
      </c>
      <c r="AH22" s="68">
        <f t="shared" si="11"/>
        <v>0</v>
      </c>
      <c r="AI22" s="68">
        <f t="shared" si="11"/>
        <v>0</v>
      </c>
      <c r="AJ22" s="70">
        <f>SUM(AF22:AI22)</f>
        <v>0</v>
      </c>
      <c r="AL22" s="198"/>
      <c r="AM22" s="186"/>
      <c r="AN22" s="94" t="str">
        <f t="shared" si="7"/>
        <v>AĞIR TAŞIT</v>
      </c>
      <c r="AO22" s="104">
        <f>AC8*4</f>
        <v>0</v>
      </c>
      <c r="AP22" s="105">
        <f>AC9*4</f>
        <v>0</v>
      </c>
      <c r="AQ22" s="105">
        <f>AC10*4</f>
        <v>0</v>
      </c>
      <c r="AR22" s="105">
        <f>AC11*4</f>
        <v>0</v>
      </c>
      <c r="AS22" s="105">
        <f>AC12*4</f>
        <v>0</v>
      </c>
      <c r="AT22" s="105">
        <f>AC13*4</f>
        <v>0</v>
      </c>
      <c r="AU22" s="105">
        <f>AC14*4</f>
        <v>0</v>
      </c>
      <c r="AV22" s="106">
        <f>AC15*4</f>
        <v>0</v>
      </c>
      <c r="AW22" s="1"/>
      <c r="AX22" s="198"/>
      <c r="AY22" s="186"/>
      <c r="AZ22" s="94" t="str">
        <f t="shared" si="8"/>
        <v>AĞIR TAŞIT</v>
      </c>
      <c r="BA22" s="104">
        <f>AC18*4</f>
        <v>0</v>
      </c>
      <c r="BB22" s="105">
        <f>AC19*4</f>
        <v>0</v>
      </c>
      <c r="BC22" s="105">
        <f>AC20*4</f>
        <v>0</v>
      </c>
      <c r="BD22" s="106">
        <f>AC21*4</f>
        <v>0</v>
      </c>
      <c r="BE22" s="1"/>
      <c r="BF22" s="198"/>
      <c r="BG22" s="186"/>
      <c r="BH22" s="97" t="str">
        <f t="shared" si="9"/>
        <v>AĞIR TAŞIT</v>
      </c>
      <c r="BI22" s="109">
        <f>AC24*4</f>
        <v>0</v>
      </c>
      <c r="BJ22" s="105">
        <f>AC25*4</f>
        <v>0</v>
      </c>
      <c r="BK22" s="105">
        <f>AC26*4</f>
        <v>0</v>
      </c>
      <c r="BL22" s="105">
        <f>AC27*4</f>
        <v>0</v>
      </c>
      <c r="BM22" s="105">
        <f>AC28*4</f>
        <v>0</v>
      </c>
      <c r="BN22" s="105">
        <f>AC29*4</f>
        <v>0</v>
      </c>
      <c r="BO22" s="105">
        <f>AC30*4</f>
        <v>0</v>
      </c>
      <c r="BP22" s="106">
        <f>AC31*4</f>
        <v>0</v>
      </c>
    </row>
    <row r="23" spans="1:68" ht="18.95" customHeight="1" thickBot="1" x14ac:dyDescent="0.25"/>
    <row r="24" spans="1:68" ht="18.95" customHeight="1" x14ac:dyDescent="0.2">
      <c r="A24" s="196" t="s">
        <v>40</v>
      </c>
      <c r="B24" s="42">
        <v>0.70833333333333337</v>
      </c>
      <c r="C24" s="43">
        <v>0.71875</v>
      </c>
      <c r="D24" s="44"/>
      <c r="E24" s="45">
        <v>2</v>
      </c>
      <c r="F24" s="45">
        <v>108</v>
      </c>
      <c r="G24" s="46">
        <v>1</v>
      </c>
      <c r="H24" s="44"/>
      <c r="I24" s="45"/>
      <c r="J24" s="45">
        <v>15</v>
      </c>
      <c r="K24" s="46"/>
      <c r="L24" s="44"/>
      <c r="M24" s="45"/>
      <c r="N24" s="45">
        <v>7</v>
      </c>
      <c r="O24" s="46"/>
      <c r="P24" s="44"/>
      <c r="Q24" s="45"/>
      <c r="R24" s="45"/>
      <c r="S24" s="46"/>
      <c r="T24" s="44"/>
      <c r="U24" s="45"/>
      <c r="V24" s="45">
        <v>5</v>
      </c>
      <c r="W24" s="46"/>
      <c r="X24" s="44"/>
      <c r="Y24" s="45"/>
      <c r="Z24" s="45"/>
      <c r="AA24" s="46"/>
      <c r="AB24" s="44"/>
      <c r="AC24" s="45"/>
      <c r="AD24" s="45">
        <v>4</v>
      </c>
      <c r="AE24" s="46"/>
      <c r="AF24" s="47">
        <f t="shared" ref="AF24:AI25" si="12">D24+H24+L24+T24+P24+X24+AB24</f>
        <v>0</v>
      </c>
      <c r="AG24" s="48">
        <f t="shared" si="12"/>
        <v>2</v>
      </c>
      <c r="AH24" s="48">
        <f t="shared" si="12"/>
        <v>139</v>
      </c>
      <c r="AI24" s="49">
        <f t="shared" si="12"/>
        <v>1</v>
      </c>
      <c r="AJ24" s="50">
        <f t="shared" ref="AJ24:AJ31" si="13">AF24+AG24+AH24+AI24</f>
        <v>142</v>
      </c>
      <c r="AL24" s="196" t="s">
        <v>38</v>
      </c>
      <c r="AM24" s="184" t="s">
        <v>68</v>
      </c>
      <c r="AN24" s="92" t="str">
        <f t="shared" ref="AN24:AN30" si="14">AN8</f>
        <v>OTOMOBİL</v>
      </c>
      <c r="AO24" s="98">
        <f>F8*4</f>
        <v>48</v>
      </c>
      <c r="AP24" s="99">
        <f>F9*4</f>
        <v>84</v>
      </c>
      <c r="AQ24" s="99">
        <f>F10*4</f>
        <v>76</v>
      </c>
      <c r="AR24" s="99">
        <f>F11*4</f>
        <v>76</v>
      </c>
      <c r="AS24" s="99">
        <f>F12*4</f>
        <v>116</v>
      </c>
      <c r="AT24" s="99">
        <f>F13*4</f>
        <v>116</v>
      </c>
      <c r="AU24" s="99">
        <f>F14*4</f>
        <v>228</v>
      </c>
      <c r="AV24" s="100">
        <f>F15*4</f>
        <v>200</v>
      </c>
      <c r="AW24" s="1"/>
      <c r="AX24" s="196" t="s">
        <v>39</v>
      </c>
      <c r="AY24" s="184" t="s">
        <v>68</v>
      </c>
      <c r="AZ24" s="92" t="str">
        <f t="shared" ref="AZ24:AZ30" si="15">AZ8</f>
        <v>OTOMOBİL</v>
      </c>
      <c r="BA24" s="98">
        <f>F18*4</f>
        <v>0</v>
      </c>
      <c r="BB24" s="99">
        <f>F19*4</f>
        <v>0</v>
      </c>
      <c r="BC24" s="99">
        <f>F20*4</f>
        <v>0</v>
      </c>
      <c r="BD24" s="100">
        <f>F21*4</f>
        <v>0</v>
      </c>
      <c r="BE24" s="1"/>
      <c r="BF24" s="196" t="s">
        <v>40</v>
      </c>
      <c r="BG24" s="184" t="s">
        <v>68</v>
      </c>
      <c r="BH24" s="95" t="str">
        <f t="shared" ref="BH24:BH30" si="16">BH8</f>
        <v>OTOMOBİL</v>
      </c>
      <c r="BI24" s="107">
        <f>F24*4</f>
        <v>432</v>
      </c>
      <c r="BJ24" s="99">
        <f>F25*4</f>
        <v>380</v>
      </c>
      <c r="BK24" s="99">
        <f>F26*4</f>
        <v>324</v>
      </c>
      <c r="BL24" s="99">
        <f>F27*4</f>
        <v>292</v>
      </c>
      <c r="BM24" s="99">
        <f>F28*4</f>
        <v>360</v>
      </c>
      <c r="BN24" s="99">
        <f>F29*4</f>
        <v>368</v>
      </c>
      <c r="BO24" s="99">
        <f>F30*4</f>
        <v>464</v>
      </c>
      <c r="BP24" s="100">
        <f>F31*4</f>
        <v>436</v>
      </c>
    </row>
    <row r="25" spans="1:68" ht="18.95" customHeight="1" x14ac:dyDescent="0.2">
      <c r="A25" s="197"/>
      <c r="B25" s="51">
        <f>B24+'1'!$AZ$2</f>
        <v>0.71875</v>
      </c>
      <c r="C25" s="52">
        <f>C24+'1'!$AZ$2</f>
        <v>0.72916666666666663</v>
      </c>
      <c r="D25" s="53"/>
      <c r="E25" s="3">
        <v>1</v>
      </c>
      <c r="F25" s="3">
        <v>95</v>
      </c>
      <c r="G25" s="54"/>
      <c r="H25" s="53"/>
      <c r="I25" s="3">
        <v>2</v>
      </c>
      <c r="J25" s="3">
        <v>24</v>
      </c>
      <c r="K25" s="54"/>
      <c r="L25" s="53"/>
      <c r="M25" s="3"/>
      <c r="N25" s="3">
        <v>1</v>
      </c>
      <c r="O25" s="54">
        <v>1</v>
      </c>
      <c r="P25" s="53"/>
      <c r="Q25" s="3"/>
      <c r="R25" s="3"/>
      <c r="S25" s="54"/>
      <c r="T25" s="53"/>
      <c r="U25" s="3"/>
      <c r="V25" s="3">
        <v>4</v>
      </c>
      <c r="W25" s="54"/>
      <c r="X25" s="53"/>
      <c r="Y25" s="3"/>
      <c r="Z25" s="3"/>
      <c r="AA25" s="54"/>
      <c r="AB25" s="53"/>
      <c r="AC25" s="3"/>
      <c r="AD25" s="3"/>
      <c r="AE25" s="54"/>
      <c r="AF25" s="55">
        <f t="shared" si="12"/>
        <v>0</v>
      </c>
      <c r="AG25" s="4">
        <f t="shared" si="12"/>
        <v>3</v>
      </c>
      <c r="AH25" s="4">
        <f t="shared" si="12"/>
        <v>124</v>
      </c>
      <c r="AI25" s="56">
        <f t="shared" si="12"/>
        <v>1</v>
      </c>
      <c r="AJ25" s="57">
        <f t="shared" si="13"/>
        <v>128</v>
      </c>
      <c r="AL25" s="197"/>
      <c r="AM25" s="185"/>
      <c r="AN25" s="93" t="str">
        <f t="shared" si="14"/>
        <v>KAMYONET</v>
      </c>
      <c r="AO25" s="101">
        <f>J8*4</f>
        <v>4</v>
      </c>
      <c r="AP25" s="102">
        <f>J9*4</f>
        <v>16</v>
      </c>
      <c r="AQ25" s="102">
        <f>J10*4</f>
        <v>16</v>
      </c>
      <c r="AR25" s="102">
        <f>J11*4</f>
        <v>36</v>
      </c>
      <c r="AS25" s="102">
        <f>J12*4</f>
        <v>12</v>
      </c>
      <c r="AT25" s="102">
        <f>J13*4</f>
        <v>28</v>
      </c>
      <c r="AU25" s="102">
        <f>J14*4</f>
        <v>24</v>
      </c>
      <c r="AV25" s="103">
        <f>J15*4</f>
        <v>32</v>
      </c>
      <c r="AW25" s="1"/>
      <c r="AX25" s="197"/>
      <c r="AY25" s="185"/>
      <c r="AZ25" s="93" t="str">
        <f t="shared" si="15"/>
        <v>KAMYONET</v>
      </c>
      <c r="BA25" s="101">
        <f>J18*4</f>
        <v>0</v>
      </c>
      <c r="BB25" s="102">
        <f>J19*4</f>
        <v>0</v>
      </c>
      <c r="BC25" s="102">
        <f>J20*4</f>
        <v>0</v>
      </c>
      <c r="BD25" s="103">
        <f>J21*4</f>
        <v>0</v>
      </c>
      <c r="BE25" s="1"/>
      <c r="BF25" s="197"/>
      <c r="BG25" s="185"/>
      <c r="BH25" s="96" t="str">
        <f t="shared" si="16"/>
        <v>KAMYONET</v>
      </c>
      <c r="BI25" s="108">
        <f>J24*4</f>
        <v>60</v>
      </c>
      <c r="BJ25" s="102">
        <f>J25*4</f>
        <v>96</v>
      </c>
      <c r="BK25" s="102">
        <f>J26*4</f>
        <v>68</v>
      </c>
      <c r="BL25" s="102">
        <f>J27*4</f>
        <v>88</v>
      </c>
      <c r="BM25" s="102">
        <f>J28*4</f>
        <v>56</v>
      </c>
      <c r="BN25" s="102">
        <f>J29*4</f>
        <v>40</v>
      </c>
      <c r="BO25" s="102">
        <f>J30*4</f>
        <v>60</v>
      </c>
      <c r="BP25" s="103">
        <f>J31*4</f>
        <v>92</v>
      </c>
    </row>
    <row r="26" spans="1:68" ht="18.95" customHeight="1" x14ac:dyDescent="0.2">
      <c r="A26" s="197"/>
      <c r="B26" s="51">
        <f>B25+'1'!$AZ$2</f>
        <v>0.72916666666666663</v>
      </c>
      <c r="C26" s="52">
        <f>C25+'1'!$AZ$2</f>
        <v>0.73958333333333326</v>
      </c>
      <c r="D26" s="53"/>
      <c r="E26" s="3">
        <v>3</v>
      </c>
      <c r="F26" s="3">
        <v>81</v>
      </c>
      <c r="G26" s="54"/>
      <c r="H26" s="53"/>
      <c r="I26" s="3"/>
      <c r="J26" s="3">
        <v>17</v>
      </c>
      <c r="K26" s="54"/>
      <c r="L26" s="53"/>
      <c r="M26" s="3"/>
      <c r="N26" s="3">
        <v>10</v>
      </c>
      <c r="O26" s="54"/>
      <c r="P26" s="53"/>
      <c r="Q26" s="3"/>
      <c r="R26" s="3"/>
      <c r="S26" s="54"/>
      <c r="T26" s="53"/>
      <c r="U26" s="3"/>
      <c r="V26" s="3">
        <v>5</v>
      </c>
      <c r="W26" s="54"/>
      <c r="X26" s="53"/>
      <c r="Y26" s="3"/>
      <c r="Z26" s="3"/>
      <c r="AA26" s="54"/>
      <c r="AB26" s="53"/>
      <c r="AC26" s="3"/>
      <c r="AD26" s="3">
        <v>4</v>
      </c>
      <c r="AE26" s="54"/>
      <c r="AF26" s="55">
        <f t="shared" ref="AF26:AF31" si="17">D26+H26+L26+T26+P26+X26+AB26</f>
        <v>0</v>
      </c>
      <c r="AG26" s="4">
        <f t="shared" ref="AG26:AG31" si="18">E26+I26+M26+U26+Q26+Y26+AC26</f>
        <v>3</v>
      </c>
      <c r="AH26" s="4">
        <f t="shared" ref="AH26:AH31" si="19">F26+J26+N26+V26+R26+Z26+AD26</f>
        <v>117</v>
      </c>
      <c r="AI26" s="56">
        <f t="shared" ref="AI26:AI31" si="20">G26+K26+O26+W26+S26+AA26+AE26</f>
        <v>0</v>
      </c>
      <c r="AJ26" s="57">
        <f t="shared" si="13"/>
        <v>120</v>
      </c>
      <c r="AL26" s="197"/>
      <c r="AM26" s="185"/>
      <c r="AN26" s="93" t="str">
        <f t="shared" si="14"/>
        <v>TAKSİ</v>
      </c>
      <c r="AO26" s="101">
        <f>N8*4</f>
        <v>12</v>
      </c>
      <c r="AP26" s="102">
        <f>N9*4</f>
        <v>16</v>
      </c>
      <c r="AQ26" s="102">
        <f>N10*4</f>
        <v>4</v>
      </c>
      <c r="AR26" s="102">
        <f>N11*4</f>
        <v>8</v>
      </c>
      <c r="AS26" s="102">
        <f>N12*4</f>
        <v>12</v>
      </c>
      <c r="AT26" s="102">
        <f>N13*4</f>
        <v>12</v>
      </c>
      <c r="AU26" s="102">
        <f>N14*4</f>
        <v>20</v>
      </c>
      <c r="AV26" s="103">
        <f>N15*4</f>
        <v>16</v>
      </c>
      <c r="AW26" s="1"/>
      <c r="AX26" s="197"/>
      <c r="AY26" s="185"/>
      <c r="AZ26" s="93" t="str">
        <f t="shared" si="15"/>
        <v>TAKSİ</v>
      </c>
      <c r="BA26" s="101">
        <f>N18*4</f>
        <v>0</v>
      </c>
      <c r="BB26" s="102">
        <f>N19*4</f>
        <v>0</v>
      </c>
      <c r="BC26" s="102">
        <f>N20*4</f>
        <v>0</v>
      </c>
      <c r="BD26" s="103">
        <f>N21*4</f>
        <v>0</v>
      </c>
      <c r="BE26" s="1"/>
      <c r="BF26" s="197"/>
      <c r="BG26" s="185"/>
      <c r="BH26" s="96" t="str">
        <f t="shared" si="16"/>
        <v>TAKSİ</v>
      </c>
      <c r="BI26" s="108">
        <f>N24*4</f>
        <v>28</v>
      </c>
      <c r="BJ26" s="102">
        <f>N25*4</f>
        <v>4</v>
      </c>
      <c r="BK26" s="102">
        <f>N26*4</f>
        <v>40</v>
      </c>
      <c r="BL26" s="102">
        <f>N27*4</f>
        <v>12</v>
      </c>
      <c r="BM26" s="102">
        <f>N28*4</f>
        <v>16</v>
      </c>
      <c r="BN26" s="102">
        <f>N29*4</f>
        <v>12</v>
      </c>
      <c r="BO26" s="102">
        <f>N30*4</f>
        <v>12</v>
      </c>
      <c r="BP26" s="103">
        <f>N31*4</f>
        <v>16</v>
      </c>
    </row>
    <row r="27" spans="1:68" ht="18.95" customHeight="1" x14ac:dyDescent="0.2">
      <c r="A27" s="197"/>
      <c r="B27" s="51">
        <f>B26+'1'!$AZ$2</f>
        <v>0.73958333333333326</v>
      </c>
      <c r="C27" s="52">
        <f>C26+'1'!$AZ$2</f>
        <v>0.74999999999999989</v>
      </c>
      <c r="D27" s="53"/>
      <c r="E27" s="3"/>
      <c r="F27" s="3">
        <v>73</v>
      </c>
      <c r="G27" s="54">
        <v>2</v>
      </c>
      <c r="H27" s="53"/>
      <c r="I27" s="3"/>
      <c r="J27" s="3">
        <v>22</v>
      </c>
      <c r="K27" s="54"/>
      <c r="L27" s="53"/>
      <c r="M27" s="3">
        <v>1</v>
      </c>
      <c r="N27" s="3">
        <v>3</v>
      </c>
      <c r="O27" s="54"/>
      <c r="P27" s="53"/>
      <c r="Q27" s="3"/>
      <c r="R27" s="3"/>
      <c r="S27" s="54"/>
      <c r="T27" s="53"/>
      <c r="U27" s="3"/>
      <c r="V27" s="3">
        <v>2</v>
      </c>
      <c r="W27" s="54"/>
      <c r="X27" s="53"/>
      <c r="Y27" s="3"/>
      <c r="Z27" s="3"/>
      <c r="AA27" s="54"/>
      <c r="AB27" s="53"/>
      <c r="AC27" s="3"/>
      <c r="AD27" s="3">
        <v>3</v>
      </c>
      <c r="AE27" s="54"/>
      <c r="AF27" s="55">
        <f t="shared" si="17"/>
        <v>0</v>
      </c>
      <c r="AG27" s="4">
        <f t="shared" si="18"/>
        <v>1</v>
      </c>
      <c r="AH27" s="4">
        <f t="shared" si="19"/>
        <v>103</v>
      </c>
      <c r="AI27" s="56">
        <f t="shared" si="20"/>
        <v>2</v>
      </c>
      <c r="AJ27" s="57">
        <f t="shared" si="13"/>
        <v>106</v>
      </c>
      <c r="AL27" s="197"/>
      <c r="AM27" s="185"/>
      <c r="AN27" s="93" t="str">
        <f t="shared" si="14"/>
        <v>T.MİNİBÜS</v>
      </c>
      <c r="AO27" s="101">
        <f>R8*4</f>
        <v>0</v>
      </c>
      <c r="AP27" s="102">
        <f>R9*4</f>
        <v>0</v>
      </c>
      <c r="AQ27" s="102">
        <f>R10*4</f>
        <v>0</v>
      </c>
      <c r="AR27" s="102">
        <f>R11*4</f>
        <v>0</v>
      </c>
      <c r="AS27" s="102">
        <f>R12*4</f>
        <v>0</v>
      </c>
      <c r="AT27" s="102">
        <f>R13*4</f>
        <v>0</v>
      </c>
      <c r="AU27" s="102">
        <f>R14*4</f>
        <v>0</v>
      </c>
      <c r="AV27" s="103">
        <f>R15*4</f>
        <v>0</v>
      </c>
      <c r="AW27" s="1"/>
      <c r="AX27" s="197"/>
      <c r="AY27" s="185"/>
      <c r="AZ27" s="93" t="str">
        <f t="shared" si="15"/>
        <v>T.MİNİBÜS</v>
      </c>
      <c r="BA27" s="101">
        <f>R18*4</f>
        <v>0</v>
      </c>
      <c r="BB27" s="102">
        <f>R19*4</f>
        <v>0</v>
      </c>
      <c r="BC27" s="102">
        <f>R20*4</f>
        <v>0</v>
      </c>
      <c r="BD27" s="103">
        <f>R21*4</f>
        <v>0</v>
      </c>
      <c r="BE27" s="1"/>
      <c r="BF27" s="197"/>
      <c r="BG27" s="185"/>
      <c r="BH27" s="96" t="str">
        <f t="shared" si="16"/>
        <v>T.MİNİBÜS</v>
      </c>
      <c r="BI27" s="108">
        <f>R24*4</f>
        <v>0</v>
      </c>
      <c r="BJ27" s="102">
        <f>R25*4</f>
        <v>0</v>
      </c>
      <c r="BK27" s="102">
        <f>R26*4</f>
        <v>0</v>
      </c>
      <c r="BL27" s="102">
        <f>R27*4</f>
        <v>0</v>
      </c>
      <c r="BM27" s="102">
        <f>R28*4</f>
        <v>0</v>
      </c>
      <c r="BN27" s="102">
        <f>R29*4</f>
        <v>0</v>
      </c>
      <c r="BO27" s="102">
        <f>R30*4</f>
        <v>0</v>
      </c>
      <c r="BP27" s="103">
        <f>R31*4</f>
        <v>0</v>
      </c>
    </row>
    <row r="28" spans="1:68" ht="18.95" customHeight="1" x14ac:dyDescent="0.2">
      <c r="A28" s="197"/>
      <c r="B28" s="51">
        <f>B27+'1'!$AZ$2</f>
        <v>0.74999999999999989</v>
      </c>
      <c r="C28" s="52">
        <f>C27+'1'!$AZ$2</f>
        <v>0.76041666666666652</v>
      </c>
      <c r="D28" s="53"/>
      <c r="E28" s="3">
        <v>2</v>
      </c>
      <c r="F28" s="3">
        <v>90</v>
      </c>
      <c r="G28" s="54">
        <v>3</v>
      </c>
      <c r="H28" s="53"/>
      <c r="I28" s="3"/>
      <c r="J28" s="3">
        <v>14</v>
      </c>
      <c r="K28" s="54"/>
      <c r="L28" s="53"/>
      <c r="M28" s="3">
        <v>1</v>
      </c>
      <c r="N28" s="3">
        <v>4</v>
      </c>
      <c r="O28" s="54"/>
      <c r="P28" s="53"/>
      <c r="Q28" s="3"/>
      <c r="R28" s="3"/>
      <c r="S28" s="54"/>
      <c r="T28" s="53"/>
      <c r="U28" s="3"/>
      <c r="V28" s="3">
        <v>5</v>
      </c>
      <c r="W28" s="54"/>
      <c r="X28" s="53"/>
      <c r="Y28" s="3"/>
      <c r="Z28" s="3"/>
      <c r="AA28" s="54"/>
      <c r="AB28" s="53"/>
      <c r="AC28" s="3"/>
      <c r="AD28" s="3">
        <v>1</v>
      </c>
      <c r="AE28" s="54"/>
      <c r="AF28" s="55">
        <f t="shared" si="17"/>
        <v>0</v>
      </c>
      <c r="AG28" s="4">
        <f t="shared" si="18"/>
        <v>3</v>
      </c>
      <c r="AH28" s="4">
        <f t="shared" si="19"/>
        <v>114</v>
      </c>
      <c r="AI28" s="56">
        <f t="shared" si="20"/>
        <v>3</v>
      </c>
      <c r="AJ28" s="57">
        <f t="shared" si="13"/>
        <v>120</v>
      </c>
      <c r="AL28" s="197"/>
      <c r="AM28" s="185"/>
      <c r="AN28" s="93" t="str">
        <f t="shared" si="14"/>
        <v>SERVİS MİN.</v>
      </c>
      <c r="AO28" s="101">
        <f>V8*4</f>
        <v>28</v>
      </c>
      <c r="AP28" s="102">
        <f>V9*4</f>
        <v>48</v>
      </c>
      <c r="AQ28" s="102">
        <f>V10*4</f>
        <v>24</v>
      </c>
      <c r="AR28" s="102">
        <f>V11*4</f>
        <v>20</v>
      </c>
      <c r="AS28" s="102">
        <f>V12*4</f>
        <v>12</v>
      </c>
      <c r="AT28" s="102">
        <f>V13*4</f>
        <v>8</v>
      </c>
      <c r="AU28" s="102">
        <f>V14*4</f>
        <v>20</v>
      </c>
      <c r="AV28" s="103">
        <f>V15*4</f>
        <v>12</v>
      </c>
      <c r="AW28" s="1"/>
      <c r="AX28" s="197"/>
      <c r="AY28" s="185"/>
      <c r="AZ28" s="93" t="str">
        <f t="shared" si="15"/>
        <v>SERVİS MİN.</v>
      </c>
      <c r="BA28" s="101">
        <f>V18*4</f>
        <v>0</v>
      </c>
      <c r="BB28" s="102">
        <f>V19*4</f>
        <v>0</v>
      </c>
      <c r="BC28" s="102">
        <f>V20*4</f>
        <v>0</v>
      </c>
      <c r="BD28" s="103">
        <f>V21*4</f>
        <v>0</v>
      </c>
      <c r="BE28" s="1"/>
      <c r="BF28" s="197"/>
      <c r="BG28" s="185"/>
      <c r="BH28" s="96" t="str">
        <f t="shared" si="16"/>
        <v>SERVİS MİN.</v>
      </c>
      <c r="BI28" s="108">
        <f>V24*4</f>
        <v>20</v>
      </c>
      <c r="BJ28" s="102">
        <f>V25*4</f>
        <v>16</v>
      </c>
      <c r="BK28" s="102">
        <f>V26*4</f>
        <v>20</v>
      </c>
      <c r="BL28" s="102">
        <f>V27*4</f>
        <v>8</v>
      </c>
      <c r="BM28" s="102">
        <f>V28*4</f>
        <v>20</v>
      </c>
      <c r="BN28" s="102">
        <f>V29*4</f>
        <v>16</v>
      </c>
      <c r="BO28" s="102">
        <f>V30*4</f>
        <v>24</v>
      </c>
      <c r="BP28" s="103">
        <f>V31*4</f>
        <v>20</v>
      </c>
    </row>
    <row r="29" spans="1:68" ht="18.95" customHeight="1" x14ac:dyDescent="0.2">
      <c r="A29" s="197"/>
      <c r="B29" s="51">
        <f>B28+'1'!$AZ$2</f>
        <v>0.76041666666666652</v>
      </c>
      <c r="C29" s="52">
        <f>C28+'1'!$AZ$2</f>
        <v>0.77083333333333315</v>
      </c>
      <c r="D29" s="53"/>
      <c r="E29" s="3">
        <v>1</v>
      </c>
      <c r="F29" s="3">
        <v>92</v>
      </c>
      <c r="G29" s="54">
        <v>5</v>
      </c>
      <c r="H29" s="53"/>
      <c r="I29" s="3">
        <v>1</v>
      </c>
      <c r="J29" s="3">
        <v>10</v>
      </c>
      <c r="K29" s="54">
        <v>2</v>
      </c>
      <c r="L29" s="53"/>
      <c r="M29" s="3"/>
      <c r="N29" s="3">
        <v>3</v>
      </c>
      <c r="O29" s="54"/>
      <c r="P29" s="53"/>
      <c r="Q29" s="3"/>
      <c r="R29" s="3"/>
      <c r="S29" s="54"/>
      <c r="T29" s="53"/>
      <c r="U29" s="3"/>
      <c r="V29" s="3">
        <v>4</v>
      </c>
      <c r="W29" s="54"/>
      <c r="X29" s="53"/>
      <c r="Y29" s="3"/>
      <c r="Z29" s="3"/>
      <c r="AA29" s="54"/>
      <c r="AB29" s="53"/>
      <c r="AC29" s="3"/>
      <c r="AD29" s="3"/>
      <c r="AE29" s="54"/>
      <c r="AF29" s="55">
        <f t="shared" si="17"/>
        <v>0</v>
      </c>
      <c r="AG29" s="4">
        <f t="shared" si="18"/>
        <v>2</v>
      </c>
      <c r="AH29" s="4">
        <f t="shared" si="19"/>
        <v>109</v>
      </c>
      <c r="AI29" s="56">
        <f t="shared" si="20"/>
        <v>7</v>
      </c>
      <c r="AJ29" s="57">
        <f t="shared" si="13"/>
        <v>118</v>
      </c>
      <c r="AL29" s="197"/>
      <c r="AM29" s="185"/>
      <c r="AN29" s="93" t="str">
        <f t="shared" si="14"/>
        <v>İETT+HALK</v>
      </c>
      <c r="AO29" s="101">
        <f>Z8*4</f>
        <v>0</v>
      </c>
      <c r="AP29" s="102">
        <f>Z9*4</f>
        <v>0</v>
      </c>
      <c r="AQ29" s="102">
        <f>Z10*4</f>
        <v>0</v>
      </c>
      <c r="AR29" s="102">
        <f>Z11*4</f>
        <v>0</v>
      </c>
      <c r="AS29" s="102">
        <f>Z12*4</f>
        <v>0</v>
      </c>
      <c r="AT29" s="102">
        <f>Z13*4</f>
        <v>0</v>
      </c>
      <c r="AU29" s="102">
        <f>Z14*4</f>
        <v>0</v>
      </c>
      <c r="AV29" s="103">
        <f>Z15*4</f>
        <v>0</v>
      </c>
      <c r="AW29" s="1"/>
      <c r="AX29" s="197"/>
      <c r="AY29" s="185"/>
      <c r="AZ29" s="93" t="str">
        <f t="shared" si="15"/>
        <v>İETT+HALK</v>
      </c>
      <c r="BA29" s="101">
        <f>Z18*4</f>
        <v>0</v>
      </c>
      <c r="BB29" s="102">
        <f>Z19*4</f>
        <v>0</v>
      </c>
      <c r="BC29" s="102">
        <f>Z20*4</f>
        <v>0</v>
      </c>
      <c r="BD29" s="103">
        <f>Z21*4</f>
        <v>0</v>
      </c>
      <c r="BE29" s="1"/>
      <c r="BF29" s="197"/>
      <c r="BG29" s="185"/>
      <c r="BH29" s="96" t="str">
        <f t="shared" si="16"/>
        <v>İETT+HALK</v>
      </c>
      <c r="BI29" s="108">
        <f>Z24*4</f>
        <v>0</v>
      </c>
      <c r="BJ29" s="102">
        <f>Z25*4</f>
        <v>0</v>
      </c>
      <c r="BK29" s="102">
        <f>Z26*4</f>
        <v>0</v>
      </c>
      <c r="BL29" s="102">
        <f>Z27*4</f>
        <v>0</v>
      </c>
      <c r="BM29" s="102">
        <f>Z28*4</f>
        <v>0</v>
      </c>
      <c r="BN29" s="102">
        <f>Z29*4</f>
        <v>0</v>
      </c>
      <c r="BO29" s="102">
        <f>Z30*4</f>
        <v>0</v>
      </c>
      <c r="BP29" s="103">
        <f>Z31*4</f>
        <v>0</v>
      </c>
    </row>
    <row r="30" spans="1:68" ht="18.95" customHeight="1" thickBot="1" x14ac:dyDescent="0.25">
      <c r="A30" s="197"/>
      <c r="B30" s="51">
        <f>B29+'1'!$AZ$2</f>
        <v>0.77083333333333315</v>
      </c>
      <c r="C30" s="52">
        <f>C29+'1'!$AZ$2</f>
        <v>0.78124999999999978</v>
      </c>
      <c r="D30" s="53"/>
      <c r="E30" s="3"/>
      <c r="F30" s="3">
        <v>116</v>
      </c>
      <c r="G30" s="54">
        <v>1</v>
      </c>
      <c r="H30" s="53"/>
      <c r="I30" s="3"/>
      <c r="J30" s="3">
        <v>15</v>
      </c>
      <c r="K30" s="54"/>
      <c r="L30" s="53"/>
      <c r="M30" s="3"/>
      <c r="N30" s="3">
        <v>3</v>
      </c>
      <c r="O30" s="54"/>
      <c r="P30" s="53"/>
      <c r="Q30" s="3"/>
      <c r="R30" s="3"/>
      <c r="S30" s="54"/>
      <c r="T30" s="53"/>
      <c r="U30" s="3"/>
      <c r="V30" s="3">
        <v>6</v>
      </c>
      <c r="W30" s="54"/>
      <c r="X30" s="53"/>
      <c r="Y30" s="3"/>
      <c r="Z30" s="3"/>
      <c r="AA30" s="54"/>
      <c r="AB30" s="53"/>
      <c r="AC30" s="3"/>
      <c r="AD30" s="3">
        <v>1</v>
      </c>
      <c r="AE30" s="54"/>
      <c r="AF30" s="55">
        <f t="shared" si="17"/>
        <v>0</v>
      </c>
      <c r="AG30" s="4">
        <f t="shared" si="18"/>
        <v>0</v>
      </c>
      <c r="AH30" s="4">
        <f t="shared" si="19"/>
        <v>141</v>
      </c>
      <c r="AI30" s="56">
        <f t="shared" si="20"/>
        <v>1</v>
      </c>
      <c r="AJ30" s="57">
        <f t="shared" si="13"/>
        <v>142</v>
      </c>
      <c r="AL30" s="198"/>
      <c r="AM30" s="186"/>
      <c r="AN30" s="94" t="str">
        <f t="shared" si="14"/>
        <v>AĞIR TAŞIT</v>
      </c>
      <c r="AO30" s="104">
        <f>AD8*4</f>
        <v>4</v>
      </c>
      <c r="AP30" s="105">
        <f>AD9*4</f>
        <v>0</v>
      </c>
      <c r="AQ30" s="105">
        <f>AD10*4</f>
        <v>4</v>
      </c>
      <c r="AR30" s="105">
        <f>AD11*4</f>
        <v>0</v>
      </c>
      <c r="AS30" s="105">
        <f>AD12*4</f>
        <v>4</v>
      </c>
      <c r="AT30" s="105">
        <f>AD13*4</f>
        <v>0</v>
      </c>
      <c r="AU30" s="105">
        <f>AD14*4</f>
        <v>12</v>
      </c>
      <c r="AV30" s="106">
        <f>AD15*4</f>
        <v>0</v>
      </c>
      <c r="AW30" s="1"/>
      <c r="AX30" s="198"/>
      <c r="AY30" s="186"/>
      <c r="AZ30" s="94" t="str">
        <f t="shared" si="15"/>
        <v>AĞIR TAŞIT</v>
      </c>
      <c r="BA30" s="104">
        <f>AD18*4</f>
        <v>0</v>
      </c>
      <c r="BB30" s="105">
        <f>AD19*4</f>
        <v>0</v>
      </c>
      <c r="BC30" s="105">
        <f>AD20*4</f>
        <v>0</v>
      </c>
      <c r="BD30" s="106">
        <f>AD21*4</f>
        <v>0</v>
      </c>
      <c r="BE30" s="1"/>
      <c r="BF30" s="198"/>
      <c r="BG30" s="186"/>
      <c r="BH30" s="97" t="str">
        <f t="shared" si="16"/>
        <v>AĞIR TAŞIT</v>
      </c>
      <c r="BI30" s="109">
        <f>AD24*4</f>
        <v>16</v>
      </c>
      <c r="BJ30" s="105">
        <f>AD25*4</f>
        <v>0</v>
      </c>
      <c r="BK30" s="105">
        <f>AD26*4</f>
        <v>16</v>
      </c>
      <c r="BL30" s="105">
        <f>AD27*4</f>
        <v>12</v>
      </c>
      <c r="BM30" s="105">
        <f>AD28*4</f>
        <v>4</v>
      </c>
      <c r="BN30" s="105">
        <f>AD29*4</f>
        <v>0</v>
      </c>
      <c r="BO30" s="105">
        <f>AD30*4</f>
        <v>4</v>
      </c>
      <c r="BP30" s="106">
        <f>AD31*4</f>
        <v>8</v>
      </c>
    </row>
    <row r="31" spans="1:68" ht="18.95" customHeight="1" thickBot="1" x14ac:dyDescent="0.25">
      <c r="A31" s="198"/>
      <c r="B31" s="51">
        <f>B30+'1'!$AZ$2</f>
        <v>0.78124999999999978</v>
      </c>
      <c r="C31" s="52">
        <f>C30+'1'!$AZ$2</f>
        <v>0.79166666666666641</v>
      </c>
      <c r="D31" s="60"/>
      <c r="E31" s="61">
        <v>2</v>
      </c>
      <c r="F31" s="61">
        <v>109</v>
      </c>
      <c r="G31" s="62">
        <v>1</v>
      </c>
      <c r="H31" s="60"/>
      <c r="I31" s="61">
        <v>1</v>
      </c>
      <c r="J31" s="61">
        <v>23</v>
      </c>
      <c r="K31" s="62">
        <v>1</v>
      </c>
      <c r="L31" s="60"/>
      <c r="M31" s="61"/>
      <c r="N31" s="61">
        <v>4</v>
      </c>
      <c r="O31" s="62"/>
      <c r="P31" s="60"/>
      <c r="Q31" s="61"/>
      <c r="R31" s="61"/>
      <c r="S31" s="62"/>
      <c r="T31" s="60"/>
      <c r="U31" s="61"/>
      <c r="V31" s="61">
        <v>5</v>
      </c>
      <c r="W31" s="62"/>
      <c r="X31" s="60"/>
      <c r="Y31" s="61"/>
      <c r="Z31" s="61"/>
      <c r="AA31" s="62"/>
      <c r="AB31" s="60"/>
      <c r="AC31" s="61"/>
      <c r="AD31" s="61">
        <v>2</v>
      </c>
      <c r="AE31" s="62"/>
      <c r="AF31" s="55">
        <f t="shared" si="17"/>
        <v>0</v>
      </c>
      <c r="AG31" s="4">
        <f t="shared" si="18"/>
        <v>3</v>
      </c>
      <c r="AH31" s="4">
        <f t="shared" si="19"/>
        <v>143</v>
      </c>
      <c r="AI31" s="56">
        <f t="shared" si="20"/>
        <v>2</v>
      </c>
      <c r="AJ31" s="66">
        <f t="shared" si="13"/>
        <v>148</v>
      </c>
    </row>
    <row r="32" spans="1:68" ht="18.95" customHeight="1" thickBot="1" x14ac:dyDescent="0.25">
      <c r="A32" s="1"/>
      <c r="B32" s="194" t="s">
        <v>1</v>
      </c>
      <c r="C32" s="195"/>
      <c r="D32" s="67">
        <f t="shared" ref="D32:AI32" si="21">SUM(D24:D31)</f>
        <v>0</v>
      </c>
      <c r="E32" s="68">
        <f t="shared" si="21"/>
        <v>11</v>
      </c>
      <c r="F32" s="68">
        <f t="shared" si="21"/>
        <v>764</v>
      </c>
      <c r="G32" s="69">
        <f t="shared" si="21"/>
        <v>13</v>
      </c>
      <c r="H32" s="67">
        <f t="shared" si="21"/>
        <v>0</v>
      </c>
      <c r="I32" s="68">
        <f t="shared" si="21"/>
        <v>4</v>
      </c>
      <c r="J32" s="68">
        <f t="shared" si="21"/>
        <v>140</v>
      </c>
      <c r="K32" s="69">
        <f t="shared" si="21"/>
        <v>3</v>
      </c>
      <c r="L32" s="67">
        <f t="shared" si="21"/>
        <v>0</v>
      </c>
      <c r="M32" s="68">
        <f t="shared" si="21"/>
        <v>2</v>
      </c>
      <c r="N32" s="68">
        <f t="shared" si="21"/>
        <v>35</v>
      </c>
      <c r="O32" s="69">
        <f t="shared" si="21"/>
        <v>1</v>
      </c>
      <c r="P32" s="67">
        <f t="shared" si="21"/>
        <v>0</v>
      </c>
      <c r="Q32" s="68">
        <f t="shared" si="21"/>
        <v>0</v>
      </c>
      <c r="R32" s="68">
        <f t="shared" si="21"/>
        <v>0</v>
      </c>
      <c r="S32" s="69">
        <f t="shared" si="21"/>
        <v>0</v>
      </c>
      <c r="T32" s="67">
        <f t="shared" si="21"/>
        <v>0</v>
      </c>
      <c r="U32" s="68">
        <f t="shared" si="21"/>
        <v>0</v>
      </c>
      <c r="V32" s="68">
        <f t="shared" si="21"/>
        <v>36</v>
      </c>
      <c r="W32" s="69">
        <f t="shared" si="21"/>
        <v>0</v>
      </c>
      <c r="X32" s="67">
        <f t="shared" si="21"/>
        <v>0</v>
      </c>
      <c r="Y32" s="68">
        <f t="shared" si="21"/>
        <v>0</v>
      </c>
      <c r="Z32" s="68">
        <f t="shared" si="21"/>
        <v>0</v>
      </c>
      <c r="AA32" s="69">
        <f t="shared" si="21"/>
        <v>0</v>
      </c>
      <c r="AB32" s="67">
        <f t="shared" si="21"/>
        <v>0</v>
      </c>
      <c r="AC32" s="68">
        <f t="shared" si="21"/>
        <v>0</v>
      </c>
      <c r="AD32" s="68">
        <f t="shared" si="21"/>
        <v>15</v>
      </c>
      <c r="AE32" s="69">
        <f t="shared" si="21"/>
        <v>0</v>
      </c>
      <c r="AF32" s="67">
        <f t="shared" si="21"/>
        <v>0</v>
      </c>
      <c r="AG32" s="68">
        <f t="shared" si="21"/>
        <v>17</v>
      </c>
      <c r="AH32" s="68">
        <f t="shared" si="21"/>
        <v>990</v>
      </c>
      <c r="AI32" s="68">
        <f t="shared" si="21"/>
        <v>17</v>
      </c>
      <c r="AJ32" s="153">
        <f>SUM(AF32:AI32)</f>
        <v>1024</v>
      </c>
      <c r="AL32" s="196" t="s">
        <v>38</v>
      </c>
      <c r="AM32" s="184" t="s">
        <v>67</v>
      </c>
      <c r="AN32" s="92" t="str">
        <f t="shared" ref="AN32:AN38" si="22">AN8</f>
        <v>OTOMOBİL</v>
      </c>
      <c r="AO32" s="98">
        <f>G8*4</f>
        <v>0</v>
      </c>
      <c r="AP32" s="99">
        <f>G9*4</f>
        <v>4</v>
      </c>
      <c r="AQ32" s="99">
        <f>G10*4</f>
        <v>4</v>
      </c>
      <c r="AR32" s="99">
        <f>G11*4</f>
        <v>0</v>
      </c>
      <c r="AS32" s="99">
        <f>G12*4</f>
        <v>4</v>
      </c>
      <c r="AT32" s="99">
        <f>G13*4</f>
        <v>4</v>
      </c>
      <c r="AU32" s="99">
        <f>G14*4</f>
        <v>12</v>
      </c>
      <c r="AV32" s="100">
        <f>G15*4</f>
        <v>24</v>
      </c>
      <c r="AW32" s="1"/>
      <c r="AX32" s="196" t="s">
        <v>39</v>
      </c>
      <c r="AY32" s="184" t="s">
        <v>67</v>
      </c>
      <c r="AZ32" s="92" t="str">
        <f t="shared" ref="AZ32:AZ38" si="23">AZ8</f>
        <v>OTOMOBİL</v>
      </c>
      <c r="BA32" s="98">
        <f>G18*4</f>
        <v>0</v>
      </c>
      <c r="BB32" s="99">
        <f>G19*4</f>
        <v>0</v>
      </c>
      <c r="BC32" s="99">
        <f>G20*4</f>
        <v>0</v>
      </c>
      <c r="BD32" s="100">
        <f>G21*4</f>
        <v>0</v>
      </c>
      <c r="BE32" s="1"/>
      <c r="BF32" s="196" t="s">
        <v>40</v>
      </c>
      <c r="BG32" s="184" t="s">
        <v>67</v>
      </c>
      <c r="BH32" s="95" t="str">
        <f t="shared" ref="BH32:BH38" si="24">BH8</f>
        <v>OTOMOBİL</v>
      </c>
      <c r="BI32" s="107">
        <f>G24*4</f>
        <v>4</v>
      </c>
      <c r="BJ32" s="99">
        <f>G25*4</f>
        <v>0</v>
      </c>
      <c r="BK32" s="99">
        <f>G26*4</f>
        <v>0</v>
      </c>
      <c r="BL32" s="99">
        <f>G27*4</f>
        <v>8</v>
      </c>
      <c r="BM32" s="99">
        <f>G28*4</f>
        <v>12</v>
      </c>
      <c r="BN32" s="99">
        <f>G29*4</f>
        <v>20</v>
      </c>
      <c r="BO32" s="99">
        <f>G30*4</f>
        <v>4</v>
      </c>
      <c r="BP32" s="100">
        <f>G31*4</f>
        <v>4</v>
      </c>
    </row>
    <row r="33" spans="3:68" ht="18.95" customHeight="1" x14ac:dyDescent="0.2">
      <c r="AL33" s="197"/>
      <c r="AM33" s="185"/>
      <c r="AN33" s="93" t="str">
        <f t="shared" si="22"/>
        <v>KAMYONET</v>
      </c>
      <c r="AO33" s="101">
        <f>K8*4</f>
        <v>0</v>
      </c>
      <c r="AP33" s="102">
        <f>K9*4</f>
        <v>0</v>
      </c>
      <c r="AQ33" s="102">
        <f>K10*4</f>
        <v>0</v>
      </c>
      <c r="AR33" s="102">
        <f>K11*4</f>
        <v>4</v>
      </c>
      <c r="AS33" s="102">
        <f>K12*4</f>
        <v>0</v>
      </c>
      <c r="AT33" s="102">
        <f>K13*4</f>
        <v>0</v>
      </c>
      <c r="AU33" s="102">
        <f>K14*4</f>
        <v>0</v>
      </c>
      <c r="AV33" s="103">
        <f>K15*4</f>
        <v>0</v>
      </c>
      <c r="AW33" s="1"/>
      <c r="AX33" s="197"/>
      <c r="AY33" s="185"/>
      <c r="AZ33" s="93" t="str">
        <f t="shared" si="23"/>
        <v>KAMYONET</v>
      </c>
      <c r="BA33" s="101">
        <f>K18*4</f>
        <v>0</v>
      </c>
      <c r="BB33" s="102">
        <f>K19*4</f>
        <v>0</v>
      </c>
      <c r="BC33" s="102">
        <f>K20*4</f>
        <v>0</v>
      </c>
      <c r="BD33" s="103">
        <f>K21*4</f>
        <v>0</v>
      </c>
      <c r="BE33" s="1"/>
      <c r="BF33" s="197"/>
      <c r="BG33" s="185"/>
      <c r="BH33" s="96" t="str">
        <f t="shared" si="24"/>
        <v>KAMYONET</v>
      </c>
      <c r="BI33" s="108">
        <f>K24*4</f>
        <v>0</v>
      </c>
      <c r="BJ33" s="102">
        <f>K25*4</f>
        <v>0</v>
      </c>
      <c r="BK33" s="102">
        <f>K26*4</f>
        <v>0</v>
      </c>
      <c r="BL33" s="102">
        <f>K27*4</f>
        <v>0</v>
      </c>
      <c r="BM33" s="102">
        <f>K28*4</f>
        <v>0</v>
      </c>
      <c r="BN33" s="102">
        <f>K29*4</f>
        <v>8</v>
      </c>
      <c r="BO33" s="102">
        <f>K30*4</f>
        <v>0</v>
      </c>
      <c r="BP33" s="103">
        <f>K31*4</f>
        <v>4</v>
      </c>
    </row>
    <row r="34" spans="3:68" ht="18.95" customHeight="1" x14ac:dyDescent="0.2">
      <c r="AL34" s="197"/>
      <c r="AM34" s="185"/>
      <c r="AN34" s="93" t="str">
        <f t="shared" si="22"/>
        <v>TAKSİ</v>
      </c>
      <c r="AO34" s="101">
        <f>O8*4</f>
        <v>0</v>
      </c>
      <c r="AP34" s="102">
        <f>O9*4</f>
        <v>0</v>
      </c>
      <c r="AQ34" s="102">
        <f>O10*4</f>
        <v>0</v>
      </c>
      <c r="AR34" s="102">
        <f>O11*4</f>
        <v>0</v>
      </c>
      <c r="AS34" s="102">
        <f>O12*4</f>
        <v>0</v>
      </c>
      <c r="AT34" s="102">
        <f>O13*4</f>
        <v>4</v>
      </c>
      <c r="AU34" s="102">
        <f>O14*4</f>
        <v>4</v>
      </c>
      <c r="AV34" s="103">
        <f>O15*4</f>
        <v>0</v>
      </c>
      <c r="AW34" s="1"/>
      <c r="AX34" s="197"/>
      <c r="AY34" s="185"/>
      <c r="AZ34" s="93" t="str">
        <f t="shared" si="23"/>
        <v>TAKSİ</v>
      </c>
      <c r="BA34" s="101">
        <f>O18*4</f>
        <v>0</v>
      </c>
      <c r="BB34" s="102">
        <f>O19*4</f>
        <v>0</v>
      </c>
      <c r="BC34" s="102">
        <f>O20*4</f>
        <v>0</v>
      </c>
      <c r="BD34" s="103">
        <f>O21*4</f>
        <v>0</v>
      </c>
      <c r="BE34" s="1"/>
      <c r="BF34" s="197"/>
      <c r="BG34" s="185"/>
      <c r="BH34" s="96" t="str">
        <f t="shared" si="24"/>
        <v>TAKSİ</v>
      </c>
      <c r="BI34" s="108">
        <f>O24*4</f>
        <v>0</v>
      </c>
      <c r="BJ34" s="102">
        <f>O25*4</f>
        <v>4</v>
      </c>
      <c r="BK34" s="102">
        <f>O26*4</f>
        <v>0</v>
      </c>
      <c r="BL34" s="102">
        <f>O27*4</f>
        <v>0</v>
      </c>
      <c r="BM34" s="102">
        <f>O28*4</f>
        <v>0</v>
      </c>
      <c r="BN34" s="102">
        <f>O29*4</f>
        <v>0</v>
      </c>
      <c r="BO34" s="102">
        <f>O30*4</f>
        <v>0</v>
      </c>
      <c r="BP34" s="103">
        <f>O31*4</f>
        <v>0</v>
      </c>
    </row>
    <row r="35" spans="3:68" ht="18.95" customHeight="1" x14ac:dyDescent="0.2">
      <c r="AL35" s="197"/>
      <c r="AM35" s="185"/>
      <c r="AN35" s="93" t="str">
        <f t="shared" si="22"/>
        <v>T.MİNİBÜS</v>
      </c>
      <c r="AO35" s="101">
        <f>S8*4</f>
        <v>0</v>
      </c>
      <c r="AP35" s="102">
        <f>S9*4</f>
        <v>0</v>
      </c>
      <c r="AQ35" s="102">
        <f>S10*4</f>
        <v>0</v>
      </c>
      <c r="AR35" s="102">
        <f>S11*4</f>
        <v>0</v>
      </c>
      <c r="AS35" s="102">
        <f>S12*4</f>
        <v>0</v>
      </c>
      <c r="AT35" s="102">
        <f>S13*4</f>
        <v>0</v>
      </c>
      <c r="AU35" s="102">
        <f>S14*4</f>
        <v>0</v>
      </c>
      <c r="AV35" s="103">
        <f>S15*4</f>
        <v>0</v>
      </c>
      <c r="AW35" s="1"/>
      <c r="AX35" s="197"/>
      <c r="AY35" s="185"/>
      <c r="AZ35" s="93" t="str">
        <f t="shared" si="23"/>
        <v>T.MİNİBÜS</v>
      </c>
      <c r="BA35" s="101">
        <f>S18*4</f>
        <v>0</v>
      </c>
      <c r="BB35" s="102">
        <f>S19*4</f>
        <v>0</v>
      </c>
      <c r="BC35" s="102">
        <f>S20*4</f>
        <v>0</v>
      </c>
      <c r="BD35" s="103">
        <f>S21*4</f>
        <v>0</v>
      </c>
      <c r="BE35" s="1"/>
      <c r="BF35" s="197"/>
      <c r="BG35" s="185"/>
      <c r="BH35" s="96" t="str">
        <f t="shared" si="24"/>
        <v>T.MİNİBÜS</v>
      </c>
      <c r="BI35" s="108">
        <f>S24*4</f>
        <v>0</v>
      </c>
      <c r="BJ35" s="102">
        <f>S25*4</f>
        <v>0</v>
      </c>
      <c r="BK35" s="102">
        <f>S26*4</f>
        <v>0</v>
      </c>
      <c r="BL35" s="102">
        <f>S27*4</f>
        <v>0</v>
      </c>
      <c r="BM35" s="102">
        <f>S28*4</f>
        <v>0</v>
      </c>
      <c r="BN35" s="102">
        <f>S29*4</f>
        <v>0</v>
      </c>
      <c r="BO35" s="102">
        <f>S30*4</f>
        <v>0</v>
      </c>
      <c r="BP35" s="103">
        <f>S31*4</f>
        <v>0</v>
      </c>
    </row>
    <row r="36" spans="3:68" ht="18.95" customHeight="1" x14ac:dyDescent="0.2">
      <c r="AL36" s="197"/>
      <c r="AM36" s="185"/>
      <c r="AN36" s="93" t="str">
        <f t="shared" si="22"/>
        <v>SERVİS MİN.</v>
      </c>
      <c r="AO36" s="101">
        <f>W8*4</f>
        <v>0</v>
      </c>
      <c r="AP36" s="102">
        <f>W9*4</f>
        <v>4</v>
      </c>
      <c r="AQ36" s="102">
        <f>W10*4</f>
        <v>0</v>
      </c>
      <c r="AR36" s="102">
        <f>W11*4</f>
        <v>0</v>
      </c>
      <c r="AS36" s="102">
        <f>W12*4</f>
        <v>4</v>
      </c>
      <c r="AT36" s="102">
        <f>W13*4</f>
        <v>0</v>
      </c>
      <c r="AU36" s="102">
        <f>W14*4</f>
        <v>0</v>
      </c>
      <c r="AV36" s="103">
        <f>W15*4</f>
        <v>0</v>
      </c>
      <c r="AW36" s="1"/>
      <c r="AX36" s="197"/>
      <c r="AY36" s="185"/>
      <c r="AZ36" s="93" t="str">
        <f t="shared" si="23"/>
        <v>SERVİS MİN.</v>
      </c>
      <c r="BA36" s="101">
        <f>W18*4</f>
        <v>0</v>
      </c>
      <c r="BB36" s="102">
        <f>W19*4</f>
        <v>0</v>
      </c>
      <c r="BC36" s="102">
        <f>W20*4</f>
        <v>0</v>
      </c>
      <c r="BD36" s="103">
        <f>W21*4</f>
        <v>0</v>
      </c>
      <c r="BE36" s="1"/>
      <c r="BF36" s="197"/>
      <c r="BG36" s="185"/>
      <c r="BH36" s="96" t="str">
        <f t="shared" si="24"/>
        <v>SERVİS MİN.</v>
      </c>
      <c r="BI36" s="108">
        <f>W24*4</f>
        <v>0</v>
      </c>
      <c r="BJ36" s="102">
        <f>W25*4</f>
        <v>0</v>
      </c>
      <c r="BK36" s="102">
        <f>W26*4</f>
        <v>0</v>
      </c>
      <c r="BL36" s="102">
        <f>W27*4</f>
        <v>0</v>
      </c>
      <c r="BM36" s="102">
        <f>W28*4</f>
        <v>0</v>
      </c>
      <c r="BN36" s="102">
        <f>W29*4</f>
        <v>0</v>
      </c>
      <c r="BO36" s="102">
        <f>W30*4</f>
        <v>0</v>
      </c>
      <c r="BP36" s="103">
        <f>W31*4</f>
        <v>0</v>
      </c>
    </row>
    <row r="37" spans="3:68" ht="18.95" customHeight="1" x14ac:dyDescent="0.2">
      <c r="AL37" s="197"/>
      <c r="AM37" s="185"/>
      <c r="AN37" s="93" t="str">
        <f t="shared" si="22"/>
        <v>İETT+HALK</v>
      </c>
      <c r="AO37" s="101">
        <f>AA8*4</f>
        <v>0</v>
      </c>
      <c r="AP37" s="102">
        <f>AA9*4</f>
        <v>0</v>
      </c>
      <c r="AQ37" s="102">
        <f>AA10*4</f>
        <v>0</v>
      </c>
      <c r="AR37" s="102">
        <f>AA11*4</f>
        <v>0</v>
      </c>
      <c r="AS37" s="102">
        <f>AA12*4</f>
        <v>0</v>
      </c>
      <c r="AT37" s="102">
        <f>AA13*4</f>
        <v>0</v>
      </c>
      <c r="AU37" s="102">
        <f>AA14*4</f>
        <v>0</v>
      </c>
      <c r="AV37" s="103">
        <f>AA15*4</f>
        <v>0</v>
      </c>
      <c r="AW37" s="1"/>
      <c r="AX37" s="197"/>
      <c r="AY37" s="185"/>
      <c r="AZ37" s="93" t="str">
        <f t="shared" si="23"/>
        <v>İETT+HALK</v>
      </c>
      <c r="BA37" s="101">
        <f>AA18*4</f>
        <v>0</v>
      </c>
      <c r="BB37" s="102">
        <f>AA19*4</f>
        <v>0</v>
      </c>
      <c r="BC37" s="102">
        <f>AA20*4</f>
        <v>0</v>
      </c>
      <c r="BD37" s="103">
        <f>AA21*4</f>
        <v>0</v>
      </c>
      <c r="BE37" s="1"/>
      <c r="BF37" s="197"/>
      <c r="BG37" s="185"/>
      <c r="BH37" s="96" t="str">
        <f t="shared" si="24"/>
        <v>İETT+HALK</v>
      </c>
      <c r="BI37" s="108">
        <f>AA24*4</f>
        <v>0</v>
      </c>
      <c r="BJ37" s="102">
        <f>AA25*4</f>
        <v>0</v>
      </c>
      <c r="BK37" s="102">
        <f>AA26*4</f>
        <v>0</v>
      </c>
      <c r="BL37" s="102">
        <f>AA27*4</f>
        <v>0</v>
      </c>
      <c r="BM37" s="102">
        <f>AA28*4</f>
        <v>0</v>
      </c>
      <c r="BN37" s="102">
        <f>AA29*4</f>
        <v>0</v>
      </c>
      <c r="BO37" s="102">
        <f>AA30*4</f>
        <v>0</v>
      </c>
      <c r="BP37" s="103">
        <f>AA31*4</f>
        <v>0</v>
      </c>
    </row>
    <row r="38" spans="3:68" ht="18.95" customHeight="1" thickBot="1" x14ac:dyDescent="0.25">
      <c r="AL38" s="198"/>
      <c r="AM38" s="186"/>
      <c r="AN38" s="94" t="str">
        <f t="shared" si="22"/>
        <v>AĞIR TAŞIT</v>
      </c>
      <c r="AO38" s="104">
        <f>AE8*4</f>
        <v>0</v>
      </c>
      <c r="AP38" s="105">
        <f>AE9*4</f>
        <v>0</v>
      </c>
      <c r="AQ38" s="105">
        <f>AE10*4</f>
        <v>0</v>
      </c>
      <c r="AR38" s="105">
        <f>AE11*4</f>
        <v>0</v>
      </c>
      <c r="AS38" s="105">
        <f>AE12*4</f>
        <v>0</v>
      </c>
      <c r="AT38" s="105">
        <f>AE13*4</f>
        <v>0</v>
      </c>
      <c r="AU38" s="105">
        <f>AE14*4</f>
        <v>0</v>
      </c>
      <c r="AV38" s="106">
        <f>AE15*4</f>
        <v>0</v>
      </c>
      <c r="AW38" s="1"/>
      <c r="AX38" s="198"/>
      <c r="AY38" s="186"/>
      <c r="AZ38" s="94" t="str">
        <f t="shared" si="23"/>
        <v>AĞIR TAŞIT</v>
      </c>
      <c r="BA38" s="104">
        <f>AE18*4</f>
        <v>0</v>
      </c>
      <c r="BB38" s="105">
        <f>AE19*4</f>
        <v>0</v>
      </c>
      <c r="BC38" s="105">
        <f>AE20*4</f>
        <v>0</v>
      </c>
      <c r="BD38" s="106">
        <f>AE21*4</f>
        <v>0</v>
      </c>
      <c r="BE38" s="1"/>
      <c r="BF38" s="198"/>
      <c r="BG38" s="186"/>
      <c r="BH38" s="97" t="str">
        <f t="shared" si="24"/>
        <v>AĞIR TAŞIT</v>
      </c>
      <c r="BI38" s="109">
        <f>AE24*4</f>
        <v>0</v>
      </c>
      <c r="BJ38" s="105">
        <f>AE25*4</f>
        <v>0</v>
      </c>
      <c r="BK38" s="105">
        <f>AE26*4</f>
        <v>0</v>
      </c>
      <c r="BL38" s="105">
        <f>AE27*4</f>
        <v>0</v>
      </c>
      <c r="BM38" s="105">
        <f>AE28*4</f>
        <v>0</v>
      </c>
      <c r="BN38" s="105">
        <f>AE29*4</f>
        <v>0</v>
      </c>
      <c r="BO38" s="105">
        <f>AE30*4</f>
        <v>0</v>
      </c>
      <c r="BP38" s="106">
        <f>AE31*4</f>
        <v>0</v>
      </c>
    </row>
    <row r="39" spans="3:68" ht="18.95" customHeight="1" thickBot="1" x14ac:dyDescent="0.25"/>
    <row r="40" spans="3:68" ht="18.95" customHeight="1" x14ac:dyDescent="0.2">
      <c r="C40"/>
      <c r="D40"/>
      <c r="E40"/>
      <c r="F40"/>
      <c r="G40"/>
      <c r="H40"/>
      <c r="I40"/>
      <c r="J40"/>
      <c r="K40"/>
      <c r="L40"/>
      <c r="M40"/>
      <c r="AL40" s="196" t="s">
        <v>38</v>
      </c>
      <c r="AM40" s="184" t="s">
        <v>105</v>
      </c>
      <c r="AN40" s="92" t="str">
        <f t="shared" ref="AN40:AN46" si="25">AN16</f>
        <v>OTOMOBİL</v>
      </c>
      <c r="AO40" s="107">
        <f>AO8+AO16+AO24+AO32</f>
        <v>48</v>
      </c>
      <c r="AP40" s="99">
        <f>AP8+AP16+AP24+AP32</f>
        <v>88</v>
      </c>
      <c r="AQ40" s="99">
        <f t="shared" ref="AQ40:AV40" si="26">AQ8+AQ16+AQ24+AQ32</f>
        <v>80</v>
      </c>
      <c r="AR40" s="99">
        <f t="shared" si="26"/>
        <v>76</v>
      </c>
      <c r="AS40" s="99">
        <f t="shared" si="26"/>
        <v>136</v>
      </c>
      <c r="AT40" s="99">
        <f t="shared" si="26"/>
        <v>132</v>
      </c>
      <c r="AU40" s="99">
        <f t="shared" si="26"/>
        <v>240</v>
      </c>
      <c r="AV40" s="100">
        <f t="shared" si="26"/>
        <v>228</v>
      </c>
      <c r="AW40" s="1"/>
      <c r="AX40" s="196" t="s">
        <v>39</v>
      </c>
      <c r="AY40" s="184" t="s">
        <v>105</v>
      </c>
      <c r="AZ40" s="92" t="str">
        <f t="shared" ref="AZ40:AZ46" si="27">AZ16</f>
        <v>OTOMOBİL</v>
      </c>
      <c r="BA40" s="98">
        <f>BA8+BA16+BA24+BA32</f>
        <v>0</v>
      </c>
      <c r="BB40" s="99">
        <f>BB8+BB16+BB24+BB32</f>
        <v>0</v>
      </c>
      <c r="BC40" s="99">
        <f>BC8+BC16+BC24+BC32</f>
        <v>0</v>
      </c>
      <c r="BD40" s="100">
        <f>BD8+BD16+BD24+BD32</f>
        <v>0</v>
      </c>
      <c r="BE40" s="1"/>
      <c r="BF40" s="196" t="s">
        <v>40</v>
      </c>
      <c r="BG40" s="184" t="s">
        <v>105</v>
      </c>
      <c r="BH40" s="95" t="str">
        <f t="shared" ref="BH40:BH46" si="28">BH16</f>
        <v>OTOMOBİL</v>
      </c>
      <c r="BI40" s="107">
        <f>BI8+BI16+BI24+BI32</f>
        <v>444</v>
      </c>
      <c r="BJ40" s="99">
        <f>BJ8+BJ16+BJ24+BJ32</f>
        <v>384</v>
      </c>
      <c r="BK40" s="99">
        <f t="shared" ref="BK40:BP40" si="29">BK8+BK16+BK24+BK32</f>
        <v>336</v>
      </c>
      <c r="BL40" s="99">
        <f t="shared" si="29"/>
        <v>300</v>
      </c>
      <c r="BM40" s="99">
        <f t="shared" si="29"/>
        <v>380</v>
      </c>
      <c r="BN40" s="99">
        <f t="shared" si="29"/>
        <v>392</v>
      </c>
      <c r="BO40" s="99">
        <f t="shared" si="29"/>
        <v>468</v>
      </c>
      <c r="BP40" s="100">
        <f t="shared" si="29"/>
        <v>448</v>
      </c>
    </row>
    <row r="41" spans="3:68" ht="18.95" customHeight="1" x14ac:dyDescent="0.2">
      <c r="C41"/>
      <c r="D41"/>
      <c r="E41"/>
      <c r="F41"/>
      <c r="G41"/>
      <c r="H41"/>
      <c r="I41"/>
      <c r="J41"/>
      <c r="K41"/>
      <c r="L41"/>
      <c r="M41"/>
      <c r="AL41" s="197"/>
      <c r="AM41" s="185"/>
      <c r="AN41" s="93" t="str">
        <f t="shared" si="25"/>
        <v>KAMYONET</v>
      </c>
      <c r="AO41" s="108">
        <f t="shared" ref="AO41:AV46" si="30">AO9+AO17+AO25+AO33</f>
        <v>4</v>
      </c>
      <c r="AP41" s="102">
        <f t="shared" si="30"/>
        <v>20</v>
      </c>
      <c r="AQ41" s="102">
        <f t="shared" si="30"/>
        <v>16</v>
      </c>
      <c r="AR41" s="102">
        <f t="shared" si="30"/>
        <v>40</v>
      </c>
      <c r="AS41" s="102">
        <f t="shared" si="30"/>
        <v>12</v>
      </c>
      <c r="AT41" s="102">
        <f t="shared" si="30"/>
        <v>28</v>
      </c>
      <c r="AU41" s="102">
        <f t="shared" si="30"/>
        <v>24</v>
      </c>
      <c r="AV41" s="103">
        <f t="shared" si="30"/>
        <v>32</v>
      </c>
      <c r="AW41" s="1"/>
      <c r="AX41" s="197"/>
      <c r="AY41" s="185"/>
      <c r="AZ41" s="93" t="str">
        <f t="shared" si="27"/>
        <v>KAMYONET</v>
      </c>
      <c r="BA41" s="101">
        <f t="shared" ref="BA41:BD46" si="31">BA9+BA17+BA25+BA33</f>
        <v>0</v>
      </c>
      <c r="BB41" s="102">
        <f t="shared" si="31"/>
        <v>0</v>
      </c>
      <c r="BC41" s="102">
        <f t="shared" si="31"/>
        <v>0</v>
      </c>
      <c r="BD41" s="103">
        <f t="shared" si="31"/>
        <v>0</v>
      </c>
      <c r="BE41" s="1"/>
      <c r="BF41" s="197"/>
      <c r="BG41" s="185"/>
      <c r="BH41" s="96" t="str">
        <f t="shared" si="28"/>
        <v>KAMYONET</v>
      </c>
      <c r="BI41" s="108">
        <f t="shared" ref="BI41:BP46" si="32">BI9+BI17+BI25+BI33</f>
        <v>60</v>
      </c>
      <c r="BJ41" s="102">
        <f t="shared" si="32"/>
        <v>104</v>
      </c>
      <c r="BK41" s="102">
        <f t="shared" si="32"/>
        <v>68</v>
      </c>
      <c r="BL41" s="102">
        <f t="shared" si="32"/>
        <v>88</v>
      </c>
      <c r="BM41" s="102">
        <f t="shared" si="32"/>
        <v>56</v>
      </c>
      <c r="BN41" s="102">
        <f t="shared" si="32"/>
        <v>52</v>
      </c>
      <c r="BO41" s="102">
        <f t="shared" si="32"/>
        <v>60</v>
      </c>
      <c r="BP41" s="103">
        <f t="shared" si="32"/>
        <v>100</v>
      </c>
    </row>
    <row r="42" spans="3:68" ht="18.95" customHeight="1" x14ac:dyDescent="0.2">
      <c r="C42"/>
      <c r="D42"/>
      <c r="E42"/>
      <c r="F42"/>
      <c r="G42"/>
      <c r="H42"/>
      <c r="I42"/>
      <c r="J42"/>
      <c r="K42"/>
      <c r="L42"/>
      <c r="M42"/>
      <c r="AL42" s="197"/>
      <c r="AM42" s="185"/>
      <c r="AN42" s="93" t="str">
        <f t="shared" si="25"/>
        <v>TAKSİ</v>
      </c>
      <c r="AO42" s="108">
        <f t="shared" si="30"/>
        <v>12</v>
      </c>
      <c r="AP42" s="102">
        <f t="shared" si="30"/>
        <v>16</v>
      </c>
      <c r="AQ42" s="102">
        <f t="shared" si="30"/>
        <v>4</v>
      </c>
      <c r="AR42" s="102">
        <f t="shared" si="30"/>
        <v>8</v>
      </c>
      <c r="AS42" s="102">
        <f t="shared" si="30"/>
        <v>12</v>
      </c>
      <c r="AT42" s="102">
        <f t="shared" si="30"/>
        <v>16</v>
      </c>
      <c r="AU42" s="102">
        <f t="shared" si="30"/>
        <v>24</v>
      </c>
      <c r="AV42" s="103">
        <f t="shared" si="30"/>
        <v>16</v>
      </c>
      <c r="AW42" s="1"/>
      <c r="AX42" s="197"/>
      <c r="AY42" s="185"/>
      <c r="AZ42" s="93" t="str">
        <f t="shared" si="27"/>
        <v>TAKSİ</v>
      </c>
      <c r="BA42" s="101">
        <f t="shared" si="31"/>
        <v>0</v>
      </c>
      <c r="BB42" s="102">
        <f t="shared" si="31"/>
        <v>0</v>
      </c>
      <c r="BC42" s="102">
        <f t="shared" si="31"/>
        <v>0</v>
      </c>
      <c r="BD42" s="103">
        <f t="shared" si="31"/>
        <v>0</v>
      </c>
      <c r="BE42" s="1"/>
      <c r="BF42" s="197"/>
      <c r="BG42" s="185"/>
      <c r="BH42" s="96" t="str">
        <f t="shared" si="28"/>
        <v>TAKSİ</v>
      </c>
      <c r="BI42" s="108">
        <f t="shared" si="32"/>
        <v>28</v>
      </c>
      <c r="BJ42" s="102">
        <f t="shared" si="32"/>
        <v>8</v>
      </c>
      <c r="BK42" s="102">
        <f t="shared" si="32"/>
        <v>40</v>
      </c>
      <c r="BL42" s="102">
        <f t="shared" si="32"/>
        <v>16</v>
      </c>
      <c r="BM42" s="102">
        <f t="shared" si="32"/>
        <v>20</v>
      </c>
      <c r="BN42" s="102">
        <f t="shared" si="32"/>
        <v>12</v>
      </c>
      <c r="BO42" s="102">
        <f t="shared" si="32"/>
        <v>12</v>
      </c>
      <c r="BP42" s="103">
        <f t="shared" si="32"/>
        <v>16</v>
      </c>
    </row>
    <row r="43" spans="3:68" ht="18.95" customHeight="1" x14ac:dyDescent="0.2">
      <c r="C43"/>
      <c r="D43"/>
      <c r="E43"/>
      <c r="F43"/>
      <c r="G43"/>
      <c r="H43"/>
      <c r="I43"/>
      <c r="J43"/>
      <c r="K43"/>
      <c r="L43"/>
      <c r="M43"/>
      <c r="AL43" s="197"/>
      <c r="AM43" s="185"/>
      <c r="AN43" s="93" t="str">
        <f t="shared" si="25"/>
        <v>T.MİNİBÜS</v>
      </c>
      <c r="AO43" s="108">
        <f t="shared" si="30"/>
        <v>0</v>
      </c>
      <c r="AP43" s="102">
        <f t="shared" si="30"/>
        <v>0</v>
      </c>
      <c r="AQ43" s="102">
        <f t="shared" si="30"/>
        <v>0</v>
      </c>
      <c r="AR43" s="102">
        <f t="shared" si="30"/>
        <v>0</v>
      </c>
      <c r="AS43" s="102">
        <f t="shared" si="30"/>
        <v>0</v>
      </c>
      <c r="AT43" s="102">
        <f t="shared" si="30"/>
        <v>0</v>
      </c>
      <c r="AU43" s="102">
        <f t="shared" si="30"/>
        <v>0</v>
      </c>
      <c r="AV43" s="103">
        <f t="shared" si="30"/>
        <v>0</v>
      </c>
      <c r="AW43" s="1"/>
      <c r="AX43" s="197"/>
      <c r="AY43" s="185"/>
      <c r="AZ43" s="93" t="str">
        <f t="shared" si="27"/>
        <v>T.MİNİBÜS</v>
      </c>
      <c r="BA43" s="101">
        <f t="shared" si="31"/>
        <v>0</v>
      </c>
      <c r="BB43" s="102">
        <f t="shared" si="31"/>
        <v>0</v>
      </c>
      <c r="BC43" s="102">
        <f t="shared" si="31"/>
        <v>0</v>
      </c>
      <c r="BD43" s="103">
        <f t="shared" si="31"/>
        <v>0</v>
      </c>
      <c r="BE43" s="1"/>
      <c r="BF43" s="197"/>
      <c r="BG43" s="185"/>
      <c r="BH43" s="96" t="str">
        <f t="shared" si="28"/>
        <v>T.MİNİBÜS</v>
      </c>
      <c r="BI43" s="108">
        <f t="shared" si="32"/>
        <v>0</v>
      </c>
      <c r="BJ43" s="102">
        <f t="shared" si="32"/>
        <v>0</v>
      </c>
      <c r="BK43" s="102">
        <f t="shared" si="32"/>
        <v>0</v>
      </c>
      <c r="BL43" s="102">
        <f t="shared" si="32"/>
        <v>0</v>
      </c>
      <c r="BM43" s="102">
        <f t="shared" si="32"/>
        <v>0</v>
      </c>
      <c r="BN43" s="102">
        <f t="shared" si="32"/>
        <v>0</v>
      </c>
      <c r="BO43" s="102">
        <f t="shared" si="32"/>
        <v>0</v>
      </c>
      <c r="BP43" s="103">
        <f t="shared" si="32"/>
        <v>0</v>
      </c>
    </row>
    <row r="44" spans="3:68" ht="18.95" customHeight="1" x14ac:dyDescent="0.2">
      <c r="C44"/>
      <c r="D44"/>
      <c r="E44"/>
      <c r="F44"/>
      <c r="G44"/>
      <c r="H44"/>
      <c r="I44"/>
      <c r="J44"/>
      <c r="K44"/>
      <c r="L44"/>
      <c r="M44"/>
      <c r="AL44" s="197"/>
      <c r="AM44" s="185"/>
      <c r="AN44" s="93" t="str">
        <f t="shared" si="25"/>
        <v>SERVİS MİN.</v>
      </c>
      <c r="AO44" s="108">
        <f t="shared" si="30"/>
        <v>28</v>
      </c>
      <c r="AP44" s="102">
        <f t="shared" si="30"/>
        <v>52</v>
      </c>
      <c r="AQ44" s="102">
        <f t="shared" si="30"/>
        <v>24</v>
      </c>
      <c r="AR44" s="102">
        <f t="shared" si="30"/>
        <v>20</v>
      </c>
      <c r="AS44" s="102">
        <f t="shared" si="30"/>
        <v>16</v>
      </c>
      <c r="AT44" s="102">
        <f t="shared" si="30"/>
        <v>8</v>
      </c>
      <c r="AU44" s="102">
        <f t="shared" si="30"/>
        <v>20</v>
      </c>
      <c r="AV44" s="103">
        <f t="shared" si="30"/>
        <v>12</v>
      </c>
      <c r="AW44" s="1"/>
      <c r="AX44" s="197"/>
      <c r="AY44" s="185"/>
      <c r="AZ44" s="93" t="str">
        <f t="shared" si="27"/>
        <v>SERVİS MİN.</v>
      </c>
      <c r="BA44" s="101">
        <f t="shared" si="31"/>
        <v>0</v>
      </c>
      <c r="BB44" s="102">
        <f t="shared" si="31"/>
        <v>0</v>
      </c>
      <c r="BC44" s="102">
        <f t="shared" si="31"/>
        <v>0</v>
      </c>
      <c r="BD44" s="103">
        <f t="shared" si="31"/>
        <v>0</v>
      </c>
      <c r="BE44" s="1"/>
      <c r="BF44" s="197"/>
      <c r="BG44" s="185"/>
      <c r="BH44" s="96" t="str">
        <f t="shared" si="28"/>
        <v>SERVİS MİN.</v>
      </c>
      <c r="BI44" s="108">
        <f t="shared" si="32"/>
        <v>20</v>
      </c>
      <c r="BJ44" s="102">
        <f t="shared" si="32"/>
        <v>16</v>
      </c>
      <c r="BK44" s="102">
        <f t="shared" si="32"/>
        <v>20</v>
      </c>
      <c r="BL44" s="102">
        <f t="shared" si="32"/>
        <v>8</v>
      </c>
      <c r="BM44" s="102">
        <f t="shared" si="32"/>
        <v>20</v>
      </c>
      <c r="BN44" s="102">
        <f t="shared" si="32"/>
        <v>16</v>
      </c>
      <c r="BO44" s="102">
        <f t="shared" si="32"/>
        <v>24</v>
      </c>
      <c r="BP44" s="103">
        <f t="shared" si="32"/>
        <v>20</v>
      </c>
    </row>
    <row r="45" spans="3:68" ht="18.95" customHeight="1" x14ac:dyDescent="0.2">
      <c r="C45"/>
      <c r="D45"/>
      <c r="E45"/>
      <c r="F45"/>
      <c r="G45"/>
      <c r="H45"/>
      <c r="I45"/>
      <c r="J45"/>
      <c r="K45"/>
      <c r="L45"/>
      <c r="M45"/>
      <c r="AL45" s="197"/>
      <c r="AM45" s="185"/>
      <c r="AN45" s="93" t="str">
        <f t="shared" si="25"/>
        <v>İETT+HALK</v>
      </c>
      <c r="AO45" s="108">
        <f t="shared" si="30"/>
        <v>0</v>
      </c>
      <c r="AP45" s="102">
        <f t="shared" si="30"/>
        <v>0</v>
      </c>
      <c r="AQ45" s="102">
        <f t="shared" si="30"/>
        <v>0</v>
      </c>
      <c r="AR45" s="102">
        <f t="shared" si="30"/>
        <v>0</v>
      </c>
      <c r="AS45" s="102">
        <f t="shared" si="30"/>
        <v>0</v>
      </c>
      <c r="AT45" s="102">
        <f t="shared" si="30"/>
        <v>0</v>
      </c>
      <c r="AU45" s="102">
        <f t="shared" si="30"/>
        <v>0</v>
      </c>
      <c r="AV45" s="103">
        <f t="shared" si="30"/>
        <v>0</v>
      </c>
      <c r="AW45" s="1"/>
      <c r="AX45" s="197"/>
      <c r="AY45" s="185"/>
      <c r="AZ45" s="93" t="str">
        <f t="shared" si="27"/>
        <v>İETT+HALK</v>
      </c>
      <c r="BA45" s="101">
        <f t="shared" si="31"/>
        <v>0</v>
      </c>
      <c r="BB45" s="102">
        <f t="shared" si="31"/>
        <v>0</v>
      </c>
      <c r="BC45" s="102">
        <f t="shared" si="31"/>
        <v>0</v>
      </c>
      <c r="BD45" s="103">
        <f t="shared" si="31"/>
        <v>0</v>
      </c>
      <c r="BE45" s="1"/>
      <c r="BF45" s="197"/>
      <c r="BG45" s="185"/>
      <c r="BH45" s="96" t="str">
        <f t="shared" si="28"/>
        <v>İETT+HALK</v>
      </c>
      <c r="BI45" s="108">
        <f t="shared" si="32"/>
        <v>0</v>
      </c>
      <c r="BJ45" s="102">
        <f t="shared" si="32"/>
        <v>0</v>
      </c>
      <c r="BK45" s="102">
        <f t="shared" si="32"/>
        <v>0</v>
      </c>
      <c r="BL45" s="102">
        <f t="shared" si="32"/>
        <v>0</v>
      </c>
      <c r="BM45" s="102">
        <f t="shared" si="32"/>
        <v>0</v>
      </c>
      <c r="BN45" s="102">
        <f t="shared" si="32"/>
        <v>0</v>
      </c>
      <c r="BO45" s="102">
        <f t="shared" si="32"/>
        <v>0</v>
      </c>
      <c r="BP45" s="103">
        <f t="shared" si="32"/>
        <v>0</v>
      </c>
    </row>
    <row r="46" spans="3:68" ht="18.95" customHeight="1" thickBot="1" x14ac:dyDescent="0.25">
      <c r="C46"/>
      <c r="D46"/>
      <c r="E46"/>
      <c r="F46"/>
      <c r="G46"/>
      <c r="H46"/>
      <c r="I46"/>
      <c r="J46"/>
      <c r="K46"/>
      <c r="L46"/>
      <c r="M46"/>
      <c r="AL46" s="198"/>
      <c r="AM46" s="186"/>
      <c r="AN46" s="94" t="str">
        <f t="shared" si="25"/>
        <v>AĞIR TAŞIT</v>
      </c>
      <c r="AO46" s="109">
        <f t="shared" si="30"/>
        <v>4</v>
      </c>
      <c r="AP46" s="105">
        <f t="shared" si="30"/>
        <v>0</v>
      </c>
      <c r="AQ46" s="105">
        <f t="shared" si="30"/>
        <v>4</v>
      </c>
      <c r="AR46" s="105">
        <f t="shared" si="30"/>
        <v>0</v>
      </c>
      <c r="AS46" s="105">
        <f t="shared" si="30"/>
        <v>4</v>
      </c>
      <c r="AT46" s="105">
        <f t="shared" si="30"/>
        <v>0</v>
      </c>
      <c r="AU46" s="105">
        <f t="shared" si="30"/>
        <v>12</v>
      </c>
      <c r="AV46" s="106">
        <f>AV14+AV22+AV30+AV38</f>
        <v>0</v>
      </c>
      <c r="AW46" s="1"/>
      <c r="AX46" s="198"/>
      <c r="AY46" s="186"/>
      <c r="AZ46" s="94" t="str">
        <f t="shared" si="27"/>
        <v>AĞIR TAŞIT</v>
      </c>
      <c r="BA46" s="104">
        <f t="shared" si="31"/>
        <v>0</v>
      </c>
      <c r="BB46" s="105">
        <f t="shared" si="31"/>
        <v>0</v>
      </c>
      <c r="BC46" s="105">
        <f t="shared" si="31"/>
        <v>0</v>
      </c>
      <c r="BD46" s="106">
        <f>BD14+BD22+BD30+BD38</f>
        <v>0</v>
      </c>
      <c r="BE46" s="1"/>
      <c r="BF46" s="198"/>
      <c r="BG46" s="186"/>
      <c r="BH46" s="97" t="str">
        <f t="shared" si="28"/>
        <v>AĞIR TAŞIT</v>
      </c>
      <c r="BI46" s="109">
        <f t="shared" si="32"/>
        <v>16</v>
      </c>
      <c r="BJ46" s="105">
        <f t="shared" si="32"/>
        <v>0</v>
      </c>
      <c r="BK46" s="105">
        <f t="shared" si="32"/>
        <v>16</v>
      </c>
      <c r="BL46" s="105">
        <f t="shared" si="32"/>
        <v>12</v>
      </c>
      <c r="BM46" s="105">
        <f t="shared" si="32"/>
        <v>4</v>
      </c>
      <c r="BN46" s="105">
        <f t="shared" si="32"/>
        <v>0</v>
      </c>
      <c r="BO46" s="105">
        <f t="shared" si="32"/>
        <v>4</v>
      </c>
      <c r="BP46" s="106">
        <f>BP14+BP22+BP30+BP38</f>
        <v>8</v>
      </c>
    </row>
    <row r="47" spans="3:68" x14ac:dyDescent="0.2">
      <c r="C47"/>
      <c r="D47"/>
      <c r="E47"/>
      <c r="F47"/>
      <c r="G47"/>
      <c r="H47"/>
      <c r="I47"/>
      <c r="J47"/>
      <c r="K47"/>
      <c r="L47"/>
      <c r="M47"/>
    </row>
    <row r="48" spans="3:68" x14ac:dyDescent="0.2">
      <c r="C48"/>
      <c r="D48"/>
      <c r="E48"/>
      <c r="F48"/>
      <c r="G48"/>
      <c r="H48"/>
      <c r="I48"/>
      <c r="J48"/>
      <c r="K48"/>
      <c r="L48"/>
      <c r="M48"/>
    </row>
    <row r="49" spans="3:13" x14ac:dyDescent="0.2">
      <c r="C49"/>
      <c r="D49"/>
      <c r="E49"/>
      <c r="F49"/>
      <c r="G49"/>
      <c r="H49"/>
      <c r="I49"/>
      <c r="J49"/>
      <c r="K49"/>
      <c r="L49"/>
      <c r="M49"/>
    </row>
    <row r="50" spans="3:13" x14ac:dyDescent="0.2">
      <c r="C50"/>
      <c r="D50"/>
      <c r="E50"/>
      <c r="F50"/>
      <c r="G50"/>
      <c r="H50"/>
      <c r="I50"/>
      <c r="J50"/>
      <c r="K50"/>
      <c r="L50"/>
      <c r="M50"/>
    </row>
    <row r="51" spans="3:13" x14ac:dyDescent="0.2">
      <c r="C51"/>
      <c r="D51"/>
      <c r="E51"/>
      <c r="F51"/>
      <c r="G51"/>
      <c r="H51"/>
      <c r="I51"/>
      <c r="J51"/>
      <c r="K51"/>
      <c r="L51"/>
      <c r="M51"/>
    </row>
    <row r="52" spans="3:13" x14ac:dyDescent="0.2">
      <c r="C52"/>
      <c r="D52"/>
      <c r="E52"/>
      <c r="F52"/>
      <c r="G52"/>
      <c r="H52"/>
      <c r="I52"/>
      <c r="J52"/>
      <c r="K52"/>
      <c r="L52"/>
      <c r="M52"/>
    </row>
    <row r="53" spans="3:13" x14ac:dyDescent="0.2">
      <c r="C53"/>
      <c r="D53"/>
      <c r="E53"/>
      <c r="F53"/>
      <c r="G53"/>
      <c r="H53"/>
      <c r="I53"/>
      <c r="J53"/>
      <c r="K53"/>
      <c r="L53"/>
      <c r="M53"/>
    </row>
    <row r="54" spans="3:13" x14ac:dyDescent="0.2">
      <c r="C54"/>
      <c r="D54"/>
      <c r="E54"/>
      <c r="F54"/>
      <c r="G54"/>
      <c r="H54"/>
      <c r="I54"/>
      <c r="J54"/>
      <c r="K54"/>
      <c r="L54"/>
      <c r="M54"/>
    </row>
    <row r="55" spans="3:13" x14ac:dyDescent="0.2">
      <c r="C55"/>
      <c r="D55"/>
      <c r="E55"/>
      <c r="F55"/>
      <c r="G55"/>
      <c r="H55"/>
      <c r="I55"/>
      <c r="J55"/>
      <c r="K55"/>
      <c r="L55"/>
      <c r="M55"/>
    </row>
  </sheetData>
  <protectedRanges>
    <protectedRange sqref="D18:AE21" name="Aralık2"/>
    <protectedRange sqref="D8:AE15" name="Aralık1"/>
    <protectedRange sqref="D24:AE31" name="Aralık1_3"/>
  </protectedRanges>
  <mergeCells count="69">
    <mergeCell ref="BG32:BG38"/>
    <mergeCell ref="AL40:AL46"/>
    <mergeCell ref="AM40:AM46"/>
    <mergeCell ref="AX40:AX46"/>
    <mergeCell ref="AY40:AY46"/>
    <mergeCell ref="BF40:BF46"/>
    <mergeCell ref="BG40:BG46"/>
    <mergeCell ref="AY32:AY38"/>
    <mergeCell ref="BF32:BF38"/>
    <mergeCell ref="BG16:BG22"/>
    <mergeCell ref="A18:A21"/>
    <mergeCell ref="B22:C22"/>
    <mergeCell ref="A24:A31"/>
    <mergeCell ref="AL24:AL30"/>
    <mergeCell ref="AM24:AM30"/>
    <mergeCell ref="AX24:AX30"/>
    <mergeCell ref="BG24:BG30"/>
    <mergeCell ref="AY16:AY22"/>
    <mergeCell ref="BF16:BF22"/>
    <mergeCell ref="AL16:AL22"/>
    <mergeCell ref="AM16:AM22"/>
    <mergeCell ref="AX16:AX22"/>
    <mergeCell ref="B16:C16"/>
    <mergeCell ref="B32:C32"/>
    <mergeCell ref="AL32:AL38"/>
    <mergeCell ref="AM32:AM38"/>
    <mergeCell ref="AY24:AY30"/>
    <mergeCell ref="BF24:BF30"/>
    <mergeCell ref="AX32:AX38"/>
    <mergeCell ref="BH6:BH7"/>
    <mergeCell ref="A8:A15"/>
    <mergeCell ref="AL8:AL14"/>
    <mergeCell ref="AM8:AM14"/>
    <mergeCell ref="AX8:AX14"/>
    <mergeCell ref="AY8:AY14"/>
    <mergeCell ref="AN6:AN7"/>
    <mergeCell ref="AZ6:AZ7"/>
    <mergeCell ref="BF8:BF14"/>
    <mergeCell ref="BG8:BG14"/>
    <mergeCell ref="T6:W6"/>
    <mergeCell ref="X6:AA6"/>
    <mergeCell ref="AB6:AE6"/>
    <mergeCell ref="AF6:AI6"/>
    <mergeCell ref="B6:C7"/>
    <mergeCell ref="D6:G6"/>
    <mergeCell ref="H6:K6"/>
    <mergeCell ref="L6:O6"/>
    <mergeCell ref="P6:S6"/>
    <mergeCell ref="B2:C2"/>
    <mergeCell ref="D2:H2"/>
    <mergeCell ref="B4:C4"/>
    <mergeCell ref="D4:H4"/>
    <mergeCell ref="AA4:AD4"/>
    <mergeCell ref="AE4:AJ4"/>
    <mergeCell ref="BN3:BP3"/>
    <mergeCell ref="BN4:BP4"/>
    <mergeCell ref="AO4:AR4"/>
    <mergeCell ref="BK4:BM4"/>
    <mergeCell ref="AA3:AD3"/>
    <mergeCell ref="AE3:AJ3"/>
    <mergeCell ref="AO3:AR3"/>
    <mergeCell ref="BK3:BM3"/>
    <mergeCell ref="BN2:BP2"/>
    <mergeCell ref="B3:C3"/>
    <mergeCell ref="D3:H3"/>
    <mergeCell ref="AA2:AD2"/>
    <mergeCell ref="AE2:AJ2"/>
    <mergeCell ref="AO2:AR2"/>
    <mergeCell ref="BK2:BM2"/>
  </mergeCells>
  <phoneticPr fontId="15" type="noConversion"/>
  <printOptions horizontalCentered="1" verticalCentered="1"/>
  <pageMargins left="0.9055118110236221" right="0" top="0.39370078740157483" bottom="0.31496062992125984" header="0.15748031496062992" footer="0.19685039370078741"/>
  <pageSetup paperSize="9" scale="90" orientation="landscape" r:id="rId1"/>
  <headerFooter alignWithMargins="0">
    <oddHeader>&amp;C&amp;G&amp;9AKILLI ULAŞIM SİSTEMLERİ</oddHeader>
  </headerFooter>
  <colBreaks count="1" manualBreakCount="1">
    <brk id="36" max="1048575" man="1"/>
  </col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5"/>
  <sheetViews>
    <sheetView zoomScale="80" zoomScaleNormal="80" zoomScaleSheetLayoutView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5" sqref="C5"/>
    </sheetView>
  </sheetViews>
  <sheetFormatPr defaultColWidth="8.85546875" defaultRowHeight="12.75" x14ac:dyDescent="0.2"/>
  <cols>
    <col min="1" max="1" width="4" style="2" customWidth="1"/>
    <col min="2" max="3" width="7" style="2" customWidth="1"/>
    <col min="4" max="4" width="4.28515625" style="2" customWidth="1"/>
    <col min="5" max="5" width="5.5703125" style="2" customWidth="1"/>
    <col min="6" max="6" width="5.140625" style="2" customWidth="1"/>
    <col min="7" max="7" width="5.7109375" style="2" customWidth="1"/>
    <col min="8" max="10" width="4.28515625" style="2" customWidth="1"/>
    <col min="11" max="11" width="5.42578125" style="2" customWidth="1"/>
    <col min="12" max="12" width="4.28515625" style="2" customWidth="1"/>
    <col min="13" max="13" width="5.5703125" style="2" customWidth="1"/>
    <col min="14" max="20" width="4.28515625" style="2" customWidth="1"/>
    <col min="21" max="21" width="5.7109375" style="2" customWidth="1"/>
    <col min="22" max="31" width="4.28515625" style="2" customWidth="1"/>
    <col min="32" max="35" width="5.7109375" style="2" customWidth="1"/>
    <col min="36" max="36" width="11.42578125" style="2" customWidth="1"/>
    <col min="37" max="37" width="4.28515625" style="2" customWidth="1"/>
    <col min="38" max="39" width="5.28515625" style="2" customWidth="1"/>
    <col min="40" max="40" width="13.7109375" style="2" customWidth="1"/>
    <col min="41" max="48" width="5.7109375" style="2" customWidth="1"/>
    <col min="49" max="49" width="3.42578125" style="2" customWidth="1"/>
    <col min="50" max="51" width="5.28515625" style="2" customWidth="1"/>
    <col min="52" max="52" width="13.7109375" style="2" customWidth="1"/>
    <col min="53" max="56" width="5.7109375" style="2" customWidth="1"/>
    <col min="57" max="57" width="2.85546875" style="2" customWidth="1"/>
    <col min="58" max="59" width="5.28515625" style="2" customWidth="1"/>
    <col min="60" max="60" width="13.7109375" style="2" customWidth="1"/>
    <col min="61" max="68" width="5.7109375" style="2" customWidth="1"/>
    <col min="69" max="16384" width="8.85546875" style="2"/>
  </cols>
  <sheetData>
    <row r="2" spans="1:68" ht="19.5" customHeight="1" x14ac:dyDescent="0.25">
      <c r="B2" s="189" t="s">
        <v>101</v>
      </c>
      <c r="C2" s="189"/>
      <c r="D2" s="208" t="str">
        <f>ÜST_BİLGİ!$D$3</f>
        <v>Bayrampaşa</v>
      </c>
      <c r="E2" s="208"/>
      <c r="F2" s="208"/>
      <c r="G2" s="208"/>
      <c r="H2" s="208"/>
      <c r="I2" s="5"/>
      <c r="J2" s="5"/>
      <c r="K2" s="5"/>
      <c r="L2" s="5"/>
      <c r="AA2" s="189" t="s">
        <v>46</v>
      </c>
      <c r="AB2" s="189"/>
      <c r="AC2" s="189"/>
      <c r="AD2" s="189"/>
      <c r="AE2" s="214" t="s">
        <v>108</v>
      </c>
      <c r="AF2" s="183"/>
      <c r="AG2" s="183"/>
      <c r="AH2" s="183"/>
      <c r="AI2" s="183"/>
      <c r="AJ2" s="183"/>
      <c r="AN2" s="85" t="str">
        <f>B2</f>
        <v>İLÇE:</v>
      </c>
      <c r="AO2" s="183" t="str">
        <f>D2</f>
        <v>Bayrampaşa</v>
      </c>
      <c r="AP2" s="183"/>
      <c r="AQ2" s="183"/>
      <c r="AR2" s="183"/>
      <c r="BK2" s="189" t="str">
        <f>AA2</f>
        <v>KAV. NO:</v>
      </c>
      <c r="BL2" s="189"/>
      <c r="BM2" s="189"/>
      <c r="BN2" s="188" t="str">
        <f>AE2</f>
        <v>14</v>
      </c>
      <c r="BO2" s="188"/>
      <c r="BP2" s="188"/>
    </row>
    <row r="3" spans="1:68" ht="19.5" customHeight="1" x14ac:dyDescent="0.25">
      <c r="B3" s="189" t="s">
        <v>45</v>
      </c>
      <c r="C3" s="189"/>
      <c r="D3" s="208" t="str">
        <f>ÜST_BİLGİ!$D$4</f>
        <v>…………..</v>
      </c>
      <c r="E3" s="208"/>
      <c r="F3" s="208"/>
      <c r="G3" s="208"/>
      <c r="H3" s="208"/>
      <c r="I3" s="5"/>
      <c r="J3" s="5"/>
      <c r="K3" s="5"/>
      <c r="L3" s="5"/>
      <c r="AA3" s="189" t="s">
        <v>102</v>
      </c>
      <c r="AB3" s="189"/>
      <c r="AC3" s="189"/>
      <c r="AD3" s="189"/>
      <c r="AE3" s="208" t="str">
        <f>ÜST_BİLGİ!G3</f>
        <v>…………</v>
      </c>
      <c r="AF3" s="208"/>
      <c r="AG3" s="208"/>
      <c r="AH3" s="208"/>
      <c r="AI3" s="208"/>
      <c r="AJ3" s="208"/>
      <c r="AN3" s="85" t="str">
        <f>B3</f>
        <v>GRUP:</v>
      </c>
      <c r="AO3" s="183" t="str">
        <f>D3</f>
        <v>…………..</v>
      </c>
      <c r="AP3" s="183"/>
      <c r="AQ3" s="183"/>
      <c r="AR3" s="183"/>
      <c r="BK3" s="189" t="str">
        <f>AA3</f>
        <v>KAV. ADI:</v>
      </c>
      <c r="BL3" s="189"/>
      <c r="BM3" s="189"/>
      <c r="BN3" s="188" t="str">
        <f>AE3</f>
        <v>…………</v>
      </c>
      <c r="BO3" s="188"/>
      <c r="BP3" s="188"/>
    </row>
    <row r="4" spans="1:68" ht="19.5" customHeight="1" x14ac:dyDescent="0.25">
      <c r="B4" s="213" t="s">
        <v>53</v>
      </c>
      <c r="C4" s="213"/>
      <c r="D4" s="187">
        <f>ÜST_BİLGİ!$D$27</f>
        <v>42695</v>
      </c>
      <c r="E4" s="187"/>
      <c r="F4" s="187"/>
      <c r="G4" s="187"/>
      <c r="H4" s="187"/>
      <c r="I4" s="5"/>
      <c r="J4" s="5"/>
      <c r="K4" s="5"/>
      <c r="L4" s="5"/>
      <c r="O4" s="2" t="s">
        <v>13</v>
      </c>
      <c r="AA4" s="189" t="s">
        <v>52</v>
      </c>
      <c r="AB4" s="189"/>
      <c r="AC4" s="189"/>
      <c r="AD4" s="189"/>
      <c r="AE4" s="183">
        <v>4</v>
      </c>
      <c r="AF4" s="183"/>
      <c r="AG4" s="183"/>
      <c r="AH4" s="183"/>
      <c r="AI4" s="183"/>
      <c r="AJ4" s="183"/>
      <c r="AN4" s="85" t="str">
        <f>B4</f>
        <v>ÇEK. TAR.:</v>
      </c>
      <c r="AO4" s="187">
        <f>D4</f>
        <v>42695</v>
      </c>
      <c r="AP4" s="183"/>
      <c r="AQ4" s="183"/>
      <c r="AR4" s="183"/>
      <c r="BK4" s="189" t="str">
        <f>AA4</f>
        <v>AKIM NO:</v>
      </c>
      <c r="BL4" s="189"/>
      <c r="BM4" s="189"/>
      <c r="BN4" s="188">
        <f>AE4</f>
        <v>4</v>
      </c>
      <c r="BO4" s="188"/>
      <c r="BP4" s="188"/>
    </row>
    <row r="5" spans="1:68" ht="9.75" customHeight="1" thickBot="1" x14ac:dyDescent="0.3">
      <c r="I5" s="5"/>
      <c r="J5" s="5"/>
      <c r="K5" s="5"/>
      <c r="L5" s="5"/>
    </row>
    <row r="6" spans="1:68" s="1" customFormat="1" ht="28.5" customHeight="1" thickBot="1" x14ac:dyDescent="0.25">
      <c r="B6" s="204" t="s">
        <v>0</v>
      </c>
      <c r="C6" s="205"/>
      <c r="D6" s="199" t="s">
        <v>8</v>
      </c>
      <c r="E6" s="200"/>
      <c r="F6" s="200"/>
      <c r="G6" s="201"/>
      <c r="H6" s="199" t="s">
        <v>9</v>
      </c>
      <c r="I6" s="200"/>
      <c r="J6" s="200"/>
      <c r="K6" s="201"/>
      <c r="L6" s="199" t="s">
        <v>10</v>
      </c>
      <c r="M6" s="200"/>
      <c r="N6" s="200"/>
      <c r="O6" s="201"/>
      <c r="P6" s="199" t="s">
        <v>11</v>
      </c>
      <c r="Q6" s="200"/>
      <c r="R6" s="200"/>
      <c r="S6" s="201"/>
      <c r="T6" s="209" t="s">
        <v>89</v>
      </c>
      <c r="U6" s="210"/>
      <c r="V6" s="210"/>
      <c r="W6" s="211"/>
      <c r="X6" s="209" t="s">
        <v>60</v>
      </c>
      <c r="Y6" s="210"/>
      <c r="Z6" s="210"/>
      <c r="AA6" s="211"/>
      <c r="AB6" s="209" t="s">
        <v>12</v>
      </c>
      <c r="AC6" s="210"/>
      <c r="AD6" s="210"/>
      <c r="AE6" s="211"/>
      <c r="AF6" s="209" t="s">
        <v>1</v>
      </c>
      <c r="AG6" s="210"/>
      <c r="AH6" s="210"/>
      <c r="AI6" s="211"/>
      <c r="AJ6" s="71" t="s">
        <v>6</v>
      </c>
      <c r="AN6" s="192" t="s">
        <v>61</v>
      </c>
      <c r="AO6" s="86">
        <f>B8</f>
        <v>0.29166666666666669</v>
      </c>
      <c r="AP6" s="87">
        <f>B9</f>
        <v>0.30208333333333331</v>
      </c>
      <c r="AQ6" s="87">
        <f>B10</f>
        <v>0.3125</v>
      </c>
      <c r="AR6" s="87">
        <f>B11</f>
        <v>0.32291666666666669</v>
      </c>
      <c r="AS6" s="87">
        <f>B12</f>
        <v>0.33333333333333331</v>
      </c>
      <c r="AT6" s="87">
        <f>B13</f>
        <v>0.34375</v>
      </c>
      <c r="AU6" s="87">
        <f>B14</f>
        <v>0.35416666666666669</v>
      </c>
      <c r="AV6" s="88">
        <f>B15</f>
        <v>0.36458333333333331</v>
      </c>
      <c r="AZ6" s="192" t="s">
        <v>61</v>
      </c>
      <c r="BA6" s="86">
        <f>B18</f>
        <v>0.5</v>
      </c>
      <c r="BB6" s="87">
        <f>B19</f>
        <v>0.51041666666666663</v>
      </c>
      <c r="BC6" s="87">
        <f>B20</f>
        <v>0.52083333333333337</v>
      </c>
      <c r="BD6" s="88">
        <f>B21</f>
        <v>0.53125</v>
      </c>
      <c r="BH6" s="190" t="s">
        <v>61</v>
      </c>
      <c r="BI6" s="86">
        <f>B24</f>
        <v>0.70833333333333337</v>
      </c>
      <c r="BJ6" s="87">
        <f>B25</f>
        <v>0.71875</v>
      </c>
      <c r="BK6" s="87">
        <f>B26</f>
        <v>0.72916666666666663</v>
      </c>
      <c r="BL6" s="87">
        <f>B27</f>
        <v>0.73958333333333337</v>
      </c>
      <c r="BM6" s="87">
        <f>B28</f>
        <v>0.75</v>
      </c>
      <c r="BN6" s="87">
        <f>B29</f>
        <v>0.76041666666666663</v>
      </c>
      <c r="BO6" s="87">
        <f>B30</f>
        <v>0.77083333333333337</v>
      </c>
      <c r="BP6" s="88">
        <f>B31</f>
        <v>0.78125</v>
      </c>
    </row>
    <row r="7" spans="1:68" s="1" customFormat="1" ht="19.899999999999999" customHeight="1" thickBot="1" x14ac:dyDescent="0.25">
      <c r="B7" s="206"/>
      <c r="C7" s="207"/>
      <c r="D7" s="73" t="s">
        <v>26</v>
      </c>
      <c r="E7" s="74" t="s">
        <v>22</v>
      </c>
      <c r="F7" s="74" t="s">
        <v>23</v>
      </c>
      <c r="G7" s="75" t="s">
        <v>24</v>
      </c>
      <c r="H7" s="73" t="str">
        <f t="shared" ref="H7:AI7" si="0">D7</f>
        <v>U</v>
      </c>
      <c r="I7" s="74" t="str">
        <f>E7</f>
        <v>4-1</v>
      </c>
      <c r="J7" s="74" t="str">
        <f>F7</f>
        <v>4-2</v>
      </c>
      <c r="K7" s="75" t="str">
        <f>G7</f>
        <v>4-3</v>
      </c>
      <c r="L7" s="73" t="str">
        <f>H7</f>
        <v>U</v>
      </c>
      <c r="M7" s="74" t="str">
        <f t="shared" si="0"/>
        <v>4-1</v>
      </c>
      <c r="N7" s="74" t="str">
        <f t="shared" si="0"/>
        <v>4-2</v>
      </c>
      <c r="O7" s="75" t="str">
        <f t="shared" si="0"/>
        <v>4-3</v>
      </c>
      <c r="P7" s="73" t="str">
        <f t="shared" si="0"/>
        <v>U</v>
      </c>
      <c r="Q7" s="74" t="str">
        <f t="shared" si="0"/>
        <v>4-1</v>
      </c>
      <c r="R7" s="74" t="str">
        <f t="shared" si="0"/>
        <v>4-2</v>
      </c>
      <c r="S7" s="75" t="str">
        <f t="shared" si="0"/>
        <v>4-3</v>
      </c>
      <c r="T7" s="73" t="str">
        <f>P7</f>
        <v>U</v>
      </c>
      <c r="U7" s="74" t="str">
        <f>Q7</f>
        <v>4-1</v>
      </c>
      <c r="V7" s="74" t="str">
        <f>R7</f>
        <v>4-2</v>
      </c>
      <c r="W7" s="75" t="str">
        <f>S7</f>
        <v>4-3</v>
      </c>
      <c r="X7" s="73" t="str">
        <f>P7</f>
        <v>U</v>
      </c>
      <c r="Y7" s="74" t="str">
        <f>Q7</f>
        <v>4-1</v>
      </c>
      <c r="Z7" s="74" t="str">
        <f>R7</f>
        <v>4-2</v>
      </c>
      <c r="AA7" s="75" t="str">
        <f>S7</f>
        <v>4-3</v>
      </c>
      <c r="AB7" s="73" t="str">
        <f t="shared" si="0"/>
        <v>U</v>
      </c>
      <c r="AC7" s="74" t="str">
        <f t="shared" si="0"/>
        <v>4-1</v>
      </c>
      <c r="AD7" s="74" t="str">
        <f t="shared" si="0"/>
        <v>4-2</v>
      </c>
      <c r="AE7" s="75" t="str">
        <f t="shared" si="0"/>
        <v>4-3</v>
      </c>
      <c r="AF7" s="73" t="str">
        <f t="shared" si="0"/>
        <v>U</v>
      </c>
      <c r="AG7" s="74" t="str">
        <f t="shared" si="0"/>
        <v>4-1</v>
      </c>
      <c r="AH7" s="74" t="str">
        <f t="shared" si="0"/>
        <v>4-2</v>
      </c>
      <c r="AI7" s="75" t="str">
        <f t="shared" si="0"/>
        <v>4-3</v>
      </c>
      <c r="AJ7" s="72" t="s">
        <v>25</v>
      </c>
      <c r="AN7" s="193"/>
      <c r="AO7" s="89">
        <f>C8</f>
        <v>0.30208333333333331</v>
      </c>
      <c r="AP7" s="90">
        <f>C9</f>
        <v>0.3125</v>
      </c>
      <c r="AQ7" s="90">
        <f>C10</f>
        <v>0.32291666666666669</v>
      </c>
      <c r="AR7" s="90">
        <f>C11</f>
        <v>0.33333333333333331</v>
      </c>
      <c r="AS7" s="90">
        <f>C12</f>
        <v>0.34375</v>
      </c>
      <c r="AT7" s="90">
        <f>C13</f>
        <v>0.35416666666666669</v>
      </c>
      <c r="AU7" s="90">
        <f>C14</f>
        <v>0.36458333333333331</v>
      </c>
      <c r="AV7" s="91">
        <f>C15</f>
        <v>0.375</v>
      </c>
      <c r="AZ7" s="193"/>
      <c r="BA7" s="89">
        <f>C18</f>
        <v>0.51041666666666663</v>
      </c>
      <c r="BB7" s="90">
        <f>C19</f>
        <v>0.52083333333333337</v>
      </c>
      <c r="BC7" s="90">
        <f>C20</f>
        <v>0.53125</v>
      </c>
      <c r="BD7" s="91">
        <f>C21</f>
        <v>0.54166666666666663</v>
      </c>
      <c r="BH7" s="191"/>
      <c r="BI7" s="89">
        <f>C24</f>
        <v>0.71875</v>
      </c>
      <c r="BJ7" s="90">
        <f>C25</f>
        <v>0.72916666666666663</v>
      </c>
      <c r="BK7" s="90">
        <f>C26</f>
        <v>0.73958333333333337</v>
      </c>
      <c r="BL7" s="90">
        <f>C27</f>
        <v>0.75</v>
      </c>
      <c r="BM7" s="90">
        <f>C28</f>
        <v>0.76041666666666663</v>
      </c>
      <c r="BN7" s="90">
        <f>C29</f>
        <v>0.77083333333333337</v>
      </c>
      <c r="BO7" s="90">
        <f>C30</f>
        <v>0.78125</v>
      </c>
      <c r="BP7" s="91">
        <f>C31</f>
        <v>0.79166666666666663</v>
      </c>
    </row>
    <row r="8" spans="1:68" s="1" customFormat="1" ht="18.95" customHeight="1" x14ac:dyDescent="0.2">
      <c r="A8" s="196" t="s">
        <v>38</v>
      </c>
      <c r="B8" s="42">
        <v>0.29166666666666669</v>
      </c>
      <c r="C8" s="43">
        <v>0.30208333333333331</v>
      </c>
      <c r="D8" s="44"/>
      <c r="E8" s="45">
        <v>16</v>
      </c>
      <c r="F8" s="45">
        <v>16</v>
      </c>
      <c r="G8" s="46">
        <v>50</v>
      </c>
      <c r="H8" s="44"/>
      <c r="I8" s="45"/>
      <c r="J8" s="45">
        <v>5</v>
      </c>
      <c r="K8" s="46">
        <v>13</v>
      </c>
      <c r="L8" s="44"/>
      <c r="M8" s="45"/>
      <c r="N8" s="45">
        <v>1</v>
      </c>
      <c r="O8" s="46">
        <v>7</v>
      </c>
      <c r="P8" s="44"/>
      <c r="Q8" s="45">
        <v>1</v>
      </c>
      <c r="R8" s="45"/>
      <c r="S8" s="46"/>
      <c r="T8" s="44"/>
      <c r="U8" s="45">
        <v>4</v>
      </c>
      <c r="V8" s="45">
        <v>7</v>
      </c>
      <c r="W8" s="46">
        <v>10</v>
      </c>
      <c r="X8" s="44"/>
      <c r="Y8" s="45"/>
      <c r="Z8" s="45"/>
      <c r="AA8" s="46"/>
      <c r="AB8" s="44"/>
      <c r="AC8" s="45"/>
      <c r="AD8" s="45"/>
      <c r="AE8" s="46">
        <v>1</v>
      </c>
      <c r="AF8" s="47">
        <f t="shared" ref="AF8:AI15" si="1">D8+H8+L8+T8+P8+X8+AB8</f>
        <v>0</v>
      </c>
      <c r="AG8" s="48">
        <f t="shared" si="1"/>
        <v>21</v>
      </c>
      <c r="AH8" s="48">
        <f t="shared" si="1"/>
        <v>29</v>
      </c>
      <c r="AI8" s="49">
        <f t="shared" si="1"/>
        <v>81</v>
      </c>
      <c r="AJ8" s="50">
        <f t="shared" ref="AJ8:AJ15" si="2">AF8+AG8+AH8+AI8</f>
        <v>131</v>
      </c>
      <c r="AL8" s="196" t="s">
        <v>38</v>
      </c>
      <c r="AM8" s="184" t="s">
        <v>62</v>
      </c>
      <c r="AN8" s="92" t="str">
        <f>D6</f>
        <v>OTOMOBİL</v>
      </c>
      <c r="AO8" s="98">
        <f>D8*4</f>
        <v>0</v>
      </c>
      <c r="AP8" s="99">
        <f>D9*4</f>
        <v>0</v>
      </c>
      <c r="AQ8" s="99">
        <f>D10*4</f>
        <v>0</v>
      </c>
      <c r="AR8" s="99">
        <f>D11*4</f>
        <v>0</v>
      </c>
      <c r="AS8" s="99">
        <f>D12*4</f>
        <v>4</v>
      </c>
      <c r="AT8" s="99">
        <f>D13*4</f>
        <v>0</v>
      </c>
      <c r="AU8" s="99">
        <f>D14*4</f>
        <v>0</v>
      </c>
      <c r="AV8" s="100">
        <f>D15*4</f>
        <v>0</v>
      </c>
      <c r="AX8" s="196" t="s">
        <v>39</v>
      </c>
      <c r="AY8" s="184" t="s">
        <v>62</v>
      </c>
      <c r="AZ8" s="92" t="str">
        <f>D6</f>
        <v>OTOMOBİL</v>
      </c>
      <c r="BA8" s="98">
        <f>D18*4</f>
        <v>0</v>
      </c>
      <c r="BB8" s="99">
        <f>D19*4</f>
        <v>0</v>
      </c>
      <c r="BC8" s="99">
        <f>D20*4</f>
        <v>0</v>
      </c>
      <c r="BD8" s="100">
        <f>D21*4</f>
        <v>0</v>
      </c>
      <c r="BF8" s="196" t="s">
        <v>40</v>
      </c>
      <c r="BG8" s="184" t="s">
        <v>62</v>
      </c>
      <c r="BH8" s="95" t="str">
        <f>D6</f>
        <v>OTOMOBİL</v>
      </c>
      <c r="BI8" s="107">
        <f>D24*4</f>
        <v>0</v>
      </c>
      <c r="BJ8" s="99">
        <f>D25*4</f>
        <v>0</v>
      </c>
      <c r="BK8" s="99">
        <f>D26*4</f>
        <v>0</v>
      </c>
      <c r="BL8" s="99">
        <f>D27*4</f>
        <v>0</v>
      </c>
      <c r="BM8" s="99">
        <f>D28*4</f>
        <v>4</v>
      </c>
      <c r="BN8" s="99">
        <f>D29*4</f>
        <v>0</v>
      </c>
      <c r="BO8" s="99">
        <f>D30*4</f>
        <v>0</v>
      </c>
      <c r="BP8" s="100">
        <f>D31*4</f>
        <v>0</v>
      </c>
    </row>
    <row r="9" spans="1:68" s="1" customFormat="1" ht="18.95" customHeight="1" x14ac:dyDescent="0.2">
      <c r="A9" s="197"/>
      <c r="B9" s="51">
        <v>0.30208333333333331</v>
      </c>
      <c r="C9" s="52">
        <v>0.3125</v>
      </c>
      <c r="D9" s="53"/>
      <c r="E9" s="3">
        <v>20</v>
      </c>
      <c r="F9" s="3">
        <v>19</v>
      </c>
      <c r="G9" s="54">
        <v>66</v>
      </c>
      <c r="H9" s="53"/>
      <c r="I9" s="3">
        <v>1</v>
      </c>
      <c r="J9" s="3">
        <v>3</v>
      </c>
      <c r="K9" s="54">
        <v>14</v>
      </c>
      <c r="L9" s="53"/>
      <c r="M9" s="3">
        <v>1</v>
      </c>
      <c r="N9" s="3">
        <v>1</v>
      </c>
      <c r="O9" s="54">
        <v>3</v>
      </c>
      <c r="P9" s="53"/>
      <c r="Q9" s="3">
        <v>2</v>
      </c>
      <c r="R9" s="3"/>
      <c r="S9" s="54"/>
      <c r="T9" s="53"/>
      <c r="U9" s="3">
        <v>6</v>
      </c>
      <c r="V9" s="3">
        <v>9</v>
      </c>
      <c r="W9" s="54">
        <v>16</v>
      </c>
      <c r="X9" s="53"/>
      <c r="Y9" s="3"/>
      <c r="Z9" s="3"/>
      <c r="AA9" s="54"/>
      <c r="AB9" s="53"/>
      <c r="AC9" s="3"/>
      <c r="AD9" s="3"/>
      <c r="AE9" s="54">
        <v>1</v>
      </c>
      <c r="AF9" s="55">
        <f t="shared" si="1"/>
        <v>0</v>
      </c>
      <c r="AG9" s="4">
        <f t="shared" si="1"/>
        <v>30</v>
      </c>
      <c r="AH9" s="4">
        <f t="shared" si="1"/>
        <v>32</v>
      </c>
      <c r="AI9" s="56">
        <f t="shared" si="1"/>
        <v>100</v>
      </c>
      <c r="AJ9" s="57">
        <f t="shared" si="2"/>
        <v>162</v>
      </c>
      <c r="AL9" s="197"/>
      <c r="AM9" s="185"/>
      <c r="AN9" s="93" t="str">
        <f>H6</f>
        <v>KAMYONET</v>
      </c>
      <c r="AO9" s="101">
        <f>H8*4</f>
        <v>0</v>
      </c>
      <c r="AP9" s="102">
        <f>H9*4</f>
        <v>0</v>
      </c>
      <c r="AQ9" s="102">
        <f>H10*4</f>
        <v>0</v>
      </c>
      <c r="AR9" s="102">
        <f>H11*4</f>
        <v>0</v>
      </c>
      <c r="AS9" s="102">
        <f>H12*4</f>
        <v>0</v>
      </c>
      <c r="AT9" s="102">
        <f>H13*4</f>
        <v>0</v>
      </c>
      <c r="AU9" s="102">
        <f>H14*4</f>
        <v>0</v>
      </c>
      <c r="AV9" s="103">
        <f>H15*4</f>
        <v>0</v>
      </c>
      <c r="AX9" s="197"/>
      <c r="AY9" s="185"/>
      <c r="AZ9" s="93" t="str">
        <f>H6</f>
        <v>KAMYONET</v>
      </c>
      <c r="BA9" s="101">
        <f>H18*4</f>
        <v>0</v>
      </c>
      <c r="BB9" s="102">
        <f>H19*4</f>
        <v>0</v>
      </c>
      <c r="BC9" s="102">
        <f>H20*4</f>
        <v>0</v>
      </c>
      <c r="BD9" s="103">
        <f>H21*4</f>
        <v>0</v>
      </c>
      <c r="BF9" s="197"/>
      <c r="BG9" s="185"/>
      <c r="BH9" s="96" t="str">
        <f>H6</f>
        <v>KAMYONET</v>
      </c>
      <c r="BI9" s="108">
        <f>H24*4</f>
        <v>0</v>
      </c>
      <c r="BJ9" s="102">
        <f>H25*4</f>
        <v>0</v>
      </c>
      <c r="BK9" s="102">
        <f>H26*4</f>
        <v>0</v>
      </c>
      <c r="BL9" s="102">
        <f>H27*4</f>
        <v>0</v>
      </c>
      <c r="BM9" s="102">
        <f>H28*4</f>
        <v>0</v>
      </c>
      <c r="BN9" s="102">
        <f>H29*4</f>
        <v>0</v>
      </c>
      <c r="BO9" s="102">
        <f>H30*4</f>
        <v>0</v>
      </c>
      <c r="BP9" s="103">
        <f>H31*4</f>
        <v>0</v>
      </c>
    </row>
    <row r="10" spans="1:68" s="1" customFormat="1" ht="18.95" customHeight="1" x14ac:dyDescent="0.2">
      <c r="A10" s="197"/>
      <c r="B10" s="51">
        <v>0.3125</v>
      </c>
      <c r="C10" s="52">
        <v>0.32291666666666669</v>
      </c>
      <c r="D10" s="53"/>
      <c r="E10" s="3">
        <v>23</v>
      </c>
      <c r="F10" s="3">
        <v>26</v>
      </c>
      <c r="G10" s="54">
        <v>69</v>
      </c>
      <c r="H10" s="53"/>
      <c r="I10" s="3">
        <v>3</v>
      </c>
      <c r="J10" s="3">
        <v>4</v>
      </c>
      <c r="K10" s="54">
        <v>20</v>
      </c>
      <c r="L10" s="53"/>
      <c r="M10" s="3">
        <v>3</v>
      </c>
      <c r="N10" s="3">
        <v>2</v>
      </c>
      <c r="O10" s="54">
        <v>6</v>
      </c>
      <c r="P10" s="53"/>
      <c r="Q10" s="3">
        <v>1</v>
      </c>
      <c r="R10" s="3"/>
      <c r="S10" s="54"/>
      <c r="T10" s="53"/>
      <c r="U10" s="3">
        <v>2</v>
      </c>
      <c r="V10" s="3">
        <v>7</v>
      </c>
      <c r="W10" s="54">
        <v>7</v>
      </c>
      <c r="X10" s="53"/>
      <c r="Y10" s="3"/>
      <c r="Z10" s="3"/>
      <c r="AA10" s="54"/>
      <c r="AB10" s="53"/>
      <c r="AC10" s="3">
        <v>1</v>
      </c>
      <c r="AD10" s="3"/>
      <c r="AE10" s="54"/>
      <c r="AF10" s="55">
        <f t="shared" si="1"/>
        <v>0</v>
      </c>
      <c r="AG10" s="4">
        <f t="shared" si="1"/>
        <v>33</v>
      </c>
      <c r="AH10" s="4">
        <f t="shared" si="1"/>
        <v>39</v>
      </c>
      <c r="AI10" s="56">
        <f t="shared" si="1"/>
        <v>102</v>
      </c>
      <c r="AJ10" s="57">
        <f t="shared" si="2"/>
        <v>174</v>
      </c>
      <c r="AL10" s="197"/>
      <c r="AM10" s="185"/>
      <c r="AN10" s="93" t="str">
        <f>L6</f>
        <v>TAKSİ</v>
      </c>
      <c r="AO10" s="101">
        <f>L8*4</f>
        <v>0</v>
      </c>
      <c r="AP10" s="102">
        <f>L9*4</f>
        <v>0</v>
      </c>
      <c r="AQ10" s="102">
        <f>L10*4</f>
        <v>0</v>
      </c>
      <c r="AR10" s="102">
        <f>L11*4</f>
        <v>0</v>
      </c>
      <c r="AS10" s="102">
        <f>L12*4</f>
        <v>0</v>
      </c>
      <c r="AT10" s="102">
        <f>L13*4</f>
        <v>0</v>
      </c>
      <c r="AU10" s="102">
        <f>L14*4</f>
        <v>0</v>
      </c>
      <c r="AV10" s="103">
        <f>L15*4</f>
        <v>0</v>
      </c>
      <c r="AX10" s="197"/>
      <c r="AY10" s="185"/>
      <c r="AZ10" s="93" t="str">
        <f>L6</f>
        <v>TAKSİ</v>
      </c>
      <c r="BA10" s="101">
        <f>L18*4</f>
        <v>0</v>
      </c>
      <c r="BB10" s="102">
        <f>L19*4</f>
        <v>0</v>
      </c>
      <c r="BC10" s="102">
        <f>L20*4</f>
        <v>0</v>
      </c>
      <c r="BD10" s="103">
        <f>L21*4</f>
        <v>0</v>
      </c>
      <c r="BF10" s="197"/>
      <c r="BG10" s="185"/>
      <c r="BH10" s="96" t="str">
        <f>L6</f>
        <v>TAKSİ</v>
      </c>
      <c r="BI10" s="108">
        <f>L24*4</f>
        <v>0</v>
      </c>
      <c r="BJ10" s="102">
        <f>L25*4</f>
        <v>0</v>
      </c>
      <c r="BK10" s="102">
        <f>L26*4</f>
        <v>0</v>
      </c>
      <c r="BL10" s="102">
        <f>L27*4</f>
        <v>0</v>
      </c>
      <c r="BM10" s="102">
        <f>L28*4</f>
        <v>0</v>
      </c>
      <c r="BN10" s="102">
        <f>L29*4</f>
        <v>0</v>
      </c>
      <c r="BO10" s="102">
        <f>L30*4</f>
        <v>0</v>
      </c>
      <c r="BP10" s="103">
        <f>L31*4</f>
        <v>0</v>
      </c>
    </row>
    <row r="11" spans="1:68" s="1" customFormat="1" ht="18.95" customHeight="1" x14ac:dyDescent="0.2">
      <c r="A11" s="197"/>
      <c r="B11" s="51">
        <v>0.32291666666666669</v>
      </c>
      <c r="C11" s="52">
        <v>0.33333333333333331</v>
      </c>
      <c r="D11" s="53"/>
      <c r="E11" s="3">
        <v>21</v>
      </c>
      <c r="F11" s="3">
        <v>36</v>
      </c>
      <c r="G11" s="54">
        <v>92</v>
      </c>
      <c r="H11" s="53"/>
      <c r="I11" s="3">
        <v>6</v>
      </c>
      <c r="J11" s="3">
        <v>6</v>
      </c>
      <c r="K11" s="54">
        <v>13</v>
      </c>
      <c r="L11" s="53"/>
      <c r="M11" s="3"/>
      <c r="N11" s="3"/>
      <c r="O11" s="54">
        <v>3</v>
      </c>
      <c r="P11" s="53"/>
      <c r="Q11" s="3">
        <v>3</v>
      </c>
      <c r="R11" s="3"/>
      <c r="S11" s="54"/>
      <c r="T11" s="53">
        <v>1</v>
      </c>
      <c r="U11" s="3">
        <v>3</v>
      </c>
      <c r="V11" s="3">
        <v>8</v>
      </c>
      <c r="W11" s="54">
        <v>10</v>
      </c>
      <c r="X11" s="53"/>
      <c r="Y11" s="3"/>
      <c r="Z11" s="3"/>
      <c r="AA11" s="54"/>
      <c r="AB11" s="53"/>
      <c r="AC11" s="3"/>
      <c r="AD11" s="3"/>
      <c r="AE11" s="54"/>
      <c r="AF11" s="55">
        <f t="shared" si="1"/>
        <v>1</v>
      </c>
      <c r="AG11" s="4">
        <f t="shared" si="1"/>
        <v>33</v>
      </c>
      <c r="AH11" s="4">
        <f t="shared" si="1"/>
        <v>50</v>
      </c>
      <c r="AI11" s="56">
        <f t="shared" si="1"/>
        <v>118</v>
      </c>
      <c r="AJ11" s="57">
        <f t="shared" si="2"/>
        <v>202</v>
      </c>
      <c r="AL11" s="197"/>
      <c r="AM11" s="185"/>
      <c r="AN11" s="93" t="str">
        <f>P6</f>
        <v>T.MİNİBÜS</v>
      </c>
      <c r="AO11" s="101">
        <f>P8*4</f>
        <v>0</v>
      </c>
      <c r="AP11" s="102">
        <f>P9*4</f>
        <v>0</v>
      </c>
      <c r="AQ11" s="102">
        <f>P10*4</f>
        <v>0</v>
      </c>
      <c r="AR11" s="102">
        <f>P11*4</f>
        <v>0</v>
      </c>
      <c r="AS11" s="102">
        <f>P12*4</f>
        <v>0</v>
      </c>
      <c r="AT11" s="102">
        <f>P13*4</f>
        <v>0</v>
      </c>
      <c r="AU11" s="102">
        <f>P14*4</f>
        <v>0</v>
      </c>
      <c r="AV11" s="103">
        <f>P15*4</f>
        <v>0</v>
      </c>
      <c r="AX11" s="197"/>
      <c r="AY11" s="185"/>
      <c r="AZ11" s="93" t="str">
        <f>P6</f>
        <v>T.MİNİBÜS</v>
      </c>
      <c r="BA11" s="101">
        <f>P18*4</f>
        <v>0</v>
      </c>
      <c r="BB11" s="102">
        <f>P19*4</f>
        <v>0</v>
      </c>
      <c r="BC11" s="102">
        <f>P20*4</f>
        <v>0</v>
      </c>
      <c r="BD11" s="103">
        <f>P21*4</f>
        <v>0</v>
      </c>
      <c r="BF11" s="197"/>
      <c r="BG11" s="185"/>
      <c r="BH11" s="96" t="str">
        <f>P6</f>
        <v>T.MİNİBÜS</v>
      </c>
      <c r="BI11" s="108">
        <f>P24*4</f>
        <v>0</v>
      </c>
      <c r="BJ11" s="102">
        <f>P25*4</f>
        <v>0</v>
      </c>
      <c r="BK11" s="102">
        <f>P26*4</f>
        <v>0</v>
      </c>
      <c r="BL11" s="102">
        <f>P27*4</f>
        <v>0</v>
      </c>
      <c r="BM11" s="102">
        <f>P28*4</f>
        <v>0</v>
      </c>
      <c r="BN11" s="102">
        <f>P29*4</f>
        <v>0</v>
      </c>
      <c r="BO11" s="102">
        <f>P30*4</f>
        <v>0</v>
      </c>
      <c r="BP11" s="103">
        <f>P31*4</f>
        <v>0</v>
      </c>
    </row>
    <row r="12" spans="1:68" s="1" customFormat="1" ht="18.95" customHeight="1" x14ac:dyDescent="0.2">
      <c r="A12" s="197"/>
      <c r="B12" s="51">
        <v>0.33333333333333331</v>
      </c>
      <c r="C12" s="52">
        <v>0.34375</v>
      </c>
      <c r="D12" s="53">
        <v>1</v>
      </c>
      <c r="E12" s="3">
        <v>20</v>
      </c>
      <c r="F12" s="3">
        <v>25</v>
      </c>
      <c r="G12" s="54">
        <v>85</v>
      </c>
      <c r="H12" s="53"/>
      <c r="I12" s="3">
        <v>6</v>
      </c>
      <c r="J12" s="3">
        <v>5</v>
      </c>
      <c r="K12" s="54">
        <v>12</v>
      </c>
      <c r="L12" s="53"/>
      <c r="M12" s="3"/>
      <c r="N12" s="3"/>
      <c r="O12" s="54">
        <v>3</v>
      </c>
      <c r="P12" s="53"/>
      <c r="Q12" s="3"/>
      <c r="R12" s="3"/>
      <c r="S12" s="54"/>
      <c r="T12" s="53"/>
      <c r="U12" s="3">
        <v>2</v>
      </c>
      <c r="V12" s="3">
        <v>8</v>
      </c>
      <c r="W12" s="54">
        <v>8</v>
      </c>
      <c r="X12" s="53"/>
      <c r="Y12" s="3"/>
      <c r="Z12" s="3"/>
      <c r="AA12" s="54"/>
      <c r="AB12" s="53"/>
      <c r="AC12" s="3"/>
      <c r="AD12" s="3"/>
      <c r="AE12" s="54">
        <v>1</v>
      </c>
      <c r="AF12" s="55">
        <f t="shared" si="1"/>
        <v>1</v>
      </c>
      <c r="AG12" s="4">
        <f t="shared" si="1"/>
        <v>28</v>
      </c>
      <c r="AH12" s="4">
        <f t="shared" si="1"/>
        <v>38</v>
      </c>
      <c r="AI12" s="56">
        <f t="shared" si="1"/>
        <v>109</v>
      </c>
      <c r="AJ12" s="57">
        <f t="shared" si="2"/>
        <v>176</v>
      </c>
      <c r="AL12" s="197"/>
      <c r="AM12" s="185"/>
      <c r="AN12" s="93" t="str">
        <f>T6</f>
        <v>SERVİS MİN.</v>
      </c>
      <c r="AO12" s="101">
        <f>T8*4</f>
        <v>0</v>
      </c>
      <c r="AP12" s="102">
        <f>T9*4</f>
        <v>0</v>
      </c>
      <c r="AQ12" s="102">
        <f>T10*4</f>
        <v>0</v>
      </c>
      <c r="AR12" s="102">
        <f>T11*4</f>
        <v>4</v>
      </c>
      <c r="AS12" s="102">
        <f>T12*4</f>
        <v>0</v>
      </c>
      <c r="AT12" s="102">
        <f>T13*4</f>
        <v>0</v>
      </c>
      <c r="AU12" s="102">
        <f>T14*4</f>
        <v>0</v>
      </c>
      <c r="AV12" s="103">
        <f>T15*4</f>
        <v>0</v>
      </c>
      <c r="AX12" s="197"/>
      <c r="AY12" s="185"/>
      <c r="AZ12" s="93" t="str">
        <f>T6</f>
        <v>SERVİS MİN.</v>
      </c>
      <c r="BA12" s="101">
        <f>T18*4</f>
        <v>0</v>
      </c>
      <c r="BB12" s="102">
        <f>T19*4</f>
        <v>0</v>
      </c>
      <c r="BC12" s="102">
        <f>T20*4</f>
        <v>0</v>
      </c>
      <c r="BD12" s="103">
        <f>T21*4</f>
        <v>0</v>
      </c>
      <c r="BF12" s="197"/>
      <c r="BG12" s="185"/>
      <c r="BH12" s="96" t="str">
        <f>T6</f>
        <v>SERVİS MİN.</v>
      </c>
      <c r="BI12" s="108">
        <f>T24*4</f>
        <v>0</v>
      </c>
      <c r="BJ12" s="102">
        <f>T25*4</f>
        <v>0</v>
      </c>
      <c r="BK12" s="102">
        <f>T26*4</f>
        <v>0</v>
      </c>
      <c r="BL12" s="102">
        <f>T27*4</f>
        <v>0</v>
      </c>
      <c r="BM12" s="102">
        <f>T28*4</f>
        <v>0</v>
      </c>
      <c r="BN12" s="102">
        <f>T29*4</f>
        <v>0</v>
      </c>
      <c r="BO12" s="102">
        <f>T30*4</f>
        <v>0</v>
      </c>
      <c r="BP12" s="103">
        <f>T31*4</f>
        <v>0</v>
      </c>
    </row>
    <row r="13" spans="1:68" s="1" customFormat="1" ht="18.95" customHeight="1" x14ac:dyDescent="0.2">
      <c r="A13" s="197"/>
      <c r="B13" s="51">
        <v>0.34375</v>
      </c>
      <c r="C13" s="52">
        <v>0.35416666666666669</v>
      </c>
      <c r="D13" s="53"/>
      <c r="E13" s="3">
        <v>21</v>
      </c>
      <c r="F13" s="3">
        <v>36</v>
      </c>
      <c r="G13" s="54">
        <v>84</v>
      </c>
      <c r="H13" s="53"/>
      <c r="I13" s="3">
        <v>3</v>
      </c>
      <c r="J13" s="3">
        <v>1</v>
      </c>
      <c r="K13" s="54">
        <v>21</v>
      </c>
      <c r="L13" s="53"/>
      <c r="M13" s="3">
        <v>1</v>
      </c>
      <c r="N13" s="3">
        <v>2</v>
      </c>
      <c r="O13" s="54">
        <v>4</v>
      </c>
      <c r="P13" s="53"/>
      <c r="Q13" s="3"/>
      <c r="R13" s="3"/>
      <c r="S13" s="54"/>
      <c r="T13" s="53"/>
      <c r="U13" s="3">
        <v>3</v>
      </c>
      <c r="V13" s="3">
        <v>2</v>
      </c>
      <c r="W13" s="54">
        <v>3</v>
      </c>
      <c r="X13" s="53"/>
      <c r="Y13" s="3"/>
      <c r="Z13" s="3"/>
      <c r="AA13" s="54"/>
      <c r="AB13" s="53"/>
      <c r="AC13" s="3"/>
      <c r="AD13" s="3">
        <v>1</v>
      </c>
      <c r="AE13" s="54"/>
      <c r="AF13" s="55">
        <f t="shared" si="1"/>
        <v>0</v>
      </c>
      <c r="AG13" s="4">
        <f t="shared" si="1"/>
        <v>28</v>
      </c>
      <c r="AH13" s="4">
        <f t="shared" si="1"/>
        <v>42</v>
      </c>
      <c r="AI13" s="56">
        <f t="shared" si="1"/>
        <v>112</v>
      </c>
      <c r="AJ13" s="57">
        <f t="shared" si="2"/>
        <v>182</v>
      </c>
      <c r="AL13" s="197"/>
      <c r="AM13" s="185"/>
      <c r="AN13" s="93" t="str">
        <f>X6</f>
        <v>İETT+HALK</v>
      </c>
      <c r="AO13" s="101">
        <f>X8*4</f>
        <v>0</v>
      </c>
      <c r="AP13" s="102">
        <f>X9*4</f>
        <v>0</v>
      </c>
      <c r="AQ13" s="102">
        <f>X10*4</f>
        <v>0</v>
      </c>
      <c r="AR13" s="102">
        <f>X11*4</f>
        <v>0</v>
      </c>
      <c r="AS13" s="102">
        <f>X12*4</f>
        <v>0</v>
      </c>
      <c r="AT13" s="102">
        <f>X13*4</f>
        <v>0</v>
      </c>
      <c r="AU13" s="102">
        <f>X14*4</f>
        <v>0</v>
      </c>
      <c r="AV13" s="103">
        <f>X15*4</f>
        <v>0</v>
      </c>
      <c r="AX13" s="197"/>
      <c r="AY13" s="185"/>
      <c r="AZ13" s="93" t="str">
        <f>X6</f>
        <v>İETT+HALK</v>
      </c>
      <c r="BA13" s="101">
        <f>X18*4</f>
        <v>0</v>
      </c>
      <c r="BB13" s="102">
        <f>X19*4</f>
        <v>0</v>
      </c>
      <c r="BC13" s="102">
        <f>X20*4</f>
        <v>0</v>
      </c>
      <c r="BD13" s="103">
        <f>X21*4</f>
        <v>0</v>
      </c>
      <c r="BF13" s="197"/>
      <c r="BG13" s="185"/>
      <c r="BH13" s="96" t="str">
        <f>X6</f>
        <v>İETT+HALK</v>
      </c>
      <c r="BI13" s="108">
        <f>X24*4</f>
        <v>0</v>
      </c>
      <c r="BJ13" s="102">
        <f>X25*4</f>
        <v>0</v>
      </c>
      <c r="BK13" s="102">
        <f>X26*4</f>
        <v>0</v>
      </c>
      <c r="BL13" s="102">
        <f>X27*4</f>
        <v>0</v>
      </c>
      <c r="BM13" s="102">
        <f>X28*4</f>
        <v>0</v>
      </c>
      <c r="BN13" s="102">
        <f>X29*4</f>
        <v>0</v>
      </c>
      <c r="BO13" s="102">
        <f>X30*4</f>
        <v>0</v>
      </c>
      <c r="BP13" s="103">
        <f>X31*4</f>
        <v>0</v>
      </c>
    </row>
    <row r="14" spans="1:68" s="1" customFormat="1" ht="18.95" customHeight="1" thickBot="1" x14ac:dyDescent="0.25">
      <c r="A14" s="197"/>
      <c r="B14" s="51">
        <v>0.35416666666666669</v>
      </c>
      <c r="C14" s="52">
        <v>0.36458333333333331</v>
      </c>
      <c r="D14" s="53"/>
      <c r="E14" s="3">
        <v>20</v>
      </c>
      <c r="F14" s="3">
        <v>26</v>
      </c>
      <c r="G14" s="54">
        <v>98</v>
      </c>
      <c r="H14" s="53"/>
      <c r="I14" s="3">
        <v>5</v>
      </c>
      <c r="J14" s="3">
        <v>9</v>
      </c>
      <c r="K14" s="54">
        <v>20</v>
      </c>
      <c r="L14" s="53"/>
      <c r="M14" s="3">
        <v>1</v>
      </c>
      <c r="N14" s="3">
        <v>3</v>
      </c>
      <c r="O14" s="54">
        <v>6</v>
      </c>
      <c r="P14" s="53"/>
      <c r="Q14" s="3">
        <v>2</v>
      </c>
      <c r="R14" s="3"/>
      <c r="S14" s="54"/>
      <c r="T14" s="53"/>
      <c r="U14" s="3">
        <v>3</v>
      </c>
      <c r="V14" s="3"/>
      <c r="W14" s="54">
        <v>4</v>
      </c>
      <c r="X14" s="53"/>
      <c r="Y14" s="3"/>
      <c r="Z14" s="3"/>
      <c r="AA14" s="54"/>
      <c r="AB14" s="53"/>
      <c r="AC14" s="3"/>
      <c r="AD14" s="3"/>
      <c r="AE14" s="54">
        <v>1</v>
      </c>
      <c r="AF14" s="55">
        <f t="shared" si="1"/>
        <v>0</v>
      </c>
      <c r="AG14" s="4">
        <f t="shared" si="1"/>
        <v>31</v>
      </c>
      <c r="AH14" s="4">
        <f t="shared" si="1"/>
        <v>38</v>
      </c>
      <c r="AI14" s="56">
        <f t="shared" si="1"/>
        <v>129</v>
      </c>
      <c r="AJ14" s="57">
        <f t="shared" si="2"/>
        <v>198</v>
      </c>
      <c r="AL14" s="198"/>
      <c r="AM14" s="186"/>
      <c r="AN14" s="94" t="str">
        <f>AB6</f>
        <v>AĞIR TAŞIT</v>
      </c>
      <c r="AO14" s="104">
        <f>AB8*4</f>
        <v>0</v>
      </c>
      <c r="AP14" s="105">
        <f>AB9*4</f>
        <v>0</v>
      </c>
      <c r="AQ14" s="105">
        <f>AB10*4</f>
        <v>0</v>
      </c>
      <c r="AR14" s="105">
        <f>AB11*4</f>
        <v>0</v>
      </c>
      <c r="AS14" s="105">
        <f>AB12*4</f>
        <v>0</v>
      </c>
      <c r="AT14" s="105">
        <f>AB13*4</f>
        <v>0</v>
      </c>
      <c r="AU14" s="105">
        <f>AB14*4</f>
        <v>0</v>
      </c>
      <c r="AV14" s="106">
        <f>AB15*4</f>
        <v>0</v>
      </c>
      <c r="AX14" s="198"/>
      <c r="AY14" s="186"/>
      <c r="AZ14" s="94" t="str">
        <f>AB6</f>
        <v>AĞIR TAŞIT</v>
      </c>
      <c r="BA14" s="104">
        <f>AB18*4</f>
        <v>0</v>
      </c>
      <c r="BB14" s="105">
        <f>AB19*4</f>
        <v>0</v>
      </c>
      <c r="BC14" s="105">
        <f>AB20*4</f>
        <v>0</v>
      </c>
      <c r="BD14" s="106">
        <f>AB21*4</f>
        <v>0</v>
      </c>
      <c r="BF14" s="198"/>
      <c r="BG14" s="186"/>
      <c r="BH14" s="97" t="str">
        <f>AB6</f>
        <v>AĞIR TAŞIT</v>
      </c>
      <c r="BI14" s="109">
        <f>AB24*4</f>
        <v>0</v>
      </c>
      <c r="BJ14" s="105">
        <f>AB25*4</f>
        <v>0</v>
      </c>
      <c r="BK14" s="105">
        <f>AB26*4</f>
        <v>0</v>
      </c>
      <c r="BL14" s="105">
        <f>AB27*4</f>
        <v>0</v>
      </c>
      <c r="BM14" s="105">
        <f>AB28*4</f>
        <v>0</v>
      </c>
      <c r="BN14" s="105">
        <f>AB29*4</f>
        <v>0</v>
      </c>
      <c r="BO14" s="105">
        <f>AB30*4</f>
        <v>0</v>
      </c>
      <c r="BP14" s="106">
        <f>AB31*4</f>
        <v>0</v>
      </c>
    </row>
    <row r="15" spans="1:68" s="1" customFormat="1" ht="18.95" customHeight="1" thickBot="1" x14ac:dyDescent="0.25">
      <c r="A15" s="198"/>
      <c r="B15" s="58">
        <v>0.36458333333333331</v>
      </c>
      <c r="C15" s="59">
        <v>0.375</v>
      </c>
      <c r="D15" s="60"/>
      <c r="E15" s="61">
        <v>19</v>
      </c>
      <c r="F15" s="61">
        <v>30</v>
      </c>
      <c r="G15" s="62">
        <v>92</v>
      </c>
      <c r="H15" s="60"/>
      <c r="I15" s="61">
        <v>5</v>
      </c>
      <c r="J15" s="61">
        <v>4</v>
      </c>
      <c r="K15" s="62">
        <v>18</v>
      </c>
      <c r="L15" s="60"/>
      <c r="M15" s="61">
        <v>3</v>
      </c>
      <c r="N15" s="61">
        <v>5</v>
      </c>
      <c r="O15" s="62">
        <v>3</v>
      </c>
      <c r="P15" s="60"/>
      <c r="Q15" s="61">
        <v>1</v>
      </c>
      <c r="R15" s="61"/>
      <c r="S15" s="62"/>
      <c r="T15" s="60"/>
      <c r="U15" s="61"/>
      <c r="V15" s="61">
        <v>1</v>
      </c>
      <c r="W15" s="62">
        <v>6</v>
      </c>
      <c r="X15" s="60"/>
      <c r="Y15" s="61"/>
      <c r="Z15" s="61"/>
      <c r="AA15" s="62"/>
      <c r="AB15" s="60"/>
      <c r="AC15" s="61"/>
      <c r="AD15" s="61"/>
      <c r="AE15" s="62">
        <v>3</v>
      </c>
      <c r="AF15" s="63">
        <f t="shared" si="1"/>
        <v>0</v>
      </c>
      <c r="AG15" s="64">
        <f t="shared" si="1"/>
        <v>28</v>
      </c>
      <c r="AH15" s="64">
        <f t="shared" si="1"/>
        <v>40</v>
      </c>
      <c r="AI15" s="65">
        <f t="shared" si="1"/>
        <v>122</v>
      </c>
      <c r="AJ15" s="66">
        <f t="shared" si="2"/>
        <v>190</v>
      </c>
    </row>
    <row r="16" spans="1:68" s="1" customFormat="1" ht="18.95" customHeight="1" thickBot="1" x14ac:dyDescent="0.25">
      <c r="B16" s="194" t="s">
        <v>1</v>
      </c>
      <c r="C16" s="195"/>
      <c r="D16" s="67">
        <f t="shared" ref="D16:AI16" si="3">SUM(D8:D15)</f>
        <v>1</v>
      </c>
      <c r="E16" s="68">
        <f t="shared" si="3"/>
        <v>160</v>
      </c>
      <c r="F16" s="68">
        <f t="shared" si="3"/>
        <v>214</v>
      </c>
      <c r="G16" s="69">
        <f t="shared" si="3"/>
        <v>636</v>
      </c>
      <c r="H16" s="67">
        <f t="shared" si="3"/>
        <v>0</v>
      </c>
      <c r="I16" s="68">
        <f t="shared" si="3"/>
        <v>29</v>
      </c>
      <c r="J16" s="68">
        <f t="shared" si="3"/>
        <v>37</v>
      </c>
      <c r="K16" s="69">
        <f t="shared" si="3"/>
        <v>131</v>
      </c>
      <c r="L16" s="67">
        <f t="shared" si="3"/>
        <v>0</v>
      </c>
      <c r="M16" s="68">
        <f t="shared" si="3"/>
        <v>9</v>
      </c>
      <c r="N16" s="68">
        <f t="shared" si="3"/>
        <v>14</v>
      </c>
      <c r="O16" s="69">
        <f t="shared" si="3"/>
        <v>35</v>
      </c>
      <c r="P16" s="67">
        <f t="shared" si="3"/>
        <v>0</v>
      </c>
      <c r="Q16" s="68">
        <f t="shared" si="3"/>
        <v>10</v>
      </c>
      <c r="R16" s="68">
        <f t="shared" si="3"/>
        <v>0</v>
      </c>
      <c r="S16" s="69">
        <f t="shared" si="3"/>
        <v>0</v>
      </c>
      <c r="T16" s="67">
        <f t="shared" si="3"/>
        <v>1</v>
      </c>
      <c r="U16" s="68">
        <f t="shared" si="3"/>
        <v>23</v>
      </c>
      <c r="V16" s="68">
        <f t="shared" si="3"/>
        <v>42</v>
      </c>
      <c r="W16" s="69">
        <f t="shared" si="3"/>
        <v>64</v>
      </c>
      <c r="X16" s="67">
        <f t="shared" si="3"/>
        <v>0</v>
      </c>
      <c r="Y16" s="68">
        <f t="shared" si="3"/>
        <v>0</v>
      </c>
      <c r="Z16" s="68">
        <f t="shared" si="3"/>
        <v>0</v>
      </c>
      <c r="AA16" s="69">
        <f t="shared" si="3"/>
        <v>0</v>
      </c>
      <c r="AB16" s="67">
        <f t="shared" si="3"/>
        <v>0</v>
      </c>
      <c r="AC16" s="68">
        <f t="shared" si="3"/>
        <v>1</v>
      </c>
      <c r="AD16" s="68">
        <f t="shared" si="3"/>
        <v>1</v>
      </c>
      <c r="AE16" s="69">
        <f t="shared" si="3"/>
        <v>7</v>
      </c>
      <c r="AF16" s="67">
        <f t="shared" si="3"/>
        <v>2</v>
      </c>
      <c r="AG16" s="68">
        <f t="shared" si="3"/>
        <v>232</v>
      </c>
      <c r="AH16" s="68">
        <f t="shared" si="3"/>
        <v>308</v>
      </c>
      <c r="AI16" s="68">
        <f t="shared" si="3"/>
        <v>873</v>
      </c>
      <c r="AJ16" s="70">
        <f>SUM(AF16:AI16)</f>
        <v>1415</v>
      </c>
      <c r="AL16" s="196" t="s">
        <v>38</v>
      </c>
      <c r="AM16" s="184" t="s">
        <v>71</v>
      </c>
      <c r="AN16" s="92" t="str">
        <f t="shared" ref="AN16:AN22" si="4">AN8</f>
        <v>OTOMOBİL</v>
      </c>
      <c r="AO16" s="98">
        <f>E8*4</f>
        <v>64</v>
      </c>
      <c r="AP16" s="99">
        <f>E9*4</f>
        <v>80</v>
      </c>
      <c r="AQ16" s="99">
        <f>E10*4</f>
        <v>92</v>
      </c>
      <c r="AR16" s="99">
        <f>E11*4</f>
        <v>84</v>
      </c>
      <c r="AS16" s="99">
        <f>E12*4</f>
        <v>80</v>
      </c>
      <c r="AT16" s="99">
        <f>E13*4</f>
        <v>84</v>
      </c>
      <c r="AU16" s="99">
        <f>E14*4</f>
        <v>80</v>
      </c>
      <c r="AV16" s="100">
        <f>E15*4</f>
        <v>76</v>
      </c>
      <c r="AX16" s="196" t="s">
        <v>39</v>
      </c>
      <c r="AY16" s="184" t="s">
        <v>71</v>
      </c>
      <c r="AZ16" s="92" t="str">
        <f t="shared" ref="AZ16:AZ22" si="5">AZ8</f>
        <v>OTOMOBİL</v>
      </c>
      <c r="BA16" s="98">
        <f>E18*4</f>
        <v>0</v>
      </c>
      <c r="BB16" s="99">
        <f>E19*4</f>
        <v>0</v>
      </c>
      <c r="BC16" s="99">
        <f>E20*4</f>
        <v>0</v>
      </c>
      <c r="BD16" s="100">
        <f>E21*4</f>
        <v>0</v>
      </c>
      <c r="BF16" s="196" t="s">
        <v>40</v>
      </c>
      <c r="BG16" s="184" t="s">
        <v>71</v>
      </c>
      <c r="BH16" s="95" t="str">
        <f t="shared" ref="BH16:BH22" si="6">BH8</f>
        <v>OTOMOBİL</v>
      </c>
      <c r="BI16" s="107">
        <f>E24*4</f>
        <v>56</v>
      </c>
      <c r="BJ16" s="99">
        <f>E25*4</f>
        <v>40</v>
      </c>
      <c r="BK16" s="99">
        <f>E26*4</f>
        <v>56</v>
      </c>
      <c r="BL16" s="99">
        <f>E27*4</f>
        <v>64</v>
      </c>
      <c r="BM16" s="99">
        <f>E28*4</f>
        <v>52</v>
      </c>
      <c r="BN16" s="99">
        <f>E29*4</f>
        <v>52</v>
      </c>
      <c r="BO16" s="99">
        <f>E30*4</f>
        <v>48</v>
      </c>
      <c r="BP16" s="100">
        <f>E31*4</f>
        <v>64</v>
      </c>
    </row>
    <row r="17" spans="1:68" s="1" customFormat="1" ht="18.95" customHeight="1" thickBo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L17" s="197"/>
      <c r="AM17" s="185"/>
      <c r="AN17" s="93" t="str">
        <f t="shared" si="4"/>
        <v>KAMYONET</v>
      </c>
      <c r="AO17" s="101">
        <f>I8*4</f>
        <v>0</v>
      </c>
      <c r="AP17" s="102">
        <f>I9*4</f>
        <v>4</v>
      </c>
      <c r="AQ17" s="102">
        <f>I10*4</f>
        <v>12</v>
      </c>
      <c r="AR17" s="102">
        <f>I11*4</f>
        <v>24</v>
      </c>
      <c r="AS17" s="102">
        <f>I12*4</f>
        <v>24</v>
      </c>
      <c r="AT17" s="102">
        <f>I13*4</f>
        <v>12</v>
      </c>
      <c r="AU17" s="102">
        <f>I14*4</f>
        <v>20</v>
      </c>
      <c r="AV17" s="103">
        <f>I15*4</f>
        <v>20</v>
      </c>
      <c r="AX17" s="197"/>
      <c r="AY17" s="185"/>
      <c r="AZ17" s="93" t="str">
        <f t="shared" si="5"/>
        <v>KAMYONET</v>
      </c>
      <c r="BA17" s="101">
        <f>I18*4</f>
        <v>0</v>
      </c>
      <c r="BB17" s="102">
        <f>I19*4</f>
        <v>0</v>
      </c>
      <c r="BC17" s="102">
        <f>I20*4</f>
        <v>0</v>
      </c>
      <c r="BD17" s="103">
        <f>I21*4</f>
        <v>0</v>
      </c>
      <c r="BF17" s="197"/>
      <c r="BG17" s="185"/>
      <c r="BH17" s="96" t="str">
        <f t="shared" si="6"/>
        <v>KAMYONET</v>
      </c>
      <c r="BI17" s="108">
        <f>I24*4</f>
        <v>12</v>
      </c>
      <c r="BJ17" s="102">
        <f>I25*4</f>
        <v>24</v>
      </c>
      <c r="BK17" s="102">
        <f>I26*4</f>
        <v>16</v>
      </c>
      <c r="BL17" s="102">
        <f>I27*4</f>
        <v>4</v>
      </c>
      <c r="BM17" s="102">
        <f>I28*4</f>
        <v>8</v>
      </c>
      <c r="BN17" s="102">
        <f>I29*4</f>
        <v>0</v>
      </c>
      <c r="BO17" s="102">
        <f>I30*4</f>
        <v>0</v>
      </c>
      <c r="BP17" s="103">
        <f>I31*4</f>
        <v>0</v>
      </c>
    </row>
    <row r="18" spans="1:68" s="1" customFormat="1" ht="18.95" customHeight="1" x14ac:dyDescent="0.2">
      <c r="A18" s="196" t="s">
        <v>39</v>
      </c>
      <c r="B18" s="42">
        <v>0.5</v>
      </c>
      <c r="C18" s="43">
        <v>0.51041666666666663</v>
      </c>
      <c r="D18" s="44"/>
      <c r="E18" s="45"/>
      <c r="F18" s="45"/>
      <c r="G18" s="46"/>
      <c r="H18" s="44"/>
      <c r="I18" s="45"/>
      <c r="J18" s="45"/>
      <c r="K18" s="46"/>
      <c r="L18" s="44"/>
      <c r="M18" s="45"/>
      <c r="N18" s="45"/>
      <c r="O18" s="46"/>
      <c r="P18" s="44"/>
      <c r="Q18" s="45"/>
      <c r="R18" s="45"/>
      <c r="S18" s="46"/>
      <c r="T18" s="44"/>
      <c r="U18" s="45"/>
      <c r="V18" s="45"/>
      <c r="W18" s="46"/>
      <c r="X18" s="44"/>
      <c r="Y18" s="45"/>
      <c r="Z18" s="45"/>
      <c r="AA18" s="46"/>
      <c r="AB18" s="44"/>
      <c r="AC18" s="45"/>
      <c r="AD18" s="45"/>
      <c r="AE18" s="46"/>
      <c r="AF18" s="47">
        <f t="shared" ref="AF18:AI21" si="7">D18+H18+L18+T18+P18+X18+AB18</f>
        <v>0</v>
      </c>
      <c r="AG18" s="48">
        <f t="shared" si="7"/>
        <v>0</v>
      </c>
      <c r="AH18" s="48">
        <f t="shared" si="7"/>
        <v>0</v>
      </c>
      <c r="AI18" s="49">
        <f t="shared" si="7"/>
        <v>0</v>
      </c>
      <c r="AJ18" s="50">
        <f>AF18+AG18+AH18+AI18</f>
        <v>0</v>
      </c>
      <c r="AL18" s="197"/>
      <c r="AM18" s="185"/>
      <c r="AN18" s="93" t="str">
        <f t="shared" si="4"/>
        <v>TAKSİ</v>
      </c>
      <c r="AO18" s="101">
        <f>M8*4</f>
        <v>0</v>
      </c>
      <c r="AP18" s="102">
        <f>M9*4</f>
        <v>4</v>
      </c>
      <c r="AQ18" s="102">
        <f>M10*4</f>
        <v>12</v>
      </c>
      <c r="AR18" s="102">
        <f>M11*4</f>
        <v>0</v>
      </c>
      <c r="AS18" s="102">
        <f>M12*4</f>
        <v>0</v>
      </c>
      <c r="AT18" s="102">
        <f>M13*4</f>
        <v>4</v>
      </c>
      <c r="AU18" s="102">
        <f>M14*4</f>
        <v>4</v>
      </c>
      <c r="AV18" s="103">
        <f>M15*4</f>
        <v>12</v>
      </c>
      <c r="AX18" s="197"/>
      <c r="AY18" s="185"/>
      <c r="AZ18" s="93" t="str">
        <f t="shared" si="5"/>
        <v>TAKSİ</v>
      </c>
      <c r="BA18" s="101">
        <f>M18*4</f>
        <v>0</v>
      </c>
      <c r="BB18" s="102">
        <f>M19*4</f>
        <v>0</v>
      </c>
      <c r="BC18" s="102">
        <f>M20*4</f>
        <v>0</v>
      </c>
      <c r="BD18" s="103">
        <f>M21*4</f>
        <v>0</v>
      </c>
      <c r="BF18" s="197"/>
      <c r="BG18" s="185"/>
      <c r="BH18" s="96" t="str">
        <f t="shared" si="6"/>
        <v>TAKSİ</v>
      </c>
      <c r="BI18" s="108">
        <f>M24*4</f>
        <v>20</v>
      </c>
      <c r="BJ18" s="102">
        <f>M25*4</f>
        <v>12</v>
      </c>
      <c r="BK18" s="102">
        <f>M26*4</f>
        <v>16</v>
      </c>
      <c r="BL18" s="102">
        <f>M27*4</f>
        <v>4</v>
      </c>
      <c r="BM18" s="102">
        <f>M28*4</f>
        <v>16</v>
      </c>
      <c r="BN18" s="102">
        <f>M29*4</f>
        <v>12</v>
      </c>
      <c r="BO18" s="102">
        <f>M30*4</f>
        <v>12</v>
      </c>
      <c r="BP18" s="103">
        <f>M31*4</f>
        <v>20</v>
      </c>
    </row>
    <row r="19" spans="1:68" s="1" customFormat="1" ht="18.95" customHeight="1" x14ac:dyDescent="0.2">
      <c r="A19" s="197"/>
      <c r="B19" s="51">
        <v>0.51041666666666663</v>
      </c>
      <c r="C19" s="52">
        <v>0.52083333333333337</v>
      </c>
      <c r="D19" s="53"/>
      <c r="E19" s="3"/>
      <c r="F19" s="3"/>
      <c r="G19" s="54"/>
      <c r="H19" s="53"/>
      <c r="I19" s="3"/>
      <c r="J19" s="3"/>
      <c r="K19" s="54"/>
      <c r="L19" s="53"/>
      <c r="M19" s="3"/>
      <c r="N19" s="3"/>
      <c r="O19" s="54"/>
      <c r="P19" s="53"/>
      <c r="Q19" s="3"/>
      <c r="R19" s="3"/>
      <c r="S19" s="54"/>
      <c r="T19" s="53"/>
      <c r="U19" s="3"/>
      <c r="V19" s="3"/>
      <c r="W19" s="54"/>
      <c r="X19" s="53"/>
      <c r="Y19" s="3"/>
      <c r="Z19" s="3"/>
      <c r="AA19" s="54"/>
      <c r="AB19" s="53"/>
      <c r="AC19" s="3"/>
      <c r="AD19" s="3"/>
      <c r="AE19" s="54"/>
      <c r="AF19" s="55">
        <f t="shared" si="7"/>
        <v>0</v>
      </c>
      <c r="AG19" s="4">
        <f t="shared" si="7"/>
        <v>0</v>
      </c>
      <c r="AH19" s="4">
        <f t="shared" si="7"/>
        <v>0</v>
      </c>
      <c r="AI19" s="56">
        <f t="shared" si="7"/>
        <v>0</v>
      </c>
      <c r="AJ19" s="57">
        <f>AF19+AG19+AH19+AI19</f>
        <v>0</v>
      </c>
      <c r="AL19" s="197"/>
      <c r="AM19" s="185"/>
      <c r="AN19" s="93" t="str">
        <f t="shared" si="4"/>
        <v>T.MİNİBÜS</v>
      </c>
      <c r="AO19" s="101">
        <f>Q8*4</f>
        <v>4</v>
      </c>
      <c r="AP19" s="102">
        <f>Q9*4</f>
        <v>8</v>
      </c>
      <c r="AQ19" s="102">
        <f>Q10*4</f>
        <v>4</v>
      </c>
      <c r="AR19" s="102">
        <f>Q11*4</f>
        <v>12</v>
      </c>
      <c r="AS19" s="102">
        <f>Q12*4</f>
        <v>0</v>
      </c>
      <c r="AT19" s="102">
        <f>Q13*4</f>
        <v>0</v>
      </c>
      <c r="AU19" s="102">
        <f>Q14*4</f>
        <v>8</v>
      </c>
      <c r="AV19" s="103">
        <f>Q15*4</f>
        <v>4</v>
      </c>
      <c r="AX19" s="197"/>
      <c r="AY19" s="185"/>
      <c r="AZ19" s="93" t="str">
        <f t="shared" si="5"/>
        <v>T.MİNİBÜS</v>
      </c>
      <c r="BA19" s="101">
        <f>Q18*4</f>
        <v>0</v>
      </c>
      <c r="BB19" s="102">
        <f>Q19*4</f>
        <v>0</v>
      </c>
      <c r="BC19" s="102">
        <f>Q20*4</f>
        <v>0</v>
      </c>
      <c r="BD19" s="103">
        <f>Q21*4</f>
        <v>0</v>
      </c>
      <c r="BF19" s="197"/>
      <c r="BG19" s="185"/>
      <c r="BH19" s="96" t="str">
        <f t="shared" si="6"/>
        <v>T.MİNİBÜS</v>
      </c>
      <c r="BI19" s="108">
        <f>Q24*4</f>
        <v>4</v>
      </c>
      <c r="BJ19" s="102">
        <f>Q25*4</f>
        <v>8</v>
      </c>
      <c r="BK19" s="102">
        <f>Q26*4</f>
        <v>4</v>
      </c>
      <c r="BL19" s="102">
        <f>Q27*4</f>
        <v>8</v>
      </c>
      <c r="BM19" s="102">
        <f>Q28*4</f>
        <v>0</v>
      </c>
      <c r="BN19" s="102">
        <f>Q29*4</f>
        <v>8</v>
      </c>
      <c r="BO19" s="102">
        <f>Q30*4</f>
        <v>4</v>
      </c>
      <c r="BP19" s="103">
        <f>Q31*4</f>
        <v>8</v>
      </c>
    </row>
    <row r="20" spans="1:68" s="6" customFormat="1" ht="18.95" customHeight="1" x14ac:dyDescent="0.2">
      <c r="A20" s="197"/>
      <c r="B20" s="51">
        <v>0.52083333333333337</v>
      </c>
      <c r="C20" s="52">
        <v>0.53125</v>
      </c>
      <c r="D20" s="53"/>
      <c r="E20" s="3"/>
      <c r="F20" s="3"/>
      <c r="G20" s="54"/>
      <c r="H20" s="53"/>
      <c r="I20" s="3"/>
      <c r="J20" s="3"/>
      <c r="K20" s="54"/>
      <c r="L20" s="53"/>
      <c r="M20" s="3"/>
      <c r="N20" s="3"/>
      <c r="O20" s="54"/>
      <c r="P20" s="53"/>
      <c r="Q20" s="3"/>
      <c r="R20" s="3"/>
      <c r="S20" s="54"/>
      <c r="T20" s="53"/>
      <c r="U20" s="3"/>
      <c r="V20" s="3"/>
      <c r="W20" s="54"/>
      <c r="X20" s="53"/>
      <c r="Y20" s="3"/>
      <c r="Z20" s="3"/>
      <c r="AA20" s="54"/>
      <c r="AB20" s="53"/>
      <c r="AC20" s="3"/>
      <c r="AD20" s="3"/>
      <c r="AE20" s="54"/>
      <c r="AF20" s="55">
        <f t="shared" si="7"/>
        <v>0</v>
      </c>
      <c r="AG20" s="4">
        <f t="shared" si="7"/>
        <v>0</v>
      </c>
      <c r="AH20" s="4">
        <f t="shared" si="7"/>
        <v>0</v>
      </c>
      <c r="AI20" s="56">
        <f t="shared" si="7"/>
        <v>0</v>
      </c>
      <c r="AJ20" s="57">
        <f>AF20+AG20+AH20+AI20</f>
        <v>0</v>
      </c>
      <c r="AL20" s="197"/>
      <c r="AM20" s="185"/>
      <c r="AN20" s="93" t="str">
        <f t="shared" si="4"/>
        <v>SERVİS MİN.</v>
      </c>
      <c r="AO20" s="101">
        <f>U8*4</f>
        <v>16</v>
      </c>
      <c r="AP20" s="102">
        <f>U9*4</f>
        <v>24</v>
      </c>
      <c r="AQ20" s="102">
        <f>U10*4</f>
        <v>8</v>
      </c>
      <c r="AR20" s="102">
        <f>U11*4</f>
        <v>12</v>
      </c>
      <c r="AS20" s="102">
        <f>U12*4</f>
        <v>8</v>
      </c>
      <c r="AT20" s="102">
        <f>U13*4</f>
        <v>12</v>
      </c>
      <c r="AU20" s="102">
        <f>U14*4</f>
        <v>12</v>
      </c>
      <c r="AV20" s="103">
        <f>U15*4</f>
        <v>0</v>
      </c>
      <c r="AW20" s="1"/>
      <c r="AX20" s="197"/>
      <c r="AY20" s="185"/>
      <c r="AZ20" s="93" t="str">
        <f t="shared" si="5"/>
        <v>SERVİS MİN.</v>
      </c>
      <c r="BA20" s="101">
        <f>U18*4</f>
        <v>0</v>
      </c>
      <c r="BB20" s="102">
        <f>U19*4</f>
        <v>0</v>
      </c>
      <c r="BC20" s="102">
        <f>U20*4</f>
        <v>0</v>
      </c>
      <c r="BD20" s="103">
        <f>U21*4</f>
        <v>0</v>
      </c>
      <c r="BE20" s="1"/>
      <c r="BF20" s="197"/>
      <c r="BG20" s="185"/>
      <c r="BH20" s="96" t="str">
        <f t="shared" si="6"/>
        <v>SERVİS MİN.</v>
      </c>
      <c r="BI20" s="108">
        <f>U24*4</f>
        <v>4</v>
      </c>
      <c r="BJ20" s="102">
        <f>U25*4</f>
        <v>16</v>
      </c>
      <c r="BK20" s="102">
        <f>U26*4</f>
        <v>8</v>
      </c>
      <c r="BL20" s="102">
        <f>U27*4</f>
        <v>4</v>
      </c>
      <c r="BM20" s="102">
        <f>U28*4</f>
        <v>4</v>
      </c>
      <c r="BN20" s="102">
        <f>U29*4</f>
        <v>4</v>
      </c>
      <c r="BO20" s="102">
        <f>U30*4</f>
        <v>0</v>
      </c>
      <c r="BP20" s="103">
        <f>U31*4</f>
        <v>8</v>
      </c>
    </row>
    <row r="21" spans="1:68" ht="18.95" customHeight="1" thickBot="1" x14ac:dyDescent="0.25">
      <c r="A21" s="198"/>
      <c r="B21" s="58">
        <v>0.53125</v>
      </c>
      <c r="C21" s="59">
        <v>0.54166666666666663</v>
      </c>
      <c r="D21" s="60"/>
      <c r="E21" s="61"/>
      <c r="F21" s="61"/>
      <c r="G21" s="62"/>
      <c r="H21" s="60"/>
      <c r="I21" s="61"/>
      <c r="J21" s="61"/>
      <c r="K21" s="62"/>
      <c r="L21" s="60"/>
      <c r="M21" s="61"/>
      <c r="N21" s="61"/>
      <c r="O21" s="62"/>
      <c r="P21" s="60"/>
      <c r="Q21" s="61"/>
      <c r="R21" s="61"/>
      <c r="S21" s="62"/>
      <c r="T21" s="60"/>
      <c r="U21" s="61"/>
      <c r="V21" s="61"/>
      <c r="W21" s="62"/>
      <c r="X21" s="60"/>
      <c r="Y21" s="61"/>
      <c r="Z21" s="61"/>
      <c r="AA21" s="62"/>
      <c r="AB21" s="60"/>
      <c r="AC21" s="61"/>
      <c r="AD21" s="61"/>
      <c r="AE21" s="62"/>
      <c r="AF21" s="63">
        <f t="shared" si="7"/>
        <v>0</v>
      </c>
      <c r="AG21" s="64">
        <f t="shared" si="7"/>
        <v>0</v>
      </c>
      <c r="AH21" s="64">
        <f t="shared" si="7"/>
        <v>0</v>
      </c>
      <c r="AI21" s="65">
        <f t="shared" si="7"/>
        <v>0</v>
      </c>
      <c r="AJ21" s="66">
        <f>AF21+AG21+AH21+AI21</f>
        <v>0</v>
      </c>
      <c r="AL21" s="197"/>
      <c r="AM21" s="185"/>
      <c r="AN21" s="93" t="str">
        <f t="shared" si="4"/>
        <v>İETT+HALK</v>
      </c>
      <c r="AO21" s="101">
        <f>Y8*4</f>
        <v>0</v>
      </c>
      <c r="AP21" s="102">
        <f>Y9*4</f>
        <v>0</v>
      </c>
      <c r="AQ21" s="102">
        <f>Y10*4</f>
        <v>0</v>
      </c>
      <c r="AR21" s="102">
        <f>Y11*4</f>
        <v>0</v>
      </c>
      <c r="AS21" s="102">
        <f>Y12*4</f>
        <v>0</v>
      </c>
      <c r="AT21" s="102">
        <f>Y13*4</f>
        <v>0</v>
      </c>
      <c r="AU21" s="102">
        <f>Y14*4</f>
        <v>0</v>
      </c>
      <c r="AV21" s="103">
        <f>Y15*4</f>
        <v>0</v>
      </c>
      <c r="AW21" s="1"/>
      <c r="AX21" s="197"/>
      <c r="AY21" s="185"/>
      <c r="AZ21" s="93" t="str">
        <f t="shared" si="5"/>
        <v>İETT+HALK</v>
      </c>
      <c r="BA21" s="101">
        <f>Y18*4</f>
        <v>0</v>
      </c>
      <c r="BB21" s="102">
        <f>Y19*4</f>
        <v>0</v>
      </c>
      <c r="BC21" s="102">
        <f>Y20*4</f>
        <v>0</v>
      </c>
      <c r="BD21" s="103">
        <f>Y21*4</f>
        <v>0</v>
      </c>
      <c r="BE21" s="1"/>
      <c r="BF21" s="197"/>
      <c r="BG21" s="185"/>
      <c r="BH21" s="96" t="str">
        <f t="shared" si="6"/>
        <v>İETT+HALK</v>
      </c>
      <c r="BI21" s="108">
        <f>Y24*4</f>
        <v>0</v>
      </c>
      <c r="BJ21" s="102">
        <f>Y25*4</f>
        <v>0</v>
      </c>
      <c r="BK21" s="102">
        <f>Y26*4</f>
        <v>0</v>
      </c>
      <c r="BL21" s="102">
        <f>Y27*4</f>
        <v>0</v>
      </c>
      <c r="BM21" s="102">
        <f>Y28*4</f>
        <v>0</v>
      </c>
      <c r="BN21" s="102">
        <f>Y29*4</f>
        <v>0</v>
      </c>
      <c r="BO21" s="102">
        <f>Y30*4</f>
        <v>0</v>
      </c>
      <c r="BP21" s="103">
        <f>Y31*4</f>
        <v>0</v>
      </c>
    </row>
    <row r="22" spans="1:68" ht="18.95" customHeight="1" thickBot="1" x14ac:dyDescent="0.25">
      <c r="A22" s="1"/>
      <c r="B22" s="202" t="s">
        <v>1</v>
      </c>
      <c r="C22" s="203"/>
      <c r="D22" s="67">
        <f t="shared" ref="D22:AI22" si="8">SUM(D18:D21)</f>
        <v>0</v>
      </c>
      <c r="E22" s="68">
        <f t="shared" si="8"/>
        <v>0</v>
      </c>
      <c r="F22" s="68">
        <f t="shared" si="8"/>
        <v>0</v>
      </c>
      <c r="G22" s="69">
        <f t="shared" si="8"/>
        <v>0</v>
      </c>
      <c r="H22" s="67">
        <f t="shared" si="8"/>
        <v>0</v>
      </c>
      <c r="I22" s="68">
        <f t="shared" si="8"/>
        <v>0</v>
      </c>
      <c r="J22" s="68">
        <f t="shared" si="8"/>
        <v>0</v>
      </c>
      <c r="K22" s="69">
        <f t="shared" si="8"/>
        <v>0</v>
      </c>
      <c r="L22" s="67">
        <f t="shared" si="8"/>
        <v>0</v>
      </c>
      <c r="M22" s="68">
        <f t="shared" si="8"/>
        <v>0</v>
      </c>
      <c r="N22" s="68">
        <f t="shared" si="8"/>
        <v>0</v>
      </c>
      <c r="O22" s="69">
        <f t="shared" si="8"/>
        <v>0</v>
      </c>
      <c r="P22" s="67">
        <f t="shared" si="8"/>
        <v>0</v>
      </c>
      <c r="Q22" s="68">
        <f t="shared" si="8"/>
        <v>0</v>
      </c>
      <c r="R22" s="68">
        <f t="shared" si="8"/>
        <v>0</v>
      </c>
      <c r="S22" s="69">
        <f t="shared" si="8"/>
        <v>0</v>
      </c>
      <c r="T22" s="67">
        <f t="shared" si="8"/>
        <v>0</v>
      </c>
      <c r="U22" s="68">
        <f t="shared" si="8"/>
        <v>0</v>
      </c>
      <c r="V22" s="68">
        <f t="shared" si="8"/>
        <v>0</v>
      </c>
      <c r="W22" s="69">
        <f t="shared" si="8"/>
        <v>0</v>
      </c>
      <c r="X22" s="67">
        <f t="shared" si="8"/>
        <v>0</v>
      </c>
      <c r="Y22" s="68">
        <f t="shared" si="8"/>
        <v>0</v>
      </c>
      <c r="Z22" s="68">
        <f t="shared" si="8"/>
        <v>0</v>
      </c>
      <c r="AA22" s="69">
        <f t="shared" si="8"/>
        <v>0</v>
      </c>
      <c r="AB22" s="67">
        <f t="shared" si="8"/>
        <v>0</v>
      </c>
      <c r="AC22" s="68">
        <f t="shared" si="8"/>
        <v>0</v>
      </c>
      <c r="AD22" s="68">
        <f t="shared" si="8"/>
        <v>0</v>
      </c>
      <c r="AE22" s="69">
        <f t="shared" si="8"/>
        <v>0</v>
      </c>
      <c r="AF22" s="68">
        <f t="shared" si="8"/>
        <v>0</v>
      </c>
      <c r="AG22" s="68">
        <f t="shared" si="8"/>
        <v>0</v>
      </c>
      <c r="AH22" s="68">
        <f t="shared" si="8"/>
        <v>0</v>
      </c>
      <c r="AI22" s="68">
        <f t="shared" si="8"/>
        <v>0</v>
      </c>
      <c r="AJ22" s="70">
        <f>SUM(AF22:AI22)</f>
        <v>0</v>
      </c>
      <c r="AL22" s="198"/>
      <c r="AM22" s="186"/>
      <c r="AN22" s="94" t="str">
        <f t="shared" si="4"/>
        <v>AĞIR TAŞIT</v>
      </c>
      <c r="AO22" s="104">
        <f>AC8*4</f>
        <v>0</v>
      </c>
      <c r="AP22" s="105">
        <f>AC9*4</f>
        <v>0</v>
      </c>
      <c r="AQ22" s="105">
        <f>AC10*4</f>
        <v>4</v>
      </c>
      <c r="AR22" s="105">
        <f>AC11*4</f>
        <v>0</v>
      </c>
      <c r="AS22" s="105">
        <f>AC12*4</f>
        <v>0</v>
      </c>
      <c r="AT22" s="105">
        <f>AC13*4</f>
        <v>0</v>
      </c>
      <c r="AU22" s="105">
        <f>AC14*4</f>
        <v>0</v>
      </c>
      <c r="AV22" s="106">
        <f>AC15*4</f>
        <v>0</v>
      </c>
      <c r="AW22" s="1"/>
      <c r="AX22" s="198"/>
      <c r="AY22" s="186"/>
      <c r="AZ22" s="94" t="str">
        <f t="shared" si="5"/>
        <v>AĞIR TAŞIT</v>
      </c>
      <c r="BA22" s="104">
        <f>AC18*4</f>
        <v>0</v>
      </c>
      <c r="BB22" s="105">
        <f>AC19*4</f>
        <v>0</v>
      </c>
      <c r="BC22" s="105">
        <f>AC20*4</f>
        <v>0</v>
      </c>
      <c r="BD22" s="106">
        <f>AC21*4</f>
        <v>0</v>
      </c>
      <c r="BE22" s="1"/>
      <c r="BF22" s="198"/>
      <c r="BG22" s="186"/>
      <c r="BH22" s="97" t="str">
        <f t="shared" si="6"/>
        <v>AĞIR TAŞIT</v>
      </c>
      <c r="BI22" s="109">
        <f>AC24*4</f>
        <v>0</v>
      </c>
      <c r="BJ22" s="105">
        <f>AC25*4</f>
        <v>0</v>
      </c>
      <c r="BK22" s="105">
        <f>AC26*4</f>
        <v>0</v>
      </c>
      <c r="BL22" s="105">
        <f>AC27*4</f>
        <v>4</v>
      </c>
      <c r="BM22" s="105">
        <f>AC28*4</f>
        <v>0</v>
      </c>
      <c r="BN22" s="105">
        <f>AC29*4</f>
        <v>0</v>
      </c>
      <c r="BO22" s="105">
        <f>AC30*4</f>
        <v>0</v>
      </c>
      <c r="BP22" s="106">
        <f>AC31*4</f>
        <v>0</v>
      </c>
    </row>
    <row r="23" spans="1:68" ht="18.95" customHeight="1" thickBot="1" x14ac:dyDescent="0.25"/>
    <row r="24" spans="1:68" ht="18.95" customHeight="1" x14ac:dyDescent="0.2">
      <c r="A24" s="196" t="s">
        <v>40</v>
      </c>
      <c r="B24" s="42">
        <v>0.70833333333333337</v>
      </c>
      <c r="C24" s="43">
        <v>0.71875</v>
      </c>
      <c r="D24" s="44"/>
      <c r="E24" s="45">
        <v>14</v>
      </c>
      <c r="F24" s="45">
        <v>25</v>
      </c>
      <c r="G24" s="46">
        <v>36</v>
      </c>
      <c r="H24" s="44"/>
      <c r="I24" s="45">
        <v>3</v>
      </c>
      <c r="J24" s="45">
        <v>9</v>
      </c>
      <c r="K24" s="46">
        <v>15</v>
      </c>
      <c r="L24" s="44"/>
      <c r="M24" s="45">
        <v>5</v>
      </c>
      <c r="N24" s="45"/>
      <c r="O24" s="46">
        <v>5</v>
      </c>
      <c r="P24" s="44"/>
      <c r="Q24" s="45">
        <v>1</v>
      </c>
      <c r="R24" s="45"/>
      <c r="S24" s="46"/>
      <c r="T24" s="44"/>
      <c r="U24" s="45">
        <v>1</v>
      </c>
      <c r="V24" s="45">
        <v>1</v>
      </c>
      <c r="W24" s="46">
        <v>7</v>
      </c>
      <c r="X24" s="44"/>
      <c r="Y24" s="45"/>
      <c r="Z24" s="45"/>
      <c r="AA24" s="46"/>
      <c r="AB24" s="44"/>
      <c r="AC24" s="45"/>
      <c r="AD24" s="45"/>
      <c r="AE24" s="46">
        <v>1</v>
      </c>
      <c r="AF24" s="47">
        <f t="shared" ref="AF24:AI31" si="9">D24+H24+L24+T24+P24+X24+AB24</f>
        <v>0</v>
      </c>
      <c r="AG24" s="48">
        <f t="shared" si="9"/>
        <v>24</v>
      </c>
      <c r="AH24" s="48">
        <f t="shared" si="9"/>
        <v>35</v>
      </c>
      <c r="AI24" s="49">
        <f t="shared" si="9"/>
        <v>64</v>
      </c>
      <c r="AJ24" s="50">
        <f t="shared" ref="AJ24:AJ31" si="10">AF24+AG24+AH24+AI24</f>
        <v>123</v>
      </c>
      <c r="AL24" s="196" t="s">
        <v>38</v>
      </c>
      <c r="AM24" s="184" t="s">
        <v>69</v>
      </c>
      <c r="AN24" s="92" t="str">
        <f t="shared" ref="AN24:AN30" si="11">AN8</f>
        <v>OTOMOBİL</v>
      </c>
      <c r="AO24" s="98">
        <f>F8*4</f>
        <v>64</v>
      </c>
      <c r="AP24" s="99">
        <f>F9*4</f>
        <v>76</v>
      </c>
      <c r="AQ24" s="99">
        <f>F10*4</f>
        <v>104</v>
      </c>
      <c r="AR24" s="99">
        <f>F11*4</f>
        <v>144</v>
      </c>
      <c r="AS24" s="99">
        <f>F12*4</f>
        <v>100</v>
      </c>
      <c r="AT24" s="99">
        <f>F13*4</f>
        <v>144</v>
      </c>
      <c r="AU24" s="99">
        <f>F14*4</f>
        <v>104</v>
      </c>
      <c r="AV24" s="100">
        <f>F15*4</f>
        <v>120</v>
      </c>
      <c r="AW24" s="1"/>
      <c r="AX24" s="196" t="s">
        <v>39</v>
      </c>
      <c r="AY24" s="184" t="s">
        <v>69</v>
      </c>
      <c r="AZ24" s="92" t="str">
        <f t="shared" ref="AZ24:AZ30" si="12">AZ8</f>
        <v>OTOMOBİL</v>
      </c>
      <c r="BA24" s="98">
        <f>F18*4</f>
        <v>0</v>
      </c>
      <c r="BB24" s="99">
        <f>F19*4</f>
        <v>0</v>
      </c>
      <c r="BC24" s="99">
        <f>F20*4</f>
        <v>0</v>
      </c>
      <c r="BD24" s="100">
        <f>F21*4</f>
        <v>0</v>
      </c>
      <c r="BE24" s="1"/>
      <c r="BF24" s="196" t="s">
        <v>40</v>
      </c>
      <c r="BG24" s="184" t="s">
        <v>69</v>
      </c>
      <c r="BH24" s="95" t="str">
        <f t="shared" ref="BH24:BH30" si="13">BH8</f>
        <v>OTOMOBİL</v>
      </c>
      <c r="BI24" s="107">
        <f>F24*4</f>
        <v>100</v>
      </c>
      <c r="BJ24" s="99">
        <f>F25*4</f>
        <v>108</v>
      </c>
      <c r="BK24" s="99">
        <f>F26*4</f>
        <v>116</v>
      </c>
      <c r="BL24" s="99">
        <f>F27*4</f>
        <v>72</v>
      </c>
      <c r="BM24" s="99">
        <f>F28*4</f>
        <v>92</v>
      </c>
      <c r="BN24" s="99">
        <f>F29*4</f>
        <v>60</v>
      </c>
      <c r="BO24" s="99">
        <f>F30*4</f>
        <v>84</v>
      </c>
      <c r="BP24" s="100">
        <f>F31*4</f>
        <v>68</v>
      </c>
    </row>
    <row r="25" spans="1:68" ht="18.95" customHeight="1" x14ac:dyDescent="0.2">
      <c r="A25" s="197"/>
      <c r="B25" s="51">
        <v>0.71875</v>
      </c>
      <c r="C25" s="52">
        <v>0.72916666666666663</v>
      </c>
      <c r="D25" s="53"/>
      <c r="E25" s="3">
        <v>10</v>
      </c>
      <c r="F25" s="3">
        <v>27</v>
      </c>
      <c r="G25" s="54">
        <v>52</v>
      </c>
      <c r="H25" s="53"/>
      <c r="I25" s="3">
        <v>6</v>
      </c>
      <c r="J25" s="3">
        <v>4</v>
      </c>
      <c r="K25" s="54">
        <v>14</v>
      </c>
      <c r="L25" s="53"/>
      <c r="M25" s="3">
        <v>3</v>
      </c>
      <c r="N25" s="3">
        <v>1</v>
      </c>
      <c r="O25" s="54">
        <v>8</v>
      </c>
      <c r="P25" s="53"/>
      <c r="Q25" s="3">
        <v>2</v>
      </c>
      <c r="R25" s="3"/>
      <c r="S25" s="54"/>
      <c r="T25" s="53"/>
      <c r="U25" s="3">
        <v>4</v>
      </c>
      <c r="V25" s="3">
        <v>3</v>
      </c>
      <c r="W25" s="54">
        <v>6</v>
      </c>
      <c r="X25" s="53"/>
      <c r="Y25" s="3"/>
      <c r="Z25" s="3"/>
      <c r="AA25" s="54"/>
      <c r="AB25" s="53"/>
      <c r="AC25" s="3"/>
      <c r="AD25" s="3"/>
      <c r="AE25" s="54">
        <v>1</v>
      </c>
      <c r="AF25" s="55">
        <f t="shared" si="9"/>
        <v>0</v>
      </c>
      <c r="AG25" s="4">
        <f t="shared" si="9"/>
        <v>25</v>
      </c>
      <c r="AH25" s="4">
        <f t="shared" si="9"/>
        <v>35</v>
      </c>
      <c r="AI25" s="56">
        <f t="shared" si="9"/>
        <v>81</v>
      </c>
      <c r="AJ25" s="57">
        <f t="shared" si="10"/>
        <v>141</v>
      </c>
      <c r="AL25" s="197"/>
      <c r="AM25" s="185"/>
      <c r="AN25" s="93" t="str">
        <f t="shared" si="11"/>
        <v>KAMYONET</v>
      </c>
      <c r="AO25" s="101">
        <f>J8*4</f>
        <v>20</v>
      </c>
      <c r="AP25" s="102">
        <f>J9*4</f>
        <v>12</v>
      </c>
      <c r="AQ25" s="102">
        <f>J10*4</f>
        <v>16</v>
      </c>
      <c r="AR25" s="102">
        <f>J11*4</f>
        <v>24</v>
      </c>
      <c r="AS25" s="102">
        <f>J12*4</f>
        <v>20</v>
      </c>
      <c r="AT25" s="102">
        <f>J13*4</f>
        <v>4</v>
      </c>
      <c r="AU25" s="102">
        <f>J14*4</f>
        <v>36</v>
      </c>
      <c r="AV25" s="103">
        <f>J15*4</f>
        <v>16</v>
      </c>
      <c r="AW25" s="1"/>
      <c r="AX25" s="197"/>
      <c r="AY25" s="185"/>
      <c r="AZ25" s="93" t="str">
        <f t="shared" si="12"/>
        <v>KAMYONET</v>
      </c>
      <c r="BA25" s="101">
        <f>J18*4</f>
        <v>0</v>
      </c>
      <c r="BB25" s="102">
        <f>J19*4</f>
        <v>0</v>
      </c>
      <c r="BC25" s="102">
        <f>J20*4</f>
        <v>0</v>
      </c>
      <c r="BD25" s="103">
        <f>J21*4</f>
        <v>0</v>
      </c>
      <c r="BE25" s="1"/>
      <c r="BF25" s="197"/>
      <c r="BG25" s="185"/>
      <c r="BH25" s="96" t="str">
        <f t="shared" si="13"/>
        <v>KAMYONET</v>
      </c>
      <c r="BI25" s="108">
        <f>J24*4</f>
        <v>36</v>
      </c>
      <c r="BJ25" s="102">
        <f>J25*4</f>
        <v>16</v>
      </c>
      <c r="BK25" s="102">
        <f>J26*4</f>
        <v>20</v>
      </c>
      <c r="BL25" s="102">
        <f>J27*4</f>
        <v>12</v>
      </c>
      <c r="BM25" s="102">
        <f>J28*4</f>
        <v>28</v>
      </c>
      <c r="BN25" s="102">
        <f>J29*4</f>
        <v>8</v>
      </c>
      <c r="BO25" s="102">
        <f>J30*4</f>
        <v>8</v>
      </c>
      <c r="BP25" s="103">
        <f>J31*4</f>
        <v>12</v>
      </c>
    </row>
    <row r="26" spans="1:68" ht="18.95" customHeight="1" x14ac:dyDescent="0.2">
      <c r="A26" s="197"/>
      <c r="B26" s="51">
        <v>0.72916666666666663</v>
      </c>
      <c r="C26" s="52">
        <v>0.73958333333333337</v>
      </c>
      <c r="D26" s="53"/>
      <c r="E26" s="3">
        <v>14</v>
      </c>
      <c r="F26" s="3">
        <v>29</v>
      </c>
      <c r="G26" s="54">
        <v>34</v>
      </c>
      <c r="H26" s="53"/>
      <c r="I26" s="3">
        <v>4</v>
      </c>
      <c r="J26" s="3">
        <v>5</v>
      </c>
      <c r="K26" s="54">
        <v>6</v>
      </c>
      <c r="L26" s="53"/>
      <c r="M26" s="3">
        <v>4</v>
      </c>
      <c r="N26" s="3">
        <v>1</v>
      </c>
      <c r="O26" s="54">
        <v>6</v>
      </c>
      <c r="P26" s="53"/>
      <c r="Q26" s="3">
        <v>1</v>
      </c>
      <c r="R26" s="3"/>
      <c r="S26" s="54"/>
      <c r="T26" s="53"/>
      <c r="U26" s="3">
        <v>2</v>
      </c>
      <c r="V26" s="3"/>
      <c r="W26" s="54">
        <v>4</v>
      </c>
      <c r="X26" s="53"/>
      <c r="Y26" s="3"/>
      <c r="Z26" s="3"/>
      <c r="AA26" s="54"/>
      <c r="AB26" s="53"/>
      <c r="AC26" s="3"/>
      <c r="AD26" s="3"/>
      <c r="AE26" s="54">
        <v>1</v>
      </c>
      <c r="AF26" s="55">
        <f t="shared" si="9"/>
        <v>0</v>
      </c>
      <c r="AG26" s="4">
        <f t="shared" si="9"/>
        <v>25</v>
      </c>
      <c r="AH26" s="4">
        <f t="shared" si="9"/>
        <v>35</v>
      </c>
      <c r="AI26" s="56">
        <f t="shared" si="9"/>
        <v>51</v>
      </c>
      <c r="AJ26" s="57">
        <f t="shared" si="10"/>
        <v>111</v>
      </c>
      <c r="AL26" s="197"/>
      <c r="AM26" s="185"/>
      <c r="AN26" s="93" t="str">
        <f t="shared" si="11"/>
        <v>TAKSİ</v>
      </c>
      <c r="AO26" s="101">
        <f>N8*4</f>
        <v>4</v>
      </c>
      <c r="AP26" s="102">
        <f>N9*4</f>
        <v>4</v>
      </c>
      <c r="AQ26" s="102">
        <f>N10*4</f>
        <v>8</v>
      </c>
      <c r="AR26" s="102">
        <f>N11*4</f>
        <v>0</v>
      </c>
      <c r="AS26" s="102">
        <f>N12*4</f>
        <v>0</v>
      </c>
      <c r="AT26" s="102">
        <f>N13*4</f>
        <v>8</v>
      </c>
      <c r="AU26" s="102">
        <f>N14*4</f>
        <v>12</v>
      </c>
      <c r="AV26" s="103">
        <f>N15*4</f>
        <v>20</v>
      </c>
      <c r="AW26" s="1"/>
      <c r="AX26" s="197"/>
      <c r="AY26" s="185"/>
      <c r="AZ26" s="93" t="str">
        <f t="shared" si="12"/>
        <v>TAKSİ</v>
      </c>
      <c r="BA26" s="101">
        <f>N18*4</f>
        <v>0</v>
      </c>
      <c r="BB26" s="102">
        <f>N19*4</f>
        <v>0</v>
      </c>
      <c r="BC26" s="102">
        <f>N20*4</f>
        <v>0</v>
      </c>
      <c r="BD26" s="103">
        <f>N21*4</f>
        <v>0</v>
      </c>
      <c r="BE26" s="1"/>
      <c r="BF26" s="197"/>
      <c r="BG26" s="185"/>
      <c r="BH26" s="96" t="str">
        <f t="shared" si="13"/>
        <v>TAKSİ</v>
      </c>
      <c r="BI26" s="108">
        <f>N24*4</f>
        <v>0</v>
      </c>
      <c r="BJ26" s="102">
        <f>N25*4</f>
        <v>4</v>
      </c>
      <c r="BK26" s="102">
        <f>N26*4</f>
        <v>4</v>
      </c>
      <c r="BL26" s="102">
        <f>N27*4</f>
        <v>4</v>
      </c>
      <c r="BM26" s="102">
        <f>N28*4</f>
        <v>4</v>
      </c>
      <c r="BN26" s="102">
        <f>N29*4</f>
        <v>12</v>
      </c>
      <c r="BO26" s="102">
        <f>N30*4</f>
        <v>8</v>
      </c>
      <c r="BP26" s="103">
        <f>N31*4</f>
        <v>8</v>
      </c>
    </row>
    <row r="27" spans="1:68" ht="18.95" customHeight="1" x14ac:dyDescent="0.2">
      <c r="A27" s="197"/>
      <c r="B27" s="51">
        <v>0.73958333333333337</v>
      </c>
      <c r="C27" s="52">
        <v>0.75</v>
      </c>
      <c r="D27" s="53"/>
      <c r="E27" s="3">
        <v>16</v>
      </c>
      <c r="F27" s="3">
        <v>18</v>
      </c>
      <c r="G27" s="54">
        <v>36</v>
      </c>
      <c r="H27" s="53"/>
      <c r="I27" s="3">
        <v>1</v>
      </c>
      <c r="J27" s="3">
        <v>3</v>
      </c>
      <c r="K27" s="54">
        <v>9</v>
      </c>
      <c r="L27" s="53"/>
      <c r="M27" s="3">
        <v>1</v>
      </c>
      <c r="N27" s="3">
        <v>1</v>
      </c>
      <c r="O27" s="54">
        <v>10</v>
      </c>
      <c r="P27" s="53"/>
      <c r="Q27" s="3">
        <v>2</v>
      </c>
      <c r="R27" s="3"/>
      <c r="S27" s="54"/>
      <c r="T27" s="53"/>
      <c r="U27" s="3">
        <v>1</v>
      </c>
      <c r="V27" s="3">
        <v>2</v>
      </c>
      <c r="W27" s="54">
        <v>4</v>
      </c>
      <c r="X27" s="53"/>
      <c r="Y27" s="3"/>
      <c r="Z27" s="3"/>
      <c r="AA27" s="54"/>
      <c r="AB27" s="53"/>
      <c r="AC27" s="3">
        <v>1</v>
      </c>
      <c r="AD27" s="3"/>
      <c r="AE27" s="54"/>
      <c r="AF27" s="55">
        <f t="shared" si="9"/>
        <v>0</v>
      </c>
      <c r="AG27" s="4">
        <f t="shared" si="9"/>
        <v>22</v>
      </c>
      <c r="AH27" s="4">
        <f t="shared" si="9"/>
        <v>24</v>
      </c>
      <c r="AI27" s="56">
        <f t="shared" si="9"/>
        <v>59</v>
      </c>
      <c r="AJ27" s="57">
        <f t="shared" si="10"/>
        <v>105</v>
      </c>
      <c r="AL27" s="197"/>
      <c r="AM27" s="185"/>
      <c r="AN27" s="93" t="str">
        <f t="shared" si="11"/>
        <v>T.MİNİBÜS</v>
      </c>
      <c r="AO27" s="101">
        <f>R8*4</f>
        <v>0</v>
      </c>
      <c r="AP27" s="102">
        <f>R9*4</f>
        <v>0</v>
      </c>
      <c r="AQ27" s="102">
        <f>R10*4</f>
        <v>0</v>
      </c>
      <c r="AR27" s="102">
        <f>R11*4</f>
        <v>0</v>
      </c>
      <c r="AS27" s="102">
        <f>R12*4</f>
        <v>0</v>
      </c>
      <c r="AT27" s="102">
        <f>R13*4</f>
        <v>0</v>
      </c>
      <c r="AU27" s="102">
        <f>R14*4</f>
        <v>0</v>
      </c>
      <c r="AV27" s="103">
        <f>R15*4</f>
        <v>0</v>
      </c>
      <c r="AW27" s="1"/>
      <c r="AX27" s="197"/>
      <c r="AY27" s="185"/>
      <c r="AZ27" s="93" t="str">
        <f t="shared" si="12"/>
        <v>T.MİNİBÜS</v>
      </c>
      <c r="BA27" s="101">
        <f>R18*4</f>
        <v>0</v>
      </c>
      <c r="BB27" s="102">
        <f>R19*4</f>
        <v>0</v>
      </c>
      <c r="BC27" s="102">
        <f>R20*4</f>
        <v>0</v>
      </c>
      <c r="BD27" s="103">
        <f>R21*4</f>
        <v>0</v>
      </c>
      <c r="BE27" s="1"/>
      <c r="BF27" s="197"/>
      <c r="BG27" s="185"/>
      <c r="BH27" s="96" t="str">
        <f t="shared" si="13"/>
        <v>T.MİNİBÜS</v>
      </c>
      <c r="BI27" s="108">
        <f>R24*4</f>
        <v>0</v>
      </c>
      <c r="BJ27" s="102">
        <f>R25*4</f>
        <v>0</v>
      </c>
      <c r="BK27" s="102">
        <f>R26*4</f>
        <v>0</v>
      </c>
      <c r="BL27" s="102">
        <f>R27*4</f>
        <v>0</v>
      </c>
      <c r="BM27" s="102">
        <f>R28*4</f>
        <v>0</v>
      </c>
      <c r="BN27" s="102">
        <f>R29*4</f>
        <v>0</v>
      </c>
      <c r="BO27" s="102">
        <f>R30*4</f>
        <v>0</v>
      </c>
      <c r="BP27" s="103">
        <f>R31*4</f>
        <v>0</v>
      </c>
    </row>
    <row r="28" spans="1:68" ht="18.95" customHeight="1" x14ac:dyDescent="0.2">
      <c r="A28" s="197"/>
      <c r="B28" s="51">
        <v>0.75</v>
      </c>
      <c r="C28" s="52">
        <v>0.76041666666666663</v>
      </c>
      <c r="D28" s="53">
        <v>1</v>
      </c>
      <c r="E28" s="3">
        <v>13</v>
      </c>
      <c r="F28" s="3">
        <v>23</v>
      </c>
      <c r="G28" s="54">
        <v>52</v>
      </c>
      <c r="H28" s="53"/>
      <c r="I28" s="3">
        <v>2</v>
      </c>
      <c r="J28" s="3">
        <v>7</v>
      </c>
      <c r="K28" s="54">
        <v>6</v>
      </c>
      <c r="L28" s="53"/>
      <c r="M28" s="3">
        <v>4</v>
      </c>
      <c r="N28" s="3">
        <v>1</v>
      </c>
      <c r="O28" s="54">
        <v>7</v>
      </c>
      <c r="P28" s="53"/>
      <c r="Q28" s="3"/>
      <c r="R28" s="3"/>
      <c r="S28" s="54"/>
      <c r="T28" s="53"/>
      <c r="U28" s="3">
        <v>1</v>
      </c>
      <c r="V28" s="3">
        <v>3</v>
      </c>
      <c r="W28" s="54">
        <v>6</v>
      </c>
      <c r="X28" s="53"/>
      <c r="Y28" s="3"/>
      <c r="Z28" s="3"/>
      <c r="AA28" s="54"/>
      <c r="AB28" s="53"/>
      <c r="AC28" s="3"/>
      <c r="AD28" s="3">
        <v>4</v>
      </c>
      <c r="AE28" s="54"/>
      <c r="AF28" s="55">
        <f t="shared" si="9"/>
        <v>1</v>
      </c>
      <c r="AG28" s="4">
        <f t="shared" si="9"/>
        <v>20</v>
      </c>
      <c r="AH28" s="4">
        <f t="shared" si="9"/>
        <v>38</v>
      </c>
      <c r="AI28" s="56">
        <f t="shared" si="9"/>
        <v>71</v>
      </c>
      <c r="AJ28" s="57">
        <f t="shared" si="10"/>
        <v>130</v>
      </c>
      <c r="AL28" s="197"/>
      <c r="AM28" s="185"/>
      <c r="AN28" s="93" t="str">
        <f t="shared" si="11"/>
        <v>SERVİS MİN.</v>
      </c>
      <c r="AO28" s="101">
        <f>V8*4</f>
        <v>28</v>
      </c>
      <c r="AP28" s="102">
        <f>V9*4</f>
        <v>36</v>
      </c>
      <c r="AQ28" s="102">
        <f>V10*4</f>
        <v>28</v>
      </c>
      <c r="AR28" s="102">
        <f>V11*4</f>
        <v>32</v>
      </c>
      <c r="AS28" s="102">
        <f>V12*4</f>
        <v>32</v>
      </c>
      <c r="AT28" s="102">
        <f>V13*4</f>
        <v>8</v>
      </c>
      <c r="AU28" s="102">
        <f>V14*4</f>
        <v>0</v>
      </c>
      <c r="AV28" s="103">
        <f>V15*4</f>
        <v>4</v>
      </c>
      <c r="AW28" s="1"/>
      <c r="AX28" s="197"/>
      <c r="AY28" s="185"/>
      <c r="AZ28" s="93" t="str">
        <f t="shared" si="12"/>
        <v>SERVİS MİN.</v>
      </c>
      <c r="BA28" s="101">
        <f>V18*4</f>
        <v>0</v>
      </c>
      <c r="BB28" s="102">
        <f>V19*4</f>
        <v>0</v>
      </c>
      <c r="BC28" s="102">
        <f>V20*4</f>
        <v>0</v>
      </c>
      <c r="BD28" s="103">
        <f>V21*4</f>
        <v>0</v>
      </c>
      <c r="BE28" s="1"/>
      <c r="BF28" s="197"/>
      <c r="BG28" s="185"/>
      <c r="BH28" s="96" t="str">
        <f t="shared" si="13"/>
        <v>SERVİS MİN.</v>
      </c>
      <c r="BI28" s="108">
        <f>V24*4</f>
        <v>4</v>
      </c>
      <c r="BJ28" s="102">
        <f>V25*4</f>
        <v>12</v>
      </c>
      <c r="BK28" s="102">
        <f>V26*4</f>
        <v>0</v>
      </c>
      <c r="BL28" s="102">
        <f>V27*4</f>
        <v>8</v>
      </c>
      <c r="BM28" s="102">
        <f>V28*4</f>
        <v>12</v>
      </c>
      <c r="BN28" s="102">
        <f>V29*4</f>
        <v>12</v>
      </c>
      <c r="BO28" s="102">
        <f>V30*4</f>
        <v>8</v>
      </c>
      <c r="BP28" s="103">
        <f>V31*4</f>
        <v>12</v>
      </c>
    </row>
    <row r="29" spans="1:68" ht="18.95" customHeight="1" x14ac:dyDescent="0.2">
      <c r="A29" s="197"/>
      <c r="B29" s="51">
        <v>0.76041666666666663</v>
      </c>
      <c r="C29" s="52">
        <v>0.77083333333333337</v>
      </c>
      <c r="D29" s="53"/>
      <c r="E29" s="3">
        <v>13</v>
      </c>
      <c r="F29" s="3">
        <v>15</v>
      </c>
      <c r="G29" s="54">
        <v>53</v>
      </c>
      <c r="H29" s="53"/>
      <c r="I29" s="3"/>
      <c r="J29" s="3">
        <v>2</v>
      </c>
      <c r="K29" s="54">
        <v>8</v>
      </c>
      <c r="L29" s="53"/>
      <c r="M29" s="3">
        <v>3</v>
      </c>
      <c r="N29" s="3">
        <v>3</v>
      </c>
      <c r="O29" s="54">
        <v>5</v>
      </c>
      <c r="P29" s="53"/>
      <c r="Q29" s="3">
        <v>2</v>
      </c>
      <c r="R29" s="3"/>
      <c r="S29" s="54"/>
      <c r="T29" s="53"/>
      <c r="U29" s="3">
        <v>1</v>
      </c>
      <c r="V29" s="3">
        <v>3</v>
      </c>
      <c r="W29" s="54">
        <v>3</v>
      </c>
      <c r="X29" s="53"/>
      <c r="Y29" s="3"/>
      <c r="Z29" s="3"/>
      <c r="AA29" s="54"/>
      <c r="AB29" s="53"/>
      <c r="AC29" s="3"/>
      <c r="AD29" s="3"/>
      <c r="AE29" s="54"/>
      <c r="AF29" s="55">
        <f t="shared" si="9"/>
        <v>0</v>
      </c>
      <c r="AG29" s="4">
        <f t="shared" si="9"/>
        <v>19</v>
      </c>
      <c r="AH29" s="4">
        <f t="shared" si="9"/>
        <v>23</v>
      </c>
      <c r="AI29" s="56">
        <f t="shared" si="9"/>
        <v>69</v>
      </c>
      <c r="AJ29" s="57">
        <f t="shared" si="10"/>
        <v>111</v>
      </c>
      <c r="AL29" s="197"/>
      <c r="AM29" s="185"/>
      <c r="AN29" s="93" t="str">
        <f t="shared" si="11"/>
        <v>İETT+HALK</v>
      </c>
      <c r="AO29" s="101">
        <f>Z8*4</f>
        <v>0</v>
      </c>
      <c r="AP29" s="102">
        <f>Z9*4</f>
        <v>0</v>
      </c>
      <c r="AQ29" s="102">
        <f>Z10*4</f>
        <v>0</v>
      </c>
      <c r="AR29" s="102">
        <f>Z11*4</f>
        <v>0</v>
      </c>
      <c r="AS29" s="102">
        <f>Z12*4</f>
        <v>0</v>
      </c>
      <c r="AT29" s="102">
        <f>Z13*4</f>
        <v>0</v>
      </c>
      <c r="AU29" s="102">
        <f>Z14*4</f>
        <v>0</v>
      </c>
      <c r="AV29" s="103">
        <f>Z15*4</f>
        <v>0</v>
      </c>
      <c r="AW29" s="1"/>
      <c r="AX29" s="197"/>
      <c r="AY29" s="185"/>
      <c r="AZ29" s="93" t="str">
        <f t="shared" si="12"/>
        <v>İETT+HALK</v>
      </c>
      <c r="BA29" s="101">
        <f>Z18*4</f>
        <v>0</v>
      </c>
      <c r="BB29" s="102">
        <f>Z19*4</f>
        <v>0</v>
      </c>
      <c r="BC29" s="102">
        <f>Z20*4</f>
        <v>0</v>
      </c>
      <c r="BD29" s="103">
        <f>Z21*4</f>
        <v>0</v>
      </c>
      <c r="BE29" s="1"/>
      <c r="BF29" s="197"/>
      <c r="BG29" s="185"/>
      <c r="BH29" s="96" t="str">
        <f t="shared" si="13"/>
        <v>İETT+HALK</v>
      </c>
      <c r="BI29" s="108">
        <f>Z24*4</f>
        <v>0</v>
      </c>
      <c r="BJ29" s="102">
        <f>Z25*4</f>
        <v>0</v>
      </c>
      <c r="BK29" s="102">
        <f>Z26*4</f>
        <v>0</v>
      </c>
      <c r="BL29" s="102">
        <f>Z27*4</f>
        <v>0</v>
      </c>
      <c r="BM29" s="102">
        <f>Z28*4</f>
        <v>0</v>
      </c>
      <c r="BN29" s="102">
        <f>Z29*4</f>
        <v>0</v>
      </c>
      <c r="BO29" s="102">
        <f>Z30*4</f>
        <v>0</v>
      </c>
      <c r="BP29" s="103">
        <f>Z31*4</f>
        <v>0</v>
      </c>
    </row>
    <row r="30" spans="1:68" ht="18.95" customHeight="1" thickBot="1" x14ac:dyDescent="0.25">
      <c r="A30" s="197"/>
      <c r="B30" s="51">
        <v>0.77083333333333337</v>
      </c>
      <c r="C30" s="52">
        <v>0.78125</v>
      </c>
      <c r="D30" s="53"/>
      <c r="E30" s="3">
        <v>12</v>
      </c>
      <c r="F30" s="3">
        <v>21</v>
      </c>
      <c r="G30" s="54">
        <v>55</v>
      </c>
      <c r="H30" s="53"/>
      <c r="I30" s="3"/>
      <c r="J30" s="3">
        <v>2</v>
      </c>
      <c r="K30" s="54">
        <v>3</v>
      </c>
      <c r="L30" s="53"/>
      <c r="M30" s="3">
        <v>3</v>
      </c>
      <c r="N30" s="3">
        <v>2</v>
      </c>
      <c r="O30" s="54">
        <v>6</v>
      </c>
      <c r="P30" s="53"/>
      <c r="Q30" s="3">
        <v>1</v>
      </c>
      <c r="R30" s="3"/>
      <c r="S30" s="54"/>
      <c r="T30" s="53"/>
      <c r="U30" s="3"/>
      <c r="V30" s="3">
        <v>2</v>
      </c>
      <c r="W30" s="54">
        <v>6</v>
      </c>
      <c r="X30" s="53"/>
      <c r="Y30" s="3"/>
      <c r="Z30" s="3"/>
      <c r="AA30" s="54"/>
      <c r="AB30" s="53"/>
      <c r="AC30" s="3"/>
      <c r="AD30" s="3"/>
      <c r="AE30" s="54">
        <v>1</v>
      </c>
      <c r="AF30" s="55">
        <f t="shared" si="9"/>
        <v>0</v>
      </c>
      <c r="AG30" s="4">
        <f t="shared" si="9"/>
        <v>16</v>
      </c>
      <c r="AH30" s="4">
        <f t="shared" si="9"/>
        <v>27</v>
      </c>
      <c r="AI30" s="56">
        <f t="shared" si="9"/>
        <v>71</v>
      </c>
      <c r="AJ30" s="57">
        <f t="shared" si="10"/>
        <v>114</v>
      </c>
      <c r="AL30" s="198"/>
      <c r="AM30" s="186"/>
      <c r="AN30" s="94" t="str">
        <f t="shared" si="11"/>
        <v>AĞIR TAŞIT</v>
      </c>
      <c r="AO30" s="104">
        <f>AD8*4</f>
        <v>0</v>
      </c>
      <c r="AP30" s="105">
        <f>AD9*4</f>
        <v>0</v>
      </c>
      <c r="AQ30" s="105">
        <f>AD10*4</f>
        <v>0</v>
      </c>
      <c r="AR30" s="105">
        <f>AD11*4</f>
        <v>0</v>
      </c>
      <c r="AS30" s="105">
        <f>AD12*4</f>
        <v>0</v>
      </c>
      <c r="AT30" s="105">
        <f>AD13*4</f>
        <v>4</v>
      </c>
      <c r="AU30" s="105">
        <f>AD14*4</f>
        <v>0</v>
      </c>
      <c r="AV30" s="106">
        <f>AD15*4</f>
        <v>0</v>
      </c>
      <c r="AW30" s="1"/>
      <c r="AX30" s="198"/>
      <c r="AY30" s="186"/>
      <c r="AZ30" s="94" t="str">
        <f t="shared" si="12"/>
        <v>AĞIR TAŞIT</v>
      </c>
      <c r="BA30" s="104">
        <f>AD18*4</f>
        <v>0</v>
      </c>
      <c r="BB30" s="105">
        <f>AD19*4</f>
        <v>0</v>
      </c>
      <c r="BC30" s="105">
        <f>AD20*4</f>
        <v>0</v>
      </c>
      <c r="BD30" s="106">
        <f>AD21*4</f>
        <v>0</v>
      </c>
      <c r="BE30" s="1"/>
      <c r="BF30" s="198"/>
      <c r="BG30" s="186"/>
      <c r="BH30" s="97" t="str">
        <f t="shared" si="13"/>
        <v>AĞIR TAŞIT</v>
      </c>
      <c r="BI30" s="109">
        <f>AD24*4</f>
        <v>0</v>
      </c>
      <c r="BJ30" s="105">
        <f>AD25*4</f>
        <v>0</v>
      </c>
      <c r="BK30" s="105">
        <f>AD26*4</f>
        <v>0</v>
      </c>
      <c r="BL30" s="105">
        <f>AD27*4</f>
        <v>0</v>
      </c>
      <c r="BM30" s="105">
        <f>AD28*4</f>
        <v>16</v>
      </c>
      <c r="BN30" s="105">
        <f>AD29*4</f>
        <v>0</v>
      </c>
      <c r="BO30" s="105">
        <f>AD30*4</f>
        <v>0</v>
      </c>
      <c r="BP30" s="106">
        <f>AD31*4</f>
        <v>0</v>
      </c>
    </row>
    <row r="31" spans="1:68" ht="18.95" customHeight="1" thickBot="1" x14ac:dyDescent="0.25">
      <c r="A31" s="198"/>
      <c r="B31" s="58">
        <v>0.78125</v>
      </c>
      <c r="C31" s="59">
        <v>0.79166666666666663</v>
      </c>
      <c r="D31" s="60"/>
      <c r="E31" s="61">
        <v>16</v>
      </c>
      <c r="F31" s="61">
        <v>17</v>
      </c>
      <c r="G31" s="62">
        <v>43</v>
      </c>
      <c r="H31" s="60"/>
      <c r="I31" s="61"/>
      <c r="J31" s="61">
        <v>3</v>
      </c>
      <c r="K31" s="62">
        <v>10</v>
      </c>
      <c r="L31" s="60"/>
      <c r="M31" s="61">
        <v>5</v>
      </c>
      <c r="N31" s="61">
        <v>2</v>
      </c>
      <c r="O31" s="62">
        <v>9</v>
      </c>
      <c r="P31" s="60"/>
      <c r="Q31" s="61">
        <v>2</v>
      </c>
      <c r="R31" s="61"/>
      <c r="S31" s="62"/>
      <c r="T31" s="60"/>
      <c r="U31" s="61">
        <v>2</v>
      </c>
      <c r="V31" s="61">
        <v>3</v>
      </c>
      <c r="W31" s="62">
        <v>4</v>
      </c>
      <c r="X31" s="60"/>
      <c r="Y31" s="61"/>
      <c r="Z31" s="61"/>
      <c r="AA31" s="62"/>
      <c r="AB31" s="60"/>
      <c r="AC31" s="61"/>
      <c r="AD31" s="61"/>
      <c r="AE31" s="62"/>
      <c r="AF31" s="63">
        <f t="shared" si="9"/>
        <v>0</v>
      </c>
      <c r="AG31" s="64">
        <f t="shared" si="9"/>
        <v>25</v>
      </c>
      <c r="AH31" s="64">
        <f t="shared" si="9"/>
        <v>25</v>
      </c>
      <c r="AI31" s="65">
        <f t="shared" si="9"/>
        <v>66</v>
      </c>
      <c r="AJ31" s="66">
        <f t="shared" si="10"/>
        <v>116</v>
      </c>
    </row>
    <row r="32" spans="1:68" ht="18.95" customHeight="1" thickBot="1" x14ac:dyDescent="0.25">
      <c r="A32" s="1"/>
      <c r="B32" s="194" t="s">
        <v>1</v>
      </c>
      <c r="C32" s="195"/>
      <c r="D32" s="67">
        <f t="shared" ref="D32:AI32" si="14">SUM(D24:D31)</f>
        <v>1</v>
      </c>
      <c r="E32" s="68">
        <f t="shared" si="14"/>
        <v>108</v>
      </c>
      <c r="F32" s="68">
        <f t="shared" si="14"/>
        <v>175</v>
      </c>
      <c r="G32" s="69">
        <f t="shared" si="14"/>
        <v>361</v>
      </c>
      <c r="H32" s="67">
        <f t="shared" si="14"/>
        <v>0</v>
      </c>
      <c r="I32" s="68">
        <f t="shared" si="14"/>
        <v>16</v>
      </c>
      <c r="J32" s="68">
        <f t="shared" si="14"/>
        <v>35</v>
      </c>
      <c r="K32" s="69">
        <f t="shared" si="14"/>
        <v>71</v>
      </c>
      <c r="L32" s="67">
        <f t="shared" si="14"/>
        <v>0</v>
      </c>
      <c r="M32" s="68">
        <f t="shared" si="14"/>
        <v>28</v>
      </c>
      <c r="N32" s="68">
        <f t="shared" si="14"/>
        <v>11</v>
      </c>
      <c r="O32" s="69">
        <f t="shared" si="14"/>
        <v>56</v>
      </c>
      <c r="P32" s="67">
        <f t="shared" si="14"/>
        <v>0</v>
      </c>
      <c r="Q32" s="68">
        <f t="shared" si="14"/>
        <v>11</v>
      </c>
      <c r="R32" s="68">
        <f t="shared" si="14"/>
        <v>0</v>
      </c>
      <c r="S32" s="69">
        <f t="shared" si="14"/>
        <v>0</v>
      </c>
      <c r="T32" s="67">
        <f t="shared" si="14"/>
        <v>0</v>
      </c>
      <c r="U32" s="68">
        <f t="shared" si="14"/>
        <v>12</v>
      </c>
      <c r="V32" s="68">
        <f t="shared" si="14"/>
        <v>17</v>
      </c>
      <c r="W32" s="69">
        <f t="shared" si="14"/>
        <v>40</v>
      </c>
      <c r="X32" s="67">
        <f t="shared" si="14"/>
        <v>0</v>
      </c>
      <c r="Y32" s="68">
        <f t="shared" si="14"/>
        <v>0</v>
      </c>
      <c r="Z32" s="68">
        <f t="shared" si="14"/>
        <v>0</v>
      </c>
      <c r="AA32" s="69">
        <f t="shared" si="14"/>
        <v>0</v>
      </c>
      <c r="AB32" s="67">
        <f t="shared" si="14"/>
        <v>0</v>
      </c>
      <c r="AC32" s="68">
        <f t="shared" si="14"/>
        <v>1</v>
      </c>
      <c r="AD32" s="68">
        <f t="shared" si="14"/>
        <v>4</v>
      </c>
      <c r="AE32" s="69">
        <f t="shared" si="14"/>
        <v>4</v>
      </c>
      <c r="AF32" s="67">
        <f t="shared" si="14"/>
        <v>1</v>
      </c>
      <c r="AG32" s="68">
        <f t="shared" si="14"/>
        <v>176</v>
      </c>
      <c r="AH32" s="68">
        <f t="shared" si="14"/>
        <v>242</v>
      </c>
      <c r="AI32" s="68">
        <f t="shared" si="14"/>
        <v>532</v>
      </c>
      <c r="AJ32" s="70">
        <f>SUM(AF32:AI32)</f>
        <v>951</v>
      </c>
      <c r="AL32" s="196" t="s">
        <v>38</v>
      </c>
      <c r="AM32" s="184" t="s">
        <v>70</v>
      </c>
      <c r="AN32" s="92" t="str">
        <f t="shared" ref="AN32:AN46" si="15">AN8</f>
        <v>OTOMOBİL</v>
      </c>
      <c r="AO32" s="98">
        <f>G8*4</f>
        <v>200</v>
      </c>
      <c r="AP32" s="99">
        <f>G9*4</f>
        <v>264</v>
      </c>
      <c r="AQ32" s="99">
        <f>G10*4</f>
        <v>276</v>
      </c>
      <c r="AR32" s="99">
        <f>G11*4</f>
        <v>368</v>
      </c>
      <c r="AS32" s="99">
        <f>G12*4</f>
        <v>340</v>
      </c>
      <c r="AT32" s="99">
        <f>G13*4</f>
        <v>336</v>
      </c>
      <c r="AU32" s="99">
        <f>G14*4</f>
        <v>392</v>
      </c>
      <c r="AV32" s="100">
        <f>G15*4</f>
        <v>368</v>
      </c>
      <c r="AW32" s="1"/>
      <c r="AX32" s="196" t="s">
        <v>39</v>
      </c>
      <c r="AY32" s="184" t="s">
        <v>70</v>
      </c>
      <c r="AZ32" s="92" t="str">
        <f t="shared" ref="AZ32:AZ46" si="16">AZ8</f>
        <v>OTOMOBİL</v>
      </c>
      <c r="BA32" s="98">
        <f>G18*4</f>
        <v>0</v>
      </c>
      <c r="BB32" s="99">
        <f>G19*4</f>
        <v>0</v>
      </c>
      <c r="BC32" s="99">
        <f>G20*4</f>
        <v>0</v>
      </c>
      <c r="BD32" s="100">
        <f>G21*4</f>
        <v>0</v>
      </c>
      <c r="BE32" s="1"/>
      <c r="BF32" s="196" t="s">
        <v>40</v>
      </c>
      <c r="BG32" s="184" t="s">
        <v>70</v>
      </c>
      <c r="BH32" s="95" t="str">
        <f t="shared" ref="BH32:BH46" si="17">BH8</f>
        <v>OTOMOBİL</v>
      </c>
      <c r="BI32" s="107">
        <f>G24*4</f>
        <v>144</v>
      </c>
      <c r="BJ32" s="99">
        <f>G25*4</f>
        <v>208</v>
      </c>
      <c r="BK32" s="99">
        <f>G26*4</f>
        <v>136</v>
      </c>
      <c r="BL32" s="99">
        <f>G27*4</f>
        <v>144</v>
      </c>
      <c r="BM32" s="99">
        <f>G28*4</f>
        <v>208</v>
      </c>
      <c r="BN32" s="99">
        <f>G29*4</f>
        <v>212</v>
      </c>
      <c r="BO32" s="99">
        <f>G30*4</f>
        <v>220</v>
      </c>
      <c r="BP32" s="100">
        <f>G31*4</f>
        <v>172</v>
      </c>
    </row>
    <row r="33" spans="4:68" ht="18.95" customHeight="1" x14ac:dyDescent="0.2">
      <c r="AL33" s="197"/>
      <c r="AM33" s="185"/>
      <c r="AN33" s="93" t="str">
        <f t="shared" si="15"/>
        <v>KAMYONET</v>
      </c>
      <c r="AO33" s="101">
        <f>K8*4</f>
        <v>52</v>
      </c>
      <c r="AP33" s="102">
        <f>K9*4</f>
        <v>56</v>
      </c>
      <c r="AQ33" s="102">
        <f>K10*4</f>
        <v>80</v>
      </c>
      <c r="AR33" s="102">
        <f>K11*4</f>
        <v>52</v>
      </c>
      <c r="AS33" s="102">
        <f>K12*4</f>
        <v>48</v>
      </c>
      <c r="AT33" s="102">
        <f>K13*4</f>
        <v>84</v>
      </c>
      <c r="AU33" s="102">
        <f>K14*4</f>
        <v>80</v>
      </c>
      <c r="AV33" s="103">
        <f>K15*4</f>
        <v>72</v>
      </c>
      <c r="AW33" s="1"/>
      <c r="AX33" s="197"/>
      <c r="AY33" s="185"/>
      <c r="AZ33" s="93" t="str">
        <f t="shared" si="16"/>
        <v>KAMYONET</v>
      </c>
      <c r="BA33" s="101">
        <f>K18*4</f>
        <v>0</v>
      </c>
      <c r="BB33" s="102">
        <f>K19*4</f>
        <v>0</v>
      </c>
      <c r="BC33" s="102">
        <f>K20*4</f>
        <v>0</v>
      </c>
      <c r="BD33" s="103">
        <f>K21*4</f>
        <v>0</v>
      </c>
      <c r="BE33" s="1"/>
      <c r="BF33" s="197"/>
      <c r="BG33" s="185"/>
      <c r="BH33" s="96" t="str">
        <f t="shared" si="17"/>
        <v>KAMYONET</v>
      </c>
      <c r="BI33" s="108">
        <f>K24*4</f>
        <v>60</v>
      </c>
      <c r="BJ33" s="102">
        <f>K25*4</f>
        <v>56</v>
      </c>
      <c r="BK33" s="102">
        <f>K26*4</f>
        <v>24</v>
      </c>
      <c r="BL33" s="102">
        <f>K27*4</f>
        <v>36</v>
      </c>
      <c r="BM33" s="102">
        <f>K28*4</f>
        <v>24</v>
      </c>
      <c r="BN33" s="102">
        <f>K29*4</f>
        <v>32</v>
      </c>
      <c r="BO33" s="102">
        <f>K30*4</f>
        <v>12</v>
      </c>
      <c r="BP33" s="103">
        <f>K31*4</f>
        <v>40</v>
      </c>
    </row>
    <row r="34" spans="4:68" ht="18.95" customHeight="1" x14ac:dyDescent="0.2">
      <c r="AL34" s="197"/>
      <c r="AM34" s="185"/>
      <c r="AN34" s="93" t="str">
        <f t="shared" si="15"/>
        <v>TAKSİ</v>
      </c>
      <c r="AO34" s="101">
        <f>O8*4</f>
        <v>28</v>
      </c>
      <c r="AP34" s="102">
        <f>O9*4</f>
        <v>12</v>
      </c>
      <c r="AQ34" s="102">
        <f>O10*4</f>
        <v>24</v>
      </c>
      <c r="AR34" s="102">
        <f>O11*4</f>
        <v>12</v>
      </c>
      <c r="AS34" s="102">
        <f>O12*4</f>
        <v>12</v>
      </c>
      <c r="AT34" s="102">
        <f>O13*4</f>
        <v>16</v>
      </c>
      <c r="AU34" s="102">
        <f>O14*4</f>
        <v>24</v>
      </c>
      <c r="AV34" s="103">
        <f>O15*4</f>
        <v>12</v>
      </c>
      <c r="AW34" s="1"/>
      <c r="AX34" s="197"/>
      <c r="AY34" s="185"/>
      <c r="AZ34" s="93" t="str">
        <f t="shared" si="16"/>
        <v>TAKSİ</v>
      </c>
      <c r="BA34" s="101">
        <f>O18*4</f>
        <v>0</v>
      </c>
      <c r="BB34" s="102">
        <f>O19*4</f>
        <v>0</v>
      </c>
      <c r="BC34" s="102">
        <f>O20*4</f>
        <v>0</v>
      </c>
      <c r="BD34" s="103">
        <f>O21*4</f>
        <v>0</v>
      </c>
      <c r="BE34" s="1"/>
      <c r="BF34" s="197"/>
      <c r="BG34" s="185"/>
      <c r="BH34" s="96" t="str">
        <f t="shared" si="17"/>
        <v>TAKSİ</v>
      </c>
      <c r="BI34" s="108">
        <f>O24*4</f>
        <v>20</v>
      </c>
      <c r="BJ34" s="102">
        <f>O25*4</f>
        <v>32</v>
      </c>
      <c r="BK34" s="102">
        <f>O26*4</f>
        <v>24</v>
      </c>
      <c r="BL34" s="102">
        <f>O27*4</f>
        <v>40</v>
      </c>
      <c r="BM34" s="102">
        <f>O28*4</f>
        <v>28</v>
      </c>
      <c r="BN34" s="102">
        <f>O29*4</f>
        <v>20</v>
      </c>
      <c r="BO34" s="102">
        <f>O30*4</f>
        <v>24</v>
      </c>
      <c r="BP34" s="103">
        <f>O31*4</f>
        <v>36</v>
      </c>
    </row>
    <row r="35" spans="4:68" ht="18.95" customHeight="1" x14ac:dyDescent="0.2">
      <c r="AL35" s="197"/>
      <c r="AM35" s="185"/>
      <c r="AN35" s="93" t="str">
        <f t="shared" si="15"/>
        <v>T.MİNİBÜS</v>
      </c>
      <c r="AO35" s="101">
        <f>S8*4</f>
        <v>0</v>
      </c>
      <c r="AP35" s="102">
        <f>S9*4</f>
        <v>0</v>
      </c>
      <c r="AQ35" s="102">
        <f>S10*4</f>
        <v>0</v>
      </c>
      <c r="AR35" s="102">
        <f>S11*4</f>
        <v>0</v>
      </c>
      <c r="AS35" s="102">
        <f>S12*4</f>
        <v>0</v>
      </c>
      <c r="AT35" s="102">
        <f>S13*4</f>
        <v>0</v>
      </c>
      <c r="AU35" s="102">
        <f>S14*4</f>
        <v>0</v>
      </c>
      <c r="AV35" s="103">
        <f>S15*4</f>
        <v>0</v>
      </c>
      <c r="AW35" s="1"/>
      <c r="AX35" s="197"/>
      <c r="AY35" s="185"/>
      <c r="AZ35" s="93" t="str">
        <f t="shared" si="16"/>
        <v>T.MİNİBÜS</v>
      </c>
      <c r="BA35" s="101">
        <f>S18*4</f>
        <v>0</v>
      </c>
      <c r="BB35" s="102">
        <f>S19*4</f>
        <v>0</v>
      </c>
      <c r="BC35" s="102">
        <f>S20*4</f>
        <v>0</v>
      </c>
      <c r="BD35" s="103">
        <f>S21*4</f>
        <v>0</v>
      </c>
      <c r="BE35" s="1"/>
      <c r="BF35" s="197"/>
      <c r="BG35" s="185"/>
      <c r="BH35" s="96" t="str">
        <f t="shared" si="17"/>
        <v>T.MİNİBÜS</v>
      </c>
      <c r="BI35" s="108">
        <f>S24*4</f>
        <v>0</v>
      </c>
      <c r="BJ35" s="102">
        <f>S25*4</f>
        <v>0</v>
      </c>
      <c r="BK35" s="102">
        <f>S26*4</f>
        <v>0</v>
      </c>
      <c r="BL35" s="102">
        <f>S27*4</f>
        <v>0</v>
      </c>
      <c r="BM35" s="102">
        <f>S28*4</f>
        <v>0</v>
      </c>
      <c r="BN35" s="102">
        <f>S29*4</f>
        <v>0</v>
      </c>
      <c r="BO35" s="102">
        <f>S30*4</f>
        <v>0</v>
      </c>
      <c r="BP35" s="103">
        <f>S31*4</f>
        <v>0</v>
      </c>
    </row>
    <row r="36" spans="4:68" ht="18.95" customHeight="1" x14ac:dyDescent="0.2">
      <c r="AL36" s="197"/>
      <c r="AM36" s="185"/>
      <c r="AN36" s="93" t="str">
        <f t="shared" si="15"/>
        <v>SERVİS MİN.</v>
      </c>
      <c r="AO36" s="101">
        <f>W8*4</f>
        <v>40</v>
      </c>
      <c r="AP36" s="102">
        <f>W9*4</f>
        <v>64</v>
      </c>
      <c r="AQ36" s="102">
        <f>W10*4</f>
        <v>28</v>
      </c>
      <c r="AR36" s="102">
        <f>W11*4</f>
        <v>40</v>
      </c>
      <c r="AS36" s="102">
        <f>W12*4</f>
        <v>32</v>
      </c>
      <c r="AT36" s="102">
        <f>W13*4</f>
        <v>12</v>
      </c>
      <c r="AU36" s="102">
        <f>W14*4</f>
        <v>16</v>
      </c>
      <c r="AV36" s="103">
        <f>W15*4</f>
        <v>24</v>
      </c>
      <c r="AW36" s="1"/>
      <c r="AX36" s="197"/>
      <c r="AY36" s="185"/>
      <c r="AZ36" s="93" t="str">
        <f t="shared" si="16"/>
        <v>SERVİS MİN.</v>
      </c>
      <c r="BA36" s="101">
        <f>W18*4</f>
        <v>0</v>
      </c>
      <c r="BB36" s="102">
        <f>W19*4</f>
        <v>0</v>
      </c>
      <c r="BC36" s="102">
        <f>W20*4</f>
        <v>0</v>
      </c>
      <c r="BD36" s="103">
        <f>W21*4</f>
        <v>0</v>
      </c>
      <c r="BE36" s="1"/>
      <c r="BF36" s="197"/>
      <c r="BG36" s="185"/>
      <c r="BH36" s="96" t="str">
        <f t="shared" si="17"/>
        <v>SERVİS MİN.</v>
      </c>
      <c r="BI36" s="108">
        <f>W24*4</f>
        <v>28</v>
      </c>
      <c r="BJ36" s="102">
        <f>W25*4</f>
        <v>24</v>
      </c>
      <c r="BK36" s="102">
        <f>W26*4</f>
        <v>16</v>
      </c>
      <c r="BL36" s="102">
        <f>W27*4</f>
        <v>16</v>
      </c>
      <c r="BM36" s="102">
        <f>W28*4</f>
        <v>24</v>
      </c>
      <c r="BN36" s="102">
        <f>W29*4</f>
        <v>12</v>
      </c>
      <c r="BO36" s="102">
        <f>W30*4</f>
        <v>24</v>
      </c>
      <c r="BP36" s="103">
        <f>W31*4</f>
        <v>16</v>
      </c>
    </row>
    <row r="37" spans="4:68" ht="18.95" customHeight="1" x14ac:dyDescent="0.2">
      <c r="AL37" s="197"/>
      <c r="AM37" s="185"/>
      <c r="AN37" s="93" t="str">
        <f t="shared" si="15"/>
        <v>İETT+HALK</v>
      </c>
      <c r="AO37" s="101">
        <f>AA8*4</f>
        <v>0</v>
      </c>
      <c r="AP37" s="102">
        <f>AA9*4</f>
        <v>0</v>
      </c>
      <c r="AQ37" s="102">
        <f>AA10*4</f>
        <v>0</v>
      </c>
      <c r="AR37" s="102">
        <f>AA11*4</f>
        <v>0</v>
      </c>
      <c r="AS37" s="102">
        <f>AA12*4</f>
        <v>0</v>
      </c>
      <c r="AT37" s="102">
        <f>AA13*4</f>
        <v>0</v>
      </c>
      <c r="AU37" s="102">
        <f>AA14*4</f>
        <v>0</v>
      </c>
      <c r="AV37" s="103">
        <f>AA15*4</f>
        <v>0</v>
      </c>
      <c r="AW37" s="1"/>
      <c r="AX37" s="197"/>
      <c r="AY37" s="185"/>
      <c r="AZ37" s="93" t="str">
        <f t="shared" si="16"/>
        <v>İETT+HALK</v>
      </c>
      <c r="BA37" s="101">
        <f>AA18*4</f>
        <v>0</v>
      </c>
      <c r="BB37" s="102">
        <f>AA19*4</f>
        <v>0</v>
      </c>
      <c r="BC37" s="102">
        <f>AA20*4</f>
        <v>0</v>
      </c>
      <c r="BD37" s="103">
        <f>AA21*4</f>
        <v>0</v>
      </c>
      <c r="BE37" s="1"/>
      <c r="BF37" s="197"/>
      <c r="BG37" s="185"/>
      <c r="BH37" s="96" t="str">
        <f t="shared" si="17"/>
        <v>İETT+HALK</v>
      </c>
      <c r="BI37" s="108">
        <f>AA24*4</f>
        <v>0</v>
      </c>
      <c r="BJ37" s="102">
        <f>AA25*4</f>
        <v>0</v>
      </c>
      <c r="BK37" s="102">
        <f>AA26*4</f>
        <v>0</v>
      </c>
      <c r="BL37" s="102">
        <f>AA27*4</f>
        <v>0</v>
      </c>
      <c r="BM37" s="102">
        <f>AA28*4</f>
        <v>0</v>
      </c>
      <c r="BN37" s="102">
        <f>AA29*4</f>
        <v>0</v>
      </c>
      <c r="BO37" s="102">
        <f>AA30*4</f>
        <v>0</v>
      </c>
      <c r="BP37" s="103">
        <f>AA31*4</f>
        <v>0</v>
      </c>
    </row>
    <row r="38" spans="4:68" ht="18.95" customHeight="1" thickBot="1" x14ac:dyDescent="0.25">
      <c r="AL38" s="198"/>
      <c r="AM38" s="186"/>
      <c r="AN38" s="94" t="str">
        <f t="shared" si="15"/>
        <v>AĞIR TAŞIT</v>
      </c>
      <c r="AO38" s="104">
        <f>AE8*4</f>
        <v>4</v>
      </c>
      <c r="AP38" s="105">
        <f>AE9*4</f>
        <v>4</v>
      </c>
      <c r="AQ38" s="105">
        <f>AE10*4</f>
        <v>0</v>
      </c>
      <c r="AR38" s="105">
        <f>AE11*4</f>
        <v>0</v>
      </c>
      <c r="AS38" s="105">
        <f>AE12*4</f>
        <v>4</v>
      </c>
      <c r="AT38" s="105">
        <f>AE13*4</f>
        <v>0</v>
      </c>
      <c r="AU38" s="105">
        <f>AE14*4</f>
        <v>4</v>
      </c>
      <c r="AV38" s="106">
        <f>AE15*4</f>
        <v>12</v>
      </c>
      <c r="AW38" s="1"/>
      <c r="AX38" s="198"/>
      <c r="AY38" s="186"/>
      <c r="AZ38" s="94" t="str">
        <f t="shared" si="16"/>
        <v>AĞIR TAŞIT</v>
      </c>
      <c r="BA38" s="104">
        <f>AE18*4</f>
        <v>0</v>
      </c>
      <c r="BB38" s="105">
        <f>AE19*4</f>
        <v>0</v>
      </c>
      <c r="BC38" s="105">
        <f>AE20*4</f>
        <v>0</v>
      </c>
      <c r="BD38" s="106">
        <f>AE21*4</f>
        <v>0</v>
      </c>
      <c r="BE38" s="1"/>
      <c r="BF38" s="198"/>
      <c r="BG38" s="186"/>
      <c r="BH38" s="97" t="str">
        <f t="shared" si="17"/>
        <v>AĞIR TAŞIT</v>
      </c>
      <c r="BI38" s="109">
        <f>AE24*4</f>
        <v>4</v>
      </c>
      <c r="BJ38" s="105">
        <f>AE25*4</f>
        <v>4</v>
      </c>
      <c r="BK38" s="105">
        <f>AE26*4</f>
        <v>4</v>
      </c>
      <c r="BL38" s="105">
        <f>AE27*4</f>
        <v>0</v>
      </c>
      <c r="BM38" s="105">
        <f>AE28*4</f>
        <v>0</v>
      </c>
      <c r="BN38" s="105">
        <f>AE29*4</f>
        <v>0</v>
      </c>
      <c r="BO38" s="105">
        <f>AE30*4</f>
        <v>4</v>
      </c>
      <c r="BP38" s="106">
        <f>AE31*4</f>
        <v>0</v>
      </c>
    </row>
    <row r="39" spans="4:68" ht="18.95" customHeight="1" thickBot="1" x14ac:dyDescent="0.25"/>
    <row r="40" spans="4:68" ht="18.95" customHeight="1" x14ac:dyDescent="0.2">
      <c r="D40"/>
      <c r="E40"/>
      <c r="F40"/>
      <c r="G40"/>
      <c r="H40"/>
      <c r="I40"/>
      <c r="J40"/>
      <c r="K40"/>
      <c r="L40"/>
      <c r="M40"/>
      <c r="AL40" s="196" t="s">
        <v>38</v>
      </c>
      <c r="AM40" s="184" t="s">
        <v>106</v>
      </c>
      <c r="AN40" s="92" t="str">
        <f t="shared" si="15"/>
        <v>OTOMOBİL</v>
      </c>
      <c r="AO40" s="107">
        <f>AO8+AO16+AO24+AO32</f>
        <v>328</v>
      </c>
      <c r="AP40" s="99">
        <f>AP8+AP16+AP24+AP32</f>
        <v>420</v>
      </c>
      <c r="AQ40" s="99">
        <f t="shared" ref="AQ40:AV40" si="18">AQ8+AQ16+AQ24+AQ32</f>
        <v>472</v>
      </c>
      <c r="AR40" s="99">
        <f t="shared" si="18"/>
        <v>596</v>
      </c>
      <c r="AS40" s="99">
        <f t="shared" si="18"/>
        <v>524</v>
      </c>
      <c r="AT40" s="99">
        <f t="shared" si="18"/>
        <v>564</v>
      </c>
      <c r="AU40" s="99">
        <f t="shared" si="18"/>
        <v>576</v>
      </c>
      <c r="AV40" s="100">
        <f t="shared" si="18"/>
        <v>564</v>
      </c>
      <c r="AW40" s="1"/>
      <c r="AX40" s="196" t="s">
        <v>39</v>
      </c>
      <c r="AY40" s="184" t="s">
        <v>106</v>
      </c>
      <c r="AZ40" s="92" t="str">
        <f t="shared" si="16"/>
        <v>OTOMOBİL</v>
      </c>
      <c r="BA40" s="98">
        <f>BA8+BA16+BA24+BA32</f>
        <v>0</v>
      </c>
      <c r="BB40" s="99">
        <f>BB8+BB16+BB24+BB32</f>
        <v>0</v>
      </c>
      <c r="BC40" s="99">
        <f>BC8+BC16+BC24+BC32</f>
        <v>0</v>
      </c>
      <c r="BD40" s="100">
        <f>BD8+BD16+BD24+BD32</f>
        <v>0</v>
      </c>
      <c r="BE40" s="1"/>
      <c r="BF40" s="196" t="s">
        <v>40</v>
      </c>
      <c r="BG40" s="184" t="s">
        <v>106</v>
      </c>
      <c r="BH40" s="95" t="str">
        <f t="shared" si="17"/>
        <v>OTOMOBİL</v>
      </c>
      <c r="BI40" s="107">
        <f>BI8+BI16+BI24+BI32</f>
        <v>300</v>
      </c>
      <c r="BJ40" s="99">
        <f>BJ8+BJ16+BJ24+BJ32</f>
        <v>356</v>
      </c>
      <c r="BK40" s="99">
        <f t="shared" ref="BK40:BP40" si="19">BK8+BK16+BK24+BK32</f>
        <v>308</v>
      </c>
      <c r="BL40" s="99">
        <f t="shared" si="19"/>
        <v>280</v>
      </c>
      <c r="BM40" s="99">
        <f t="shared" si="19"/>
        <v>356</v>
      </c>
      <c r="BN40" s="99">
        <f t="shared" si="19"/>
        <v>324</v>
      </c>
      <c r="BO40" s="99">
        <f t="shared" si="19"/>
        <v>352</v>
      </c>
      <c r="BP40" s="100">
        <f t="shared" si="19"/>
        <v>304</v>
      </c>
    </row>
    <row r="41" spans="4:68" ht="18.95" customHeight="1" x14ac:dyDescent="0.2">
      <c r="D41"/>
      <c r="E41"/>
      <c r="F41"/>
      <c r="G41"/>
      <c r="H41"/>
      <c r="I41"/>
      <c r="J41"/>
      <c r="K41"/>
      <c r="L41"/>
      <c r="M41"/>
      <c r="AL41" s="197"/>
      <c r="AM41" s="185"/>
      <c r="AN41" s="93" t="str">
        <f t="shared" si="15"/>
        <v>KAMYONET</v>
      </c>
      <c r="AO41" s="108">
        <f t="shared" ref="AO41:AV46" si="20">AO9+AO17+AO25+AO33</f>
        <v>72</v>
      </c>
      <c r="AP41" s="102">
        <f t="shared" si="20"/>
        <v>72</v>
      </c>
      <c r="AQ41" s="102">
        <f t="shared" si="20"/>
        <v>108</v>
      </c>
      <c r="AR41" s="102">
        <f t="shared" si="20"/>
        <v>100</v>
      </c>
      <c r="AS41" s="102">
        <f t="shared" si="20"/>
        <v>92</v>
      </c>
      <c r="AT41" s="102">
        <f t="shared" si="20"/>
        <v>100</v>
      </c>
      <c r="AU41" s="102">
        <f t="shared" si="20"/>
        <v>136</v>
      </c>
      <c r="AV41" s="103">
        <f t="shared" si="20"/>
        <v>108</v>
      </c>
      <c r="AW41" s="1"/>
      <c r="AX41" s="197"/>
      <c r="AY41" s="185"/>
      <c r="AZ41" s="93" t="str">
        <f t="shared" si="16"/>
        <v>KAMYONET</v>
      </c>
      <c r="BA41" s="101">
        <f t="shared" ref="BA41:BD46" si="21">BA9+BA17+BA25+BA33</f>
        <v>0</v>
      </c>
      <c r="BB41" s="102">
        <f t="shared" si="21"/>
        <v>0</v>
      </c>
      <c r="BC41" s="102">
        <f t="shared" si="21"/>
        <v>0</v>
      </c>
      <c r="BD41" s="103">
        <f t="shared" si="21"/>
        <v>0</v>
      </c>
      <c r="BE41" s="1"/>
      <c r="BF41" s="197"/>
      <c r="BG41" s="185"/>
      <c r="BH41" s="96" t="str">
        <f t="shared" si="17"/>
        <v>KAMYONET</v>
      </c>
      <c r="BI41" s="108">
        <f t="shared" ref="BI41:BP46" si="22">BI9+BI17+BI25+BI33</f>
        <v>108</v>
      </c>
      <c r="BJ41" s="102">
        <f t="shared" si="22"/>
        <v>96</v>
      </c>
      <c r="BK41" s="102">
        <f t="shared" si="22"/>
        <v>60</v>
      </c>
      <c r="BL41" s="102">
        <f t="shared" si="22"/>
        <v>52</v>
      </c>
      <c r="BM41" s="102">
        <f t="shared" si="22"/>
        <v>60</v>
      </c>
      <c r="BN41" s="102">
        <f t="shared" si="22"/>
        <v>40</v>
      </c>
      <c r="BO41" s="102">
        <f t="shared" si="22"/>
        <v>20</v>
      </c>
      <c r="BP41" s="103">
        <f t="shared" si="22"/>
        <v>52</v>
      </c>
    </row>
    <row r="42" spans="4:68" ht="18.95" customHeight="1" x14ac:dyDescent="0.2">
      <c r="D42"/>
      <c r="E42"/>
      <c r="F42"/>
      <c r="G42"/>
      <c r="H42"/>
      <c r="I42"/>
      <c r="J42"/>
      <c r="K42"/>
      <c r="L42"/>
      <c r="M42"/>
      <c r="AL42" s="197"/>
      <c r="AM42" s="185"/>
      <c r="AN42" s="93" t="str">
        <f t="shared" si="15"/>
        <v>TAKSİ</v>
      </c>
      <c r="AO42" s="108">
        <f t="shared" si="20"/>
        <v>32</v>
      </c>
      <c r="AP42" s="102">
        <f t="shared" si="20"/>
        <v>20</v>
      </c>
      <c r="AQ42" s="102">
        <f t="shared" si="20"/>
        <v>44</v>
      </c>
      <c r="AR42" s="102">
        <f t="shared" si="20"/>
        <v>12</v>
      </c>
      <c r="AS42" s="102">
        <f t="shared" si="20"/>
        <v>12</v>
      </c>
      <c r="AT42" s="102">
        <f t="shared" si="20"/>
        <v>28</v>
      </c>
      <c r="AU42" s="102">
        <f t="shared" si="20"/>
        <v>40</v>
      </c>
      <c r="AV42" s="103">
        <f t="shared" si="20"/>
        <v>44</v>
      </c>
      <c r="AW42" s="1"/>
      <c r="AX42" s="197"/>
      <c r="AY42" s="185"/>
      <c r="AZ42" s="93" t="str">
        <f t="shared" si="16"/>
        <v>TAKSİ</v>
      </c>
      <c r="BA42" s="101">
        <f t="shared" si="21"/>
        <v>0</v>
      </c>
      <c r="BB42" s="102">
        <f t="shared" si="21"/>
        <v>0</v>
      </c>
      <c r="BC42" s="102">
        <f t="shared" si="21"/>
        <v>0</v>
      </c>
      <c r="BD42" s="103">
        <f t="shared" si="21"/>
        <v>0</v>
      </c>
      <c r="BE42" s="1"/>
      <c r="BF42" s="197"/>
      <c r="BG42" s="185"/>
      <c r="BH42" s="96" t="str">
        <f t="shared" si="17"/>
        <v>TAKSİ</v>
      </c>
      <c r="BI42" s="108">
        <f t="shared" si="22"/>
        <v>40</v>
      </c>
      <c r="BJ42" s="102">
        <f t="shared" si="22"/>
        <v>48</v>
      </c>
      <c r="BK42" s="102">
        <f t="shared" si="22"/>
        <v>44</v>
      </c>
      <c r="BL42" s="102">
        <f t="shared" si="22"/>
        <v>48</v>
      </c>
      <c r="BM42" s="102">
        <f t="shared" si="22"/>
        <v>48</v>
      </c>
      <c r="BN42" s="102">
        <f t="shared" si="22"/>
        <v>44</v>
      </c>
      <c r="BO42" s="102">
        <f t="shared" si="22"/>
        <v>44</v>
      </c>
      <c r="BP42" s="103">
        <f t="shared" si="22"/>
        <v>64</v>
      </c>
    </row>
    <row r="43" spans="4:68" ht="18.95" customHeight="1" x14ac:dyDescent="0.2">
      <c r="D43"/>
      <c r="E43"/>
      <c r="F43"/>
      <c r="G43"/>
      <c r="H43"/>
      <c r="I43"/>
      <c r="J43"/>
      <c r="K43"/>
      <c r="L43"/>
      <c r="M43"/>
      <c r="AL43" s="197"/>
      <c r="AM43" s="185"/>
      <c r="AN43" s="93" t="str">
        <f t="shared" si="15"/>
        <v>T.MİNİBÜS</v>
      </c>
      <c r="AO43" s="108">
        <f t="shared" si="20"/>
        <v>4</v>
      </c>
      <c r="AP43" s="102">
        <f t="shared" si="20"/>
        <v>8</v>
      </c>
      <c r="AQ43" s="102">
        <f t="shared" si="20"/>
        <v>4</v>
      </c>
      <c r="AR43" s="102">
        <f t="shared" si="20"/>
        <v>12</v>
      </c>
      <c r="AS43" s="102">
        <f t="shared" si="20"/>
        <v>0</v>
      </c>
      <c r="AT43" s="102">
        <f t="shared" si="20"/>
        <v>0</v>
      </c>
      <c r="AU43" s="102">
        <f t="shared" si="20"/>
        <v>8</v>
      </c>
      <c r="AV43" s="103">
        <f t="shared" si="20"/>
        <v>4</v>
      </c>
      <c r="AW43" s="1"/>
      <c r="AX43" s="197"/>
      <c r="AY43" s="185"/>
      <c r="AZ43" s="93" t="str">
        <f t="shared" si="16"/>
        <v>T.MİNİBÜS</v>
      </c>
      <c r="BA43" s="101">
        <f t="shared" si="21"/>
        <v>0</v>
      </c>
      <c r="BB43" s="102">
        <f t="shared" si="21"/>
        <v>0</v>
      </c>
      <c r="BC43" s="102">
        <f t="shared" si="21"/>
        <v>0</v>
      </c>
      <c r="BD43" s="103">
        <f t="shared" si="21"/>
        <v>0</v>
      </c>
      <c r="BE43" s="1"/>
      <c r="BF43" s="197"/>
      <c r="BG43" s="185"/>
      <c r="BH43" s="96" t="str">
        <f t="shared" si="17"/>
        <v>T.MİNİBÜS</v>
      </c>
      <c r="BI43" s="108">
        <f t="shared" si="22"/>
        <v>4</v>
      </c>
      <c r="BJ43" s="102">
        <f t="shared" si="22"/>
        <v>8</v>
      </c>
      <c r="BK43" s="102">
        <f t="shared" si="22"/>
        <v>4</v>
      </c>
      <c r="BL43" s="102">
        <f t="shared" si="22"/>
        <v>8</v>
      </c>
      <c r="BM43" s="102">
        <f t="shared" si="22"/>
        <v>0</v>
      </c>
      <c r="BN43" s="102">
        <f t="shared" si="22"/>
        <v>8</v>
      </c>
      <c r="BO43" s="102">
        <f t="shared" si="22"/>
        <v>4</v>
      </c>
      <c r="BP43" s="103">
        <f t="shared" si="22"/>
        <v>8</v>
      </c>
    </row>
    <row r="44" spans="4:68" ht="18.95" customHeight="1" x14ac:dyDescent="0.2">
      <c r="D44"/>
      <c r="E44"/>
      <c r="F44"/>
      <c r="G44"/>
      <c r="H44"/>
      <c r="I44"/>
      <c r="J44"/>
      <c r="K44"/>
      <c r="L44"/>
      <c r="M44"/>
      <c r="AL44" s="197"/>
      <c r="AM44" s="185"/>
      <c r="AN44" s="93" t="str">
        <f t="shared" si="15"/>
        <v>SERVİS MİN.</v>
      </c>
      <c r="AO44" s="108">
        <f t="shared" si="20"/>
        <v>84</v>
      </c>
      <c r="AP44" s="102">
        <f t="shared" si="20"/>
        <v>124</v>
      </c>
      <c r="AQ44" s="102">
        <f t="shared" si="20"/>
        <v>64</v>
      </c>
      <c r="AR44" s="102">
        <f t="shared" si="20"/>
        <v>88</v>
      </c>
      <c r="AS44" s="102">
        <f t="shared" si="20"/>
        <v>72</v>
      </c>
      <c r="AT44" s="102">
        <f t="shared" si="20"/>
        <v>32</v>
      </c>
      <c r="AU44" s="102">
        <f t="shared" si="20"/>
        <v>28</v>
      </c>
      <c r="AV44" s="103">
        <f t="shared" si="20"/>
        <v>28</v>
      </c>
      <c r="AW44" s="1"/>
      <c r="AX44" s="197"/>
      <c r="AY44" s="185"/>
      <c r="AZ44" s="93" t="str">
        <f t="shared" si="16"/>
        <v>SERVİS MİN.</v>
      </c>
      <c r="BA44" s="101">
        <f t="shared" si="21"/>
        <v>0</v>
      </c>
      <c r="BB44" s="102">
        <f t="shared" si="21"/>
        <v>0</v>
      </c>
      <c r="BC44" s="102">
        <f t="shared" si="21"/>
        <v>0</v>
      </c>
      <c r="BD44" s="103">
        <f t="shared" si="21"/>
        <v>0</v>
      </c>
      <c r="BE44" s="1"/>
      <c r="BF44" s="197"/>
      <c r="BG44" s="185"/>
      <c r="BH44" s="96" t="str">
        <f t="shared" si="17"/>
        <v>SERVİS MİN.</v>
      </c>
      <c r="BI44" s="108">
        <f t="shared" si="22"/>
        <v>36</v>
      </c>
      <c r="BJ44" s="102">
        <f t="shared" si="22"/>
        <v>52</v>
      </c>
      <c r="BK44" s="102">
        <f t="shared" si="22"/>
        <v>24</v>
      </c>
      <c r="BL44" s="102">
        <f t="shared" si="22"/>
        <v>28</v>
      </c>
      <c r="BM44" s="102">
        <f t="shared" si="22"/>
        <v>40</v>
      </c>
      <c r="BN44" s="102">
        <f t="shared" si="22"/>
        <v>28</v>
      </c>
      <c r="BO44" s="102">
        <f t="shared" si="22"/>
        <v>32</v>
      </c>
      <c r="BP44" s="103">
        <f t="shared" si="22"/>
        <v>36</v>
      </c>
    </row>
    <row r="45" spans="4:68" ht="18.95" customHeight="1" x14ac:dyDescent="0.2">
      <c r="D45"/>
      <c r="E45"/>
      <c r="F45"/>
      <c r="G45"/>
      <c r="H45"/>
      <c r="I45"/>
      <c r="J45"/>
      <c r="K45"/>
      <c r="L45"/>
      <c r="M45"/>
      <c r="AL45" s="197"/>
      <c r="AM45" s="185"/>
      <c r="AN45" s="93" t="str">
        <f t="shared" si="15"/>
        <v>İETT+HALK</v>
      </c>
      <c r="AO45" s="108">
        <f t="shared" si="20"/>
        <v>0</v>
      </c>
      <c r="AP45" s="102">
        <f t="shared" si="20"/>
        <v>0</v>
      </c>
      <c r="AQ45" s="102">
        <f t="shared" si="20"/>
        <v>0</v>
      </c>
      <c r="AR45" s="102">
        <f t="shared" si="20"/>
        <v>0</v>
      </c>
      <c r="AS45" s="102">
        <f t="shared" si="20"/>
        <v>0</v>
      </c>
      <c r="AT45" s="102">
        <f t="shared" si="20"/>
        <v>0</v>
      </c>
      <c r="AU45" s="102">
        <f t="shared" si="20"/>
        <v>0</v>
      </c>
      <c r="AV45" s="103">
        <f t="shared" si="20"/>
        <v>0</v>
      </c>
      <c r="AW45" s="1"/>
      <c r="AX45" s="197"/>
      <c r="AY45" s="185"/>
      <c r="AZ45" s="93" t="str">
        <f t="shared" si="16"/>
        <v>İETT+HALK</v>
      </c>
      <c r="BA45" s="101">
        <f t="shared" si="21"/>
        <v>0</v>
      </c>
      <c r="BB45" s="102">
        <f t="shared" si="21"/>
        <v>0</v>
      </c>
      <c r="BC45" s="102">
        <f t="shared" si="21"/>
        <v>0</v>
      </c>
      <c r="BD45" s="103">
        <f t="shared" si="21"/>
        <v>0</v>
      </c>
      <c r="BE45" s="1"/>
      <c r="BF45" s="197"/>
      <c r="BG45" s="185"/>
      <c r="BH45" s="96" t="str">
        <f t="shared" si="17"/>
        <v>İETT+HALK</v>
      </c>
      <c r="BI45" s="108">
        <f t="shared" si="22"/>
        <v>0</v>
      </c>
      <c r="BJ45" s="102">
        <f t="shared" si="22"/>
        <v>0</v>
      </c>
      <c r="BK45" s="102">
        <f t="shared" si="22"/>
        <v>0</v>
      </c>
      <c r="BL45" s="102">
        <f t="shared" si="22"/>
        <v>0</v>
      </c>
      <c r="BM45" s="102">
        <f t="shared" si="22"/>
        <v>0</v>
      </c>
      <c r="BN45" s="102">
        <f t="shared" si="22"/>
        <v>0</v>
      </c>
      <c r="BO45" s="102">
        <f t="shared" si="22"/>
        <v>0</v>
      </c>
      <c r="BP45" s="103">
        <f t="shared" si="22"/>
        <v>0</v>
      </c>
    </row>
    <row r="46" spans="4:68" ht="18.95" customHeight="1" thickBot="1" x14ac:dyDescent="0.25">
      <c r="D46"/>
      <c r="E46"/>
      <c r="F46"/>
      <c r="G46"/>
      <c r="H46"/>
      <c r="I46"/>
      <c r="J46"/>
      <c r="K46"/>
      <c r="L46"/>
      <c r="M46"/>
      <c r="AL46" s="198"/>
      <c r="AM46" s="186"/>
      <c r="AN46" s="94" t="str">
        <f t="shared" si="15"/>
        <v>AĞIR TAŞIT</v>
      </c>
      <c r="AO46" s="109">
        <f t="shared" si="20"/>
        <v>4</v>
      </c>
      <c r="AP46" s="105">
        <f t="shared" si="20"/>
        <v>4</v>
      </c>
      <c r="AQ46" s="105">
        <f t="shared" si="20"/>
        <v>4</v>
      </c>
      <c r="AR46" s="105">
        <f t="shared" si="20"/>
        <v>0</v>
      </c>
      <c r="AS46" s="105">
        <f t="shared" si="20"/>
        <v>4</v>
      </c>
      <c r="AT46" s="105">
        <f t="shared" si="20"/>
        <v>4</v>
      </c>
      <c r="AU46" s="105">
        <f t="shared" si="20"/>
        <v>4</v>
      </c>
      <c r="AV46" s="106">
        <f t="shared" si="20"/>
        <v>12</v>
      </c>
      <c r="AW46" s="1"/>
      <c r="AX46" s="198"/>
      <c r="AY46" s="186"/>
      <c r="AZ46" s="94" t="str">
        <f t="shared" si="16"/>
        <v>AĞIR TAŞIT</v>
      </c>
      <c r="BA46" s="104">
        <f t="shared" si="21"/>
        <v>0</v>
      </c>
      <c r="BB46" s="105">
        <f t="shared" si="21"/>
        <v>0</v>
      </c>
      <c r="BC46" s="105">
        <f t="shared" si="21"/>
        <v>0</v>
      </c>
      <c r="BD46" s="106">
        <f t="shared" si="21"/>
        <v>0</v>
      </c>
      <c r="BE46" s="1"/>
      <c r="BF46" s="198"/>
      <c r="BG46" s="186"/>
      <c r="BH46" s="97" t="str">
        <f t="shared" si="17"/>
        <v>AĞIR TAŞIT</v>
      </c>
      <c r="BI46" s="109">
        <f t="shared" si="22"/>
        <v>4</v>
      </c>
      <c r="BJ46" s="105">
        <f t="shared" si="22"/>
        <v>4</v>
      </c>
      <c r="BK46" s="105">
        <f t="shared" si="22"/>
        <v>4</v>
      </c>
      <c r="BL46" s="105">
        <f t="shared" si="22"/>
        <v>4</v>
      </c>
      <c r="BM46" s="105">
        <f t="shared" si="22"/>
        <v>16</v>
      </c>
      <c r="BN46" s="105">
        <f t="shared" si="22"/>
        <v>0</v>
      </c>
      <c r="BO46" s="105">
        <f t="shared" si="22"/>
        <v>4</v>
      </c>
      <c r="BP46" s="106">
        <f t="shared" si="22"/>
        <v>0</v>
      </c>
    </row>
    <row r="47" spans="4:68" x14ac:dyDescent="0.2">
      <c r="D47"/>
      <c r="E47"/>
      <c r="F47"/>
      <c r="G47"/>
      <c r="H47"/>
      <c r="I47"/>
      <c r="J47"/>
      <c r="K47"/>
      <c r="L47"/>
      <c r="M47"/>
    </row>
    <row r="48" spans="4:68" x14ac:dyDescent="0.2">
      <c r="D48"/>
      <c r="E48"/>
      <c r="F48"/>
      <c r="G48"/>
      <c r="H48"/>
      <c r="I48"/>
      <c r="J48"/>
      <c r="K48"/>
      <c r="L48"/>
      <c r="M48"/>
    </row>
    <row r="49" spans="4:13" x14ac:dyDescent="0.2">
      <c r="D49"/>
      <c r="E49"/>
      <c r="F49"/>
      <c r="G49"/>
      <c r="H49"/>
      <c r="I49"/>
      <c r="J49"/>
      <c r="K49"/>
      <c r="L49"/>
      <c r="M49"/>
    </row>
    <row r="50" spans="4:13" x14ac:dyDescent="0.2">
      <c r="D50"/>
      <c r="E50"/>
      <c r="F50"/>
      <c r="G50"/>
      <c r="H50"/>
      <c r="I50"/>
      <c r="J50"/>
      <c r="K50"/>
      <c r="L50"/>
      <c r="M50"/>
    </row>
    <row r="51" spans="4:13" x14ac:dyDescent="0.2">
      <c r="D51"/>
      <c r="E51"/>
      <c r="F51"/>
      <c r="G51"/>
      <c r="H51"/>
      <c r="I51"/>
      <c r="J51"/>
      <c r="K51"/>
      <c r="L51"/>
      <c r="M51"/>
    </row>
    <row r="52" spans="4:13" x14ac:dyDescent="0.2">
      <c r="D52"/>
      <c r="E52"/>
      <c r="F52"/>
      <c r="G52"/>
      <c r="H52"/>
      <c r="I52"/>
      <c r="J52"/>
      <c r="K52"/>
      <c r="L52"/>
      <c r="M52"/>
    </row>
    <row r="53" spans="4:13" x14ac:dyDescent="0.2">
      <c r="D53"/>
      <c r="E53"/>
      <c r="F53"/>
      <c r="G53"/>
      <c r="H53"/>
      <c r="I53"/>
      <c r="J53"/>
      <c r="K53"/>
      <c r="L53"/>
      <c r="M53"/>
    </row>
    <row r="54" spans="4:13" x14ac:dyDescent="0.2">
      <c r="D54"/>
      <c r="E54"/>
      <c r="F54"/>
      <c r="G54"/>
      <c r="H54"/>
      <c r="I54"/>
      <c r="J54"/>
      <c r="K54"/>
      <c r="L54"/>
      <c r="M54"/>
    </row>
    <row r="55" spans="4:13" x14ac:dyDescent="0.2">
      <c r="D55"/>
      <c r="E55"/>
      <c r="F55"/>
      <c r="G55"/>
      <c r="H55"/>
      <c r="I55"/>
      <c r="J55"/>
      <c r="K55"/>
      <c r="L55"/>
      <c r="M55"/>
    </row>
  </sheetData>
  <protectedRanges>
    <protectedRange sqref="D18:AE21" name="Aralık2"/>
    <protectedRange sqref="D8:AE15" name="Aralık1"/>
    <protectedRange sqref="D24:AE31" name="Aralık1_3"/>
  </protectedRanges>
  <mergeCells count="69">
    <mergeCell ref="BG32:BG38"/>
    <mergeCell ref="AL40:AL46"/>
    <mergeCell ref="AM40:AM46"/>
    <mergeCell ref="AX40:AX46"/>
    <mergeCell ref="AY40:AY46"/>
    <mergeCell ref="BF40:BF46"/>
    <mergeCell ref="BG40:BG46"/>
    <mergeCell ref="AY32:AY38"/>
    <mergeCell ref="BF32:BF38"/>
    <mergeCell ref="BG16:BG22"/>
    <mergeCell ref="A18:A21"/>
    <mergeCell ref="B22:C22"/>
    <mergeCell ref="A24:A31"/>
    <mergeCell ref="AL24:AL30"/>
    <mergeCell ref="AM24:AM30"/>
    <mergeCell ref="AX24:AX30"/>
    <mergeCell ref="BG24:BG30"/>
    <mergeCell ref="AY16:AY22"/>
    <mergeCell ref="BF16:BF22"/>
    <mergeCell ref="AL16:AL22"/>
    <mergeCell ref="AM16:AM22"/>
    <mergeCell ref="AX16:AX22"/>
    <mergeCell ref="B16:C16"/>
    <mergeCell ref="B32:C32"/>
    <mergeCell ref="AL32:AL38"/>
    <mergeCell ref="AM32:AM38"/>
    <mergeCell ref="AY24:AY30"/>
    <mergeCell ref="BF24:BF30"/>
    <mergeCell ref="AX32:AX38"/>
    <mergeCell ref="BH6:BH7"/>
    <mergeCell ref="A8:A15"/>
    <mergeCell ref="AL8:AL14"/>
    <mergeCell ref="AM8:AM14"/>
    <mergeCell ref="AX8:AX14"/>
    <mergeCell ref="AY8:AY14"/>
    <mergeCell ref="AN6:AN7"/>
    <mergeCell ref="AZ6:AZ7"/>
    <mergeCell ref="BF8:BF14"/>
    <mergeCell ref="BG8:BG14"/>
    <mergeCell ref="T6:W6"/>
    <mergeCell ref="X6:AA6"/>
    <mergeCell ref="AB6:AE6"/>
    <mergeCell ref="AF6:AI6"/>
    <mergeCell ref="B6:C7"/>
    <mergeCell ref="D6:G6"/>
    <mergeCell ref="H6:K6"/>
    <mergeCell ref="L6:O6"/>
    <mergeCell ref="P6:S6"/>
    <mergeCell ref="B2:C2"/>
    <mergeCell ref="D2:H2"/>
    <mergeCell ref="B4:C4"/>
    <mergeCell ref="D4:H4"/>
    <mergeCell ref="AA4:AD4"/>
    <mergeCell ref="AE4:AJ4"/>
    <mergeCell ref="BN3:BP3"/>
    <mergeCell ref="BN4:BP4"/>
    <mergeCell ref="AO4:AR4"/>
    <mergeCell ref="BK4:BM4"/>
    <mergeCell ref="AA3:AD3"/>
    <mergeCell ref="AE3:AJ3"/>
    <mergeCell ref="AO3:AR3"/>
    <mergeCell ref="BK3:BM3"/>
    <mergeCell ref="BN2:BP2"/>
    <mergeCell ref="B3:C3"/>
    <mergeCell ref="D3:H3"/>
    <mergeCell ref="AA2:AD2"/>
    <mergeCell ref="AE2:AJ2"/>
    <mergeCell ref="AO2:AR2"/>
    <mergeCell ref="BK2:BM2"/>
  </mergeCells>
  <phoneticPr fontId="15" type="noConversion"/>
  <printOptions horizontalCentered="1" verticalCentered="1"/>
  <pageMargins left="0.9055118110236221" right="0" top="0.39370078740157483" bottom="0.31496062992125984" header="0.15748031496062992" footer="0.19685039370078741"/>
  <pageSetup paperSize="9" scale="90" orientation="landscape" r:id="rId1"/>
  <headerFooter alignWithMargins="0">
    <oddHeader>&amp;C&amp;G&amp;9AKILLI ULAŞIM SİSTEMLERİ</oddHeader>
  </headerFooter>
  <colBreaks count="1" manualBreakCount="1">
    <brk id="36" max="1048575" man="1"/>
  </col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6"/>
  <sheetViews>
    <sheetView topLeftCell="A7" zoomScale="70" zoomScaleNormal="70" workbookViewId="0">
      <selection activeCell="I39" sqref="A28:I39"/>
    </sheetView>
  </sheetViews>
  <sheetFormatPr defaultRowHeight="15" x14ac:dyDescent="0.2"/>
  <cols>
    <col min="1" max="1" width="10.5703125" style="8" bestFit="1" customWidth="1"/>
    <col min="2" max="9" width="7.28515625" style="7" customWidth="1"/>
    <col min="10" max="10" width="3.140625" style="7" customWidth="1"/>
    <col min="11" max="14" width="8.7109375" customWidth="1"/>
    <col min="15" max="15" width="1.28515625" customWidth="1"/>
    <col min="16" max="16" width="10.85546875" bestFit="1" customWidth="1"/>
    <col min="17" max="30" width="6.7109375" customWidth="1"/>
  </cols>
  <sheetData>
    <row r="1" spans="1:30" ht="15.75" thickBot="1" x14ac:dyDescent="0.25"/>
    <row r="2" spans="1:30" ht="16.5" thickBot="1" x14ac:dyDescent="0.3">
      <c r="A2" s="222" t="s">
        <v>32</v>
      </c>
      <c r="B2" s="223"/>
      <c r="C2" s="223"/>
      <c r="D2" s="223"/>
      <c r="E2" s="223"/>
      <c r="F2" s="223"/>
      <c r="G2" s="223"/>
      <c r="H2" s="223"/>
      <c r="I2" s="224"/>
      <c r="K2" s="246" t="s">
        <v>58</v>
      </c>
      <c r="L2" s="247"/>
      <c r="M2" s="247"/>
      <c r="N2" s="248"/>
      <c r="P2" s="222" t="s">
        <v>54</v>
      </c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4"/>
    </row>
    <row r="3" spans="1:30" ht="16.5" thickBot="1" x14ac:dyDescent="0.3">
      <c r="A3" s="222" t="s">
        <v>33</v>
      </c>
      <c r="B3" s="223"/>
      <c r="C3" s="223"/>
      <c r="D3" s="223"/>
      <c r="E3" s="223"/>
      <c r="F3" s="223"/>
      <c r="G3" s="223"/>
      <c r="H3" s="223"/>
      <c r="I3" s="224"/>
      <c r="K3" s="22"/>
      <c r="L3" s="28" t="s">
        <v>38</v>
      </c>
      <c r="M3" s="28" t="s">
        <v>39</v>
      </c>
      <c r="N3" s="28" t="s">
        <v>40</v>
      </c>
      <c r="P3" s="21" t="s">
        <v>29</v>
      </c>
      <c r="Q3" s="225" t="s">
        <v>8</v>
      </c>
      <c r="R3" s="226"/>
      <c r="S3" s="225" t="s">
        <v>9</v>
      </c>
      <c r="T3" s="226"/>
      <c r="U3" s="225" t="s">
        <v>10</v>
      </c>
      <c r="V3" s="226"/>
      <c r="W3" s="225" t="s">
        <v>36</v>
      </c>
      <c r="X3" s="226"/>
      <c r="Y3" s="225" t="s">
        <v>89</v>
      </c>
      <c r="Z3" s="226"/>
      <c r="AA3" s="225" t="s">
        <v>37</v>
      </c>
      <c r="AB3" s="226"/>
      <c r="AC3" s="225" t="s">
        <v>12</v>
      </c>
      <c r="AD3" s="226"/>
    </row>
    <row r="4" spans="1:30" ht="15.75" thickBot="1" x14ac:dyDescent="0.25">
      <c r="A4" s="249" t="s">
        <v>29</v>
      </c>
      <c r="B4" s="20">
        <f>'1'!B8</f>
        <v>0.29166666666666669</v>
      </c>
      <c r="C4" s="20">
        <f>'1'!B9</f>
        <v>0.30208333333333331</v>
      </c>
      <c r="D4" s="20">
        <f>'1'!B10</f>
        <v>0.3125</v>
      </c>
      <c r="E4" s="20">
        <f>'1'!B11</f>
        <v>0.32291666666666669</v>
      </c>
      <c r="F4" s="20">
        <f>'1'!B12</f>
        <v>0.33333333333333331</v>
      </c>
      <c r="G4" s="20">
        <f>'1'!B13</f>
        <v>0.34375</v>
      </c>
      <c r="H4" s="20">
        <f>'1'!B14</f>
        <v>0.35416666666666669</v>
      </c>
      <c r="I4" s="20">
        <f>'1'!B15</f>
        <v>0.36458333333333331</v>
      </c>
      <c r="K4" s="29" t="s">
        <v>18</v>
      </c>
      <c r="L4" s="32">
        <f>'1'!AG16</f>
        <v>1380</v>
      </c>
      <c r="M4" s="32">
        <f>'1'!AG22</f>
        <v>0</v>
      </c>
      <c r="N4" s="33">
        <f>'1'!AG32</f>
        <v>1901</v>
      </c>
      <c r="P4" s="21" t="s">
        <v>38</v>
      </c>
      <c r="Q4" s="238">
        <f>'1'!D16+'1'!E16+'1'!F16+'1'!G16</f>
        <v>1365</v>
      </c>
      <c r="R4" s="231"/>
      <c r="S4" s="230">
        <f>'1'!H16+'1'!I16+'1'!J16+'1'!K16</f>
        <v>196</v>
      </c>
      <c r="T4" s="231"/>
      <c r="U4" s="230">
        <f>'1'!L16+'1'!M16+'1'!N16+'1'!O16</f>
        <v>149</v>
      </c>
      <c r="V4" s="231"/>
      <c r="W4" s="230">
        <f>'1'!P16+'1'!Q16+'1'!R16+'1'!S16</f>
        <v>35</v>
      </c>
      <c r="X4" s="231"/>
      <c r="Y4" s="230">
        <f>'1'!T16+'1'!U16+'1'!V16+'1'!W16</f>
        <v>188</v>
      </c>
      <c r="Z4" s="231"/>
      <c r="AA4" s="230">
        <f>'1'!X16+'1'!Y16+'1'!Z16+'1'!AA16</f>
        <v>29</v>
      </c>
      <c r="AB4" s="231"/>
      <c r="AC4" s="230">
        <f>'1'!AB16+'1'!AC16+'1'!AD16+'1'!AE16</f>
        <v>20</v>
      </c>
      <c r="AD4" s="237"/>
    </row>
    <row r="5" spans="1:30" ht="15.75" thickBot="1" x14ac:dyDescent="0.25">
      <c r="A5" s="250"/>
      <c r="B5" s="81">
        <f>'1'!C8</f>
        <v>0.30208333333333331</v>
      </c>
      <c r="C5" s="81">
        <f>'1'!C9</f>
        <v>0.3125</v>
      </c>
      <c r="D5" s="81">
        <f>'1'!C10</f>
        <v>0.32291666666666669</v>
      </c>
      <c r="E5" s="81">
        <f>'1'!C11</f>
        <v>0.33333333333333331</v>
      </c>
      <c r="F5" s="81">
        <f>'1'!C12</f>
        <v>0.34375</v>
      </c>
      <c r="G5" s="81">
        <f>'1'!C13</f>
        <v>0.35416666666666669</v>
      </c>
      <c r="H5" s="81">
        <f>'1'!C14</f>
        <v>0.36458333333333331</v>
      </c>
      <c r="I5" s="81">
        <f>'1'!C15</f>
        <v>0.375</v>
      </c>
      <c r="K5" s="30" t="s">
        <v>15</v>
      </c>
      <c r="L5" s="38">
        <f>'1'!AH16</f>
        <v>602</v>
      </c>
      <c r="M5" s="38">
        <f>'1'!AH22</f>
        <v>0</v>
      </c>
      <c r="N5" s="41">
        <f>'1'!AH32</f>
        <v>600</v>
      </c>
      <c r="P5" s="21" t="s">
        <v>39</v>
      </c>
      <c r="Q5" s="217">
        <f>'1'!D22+'1'!E22+'1'!F22+'1'!G22</f>
        <v>0</v>
      </c>
      <c r="R5" s="218"/>
      <c r="S5" s="219">
        <f>'1'!H22+'1'!I22+'1'!J22+'1'!K22</f>
        <v>0</v>
      </c>
      <c r="T5" s="218"/>
      <c r="U5" s="219">
        <f>'1'!L22+'1'!M22+'1'!N22+'1'!O22</f>
        <v>0</v>
      </c>
      <c r="V5" s="218"/>
      <c r="W5" s="219">
        <f>'1'!P22+'1'!Q22+'1'!R22+'1'!S22</f>
        <v>0</v>
      </c>
      <c r="X5" s="218"/>
      <c r="Y5" s="219">
        <f>'1'!T22+'1'!U22+'1'!V22+'1'!W22</f>
        <v>0</v>
      </c>
      <c r="Z5" s="218"/>
      <c r="AA5" s="219">
        <f>'1'!X22+'1'!Y22+'1'!Z22+'1'!AA22</f>
        <v>0</v>
      </c>
      <c r="AB5" s="218"/>
      <c r="AC5" s="219">
        <f>'1'!AB22+'1'!AC22+'1'!AD22+'1'!AE22</f>
        <v>0</v>
      </c>
      <c r="AD5" s="244"/>
    </row>
    <row r="6" spans="1:30" ht="15.75" thickBot="1" x14ac:dyDescent="0.25">
      <c r="A6" s="24" t="s">
        <v>7</v>
      </c>
      <c r="B6" s="18">
        <f>'1'!AJ8</f>
        <v>165</v>
      </c>
      <c r="C6" s="18">
        <f>'1'!AJ9</f>
        <v>207</v>
      </c>
      <c r="D6" s="18">
        <f>'1'!AJ10</f>
        <v>214</v>
      </c>
      <c r="E6" s="18">
        <f>'1'!AJ11</f>
        <v>239</v>
      </c>
      <c r="F6" s="18">
        <f>'1'!AJ12</f>
        <v>299</v>
      </c>
      <c r="G6" s="18">
        <f>'1'!AJ13</f>
        <v>293</v>
      </c>
      <c r="H6" s="18">
        <f>'1'!AJ14</f>
        <v>271</v>
      </c>
      <c r="I6" s="19">
        <f>'1'!AJ15</f>
        <v>294</v>
      </c>
      <c r="K6" s="30" t="s">
        <v>30</v>
      </c>
      <c r="L6" s="38">
        <f>'1'!AI16</f>
        <v>0</v>
      </c>
      <c r="M6" s="38">
        <f>'1'!AI22</f>
        <v>0</v>
      </c>
      <c r="N6" s="41">
        <f>'1'!AI32</f>
        <v>8</v>
      </c>
      <c r="P6" s="21" t="s">
        <v>40</v>
      </c>
      <c r="Q6" s="241">
        <f>'1'!D32+'1'!E32+'1'!F32+'1'!G32</f>
        <v>1825</v>
      </c>
      <c r="R6" s="240"/>
      <c r="S6" s="239">
        <f>'1'!H32+'1'!I32+'1'!J32+'1'!K32</f>
        <v>296</v>
      </c>
      <c r="T6" s="240"/>
      <c r="U6" s="239">
        <f>'1'!L32+'1'!M32+'1'!N32+'1'!O32</f>
        <v>114</v>
      </c>
      <c r="V6" s="240"/>
      <c r="W6" s="239">
        <f>'1'!P32+'1'!Q32+'1'!R32+'1'!S32</f>
        <v>26</v>
      </c>
      <c r="X6" s="240"/>
      <c r="Y6" s="239">
        <f>'1'!T32+'1'!U32+'1'!V32+'1'!W32</f>
        <v>201</v>
      </c>
      <c r="Z6" s="240"/>
      <c r="AA6" s="239">
        <f>'1'!X32+'1'!Y32+'1'!Z32+'1'!AA32</f>
        <v>29</v>
      </c>
      <c r="AB6" s="240"/>
      <c r="AC6" s="239">
        <f>'1'!AB32+'1'!AC32+'1'!AD32+'1'!AE32</f>
        <v>20</v>
      </c>
      <c r="AD6" s="245"/>
    </row>
    <row r="7" spans="1:30" ht="16.5" thickBot="1" x14ac:dyDescent="0.3">
      <c r="A7" s="25" t="s">
        <v>50</v>
      </c>
      <c r="B7" s="26">
        <f t="shared" ref="B7:I7" si="0">B6*4</f>
        <v>660</v>
      </c>
      <c r="C7" s="26">
        <f t="shared" si="0"/>
        <v>828</v>
      </c>
      <c r="D7" s="26">
        <f t="shared" si="0"/>
        <v>856</v>
      </c>
      <c r="E7" s="26">
        <f t="shared" si="0"/>
        <v>956</v>
      </c>
      <c r="F7" s="26">
        <f t="shared" si="0"/>
        <v>1196</v>
      </c>
      <c r="G7" s="26">
        <f t="shared" si="0"/>
        <v>1172</v>
      </c>
      <c r="H7" s="26">
        <f t="shared" si="0"/>
        <v>1084</v>
      </c>
      <c r="I7" s="27">
        <f t="shared" si="0"/>
        <v>1176</v>
      </c>
      <c r="K7" s="31"/>
      <c r="L7" s="36"/>
      <c r="M7" s="36"/>
      <c r="N7" s="37"/>
      <c r="P7" s="23" t="s">
        <v>1</v>
      </c>
      <c r="Q7" s="242">
        <f>SUM(Q4:Q6)</f>
        <v>3190</v>
      </c>
      <c r="R7" s="243"/>
      <c r="S7" s="243">
        <f>SUM(S4:S6)</f>
        <v>492</v>
      </c>
      <c r="T7" s="243"/>
      <c r="U7" s="243">
        <f>SUM(U4:U6)</f>
        <v>263</v>
      </c>
      <c r="V7" s="243"/>
      <c r="W7" s="243">
        <f>SUM(W4:W6)</f>
        <v>61</v>
      </c>
      <c r="X7" s="243"/>
      <c r="Y7" s="243">
        <f>SUM(Y4:Y6)</f>
        <v>389</v>
      </c>
      <c r="Z7" s="243"/>
      <c r="AA7" s="243">
        <f>SUM(AA4:AA6)</f>
        <v>58</v>
      </c>
      <c r="AB7" s="243"/>
      <c r="AC7" s="243">
        <f>SUM(AC4:AC6)</f>
        <v>40</v>
      </c>
      <c r="AD7" s="251"/>
    </row>
    <row r="8" spans="1:30" ht="15.75" thickBot="1" x14ac:dyDescent="0.25">
      <c r="A8" s="24" t="s">
        <v>14</v>
      </c>
      <c r="B8" s="18">
        <f>'2'!AJ8</f>
        <v>334</v>
      </c>
      <c r="C8" s="18">
        <f>'2'!AJ9</f>
        <v>371</v>
      </c>
      <c r="D8" s="18">
        <f>'2'!AJ10</f>
        <v>345</v>
      </c>
      <c r="E8" s="18">
        <f>'2'!AJ11</f>
        <v>357</v>
      </c>
      <c r="F8" s="18">
        <f>'2'!AJ12</f>
        <v>378</v>
      </c>
      <c r="G8" s="18">
        <f>'2'!AJ13</f>
        <v>369</v>
      </c>
      <c r="H8" s="18">
        <f>'2'!AJ14</f>
        <v>400</v>
      </c>
      <c r="I8" s="19">
        <f>'2'!AJ15</f>
        <v>345</v>
      </c>
      <c r="K8" s="29" t="s">
        <v>19</v>
      </c>
      <c r="L8" s="32">
        <f>'2'!AG16</f>
        <v>2321</v>
      </c>
      <c r="M8" s="32">
        <f>'2'!AG22</f>
        <v>0</v>
      </c>
      <c r="N8" s="33">
        <f>'2'!AG32</f>
        <v>1749</v>
      </c>
    </row>
    <row r="9" spans="1:30" ht="16.5" thickBot="1" x14ac:dyDescent="0.3">
      <c r="A9" s="25" t="s">
        <v>48</v>
      </c>
      <c r="B9" s="26">
        <f t="shared" ref="B9:I9" si="1">B8*4</f>
        <v>1336</v>
      </c>
      <c r="C9" s="26">
        <f t="shared" si="1"/>
        <v>1484</v>
      </c>
      <c r="D9" s="26">
        <f t="shared" si="1"/>
        <v>1380</v>
      </c>
      <c r="E9" s="26">
        <f t="shared" si="1"/>
        <v>1428</v>
      </c>
      <c r="F9" s="26">
        <f t="shared" si="1"/>
        <v>1512</v>
      </c>
      <c r="G9" s="26">
        <f t="shared" si="1"/>
        <v>1476</v>
      </c>
      <c r="H9" s="26">
        <f t="shared" si="1"/>
        <v>1600</v>
      </c>
      <c r="I9" s="27">
        <f t="shared" si="1"/>
        <v>1380</v>
      </c>
      <c r="K9" s="30" t="s">
        <v>16</v>
      </c>
      <c r="L9" s="34">
        <f>'2'!AH16</f>
        <v>0</v>
      </c>
      <c r="M9" s="34">
        <f>'2'!AH22</f>
        <v>0</v>
      </c>
      <c r="N9" s="35">
        <f>'2'!AH32</f>
        <v>0</v>
      </c>
      <c r="P9" s="222" t="s">
        <v>55</v>
      </c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3"/>
      <c r="AC9" s="223"/>
      <c r="AD9" s="224"/>
    </row>
    <row r="10" spans="1:30" ht="16.5" thickBot="1" x14ac:dyDescent="0.3">
      <c r="A10" s="24" t="s">
        <v>17</v>
      </c>
      <c r="B10" s="18">
        <f>'3'!AJ8</f>
        <v>24</v>
      </c>
      <c r="C10" s="18">
        <f>'3'!AJ9</f>
        <v>44</v>
      </c>
      <c r="D10" s="18">
        <f>'3'!AJ10</f>
        <v>32</v>
      </c>
      <c r="E10" s="18">
        <f>'3'!AJ11</f>
        <v>36</v>
      </c>
      <c r="F10" s="18">
        <f>'3'!AJ12</f>
        <v>45</v>
      </c>
      <c r="G10" s="18">
        <f>'3'!AJ13</f>
        <v>46</v>
      </c>
      <c r="H10" s="18">
        <f>'3'!AJ14</f>
        <v>80</v>
      </c>
      <c r="I10" s="19">
        <f>'3'!AJ15</f>
        <v>72</v>
      </c>
      <c r="K10" s="30" t="s">
        <v>27</v>
      </c>
      <c r="L10" s="34">
        <f>'2'!AI16</f>
        <v>578</v>
      </c>
      <c r="M10" s="34">
        <f>'2'!AI22</f>
        <v>0</v>
      </c>
      <c r="N10" s="35">
        <f>'2'!AI32</f>
        <v>1558</v>
      </c>
      <c r="P10" s="21" t="s">
        <v>29</v>
      </c>
      <c r="Q10" s="225" t="s">
        <v>8</v>
      </c>
      <c r="R10" s="226"/>
      <c r="S10" s="225" t="s">
        <v>9</v>
      </c>
      <c r="T10" s="226"/>
      <c r="U10" s="225" t="s">
        <v>10</v>
      </c>
      <c r="V10" s="226"/>
      <c r="W10" s="225" t="s">
        <v>36</v>
      </c>
      <c r="X10" s="226"/>
      <c r="Y10" s="225" t="s">
        <v>89</v>
      </c>
      <c r="Z10" s="226"/>
      <c r="AA10" s="225" t="s">
        <v>37</v>
      </c>
      <c r="AB10" s="226"/>
      <c r="AC10" s="225" t="s">
        <v>12</v>
      </c>
      <c r="AD10" s="226"/>
    </row>
    <row r="11" spans="1:30" ht="15.75" thickBot="1" x14ac:dyDescent="0.25">
      <c r="A11" s="25" t="s">
        <v>49</v>
      </c>
      <c r="B11" s="26">
        <f t="shared" ref="B11:I11" si="2">B10*4</f>
        <v>96</v>
      </c>
      <c r="C11" s="26">
        <f t="shared" si="2"/>
        <v>176</v>
      </c>
      <c r="D11" s="26">
        <f t="shared" si="2"/>
        <v>128</v>
      </c>
      <c r="E11" s="26">
        <f t="shared" si="2"/>
        <v>144</v>
      </c>
      <c r="F11" s="26">
        <f t="shared" si="2"/>
        <v>180</v>
      </c>
      <c r="G11" s="26">
        <f t="shared" si="2"/>
        <v>184</v>
      </c>
      <c r="H11" s="26">
        <f t="shared" si="2"/>
        <v>320</v>
      </c>
      <c r="I11" s="27">
        <f t="shared" si="2"/>
        <v>288</v>
      </c>
      <c r="K11" s="31"/>
      <c r="L11" s="36"/>
      <c r="M11" s="36"/>
      <c r="N11" s="37"/>
      <c r="P11" s="21" t="s">
        <v>38</v>
      </c>
      <c r="Q11" s="238">
        <f>'2'!D16+'2'!E16+'2'!F16+'2'!G16</f>
        <v>2021</v>
      </c>
      <c r="R11" s="231"/>
      <c r="S11" s="230">
        <f>'2'!H16+'2'!I16+'2'!J16+'2'!K16</f>
        <v>264</v>
      </c>
      <c r="T11" s="231"/>
      <c r="U11" s="230">
        <f>'2'!L16+'2'!M16+'2'!N16+'2'!O16</f>
        <v>206</v>
      </c>
      <c r="V11" s="231"/>
      <c r="W11" s="230">
        <f>'2'!P16+'2'!Q16+'2'!R16+'2'!S16</f>
        <v>33</v>
      </c>
      <c r="X11" s="231"/>
      <c r="Y11" s="230">
        <f>'2'!T16+'2'!U16+'2'!V16+'2'!W16</f>
        <v>307</v>
      </c>
      <c r="Z11" s="231"/>
      <c r="AA11" s="230">
        <f>'2'!X16+'2'!Y16+'2'!Z16+'2'!AA16</f>
        <v>37</v>
      </c>
      <c r="AB11" s="231"/>
      <c r="AC11" s="230">
        <f>'2'!AB16+'2'!AC16+'2'!AD16+'2'!AE16</f>
        <v>31</v>
      </c>
      <c r="AD11" s="237"/>
    </row>
    <row r="12" spans="1:30" ht="15.75" thickBot="1" x14ac:dyDescent="0.25">
      <c r="A12" s="24" t="s">
        <v>25</v>
      </c>
      <c r="B12" s="18">
        <f>'4'!AJ8</f>
        <v>131</v>
      </c>
      <c r="C12" s="18">
        <f>'4'!AJ9</f>
        <v>162</v>
      </c>
      <c r="D12" s="18">
        <f>'4'!AJ10</f>
        <v>174</v>
      </c>
      <c r="E12" s="18">
        <f>'4'!AJ11</f>
        <v>202</v>
      </c>
      <c r="F12" s="18">
        <f>'4'!AJ12</f>
        <v>176</v>
      </c>
      <c r="G12" s="18">
        <f>'4'!AJ13</f>
        <v>182</v>
      </c>
      <c r="H12" s="18">
        <f>'4'!AJ14</f>
        <v>198</v>
      </c>
      <c r="I12" s="19">
        <f>'4'!AJ15</f>
        <v>190</v>
      </c>
      <c r="K12" s="29" t="s">
        <v>21</v>
      </c>
      <c r="L12" s="32">
        <f>'3'!AG16</f>
        <v>9</v>
      </c>
      <c r="M12" s="32">
        <f>'3'!AG22</f>
        <v>0</v>
      </c>
      <c r="N12" s="33">
        <f>'3'!AG32</f>
        <v>17</v>
      </c>
      <c r="P12" s="21" t="s">
        <v>39</v>
      </c>
      <c r="Q12" s="217">
        <f>'2'!D22+'2'!E22+'2'!F22+'2'!G22</f>
        <v>0</v>
      </c>
      <c r="R12" s="218"/>
      <c r="S12" s="219">
        <f>'2'!H22+'2'!I22+'2'!J22+'2'!K22</f>
        <v>0</v>
      </c>
      <c r="T12" s="218"/>
      <c r="U12" s="219">
        <f>'2'!L22+'2'!M22+'2'!N22+'2'!O22</f>
        <v>0</v>
      </c>
      <c r="V12" s="218"/>
      <c r="W12" s="219">
        <f>'2'!P22+'2'!Q22+'2'!R22+'2'!S22</f>
        <v>0</v>
      </c>
      <c r="X12" s="218"/>
      <c r="Y12" s="219">
        <f>'2'!T22+'2'!U22+'2'!V22+'2'!W22</f>
        <v>0</v>
      </c>
      <c r="Z12" s="218"/>
      <c r="AA12" s="219">
        <f>'2'!X22+'2'!Y22+'2'!Z22+'2'!AA22</f>
        <v>0</v>
      </c>
      <c r="AB12" s="218"/>
      <c r="AC12" s="219">
        <f>'2'!AB22+'2'!AC22+'2'!AD22+'2'!AE22</f>
        <v>0</v>
      </c>
      <c r="AD12" s="244"/>
    </row>
    <row r="13" spans="1:30" ht="15.75" thickBot="1" x14ac:dyDescent="0.25">
      <c r="A13" s="25" t="s">
        <v>51</v>
      </c>
      <c r="B13" s="26">
        <f t="shared" ref="B13:I13" si="3">B12*4</f>
        <v>524</v>
      </c>
      <c r="C13" s="26">
        <f t="shared" si="3"/>
        <v>648</v>
      </c>
      <c r="D13" s="26">
        <f t="shared" si="3"/>
        <v>696</v>
      </c>
      <c r="E13" s="26">
        <f t="shared" si="3"/>
        <v>808</v>
      </c>
      <c r="F13" s="26">
        <f t="shared" si="3"/>
        <v>704</v>
      </c>
      <c r="G13" s="26">
        <f t="shared" si="3"/>
        <v>728</v>
      </c>
      <c r="H13" s="26">
        <f t="shared" si="3"/>
        <v>792</v>
      </c>
      <c r="I13" s="27">
        <f t="shared" si="3"/>
        <v>760</v>
      </c>
      <c r="K13" s="30" t="s">
        <v>20</v>
      </c>
      <c r="L13" s="34">
        <f>'3'!AH16</f>
        <v>352</v>
      </c>
      <c r="M13" s="34">
        <f>'3'!AH22</f>
        <v>0</v>
      </c>
      <c r="N13" s="35">
        <f>'3'!AH32</f>
        <v>990</v>
      </c>
      <c r="P13" s="21" t="s">
        <v>40</v>
      </c>
      <c r="Q13" s="280">
        <f>'2'!D32+'2'!E32+'2'!F32+'2'!G32</f>
        <v>2392</v>
      </c>
      <c r="R13" s="233"/>
      <c r="S13" s="232">
        <f>'2'!H32+'2'!I32+'2'!J32+'2'!K32</f>
        <v>422</v>
      </c>
      <c r="T13" s="233"/>
      <c r="U13" s="232">
        <f>'2'!L32+'2'!M32+'2'!N32+'2'!O32</f>
        <v>163</v>
      </c>
      <c r="V13" s="233"/>
      <c r="W13" s="232">
        <f>'2'!P32+'2'!Q32+'2'!R32+'2'!S32</f>
        <v>42</v>
      </c>
      <c r="X13" s="233"/>
      <c r="Y13" s="232">
        <f>'2'!T32+'2'!U32+'2'!V32+'2'!W32</f>
        <v>217</v>
      </c>
      <c r="Z13" s="233"/>
      <c r="AA13" s="232">
        <f>'2'!X32+'2'!Y32+'2'!Z32+'2'!AA32</f>
        <v>24</v>
      </c>
      <c r="AB13" s="233"/>
      <c r="AC13" s="232">
        <f>'2'!AB32+'2'!AC32+'2'!AD32+'2'!AE32</f>
        <v>47</v>
      </c>
      <c r="AD13" s="279"/>
    </row>
    <row r="14" spans="1:30" ht="16.5" thickBot="1" x14ac:dyDescent="0.3">
      <c r="K14" s="30" t="s">
        <v>28</v>
      </c>
      <c r="L14" s="34">
        <f>'3'!AI16</f>
        <v>18</v>
      </c>
      <c r="M14" s="34">
        <f>'3'!AI22</f>
        <v>0</v>
      </c>
      <c r="N14" s="35">
        <f>'3'!AI32</f>
        <v>17</v>
      </c>
      <c r="P14" s="23" t="s">
        <v>1</v>
      </c>
      <c r="Q14" s="220">
        <f>SUM(Q11:Q13)</f>
        <v>4413</v>
      </c>
      <c r="R14" s="221"/>
      <c r="S14" s="221">
        <f>SUM(S11:S13)</f>
        <v>686</v>
      </c>
      <c r="T14" s="221"/>
      <c r="U14" s="221">
        <f>SUM(U11:U13)</f>
        <v>369</v>
      </c>
      <c r="V14" s="221"/>
      <c r="W14" s="221">
        <f>SUM(W11:W13)</f>
        <v>75</v>
      </c>
      <c r="X14" s="221"/>
      <c r="Y14" s="221">
        <f>SUM(Y11:Y13)</f>
        <v>524</v>
      </c>
      <c r="Z14" s="221"/>
      <c r="AA14" s="221">
        <f>SUM(AA11:AA13)</f>
        <v>61</v>
      </c>
      <c r="AB14" s="221"/>
      <c r="AC14" s="221">
        <f>SUM(AC11:AC13)</f>
        <v>78</v>
      </c>
      <c r="AD14" s="272"/>
    </row>
    <row r="15" spans="1:30" ht="16.5" thickBot="1" x14ac:dyDescent="0.3">
      <c r="A15" s="222" t="s">
        <v>32</v>
      </c>
      <c r="B15" s="223"/>
      <c r="C15" s="223"/>
      <c r="D15" s="223"/>
      <c r="E15" s="224"/>
      <c r="F15"/>
      <c r="I15"/>
      <c r="J15"/>
      <c r="K15" s="31"/>
      <c r="L15" s="36"/>
      <c r="M15" s="36"/>
      <c r="N15" s="37"/>
      <c r="P15" s="9"/>
      <c r="Q15" s="17"/>
    </row>
    <row r="16" spans="1:30" ht="16.5" thickBot="1" x14ac:dyDescent="0.3">
      <c r="A16" s="222" t="s">
        <v>34</v>
      </c>
      <c r="B16" s="223"/>
      <c r="C16" s="223"/>
      <c r="D16" s="223"/>
      <c r="E16" s="224"/>
      <c r="G16"/>
      <c r="I16"/>
      <c r="J16"/>
      <c r="K16" s="29" t="s">
        <v>22</v>
      </c>
      <c r="L16" s="39">
        <f>'4'!AG16</f>
        <v>232</v>
      </c>
      <c r="M16" s="39">
        <f>'4'!AG22</f>
        <v>0</v>
      </c>
      <c r="N16" s="40">
        <f>'4'!AG32</f>
        <v>176</v>
      </c>
      <c r="P16" s="222" t="s">
        <v>56</v>
      </c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4"/>
    </row>
    <row r="17" spans="1:30" ht="16.5" thickBot="1" x14ac:dyDescent="0.3">
      <c r="A17" s="215" t="s">
        <v>29</v>
      </c>
      <c r="B17" s="20">
        <f>'1'!B18</f>
        <v>0.5</v>
      </c>
      <c r="C17" s="20">
        <f>'1'!B19</f>
        <v>0.51041666666666663</v>
      </c>
      <c r="D17" s="20">
        <f>'1'!B20</f>
        <v>0.52083333333333337</v>
      </c>
      <c r="E17" s="20">
        <f>'1'!B21</f>
        <v>0.53125</v>
      </c>
      <c r="G17"/>
      <c r="I17"/>
      <c r="J17"/>
      <c r="K17" s="30" t="s">
        <v>23</v>
      </c>
      <c r="L17" s="38">
        <f>'4'!AH16</f>
        <v>308</v>
      </c>
      <c r="M17" s="38">
        <f>'4'!AH22</f>
        <v>0</v>
      </c>
      <c r="N17" s="41">
        <f>'4'!AH32</f>
        <v>242</v>
      </c>
      <c r="P17" s="21" t="s">
        <v>29</v>
      </c>
      <c r="Q17" s="225" t="s">
        <v>8</v>
      </c>
      <c r="R17" s="226"/>
      <c r="S17" s="225" t="s">
        <v>9</v>
      </c>
      <c r="T17" s="226"/>
      <c r="U17" s="225" t="s">
        <v>10</v>
      </c>
      <c r="V17" s="226"/>
      <c r="W17" s="225" t="s">
        <v>36</v>
      </c>
      <c r="X17" s="226"/>
      <c r="Y17" s="225" t="s">
        <v>89</v>
      </c>
      <c r="Z17" s="226"/>
      <c r="AA17" s="225" t="s">
        <v>37</v>
      </c>
      <c r="AB17" s="226"/>
      <c r="AC17" s="225" t="s">
        <v>12</v>
      </c>
      <c r="AD17" s="226"/>
    </row>
    <row r="18" spans="1:30" ht="15.75" thickBot="1" x14ac:dyDescent="0.25">
      <c r="A18" s="216"/>
      <c r="B18" s="81">
        <f>'1'!C18</f>
        <v>0.51041666666666663</v>
      </c>
      <c r="C18" s="81">
        <f>'1'!C19</f>
        <v>0.52083333333333337</v>
      </c>
      <c r="D18" s="81">
        <f>'1'!C20</f>
        <v>0.53125</v>
      </c>
      <c r="E18" s="81">
        <f>'1'!C21</f>
        <v>0.54166666666666663</v>
      </c>
      <c r="G18"/>
      <c r="I18"/>
      <c r="J18"/>
      <c r="K18" s="30" t="s">
        <v>24</v>
      </c>
      <c r="L18" s="38">
        <f>'4'!AI16</f>
        <v>873</v>
      </c>
      <c r="M18" s="38">
        <f>'4'!AI22</f>
        <v>0</v>
      </c>
      <c r="N18" s="41">
        <f>'4'!AI32</f>
        <v>532</v>
      </c>
      <c r="P18" s="21" t="s">
        <v>38</v>
      </c>
      <c r="Q18" s="238">
        <f>'3'!D16+'3'!E16+'3'!F16+'3'!G16</f>
        <v>257</v>
      </c>
      <c r="R18" s="231"/>
      <c r="S18" s="230">
        <f>'3'!H16+'3'!I16+'3'!J16+'3'!K16</f>
        <v>44</v>
      </c>
      <c r="T18" s="231"/>
      <c r="U18" s="230">
        <f>'3'!L16+'3'!M16+'3'!N16+'3'!O16</f>
        <v>27</v>
      </c>
      <c r="V18" s="231"/>
      <c r="W18" s="230">
        <f>'3'!P16+'3'!Q16+'3'!R16+'3'!S16</f>
        <v>0</v>
      </c>
      <c r="X18" s="231"/>
      <c r="Y18" s="230">
        <f>'3'!T16+'3'!U16+'3'!V16+'3'!W16</f>
        <v>45</v>
      </c>
      <c r="Z18" s="231"/>
      <c r="AA18" s="230">
        <f>'3'!X16+'3'!Y16+'3'!Z16+'3'!AA16</f>
        <v>0</v>
      </c>
      <c r="AB18" s="231"/>
      <c r="AC18" s="230">
        <f>'3'!AB16+'3'!AC16+'3'!AD16+'3'!AE16</f>
        <v>6</v>
      </c>
      <c r="AD18" s="237"/>
    </row>
    <row r="19" spans="1:30" ht="15.75" thickBot="1" x14ac:dyDescent="0.25">
      <c r="A19" s="24" t="s">
        <v>7</v>
      </c>
      <c r="B19" s="18">
        <f>'1'!AJ18</f>
        <v>0</v>
      </c>
      <c r="C19" s="18">
        <f>'1'!AJ19</f>
        <v>0</v>
      </c>
      <c r="D19" s="18">
        <f>'1'!AJ20</f>
        <v>0</v>
      </c>
      <c r="E19" s="19">
        <f>'1'!AJ21</f>
        <v>0</v>
      </c>
      <c r="G19"/>
      <c r="I19"/>
      <c r="J19"/>
      <c r="K19" s="31"/>
      <c r="L19" s="36"/>
      <c r="M19" s="36"/>
      <c r="N19" s="37"/>
      <c r="P19" s="21" t="s">
        <v>39</v>
      </c>
      <c r="Q19" s="217">
        <f>'3'!D22+'3'!E22+'3'!F22+'3'!G22</f>
        <v>0</v>
      </c>
      <c r="R19" s="218"/>
      <c r="S19" s="219">
        <f>'3'!H22+'3'!I22+'3'!J22+'3'!K22</f>
        <v>0</v>
      </c>
      <c r="T19" s="218"/>
      <c r="U19" s="219">
        <f>'3'!L22+'3'!M22+'3'!N22+'3'!O22</f>
        <v>0</v>
      </c>
      <c r="V19" s="218"/>
      <c r="W19" s="219">
        <f>'3'!P22+'3'!Q22+'3'!R22+'3'!S22</f>
        <v>0</v>
      </c>
      <c r="X19" s="218"/>
      <c r="Y19" s="273">
        <f>'3'!T22+'3'!U22+'3'!V22+'3'!W22</f>
        <v>0</v>
      </c>
      <c r="Z19" s="274"/>
      <c r="AA19" s="219">
        <f>'3'!X22+'3'!Y22+'3'!Z22+'3'!AA22</f>
        <v>0</v>
      </c>
      <c r="AB19" s="218"/>
      <c r="AC19" s="219">
        <f>'3'!AB22+'3'!AC22+'3'!AD22+'3'!AE22</f>
        <v>0</v>
      </c>
      <c r="AD19" s="244"/>
    </row>
    <row r="20" spans="1:30" ht="15.75" thickBot="1" x14ac:dyDescent="0.25">
      <c r="A20" s="25" t="s">
        <v>50</v>
      </c>
      <c r="B20" s="26">
        <f t="shared" ref="B20:E26" si="4">B19*4</f>
        <v>0</v>
      </c>
      <c r="C20" s="26">
        <f t="shared" si="4"/>
        <v>0</v>
      </c>
      <c r="D20" s="26">
        <f t="shared" si="4"/>
        <v>0</v>
      </c>
      <c r="E20" s="27">
        <f t="shared" si="4"/>
        <v>0</v>
      </c>
      <c r="G20"/>
      <c r="I20"/>
      <c r="J20" s="9"/>
      <c r="K20" s="29" t="s">
        <v>41</v>
      </c>
      <c r="L20" s="39">
        <f>'1'!AF16</f>
        <v>0</v>
      </c>
      <c r="M20" s="39">
        <f>'1'!AF22</f>
        <v>0</v>
      </c>
      <c r="N20" s="40">
        <f>'1'!AF32</f>
        <v>2</v>
      </c>
      <c r="P20" s="21" t="s">
        <v>40</v>
      </c>
      <c r="Q20" s="280">
        <f>'3'!D32+'3'!E32+'3'!F32+'3'!G32</f>
        <v>788</v>
      </c>
      <c r="R20" s="233"/>
      <c r="S20" s="232">
        <f>'3'!H32+'3'!I32+'3'!J32+'3'!K32</f>
        <v>147</v>
      </c>
      <c r="T20" s="233"/>
      <c r="U20" s="232">
        <f>'3'!L32+'3'!M32+'3'!N32+'3'!O32</f>
        <v>38</v>
      </c>
      <c r="V20" s="233"/>
      <c r="W20" s="232">
        <f>'3'!P32+'3'!Q32+'3'!R32+'3'!S32</f>
        <v>0</v>
      </c>
      <c r="X20" s="233"/>
      <c r="Y20" s="275">
        <f>'3'!T32+'3'!U32+'3'!V32+'3'!W32</f>
        <v>36</v>
      </c>
      <c r="Z20" s="276"/>
      <c r="AA20" s="232">
        <f>'3'!X32+'3'!Y32+'3'!Z32+'3'!AA32</f>
        <v>0</v>
      </c>
      <c r="AB20" s="233"/>
      <c r="AC20" s="232">
        <f>'3'!AB32+'3'!AC32+'3'!AD32+'3'!AE32</f>
        <v>15</v>
      </c>
      <c r="AD20" s="279"/>
    </row>
    <row r="21" spans="1:30" ht="16.5" thickBot="1" x14ac:dyDescent="0.3">
      <c r="A21" s="24" t="s">
        <v>14</v>
      </c>
      <c r="B21" s="18">
        <f>'2'!AJ18</f>
        <v>0</v>
      </c>
      <c r="C21" s="18">
        <f>'2'!AJ19</f>
        <v>0</v>
      </c>
      <c r="D21" s="18">
        <f>'2'!AJ20</f>
        <v>0</v>
      </c>
      <c r="E21" s="19">
        <f>'2'!AJ21</f>
        <v>0</v>
      </c>
      <c r="G21"/>
      <c r="I21"/>
      <c r="J21"/>
      <c r="K21" s="30" t="s">
        <v>42</v>
      </c>
      <c r="L21" s="38">
        <f>'2'!AF16</f>
        <v>0</v>
      </c>
      <c r="M21" s="38">
        <f>'2'!AF22</f>
        <v>0</v>
      </c>
      <c r="N21" s="41">
        <f>'2'!AF32</f>
        <v>0</v>
      </c>
      <c r="P21" s="23" t="s">
        <v>1</v>
      </c>
      <c r="Q21" s="220">
        <f>SUM(Q18:Q20)</f>
        <v>1045</v>
      </c>
      <c r="R21" s="221"/>
      <c r="S21" s="221">
        <f>SUM(S18:S20)</f>
        <v>191</v>
      </c>
      <c r="T21" s="221"/>
      <c r="U21" s="221">
        <f>SUM(U18:U20)</f>
        <v>65</v>
      </c>
      <c r="V21" s="221"/>
      <c r="W21" s="221">
        <f>SUM(W18:W20)</f>
        <v>0</v>
      </c>
      <c r="X21" s="221"/>
      <c r="Y21" s="221">
        <f>SUM(Y18:Y20)</f>
        <v>81</v>
      </c>
      <c r="Z21" s="221"/>
      <c r="AA21" s="221">
        <f>SUM(AA18:AA20)</f>
        <v>0</v>
      </c>
      <c r="AB21" s="221"/>
      <c r="AC21" s="221">
        <f>SUM(AC18:AC20)</f>
        <v>21</v>
      </c>
      <c r="AD21" s="272"/>
    </row>
    <row r="22" spans="1:30" ht="15.75" thickBot="1" x14ac:dyDescent="0.25">
      <c r="A22" s="25" t="s">
        <v>48</v>
      </c>
      <c r="B22" s="26">
        <f t="shared" si="4"/>
        <v>0</v>
      </c>
      <c r="C22" s="26">
        <f t="shared" si="4"/>
        <v>0</v>
      </c>
      <c r="D22" s="26">
        <f t="shared" si="4"/>
        <v>0</v>
      </c>
      <c r="E22" s="27">
        <f t="shared" si="4"/>
        <v>0</v>
      </c>
      <c r="G22"/>
      <c r="I22"/>
      <c r="J22"/>
      <c r="K22" s="30" t="s">
        <v>43</v>
      </c>
      <c r="L22" s="38">
        <f>'3'!AF16</f>
        <v>0</v>
      </c>
      <c r="M22" s="38">
        <f>'3'!AF22</f>
        <v>0</v>
      </c>
      <c r="N22" s="41">
        <f>'3'!AF32</f>
        <v>0</v>
      </c>
    </row>
    <row r="23" spans="1:30" ht="16.5" thickBot="1" x14ac:dyDescent="0.3">
      <c r="A23" s="24" t="s">
        <v>17</v>
      </c>
      <c r="B23" s="18">
        <f>'3'!AJ18</f>
        <v>0</v>
      </c>
      <c r="C23" s="18">
        <f>'3'!AJ19</f>
        <v>0</v>
      </c>
      <c r="D23" s="18">
        <f>'3'!AJ20</f>
        <v>0</v>
      </c>
      <c r="E23" s="19">
        <f>'3'!AJ21</f>
        <v>0</v>
      </c>
      <c r="G23"/>
      <c r="I23"/>
      <c r="J23"/>
      <c r="K23" s="30" t="s">
        <v>44</v>
      </c>
      <c r="L23" s="38">
        <f>'4'!AF16</f>
        <v>2</v>
      </c>
      <c r="M23" s="38">
        <f>'4'!AF22</f>
        <v>0</v>
      </c>
      <c r="N23" s="41">
        <f>'4'!AF32</f>
        <v>1</v>
      </c>
      <c r="P23" s="222" t="s">
        <v>57</v>
      </c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4"/>
    </row>
    <row r="24" spans="1:30" ht="16.5" thickBot="1" x14ac:dyDescent="0.3">
      <c r="A24" s="25" t="s">
        <v>49</v>
      </c>
      <c r="B24" s="26">
        <f t="shared" si="4"/>
        <v>0</v>
      </c>
      <c r="C24" s="26">
        <f t="shared" si="4"/>
        <v>0</v>
      </c>
      <c r="D24" s="26">
        <f t="shared" si="4"/>
        <v>0</v>
      </c>
      <c r="E24" s="27">
        <f t="shared" si="4"/>
        <v>0</v>
      </c>
      <c r="G24"/>
      <c r="I24"/>
      <c r="J24"/>
      <c r="K24" s="31"/>
      <c r="L24" s="36"/>
      <c r="M24" s="36"/>
      <c r="N24" s="37"/>
      <c r="P24" s="21" t="s">
        <v>29</v>
      </c>
      <c r="Q24" s="225" t="s">
        <v>8</v>
      </c>
      <c r="R24" s="226"/>
      <c r="S24" s="225" t="s">
        <v>9</v>
      </c>
      <c r="T24" s="226"/>
      <c r="U24" s="225" t="s">
        <v>10</v>
      </c>
      <c r="V24" s="226"/>
      <c r="W24" s="225" t="s">
        <v>36</v>
      </c>
      <c r="X24" s="226"/>
      <c r="Y24" s="225" t="s">
        <v>89</v>
      </c>
      <c r="Z24" s="226"/>
      <c r="AA24" s="225" t="s">
        <v>37</v>
      </c>
      <c r="AB24" s="226"/>
      <c r="AC24" s="225" t="s">
        <v>12</v>
      </c>
      <c r="AD24" s="226"/>
    </row>
    <row r="25" spans="1:30" ht="15.75" thickBot="1" x14ac:dyDescent="0.25">
      <c r="A25" s="24" t="s">
        <v>25</v>
      </c>
      <c r="B25" s="18">
        <f>'4'!AJ18</f>
        <v>0</v>
      </c>
      <c r="C25" s="18">
        <f>'4'!AJ19</f>
        <v>0</v>
      </c>
      <c r="D25" s="18">
        <f>'4'!AJ20</f>
        <v>0</v>
      </c>
      <c r="E25" s="19">
        <f>'4'!AJ21</f>
        <v>0</v>
      </c>
      <c r="G25"/>
      <c r="I25"/>
      <c r="J25"/>
      <c r="P25" s="21" t="s">
        <v>38</v>
      </c>
      <c r="Q25" s="238">
        <f>'4'!D16+'4'!E16+'4'!F16+'4'!G16</f>
        <v>1011</v>
      </c>
      <c r="R25" s="231"/>
      <c r="S25" s="230">
        <f>'4'!H16+'4'!I16+'4'!J16+'4'!K16</f>
        <v>197</v>
      </c>
      <c r="T25" s="231"/>
      <c r="U25" s="230">
        <f>'4'!L16+'4'!M16+'4'!N16+'4'!O16</f>
        <v>58</v>
      </c>
      <c r="V25" s="231"/>
      <c r="W25" s="230">
        <f>'4'!P16+'4'!Q16+'4'!R16+'4'!S16</f>
        <v>10</v>
      </c>
      <c r="X25" s="231"/>
      <c r="Y25" s="277">
        <f>'4'!T16+'4'!U16+'4'!V16+'4'!W16</f>
        <v>130</v>
      </c>
      <c r="Z25" s="278"/>
      <c r="AA25" s="230">
        <f>'4'!X16+'4'!Y16+'4'!Z16+'4'!AA16</f>
        <v>0</v>
      </c>
      <c r="AB25" s="231"/>
      <c r="AC25" s="230">
        <f>'4'!AB16+'4'!AC16+'4'!AD16+'4'!AE16</f>
        <v>9</v>
      </c>
      <c r="AD25" s="237"/>
    </row>
    <row r="26" spans="1:30" ht="15.75" thickBot="1" x14ac:dyDescent="0.25">
      <c r="A26" s="25" t="s">
        <v>51</v>
      </c>
      <c r="B26" s="26">
        <f t="shared" si="4"/>
        <v>0</v>
      </c>
      <c r="C26" s="26">
        <f t="shared" si="4"/>
        <v>0</v>
      </c>
      <c r="D26" s="26">
        <f t="shared" si="4"/>
        <v>0</v>
      </c>
      <c r="E26" s="27">
        <f t="shared" si="4"/>
        <v>0</v>
      </c>
      <c r="G26"/>
      <c r="I26"/>
      <c r="J26"/>
      <c r="P26" s="21" t="s">
        <v>39</v>
      </c>
      <c r="Q26" s="217">
        <f>'4'!D22+'4'!E22+'4'!F22+'4'!G22</f>
        <v>0</v>
      </c>
      <c r="R26" s="218"/>
      <c r="S26" s="219">
        <f>'4'!H22+'4'!I22+'4'!J22+'4'!K22</f>
        <v>0</v>
      </c>
      <c r="T26" s="218"/>
      <c r="U26" s="219">
        <f>'4'!L22+'4'!M22+'4'!N22+'4'!O22</f>
        <v>0</v>
      </c>
      <c r="V26" s="218"/>
      <c r="W26" s="219">
        <f>'4'!P22+'4'!Q22+'4'!R22+'4'!S22</f>
        <v>0</v>
      </c>
      <c r="X26" s="218"/>
      <c r="Y26" s="273">
        <f>'4'!T22+'4'!U22+'4'!V22+'4'!W22</f>
        <v>0</v>
      </c>
      <c r="Z26" s="274"/>
      <c r="AA26" s="219">
        <f>'4'!X22+'4'!Y22+'4'!Z22+'4'!AA22</f>
        <v>0</v>
      </c>
      <c r="AB26" s="218"/>
      <c r="AC26" s="219">
        <f>'4'!AB22+'4'!AC22+'4'!AD22+'4'!AE22</f>
        <v>0</v>
      </c>
      <c r="AD26" s="244"/>
    </row>
    <row r="27" spans="1:30" ht="15.75" thickBot="1" x14ac:dyDescent="0.25">
      <c r="P27" s="21" t="s">
        <v>40</v>
      </c>
      <c r="Q27" s="280">
        <f>'4'!D32+'4'!E32+'4'!F32+'4'!G32</f>
        <v>645</v>
      </c>
      <c r="R27" s="233"/>
      <c r="S27" s="232">
        <f>'4'!H32+'4'!I32+'4'!J32+'4'!K32</f>
        <v>122</v>
      </c>
      <c r="T27" s="233"/>
      <c r="U27" s="232">
        <f>'4'!L32+'4'!M32+'4'!N32+'4'!O32</f>
        <v>95</v>
      </c>
      <c r="V27" s="233"/>
      <c r="W27" s="232">
        <f>'4'!P32+'4'!Q32+'4'!R32+'4'!S32</f>
        <v>11</v>
      </c>
      <c r="X27" s="233"/>
      <c r="Y27" s="275">
        <f>'4'!T32+'4'!U32+'4'!V32+'4'!W32</f>
        <v>69</v>
      </c>
      <c r="Z27" s="276"/>
      <c r="AA27" s="232">
        <f>'4'!X32+'4'!Y32+'4'!Z32+'4'!AA32</f>
        <v>0</v>
      </c>
      <c r="AB27" s="233"/>
      <c r="AC27" s="232">
        <f>'4'!AB32+'4'!AC32+'4'!AD32+'4'!AE32</f>
        <v>9</v>
      </c>
      <c r="AD27" s="279"/>
    </row>
    <row r="28" spans="1:30" ht="18.75" thickBot="1" x14ac:dyDescent="0.3">
      <c r="A28" s="222" t="s">
        <v>32</v>
      </c>
      <c r="B28" s="223"/>
      <c r="C28" s="223"/>
      <c r="D28" s="223"/>
      <c r="E28" s="223"/>
      <c r="F28" s="223"/>
      <c r="G28" s="223"/>
      <c r="H28" s="223"/>
      <c r="I28" s="224"/>
      <c r="K28" s="227" t="s">
        <v>47</v>
      </c>
      <c r="L28" s="228"/>
      <c r="M28" s="228"/>
      <c r="N28" s="229"/>
      <c r="P28" s="23" t="s">
        <v>1</v>
      </c>
      <c r="Q28" s="220">
        <f>SUM(Q25:Q27)</f>
        <v>1656</v>
      </c>
      <c r="R28" s="221"/>
      <c r="S28" s="221">
        <f>SUM(S25:S27)</f>
        <v>319</v>
      </c>
      <c r="T28" s="221"/>
      <c r="U28" s="221">
        <f>SUM(U25:U27)</f>
        <v>153</v>
      </c>
      <c r="V28" s="221"/>
      <c r="W28" s="221">
        <f>SUM(W25:W27)</f>
        <v>21</v>
      </c>
      <c r="X28" s="221"/>
      <c r="Y28" s="221">
        <f>SUM(Y25:Y27)</f>
        <v>199</v>
      </c>
      <c r="Z28" s="221"/>
      <c r="AA28" s="221">
        <f>SUM(AA25:AA27)</f>
        <v>0</v>
      </c>
      <c r="AB28" s="221"/>
      <c r="AC28" s="221">
        <f>SUM(AC25:AC27)</f>
        <v>18</v>
      </c>
      <c r="AD28" s="272"/>
    </row>
    <row r="29" spans="1:30" ht="18.75" thickBot="1" x14ac:dyDescent="0.3">
      <c r="A29" s="222" t="s">
        <v>35</v>
      </c>
      <c r="B29" s="223"/>
      <c r="C29" s="223"/>
      <c r="D29" s="223"/>
      <c r="E29" s="223"/>
      <c r="F29" s="223"/>
      <c r="G29" s="223"/>
      <c r="H29" s="223"/>
      <c r="I29" s="224"/>
      <c r="K29" s="264" t="s">
        <v>101</v>
      </c>
      <c r="L29" s="265"/>
      <c r="M29" s="256" t="str">
        <f>ÜST_BİLGİ!D3</f>
        <v>Bayrampaşa</v>
      </c>
      <c r="N29" s="257"/>
    </row>
    <row r="30" spans="1:30" ht="18.75" thickBot="1" x14ac:dyDescent="0.3">
      <c r="A30" s="215" t="s">
        <v>29</v>
      </c>
      <c r="B30" s="20">
        <f>'1'!B24</f>
        <v>0.70833333333333337</v>
      </c>
      <c r="C30" s="20">
        <f>'1'!B25</f>
        <v>0.71875</v>
      </c>
      <c r="D30" s="20">
        <f>'1'!B26</f>
        <v>0.72916666666666663</v>
      </c>
      <c r="E30" s="20">
        <f>'1'!B27</f>
        <v>0.73958333333333326</v>
      </c>
      <c r="F30" s="20">
        <f>'1'!B28</f>
        <v>0.74999999999999989</v>
      </c>
      <c r="G30" s="20">
        <f>'1'!B29</f>
        <v>0.76041666666666652</v>
      </c>
      <c r="H30" s="20">
        <f>'1'!B30</f>
        <v>0.77083333333333315</v>
      </c>
      <c r="I30" s="20">
        <f>'1'!B31</f>
        <v>0.78124999999999978</v>
      </c>
      <c r="K30" s="270" t="s">
        <v>45</v>
      </c>
      <c r="L30" s="271"/>
      <c r="M30" s="258" t="str">
        <f>ÜST_BİLGİ!D4</f>
        <v>…………..</v>
      </c>
      <c r="N30" s="259"/>
      <c r="P30" s="234" t="s">
        <v>107</v>
      </c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6"/>
    </row>
    <row r="31" spans="1:30" ht="18.75" thickBot="1" x14ac:dyDescent="0.3">
      <c r="A31" s="216"/>
      <c r="B31" s="81">
        <f>'1'!C24</f>
        <v>0.71875</v>
      </c>
      <c r="C31" s="81">
        <f>'1'!C25</f>
        <v>0.72916666666666663</v>
      </c>
      <c r="D31" s="81">
        <f>'1'!C26</f>
        <v>0.73958333333333326</v>
      </c>
      <c r="E31" s="81">
        <f>'1'!C27</f>
        <v>0.74999999999999989</v>
      </c>
      <c r="F31" s="81">
        <f>'1'!C28</f>
        <v>0.76041666666666652</v>
      </c>
      <c r="G31" s="81">
        <f>'1'!C29</f>
        <v>0.77083333333333315</v>
      </c>
      <c r="H31" s="81">
        <f>'1'!C30</f>
        <v>0.78124999999999978</v>
      </c>
      <c r="I31" s="81">
        <f>'1'!C31</f>
        <v>0.79166666666666641</v>
      </c>
      <c r="K31" s="252" t="s">
        <v>46</v>
      </c>
      <c r="L31" s="253"/>
      <c r="M31" s="260">
        <f>ÜST_BİLGİ!D5</f>
        <v>0</v>
      </c>
      <c r="N31" s="261"/>
      <c r="O31" s="9"/>
      <c r="P31" s="8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1"/>
    </row>
    <row r="32" spans="1:30" ht="18" x14ac:dyDescent="0.25">
      <c r="A32" s="24" t="s">
        <v>7</v>
      </c>
      <c r="B32" s="18">
        <f>'1'!AJ24</f>
        <v>297</v>
      </c>
      <c r="C32" s="18">
        <f>'1'!AJ25</f>
        <v>290</v>
      </c>
      <c r="D32" s="18">
        <f>'1'!AJ26</f>
        <v>306</v>
      </c>
      <c r="E32" s="18">
        <f>'1'!AJ27</f>
        <v>294</v>
      </c>
      <c r="F32" s="18">
        <f>'1'!AJ28</f>
        <v>359</v>
      </c>
      <c r="G32" s="18">
        <f>'1'!AJ29</f>
        <v>316</v>
      </c>
      <c r="H32" s="18">
        <f>'1'!AJ30</f>
        <v>344</v>
      </c>
      <c r="I32" s="19">
        <f>'1'!AJ31</f>
        <v>305</v>
      </c>
      <c r="K32" s="266" t="s">
        <v>102</v>
      </c>
      <c r="L32" s="267"/>
      <c r="M32" s="268" t="str">
        <f>ÜST_BİLGİ!G3</f>
        <v>…………</v>
      </c>
      <c r="N32" s="269"/>
      <c r="O32" s="82"/>
      <c r="P32" s="84"/>
      <c r="Q32" s="83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12"/>
    </row>
    <row r="33" spans="1:29" ht="18.75" thickBot="1" x14ac:dyDescent="0.3">
      <c r="A33" s="25" t="s">
        <v>50</v>
      </c>
      <c r="B33" s="26">
        <f t="shared" ref="B33:I39" si="5">B32*4</f>
        <v>1188</v>
      </c>
      <c r="C33" s="26">
        <f t="shared" si="5"/>
        <v>1160</v>
      </c>
      <c r="D33" s="26">
        <f t="shared" si="5"/>
        <v>1224</v>
      </c>
      <c r="E33" s="26">
        <f t="shared" si="5"/>
        <v>1176</v>
      </c>
      <c r="F33" s="26">
        <f t="shared" si="5"/>
        <v>1436</v>
      </c>
      <c r="G33" s="26">
        <f t="shared" si="5"/>
        <v>1264</v>
      </c>
      <c r="H33" s="26">
        <f t="shared" si="5"/>
        <v>1376</v>
      </c>
      <c r="I33" s="27">
        <f t="shared" si="5"/>
        <v>1220</v>
      </c>
      <c r="K33" s="254" t="s">
        <v>31</v>
      </c>
      <c r="L33" s="255"/>
      <c r="M33" s="262">
        <f>ÜST_BİLGİ!D27</f>
        <v>42695</v>
      </c>
      <c r="N33" s="263"/>
      <c r="O33" s="9"/>
      <c r="P33" s="13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12"/>
    </row>
    <row r="34" spans="1:29" x14ac:dyDescent="0.2">
      <c r="A34" s="24" t="s">
        <v>14</v>
      </c>
      <c r="B34" s="18">
        <f>'2'!AJ24</f>
        <v>398</v>
      </c>
      <c r="C34" s="18">
        <f>'2'!AJ25</f>
        <v>409</v>
      </c>
      <c r="D34" s="18">
        <f>'2'!AJ26</f>
        <v>414</v>
      </c>
      <c r="E34" s="18">
        <f>'2'!AJ27</f>
        <v>393</v>
      </c>
      <c r="F34" s="18">
        <f>'2'!AJ28</f>
        <v>419</v>
      </c>
      <c r="G34" s="18">
        <f>'2'!AJ29</f>
        <v>414</v>
      </c>
      <c r="H34" s="18">
        <f>'2'!AJ30</f>
        <v>448</v>
      </c>
      <c r="I34" s="19">
        <f>'2'!AJ31</f>
        <v>412</v>
      </c>
      <c r="P34" s="13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2"/>
    </row>
    <row r="35" spans="1:29" ht="15.75" thickBot="1" x14ac:dyDescent="0.25">
      <c r="A35" s="25" t="s">
        <v>48</v>
      </c>
      <c r="B35" s="26">
        <f t="shared" si="5"/>
        <v>1592</v>
      </c>
      <c r="C35" s="26">
        <f t="shared" si="5"/>
        <v>1636</v>
      </c>
      <c r="D35" s="26">
        <f t="shared" si="5"/>
        <v>1656</v>
      </c>
      <c r="E35" s="26">
        <f t="shared" si="5"/>
        <v>1572</v>
      </c>
      <c r="F35" s="26">
        <f t="shared" si="5"/>
        <v>1676</v>
      </c>
      <c r="G35" s="26">
        <f t="shared" si="5"/>
        <v>1656</v>
      </c>
      <c r="H35" s="26">
        <f t="shared" si="5"/>
        <v>1792</v>
      </c>
      <c r="I35" s="27">
        <f t="shared" si="5"/>
        <v>1648</v>
      </c>
      <c r="P35" s="13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2"/>
    </row>
    <row r="36" spans="1:29" ht="15.75" x14ac:dyDescent="0.25">
      <c r="A36" s="24" t="s">
        <v>17</v>
      </c>
      <c r="B36" s="18">
        <f>'3'!AJ24</f>
        <v>142</v>
      </c>
      <c r="C36" s="18">
        <f>'3'!AJ25</f>
        <v>128</v>
      </c>
      <c r="D36" s="18">
        <f>'3'!AJ26</f>
        <v>120</v>
      </c>
      <c r="E36" s="18">
        <f>'3'!AJ27</f>
        <v>106</v>
      </c>
      <c r="F36" s="18">
        <f>'3'!AJ28</f>
        <v>120</v>
      </c>
      <c r="G36" s="18">
        <f>'3'!AJ29</f>
        <v>118</v>
      </c>
      <c r="H36" s="18">
        <f>'3'!AJ30</f>
        <v>142</v>
      </c>
      <c r="I36" s="19">
        <f>'3'!AJ31</f>
        <v>148</v>
      </c>
      <c r="P36" s="13"/>
      <c r="Q36" s="9"/>
      <c r="R36" s="157"/>
      <c r="S36" s="9"/>
      <c r="T36" s="9"/>
      <c r="U36" s="9"/>
      <c r="V36" s="9"/>
      <c r="W36" s="9"/>
      <c r="X36" s="9"/>
      <c r="Y36" s="9"/>
      <c r="Z36" s="9"/>
      <c r="AA36" s="9"/>
      <c r="AB36" s="9"/>
      <c r="AC36" s="12"/>
    </row>
    <row r="37" spans="1:29" ht="15.75" thickBot="1" x14ac:dyDescent="0.25">
      <c r="A37" s="25" t="s">
        <v>49</v>
      </c>
      <c r="B37" s="26">
        <f>B36*4</f>
        <v>568</v>
      </c>
      <c r="C37" s="26">
        <f t="shared" si="5"/>
        <v>512</v>
      </c>
      <c r="D37" s="26">
        <f t="shared" si="5"/>
        <v>480</v>
      </c>
      <c r="E37" s="26">
        <f t="shared" si="5"/>
        <v>424</v>
      </c>
      <c r="F37" s="26">
        <f>F36*4</f>
        <v>480</v>
      </c>
      <c r="G37" s="26">
        <f t="shared" si="5"/>
        <v>472</v>
      </c>
      <c r="H37" s="26">
        <f t="shared" si="5"/>
        <v>568</v>
      </c>
      <c r="I37" s="27">
        <f t="shared" si="5"/>
        <v>592</v>
      </c>
      <c r="P37" s="13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2"/>
    </row>
    <row r="38" spans="1:29" x14ac:dyDescent="0.2">
      <c r="A38" s="24" t="s">
        <v>25</v>
      </c>
      <c r="B38" s="18">
        <f>'4'!AJ24</f>
        <v>123</v>
      </c>
      <c r="C38" s="18">
        <f>'4'!AJ25</f>
        <v>141</v>
      </c>
      <c r="D38" s="18">
        <f>'4'!AJ26</f>
        <v>111</v>
      </c>
      <c r="E38" s="18">
        <f>'4'!AJ27</f>
        <v>105</v>
      </c>
      <c r="F38" s="18">
        <f>'4'!AJ28</f>
        <v>130</v>
      </c>
      <c r="G38" s="18">
        <f>'4'!AJ29</f>
        <v>111</v>
      </c>
      <c r="H38" s="18">
        <f>'4'!AJ30</f>
        <v>114</v>
      </c>
      <c r="I38" s="19">
        <f>'4'!AJ31</f>
        <v>116</v>
      </c>
      <c r="P38" s="13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2"/>
    </row>
    <row r="39" spans="1:29" ht="15.75" thickBot="1" x14ac:dyDescent="0.25">
      <c r="A39" s="25" t="s">
        <v>51</v>
      </c>
      <c r="B39" s="26">
        <f>B38*4</f>
        <v>492</v>
      </c>
      <c r="C39" s="26">
        <f t="shared" si="5"/>
        <v>564</v>
      </c>
      <c r="D39" s="26">
        <f t="shared" si="5"/>
        <v>444</v>
      </c>
      <c r="E39" s="26">
        <f t="shared" si="5"/>
        <v>420</v>
      </c>
      <c r="F39" s="26">
        <f>F38*4</f>
        <v>520</v>
      </c>
      <c r="G39" s="26">
        <f t="shared" si="5"/>
        <v>444</v>
      </c>
      <c r="H39" s="26">
        <f t="shared" si="5"/>
        <v>456</v>
      </c>
      <c r="I39" s="27">
        <f t="shared" si="5"/>
        <v>464</v>
      </c>
      <c r="P39" s="13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2"/>
    </row>
    <row r="40" spans="1:29" x14ac:dyDescent="0.2">
      <c r="P40" s="13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2"/>
    </row>
    <row r="41" spans="1:29" x14ac:dyDescent="0.2">
      <c r="P41" s="13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2"/>
    </row>
    <row r="42" spans="1:29" x14ac:dyDescent="0.2">
      <c r="P42" s="13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12"/>
    </row>
    <row r="43" spans="1:29" x14ac:dyDescent="0.2">
      <c r="P43" s="13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12"/>
    </row>
    <row r="44" spans="1:29" x14ac:dyDescent="0.2">
      <c r="P44" s="13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2"/>
    </row>
    <row r="45" spans="1:29" x14ac:dyDescent="0.2">
      <c r="P45" s="13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12"/>
    </row>
    <row r="46" spans="1:29" ht="15.75" thickBot="1" x14ac:dyDescent="0.25"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6"/>
    </row>
  </sheetData>
  <protectedRanges>
    <protectedRange sqref="P31:AC35 P37:AC46 P36:Q36 S36:AC36" name="Aralık1"/>
    <protectedRange sqref="R36" name="Aralık7"/>
  </protectedRanges>
  <mergeCells count="166">
    <mergeCell ref="Q13:R13"/>
    <mergeCell ref="S13:T13"/>
    <mergeCell ref="S17:T17"/>
    <mergeCell ref="Q26:R26"/>
    <mergeCell ref="S26:T26"/>
    <mergeCell ref="AA20:AB20"/>
    <mergeCell ref="AC20:AD20"/>
    <mergeCell ref="Y20:Z20"/>
    <mergeCell ref="A16:E16"/>
    <mergeCell ref="Y21:Z21"/>
    <mergeCell ref="A15:E15"/>
    <mergeCell ref="Q24:R24"/>
    <mergeCell ref="S24:T24"/>
    <mergeCell ref="U24:V24"/>
    <mergeCell ref="W19:X19"/>
    <mergeCell ref="Q17:R17"/>
    <mergeCell ref="U21:V21"/>
    <mergeCell ref="W21:X21"/>
    <mergeCell ref="U20:V20"/>
    <mergeCell ref="W20:X20"/>
    <mergeCell ref="P23:AD23"/>
    <mergeCell ref="Q19:R19"/>
    <mergeCell ref="S19:T19"/>
    <mergeCell ref="AA18:AB18"/>
    <mergeCell ref="S14:T14"/>
    <mergeCell ref="U14:V14"/>
    <mergeCell ref="AA17:AB17"/>
    <mergeCell ref="AC17:AD17"/>
    <mergeCell ref="AA21:AB21"/>
    <mergeCell ref="AC21:AD21"/>
    <mergeCell ref="Y19:Z19"/>
    <mergeCell ref="AC27:AD27"/>
    <mergeCell ref="AA28:AB28"/>
    <mergeCell ref="AC28:AD28"/>
    <mergeCell ref="AC18:AD18"/>
    <mergeCell ref="AA24:AB24"/>
    <mergeCell ref="U17:V17"/>
    <mergeCell ref="W17:X17"/>
    <mergeCell ref="AA19:AB19"/>
    <mergeCell ref="AC19:AD19"/>
    <mergeCell ref="U18:V18"/>
    <mergeCell ref="Q28:R28"/>
    <mergeCell ref="S28:T28"/>
    <mergeCell ref="Q27:R27"/>
    <mergeCell ref="Q25:R25"/>
    <mergeCell ref="W11:X11"/>
    <mergeCell ref="AC25:AD25"/>
    <mergeCell ref="AC24:AD24"/>
    <mergeCell ref="Q20:R20"/>
    <mergeCell ref="S20:T20"/>
    <mergeCell ref="Q21:R21"/>
    <mergeCell ref="S21:T21"/>
    <mergeCell ref="W18:X18"/>
    <mergeCell ref="Y18:Z18"/>
    <mergeCell ref="AA14:AB14"/>
    <mergeCell ref="Y13:Z13"/>
    <mergeCell ref="W24:X24"/>
    <mergeCell ref="Y14:Z14"/>
    <mergeCell ref="Q18:R18"/>
    <mergeCell ref="S18:T18"/>
    <mergeCell ref="Y17:Z17"/>
    <mergeCell ref="Y24:Z24"/>
    <mergeCell ref="W12:X12"/>
    <mergeCell ref="U25:V25"/>
    <mergeCell ref="P16:AD16"/>
    <mergeCell ref="AA12:AB12"/>
    <mergeCell ref="AC14:AD14"/>
    <mergeCell ref="U13:V13"/>
    <mergeCell ref="W13:X13"/>
    <mergeCell ref="W14:X14"/>
    <mergeCell ref="U28:V28"/>
    <mergeCell ref="W28:X28"/>
    <mergeCell ref="U26:V26"/>
    <mergeCell ref="W26:X26"/>
    <mergeCell ref="AA26:AB26"/>
    <mergeCell ref="AC26:AD26"/>
    <mergeCell ref="Y26:Z26"/>
    <mergeCell ref="Y27:Z27"/>
    <mergeCell ref="AA25:AB25"/>
    <mergeCell ref="W25:X25"/>
    <mergeCell ref="Y25:Z25"/>
    <mergeCell ref="U27:V27"/>
    <mergeCell ref="W27:X27"/>
    <mergeCell ref="AA27:AB27"/>
    <mergeCell ref="AC12:AD12"/>
    <mergeCell ref="AA13:AB13"/>
    <mergeCell ref="AC13:AD13"/>
    <mergeCell ref="Y12:Z12"/>
    <mergeCell ref="Y28:Z28"/>
    <mergeCell ref="K31:L31"/>
    <mergeCell ref="K33:L33"/>
    <mergeCell ref="M29:N29"/>
    <mergeCell ref="M30:N30"/>
    <mergeCell ref="M31:N31"/>
    <mergeCell ref="M33:N33"/>
    <mergeCell ref="K29:L29"/>
    <mergeCell ref="K32:L32"/>
    <mergeCell ref="M32:N32"/>
    <mergeCell ref="K30:L30"/>
    <mergeCell ref="A2:I2"/>
    <mergeCell ref="K2:N2"/>
    <mergeCell ref="A4:A5"/>
    <mergeCell ref="A3:I3"/>
    <mergeCell ref="U6:V6"/>
    <mergeCell ref="U7:V7"/>
    <mergeCell ref="P2:AD2"/>
    <mergeCell ref="AA5:AB5"/>
    <mergeCell ref="Q3:R3"/>
    <mergeCell ref="S3:T3"/>
    <mergeCell ref="U5:V5"/>
    <mergeCell ref="AC7:AD7"/>
    <mergeCell ref="Y3:Z3"/>
    <mergeCell ref="Y5:Z5"/>
    <mergeCell ref="Y6:Z6"/>
    <mergeCell ref="Y7:Z7"/>
    <mergeCell ref="Y4:Z4"/>
    <mergeCell ref="U3:V3"/>
    <mergeCell ref="W7:X7"/>
    <mergeCell ref="Q4:R4"/>
    <mergeCell ref="AA6:AB6"/>
    <mergeCell ref="S6:T6"/>
    <mergeCell ref="W3:X3"/>
    <mergeCell ref="AA3:AB3"/>
    <mergeCell ref="AC3:AD3"/>
    <mergeCell ref="AA7:AB7"/>
    <mergeCell ref="AC4:AD4"/>
    <mergeCell ref="AC5:AD5"/>
    <mergeCell ref="AA4:AB4"/>
    <mergeCell ref="AC6:AD6"/>
    <mergeCell ref="S4:T4"/>
    <mergeCell ref="S5:T5"/>
    <mergeCell ref="S7:T7"/>
    <mergeCell ref="U4:V4"/>
    <mergeCell ref="W10:X10"/>
    <mergeCell ref="P9:AD9"/>
    <mergeCell ref="W4:X4"/>
    <mergeCell ref="W5:X5"/>
    <mergeCell ref="W6:X6"/>
    <mergeCell ref="Q5:R5"/>
    <mergeCell ref="Q6:R6"/>
    <mergeCell ref="Q7:R7"/>
    <mergeCell ref="Y10:Z10"/>
    <mergeCell ref="A30:A31"/>
    <mergeCell ref="Q12:R12"/>
    <mergeCell ref="S12:T12"/>
    <mergeCell ref="U12:V12"/>
    <mergeCell ref="Q14:R14"/>
    <mergeCell ref="A28:I28"/>
    <mergeCell ref="A29:I29"/>
    <mergeCell ref="A17:A18"/>
    <mergeCell ref="Q10:R10"/>
    <mergeCell ref="K28:N28"/>
    <mergeCell ref="U19:V19"/>
    <mergeCell ref="S25:T25"/>
    <mergeCell ref="S27:T27"/>
    <mergeCell ref="P30:AC30"/>
    <mergeCell ref="S10:T10"/>
    <mergeCell ref="Y11:Z11"/>
    <mergeCell ref="U10:V10"/>
    <mergeCell ref="AA11:AB11"/>
    <mergeCell ref="AC11:AD11"/>
    <mergeCell ref="S11:T11"/>
    <mergeCell ref="U11:V11"/>
    <mergeCell ref="Q11:R11"/>
    <mergeCell ref="AA10:AB10"/>
    <mergeCell ref="AC10:AD10"/>
  </mergeCells>
  <phoneticPr fontId="15" type="noConversion"/>
  <printOptions horizontalCentered="1"/>
  <pageMargins left="0.43" right="0.35" top="1.17" bottom="0.67" header="0.3" footer="0.46"/>
  <pageSetup paperSize="9" scale="64" orientation="landscape" r:id="rId1"/>
  <headerFooter alignWithMargins="0">
    <oddHeader>&amp;C&amp;G&amp;9AKILLI ULAŞIM SİSTEMLERİ</oddHeader>
  </headerFooter>
  <ignoredErrors>
    <ignoredError sqref="B8:I8 B21:E21 B34:I34 B10:I10 B23:E23 B36:I36 B12:I12 B25:E25 B38:I38" formula="1"/>
  </ignoredError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4</vt:i4>
      </vt:variant>
    </vt:vector>
  </HeadingPairs>
  <TitlesOfParts>
    <vt:vector size="10" baseType="lpstr">
      <vt:lpstr>ÜST_BİLGİ</vt:lpstr>
      <vt:lpstr>1</vt:lpstr>
      <vt:lpstr>2</vt:lpstr>
      <vt:lpstr>3</vt:lpstr>
      <vt:lpstr>4</vt:lpstr>
      <vt:lpstr>OZET</vt:lpstr>
      <vt:lpstr>'1'!Yazdırma_Alanı</vt:lpstr>
      <vt:lpstr>'2'!Yazdırma_Alanı</vt:lpstr>
      <vt:lpstr>'3'!Yazdırma_Alanı</vt:lpstr>
      <vt:lpstr>'4'!Yazdırma_Alanı</vt:lpstr>
    </vt:vector>
  </TitlesOfParts>
  <Company>APK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sarac saraç</cp:lastModifiedBy>
  <cp:lastPrinted>2015-04-02T14:39:16Z</cp:lastPrinted>
  <dcterms:created xsi:type="dcterms:W3CDTF">1998-12-07T09:18:55Z</dcterms:created>
  <dcterms:modified xsi:type="dcterms:W3CDTF">2022-01-24T17:19:27Z</dcterms:modified>
</cp:coreProperties>
</file>