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Print_Area" localSheetId="0">Sheet1!$A$1:$K$31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<sst xmlns="http://schemas.openxmlformats.org/spreadsheetml/2006/main" count="180" uniqueCount="117">
  <si>
    <t>Buyer：</t>
  </si>
  <si>
    <t>Tel：</t>
  </si>
  <si>
    <t>Date：</t>
  </si>
  <si>
    <t>单号No.：</t>
  </si>
  <si>
    <r>
      <rPr>
        <sz val="14"/>
        <color theme="1"/>
        <rFont val="楷体"/>
        <charset val="134"/>
      </rPr>
      <t>序号</t>
    </r>
    <r>
      <rPr>
        <sz val="16"/>
        <color theme="1"/>
        <rFont val="楷体"/>
        <charset val="134"/>
      </rPr>
      <t xml:space="preserve">
</t>
    </r>
    <r>
      <rPr>
        <sz val="11"/>
        <color theme="1"/>
        <rFont val="楷体"/>
        <charset val="134"/>
      </rPr>
      <t>No</t>
    </r>
  </si>
  <si>
    <t>图片</t>
  </si>
  <si>
    <r>
      <rPr>
        <sz val="14"/>
        <color theme="1"/>
        <rFont val="楷体"/>
        <charset val="134"/>
      </rPr>
      <t>商品名称</t>
    </r>
    <r>
      <rPr>
        <sz val="18"/>
        <color theme="1"/>
        <rFont val="楷体"/>
        <charset val="134"/>
      </rPr>
      <t xml:space="preserve">
</t>
    </r>
    <r>
      <rPr>
        <sz val="11"/>
        <color theme="1"/>
        <rFont val="楷体"/>
        <charset val="134"/>
      </rPr>
      <t>Product name</t>
    </r>
  </si>
  <si>
    <r>
      <rPr>
        <sz val="14"/>
        <color theme="1"/>
        <rFont val="楷体"/>
        <charset val="134"/>
      </rPr>
      <t>规格</t>
    </r>
    <r>
      <rPr>
        <sz val="18"/>
        <color theme="1"/>
        <rFont val="楷体"/>
        <charset val="134"/>
      </rPr>
      <t xml:space="preserve">
</t>
    </r>
    <r>
      <rPr>
        <sz val="11"/>
        <color theme="1"/>
        <rFont val="楷体"/>
        <charset val="134"/>
      </rPr>
      <t>Size</t>
    </r>
  </si>
  <si>
    <r>
      <rPr>
        <sz val="14"/>
        <color theme="1"/>
        <rFont val="楷体"/>
        <charset val="134"/>
      </rPr>
      <t>单位</t>
    </r>
    <r>
      <rPr>
        <sz val="11"/>
        <color theme="1"/>
        <rFont val="楷体"/>
        <charset val="134"/>
      </rPr>
      <t xml:space="preserve">
Unit</t>
    </r>
  </si>
  <si>
    <r>
      <rPr>
        <sz val="14"/>
        <color theme="1"/>
        <rFont val="楷体"/>
        <charset val="134"/>
      </rPr>
      <t>数量</t>
    </r>
    <r>
      <rPr>
        <sz val="18"/>
        <color theme="1"/>
        <rFont val="楷体"/>
        <charset val="134"/>
      </rPr>
      <t xml:space="preserve">
</t>
    </r>
    <r>
      <rPr>
        <sz val="11"/>
        <color theme="1"/>
        <rFont val="楷体"/>
        <charset val="134"/>
      </rPr>
      <t>Quantity</t>
    </r>
  </si>
  <si>
    <r>
      <rPr>
        <sz val="14"/>
        <color theme="1"/>
        <rFont val="楷体"/>
        <charset val="134"/>
      </rPr>
      <t>单价</t>
    </r>
    <r>
      <rPr>
        <sz val="11"/>
        <color theme="1"/>
        <rFont val="楷体"/>
        <charset val="134"/>
      </rPr>
      <t xml:space="preserve">
Unit</t>
    </r>
  </si>
  <si>
    <r>
      <rPr>
        <sz val="14"/>
        <color theme="1"/>
        <rFont val="楷体"/>
        <charset val="134"/>
      </rPr>
      <t>金额</t>
    </r>
    <r>
      <rPr>
        <sz val="11"/>
        <color theme="1"/>
        <rFont val="楷体"/>
        <charset val="134"/>
      </rPr>
      <t xml:space="preserve">
 Amount</t>
    </r>
  </si>
  <si>
    <r>
      <rPr>
        <sz val="14"/>
        <color theme="1"/>
        <rFont val="楷体"/>
        <charset val="134"/>
      </rPr>
      <t>备注</t>
    </r>
    <r>
      <rPr>
        <sz val="11"/>
        <color theme="1"/>
        <rFont val="楷体"/>
        <charset val="134"/>
      </rPr>
      <t xml:space="preserve">
Remarks</t>
    </r>
  </si>
  <si>
    <r>
      <rPr>
        <sz val="14"/>
        <color theme="1"/>
        <rFont val="楷体"/>
        <charset val="134"/>
      </rPr>
      <t xml:space="preserve">净重
</t>
    </r>
    <r>
      <rPr>
        <sz val="12"/>
        <color theme="1"/>
        <rFont val="楷体"/>
        <charset val="134"/>
      </rPr>
      <t>Total net weight/KG</t>
    </r>
  </si>
  <si>
    <r>
      <rPr>
        <sz val="14"/>
        <color theme="1"/>
        <rFont val="楷体"/>
        <charset val="134"/>
      </rPr>
      <t>总</t>
    </r>
    <r>
      <rPr>
        <sz val="12"/>
        <color theme="1"/>
        <rFont val="楷体"/>
        <charset val="134"/>
      </rPr>
      <t>CBM
Total Cubes</t>
    </r>
  </si>
  <si>
    <t>1</t>
  </si>
  <si>
    <t>10盘万能蒸烤箱
（竖盘）
10 конфорок пароварки Combi
(Вертикальная пластина) Rational</t>
  </si>
  <si>
    <t>850*780*1110</t>
  </si>
  <si>
    <t>台</t>
  </si>
  <si>
    <t>90000</t>
  </si>
  <si>
    <t>20KW/380V</t>
  </si>
  <si>
    <t>2</t>
  </si>
  <si>
    <t>万能蒸烤箱底架
Основание пароварочной печи Combi</t>
  </si>
  <si>
    <t>850*800*650</t>
  </si>
  <si>
    <t>2300</t>
  </si>
  <si>
    <t>3</t>
  </si>
  <si>
    <t>升降面火炉
Подъемная поверхность печи</t>
  </si>
  <si>
    <t>600*460*525</t>
  </si>
  <si>
    <t>3000</t>
  </si>
  <si>
    <t>50Hz
220v/3.6KW</t>
  </si>
  <si>
    <t>4</t>
  </si>
  <si>
    <t>风冷六抽冷藏工作台
Шестивыдвижной рефрижераторный верстак с воздушным охлаждением</t>
  </si>
  <si>
    <t>1500*700*850</t>
  </si>
  <si>
    <t>15000</t>
  </si>
  <si>
    <t>50Hz
220v/0.6KW</t>
  </si>
  <si>
    <t>5</t>
  </si>
  <si>
    <t>风冷双大门冷藏厨房柜
Двухдверные холодильные кухонные шкафы с воздушным охлаждением</t>
  </si>
  <si>
    <t>1400*830*1980</t>
  </si>
  <si>
    <t>15500</t>
  </si>
  <si>
    <t>50Hz
220v/0.9KW</t>
  </si>
  <si>
    <t>6</t>
  </si>
  <si>
    <t xml:space="preserve">风冷双大门冷冻厨房
Двухдверные морозильные кухонные шкафы с воздушным охлаждением
</t>
  </si>
  <si>
    <t>8</t>
  </si>
  <si>
    <t>低温慢煮机
Низкотемпературная мультиварка</t>
  </si>
  <si>
    <t>330*550*400+220</t>
  </si>
  <si>
    <t>7600</t>
  </si>
  <si>
    <t>50Hz
220v/3.5KW</t>
  </si>
  <si>
    <t>9</t>
  </si>
  <si>
    <t>新款250
10寸半自动切片机
Новый 250
10-дюймовый полуавтоматический слайсер</t>
  </si>
  <si>
    <t>490*390*380</t>
  </si>
  <si>
    <t>2500</t>
  </si>
  <si>
    <t>50Hz
220v/1.5KW</t>
  </si>
  <si>
    <t>12</t>
  </si>
  <si>
    <t>风冷九抽冷藏工作台
Шестивыдвижной рефрижераторный верстак с воздушным охлаждением</t>
  </si>
  <si>
    <t>1800*700*850</t>
  </si>
  <si>
    <t>18000</t>
  </si>
  <si>
    <t>13</t>
  </si>
  <si>
    <t>六头方型煲仔炉
Квадратная глиняная печь с шестью головками</t>
  </si>
  <si>
    <t>1200*800*800+120</t>
  </si>
  <si>
    <t>7200</t>
  </si>
  <si>
    <t xml:space="preserve">3.5*6KW/380V
</t>
  </si>
  <si>
    <t>14</t>
  </si>
  <si>
    <t>台式电磁炉
Настольная индукционная варочная панель</t>
  </si>
  <si>
    <t>405*510*180
3.5kw</t>
  </si>
  <si>
    <t>870</t>
  </si>
  <si>
    <t>15</t>
  </si>
  <si>
    <t>60系列304餐炉 ES6016Обеденная плита серии 60 304 ES6016</t>
  </si>
  <si>
    <t>580*240</t>
  </si>
  <si>
    <t>4200</t>
  </si>
  <si>
    <t>50Hz
220v/0.5KW</t>
  </si>
  <si>
    <t>16</t>
  </si>
  <si>
    <t>60系列304餐炉 ES6017Обеденная плита серии 60 304 ES6017</t>
  </si>
  <si>
    <t>400*430</t>
  </si>
  <si>
    <t>4000</t>
  </si>
  <si>
    <t>17</t>
  </si>
  <si>
    <t>60系列304餐炉 ES6018Обеденная плита серии 60 304 ES6018</t>
  </si>
  <si>
    <t>430*450</t>
  </si>
  <si>
    <t>18</t>
  </si>
  <si>
    <t>全自动意大利机</t>
  </si>
  <si>
    <t>460*650*280</t>
  </si>
  <si>
    <t>31200</t>
  </si>
  <si>
    <t>19</t>
  </si>
  <si>
    <t>20L搅拌机
Блендер 20 л</t>
  </si>
  <si>
    <t>500*570*840</t>
  </si>
  <si>
    <t>7700</t>
  </si>
  <si>
    <t>20</t>
  </si>
  <si>
    <t>长方形烟罩
Прямоугольный капот</t>
  </si>
  <si>
    <t>1500*1000*400+450</t>
  </si>
  <si>
    <t>5000</t>
  </si>
  <si>
    <t>21</t>
  </si>
  <si>
    <t>22</t>
  </si>
  <si>
    <t>风冷单大门冷冻厨房柜Однодверный кухонный шкаф с морозильной камерой с воздушным охлаждением</t>
  </si>
  <si>
    <t>800*830*1980</t>
  </si>
  <si>
    <t>9500</t>
  </si>
  <si>
    <t>50Hz
220v/0.4KW</t>
  </si>
  <si>
    <t>23</t>
  </si>
  <si>
    <t>Шортенер</t>
  </si>
  <si>
    <t>1310*720*550</t>
  </si>
  <si>
    <t>15600</t>
  </si>
  <si>
    <t>50Hz
220v/0.55KW</t>
  </si>
  <si>
    <t>24</t>
  </si>
  <si>
    <t>Hamilton
Beach</t>
  </si>
  <si>
    <t>400*350*430</t>
  </si>
  <si>
    <t>25</t>
  </si>
  <si>
    <t>大理石面粉操作台
Столешница из мраморной муки</t>
  </si>
  <si>
    <t>3400</t>
  </si>
  <si>
    <t>26</t>
  </si>
  <si>
    <t>四门冷藏柜</t>
  </si>
  <si>
    <t>1210*760*1980</t>
  </si>
  <si>
    <t>13600</t>
  </si>
  <si>
    <t>50Hz
220v/0.75KW</t>
  </si>
  <si>
    <r>
      <rPr>
        <sz val="14"/>
        <color theme="1"/>
        <rFont val="宋体"/>
        <charset val="134"/>
      </rPr>
      <t xml:space="preserve">已付定金：
</t>
    </r>
    <r>
      <rPr>
        <sz val="12"/>
        <color theme="1"/>
        <rFont val="宋体"/>
        <charset val="134"/>
      </rPr>
      <t>Deposit</t>
    </r>
  </si>
  <si>
    <r>
      <t xml:space="preserve">余款: 
</t>
    </r>
    <r>
      <rPr>
        <sz val="10"/>
        <color rgb="FFFF0000"/>
        <rFont val="宋体"/>
        <charset val="134"/>
      </rPr>
      <t>Spare money</t>
    </r>
  </si>
  <si>
    <r>
      <rPr>
        <sz val="14"/>
        <color theme="1"/>
        <rFont val="宋体"/>
        <charset val="134"/>
      </rPr>
      <t>付款方式:               ☐ 现金   ☐ 微信    ☐ 支付宝    ☐ 银联   ☐ 其他</t>
    </r>
    <r>
      <rPr>
        <u/>
        <sz val="14"/>
        <color theme="1"/>
        <rFont val="宋体"/>
        <charset val="134"/>
      </rPr>
      <t xml:space="preserve">        </t>
    </r>
    <r>
      <rPr>
        <sz val="11"/>
        <color theme="1"/>
        <rFont val="宋体"/>
        <charset val="134"/>
      </rPr>
      <t xml:space="preserve">
</t>
    </r>
    <r>
      <rPr>
        <sz val="10"/>
        <color theme="1"/>
        <rFont val="宋体"/>
        <charset val="134"/>
      </rPr>
      <t>Terms of payment</t>
    </r>
  </si>
  <si>
    <r>
      <rPr>
        <b/>
        <sz val="14"/>
        <color theme="1"/>
        <rFont val="宋体"/>
        <charset val="134"/>
      </rPr>
      <t>购买须知：</t>
    </r>
    <r>
      <rPr>
        <b/>
        <sz val="16"/>
        <color theme="1"/>
        <rFont val="宋体"/>
        <charset val="134"/>
      </rPr>
      <t xml:space="preserve">
</t>
    </r>
    <r>
      <rPr>
        <sz val="12"/>
        <color theme="1"/>
        <rFont val="宋体"/>
        <charset val="134"/>
      </rPr>
      <t>1、定购常规商品的保障金不能低于货物总额的30%，工程和非标定制商品的保障金不能低于货物总额50%</t>
    </r>
    <r>
      <rPr>
        <sz val="14"/>
        <color theme="1"/>
        <rFont val="宋体"/>
        <charset val="134"/>
      </rPr>
      <t xml:space="preserve">。
</t>
    </r>
    <r>
      <rPr>
        <sz val="9"/>
        <color theme="1"/>
        <rFont val="宋体"/>
        <charset val="134"/>
      </rPr>
      <t xml:space="preserve">The security payment for regular goods shall not be less than 30% of the total amount of goods, and the security payment for public funds and non-standard customized goods shall not be less than 50% of the total amount of goods.
</t>
    </r>
    <r>
      <rPr>
        <sz val="12"/>
        <color theme="1"/>
        <rFont val="宋体"/>
        <charset val="134"/>
      </rPr>
      <t>2、特殊定做的商品、特价商品不允许退换。</t>
    </r>
    <r>
      <rPr>
        <sz val="14"/>
        <color theme="1"/>
        <rFont val="宋体"/>
        <charset val="134"/>
      </rPr>
      <t xml:space="preserve">
</t>
    </r>
    <r>
      <rPr>
        <sz val="9"/>
        <color theme="1"/>
        <rFont val="宋体"/>
        <charset val="134"/>
      </rPr>
      <t xml:space="preserve">Special custom goods, special price goods can not be returned for exchange.
</t>
    </r>
    <r>
      <rPr>
        <sz val="12"/>
        <color theme="1"/>
        <rFont val="宋体"/>
        <charset val="134"/>
      </rPr>
      <t>3、请保留单据，售后问题将按照单据处理。</t>
    </r>
    <r>
      <rPr>
        <sz val="14"/>
        <color theme="1"/>
        <rFont val="宋体"/>
        <charset val="134"/>
      </rPr>
      <t xml:space="preserve">
</t>
    </r>
    <r>
      <rPr>
        <sz val="9"/>
        <color theme="1"/>
        <rFont val="宋体"/>
        <charset val="134"/>
      </rPr>
      <t>Please keep the documents and the after-sale problems will be dealt with according to the documents.</t>
    </r>
  </si>
  <si>
    <r>
      <rPr>
        <sz val="14"/>
        <color theme="1"/>
        <rFont val="宋体"/>
        <charset val="134"/>
      </rPr>
      <t xml:space="preserve">客户签名：
</t>
    </r>
    <r>
      <rPr>
        <sz val="10"/>
        <color theme="1"/>
        <rFont val="宋体"/>
        <charset val="134"/>
      </rPr>
      <t>Customer signature</t>
    </r>
  </si>
  <si>
    <r>
      <rPr>
        <sz val="14"/>
        <color theme="1"/>
        <rFont val="宋体"/>
        <charset val="134"/>
      </rPr>
      <t>销售经理：周永泉</t>
    </r>
    <r>
      <rPr>
        <sz val="11"/>
        <color theme="1"/>
        <rFont val="宋体"/>
        <charset val="134"/>
      </rPr>
      <t xml:space="preserve">
</t>
    </r>
    <r>
      <rPr>
        <sz val="10"/>
        <color theme="1"/>
        <rFont val="宋体"/>
        <charset val="134"/>
      </rPr>
      <t>Sales manager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</si>
</sst>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4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13"/>
      <color rgb="FFFF0000"/>
      <name val="微软雅黑"/>
      <charset val="134"/>
    </font>
    <font>
      <sz val="14"/>
      <color theme="1"/>
      <name val="楷体"/>
      <charset val="134"/>
    </font>
    <font>
      <sz val="12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宋体"/>
      <charset val="134"/>
    </font>
    <font>
      <sz val="14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4"/>
      <color rgb="FFFF0000"/>
      <name val="宋体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楷体"/>
      <charset val="134"/>
    </font>
    <font>
      <sz val="10"/>
      <color rgb="FFFF0000"/>
      <name val="宋体"/>
      <charset val="134"/>
    </font>
    <font>
      <sz val="11"/>
      <color theme="1"/>
      <name val="楷体"/>
      <charset val="134"/>
    </font>
    <font>
      <b/>
      <sz val="14"/>
      <color theme="1"/>
      <name val="宋体"/>
      <charset val="134"/>
    </font>
    <font>
      <b/>
      <sz val="16"/>
      <color theme="1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</font>
    <font>
      <sz val="18"/>
      <color theme="1"/>
      <name val="楷体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</font>
    <font>
      <sz val="16"/>
      <color theme="1"/>
      <name val="楷体"/>
      <charset val="134"/>
    </font>
    <font>
      <u/>
      <sz val="14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B7A68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 wrapText="1"/>
    </xf>
    <xf numFmtId="0" fontId="8" fillId="0" borderId="1" xfId="0" applyFont="1" applyFill="1" applyBorder="1" applyAlignment="1">
      <alignment horizontal="left" vertical="top" wrapText="1"/>
    </xf>
    <xf numFmtId="0" fontId="9" fillId="0" borderId="2" xfId="0" applyFont="1" applyFill="1" applyBorder="1" applyAlignment="1">
      <alignment horizontal="left" vertical="top" wrapText="1"/>
    </xf>
    <xf numFmtId="0" fontId="9" fillId="0" borderId="3" xfId="0" applyFont="1" applyFill="1" applyBorder="1" applyAlignment="1">
      <alignment horizontal="left" vertical="top" wrapText="1"/>
    </xf>
    <xf numFmtId="0" fontId="7" fillId="0" borderId="2" xfId="0" applyFont="1" applyFill="1" applyBorder="1" applyAlignment="1">
      <alignment horizontal="left" vertical="center" wrapText="1"/>
    </xf>
    <xf numFmtId="0" fontId="7" fillId="0" borderId="3" xfId="0" applyFont="1" applyFill="1" applyBorder="1" applyAlignment="1">
      <alignment horizontal="left" vertical="center" wrapText="1"/>
    </xf>
    <xf numFmtId="0" fontId="10" fillId="0" borderId="2" xfId="0" applyFont="1" applyFill="1" applyBorder="1" applyAlignment="1">
      <alignment horizontal="left" vertical="top" wrapText="1"/>
    </xf>
    <xf numFmtId="0" fontId="10" fillId="0" borderId="3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3" xfId="0" applyFont="1" applyFill="1" applyBorder="1" applyAlignment="1">
      <alignment horizontal="left" vertical="top" wrapText="1"/>
    </xf>
    <xf numFmtId="176" fontId="1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NumberFormat="1" applyFill="1" applyBorder="1" applyAlignment="1">
      <alignment vertical="center"/>
    </xf>
    <xf numFmtId="0" fontId="3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top" wrapText="1"/>
    </xf>
    <xf numFmtId="0" fontId="7" fillId="0" borderId="4" xfId="0" applyFont="1" applyFill="1" applyBorder="1" applyAlignment="1">
      <alignment horizontal="left" vertical="center" wrapText="1"/>
    </xf>
    <xf numFmtId="0" fontId="10" fillId="0" borderId="4" xfId="0" applyFont="1" applyFill="1" applyBorder="1" applyAlignment="1">
      <alignment horizontal="left" vertical="top" wrapText="1"/>
    </xf>
    <xf numFmtId="0" fontId="6" fillId="0" borderId="4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../media/image2.png"/><Relationship Id="rId19" Type="http://schemas.openxmlformats.org/officeDocument/2006/relationships/image" Target="../media/image18.png"/><Relationship Id="rId18" Type="http://schemas.openxmlformats.org/officeDocument/2006/relationships/image" Target="../media/image17.png"/><Relationship Id="rId17" Type="http://schemas.openxmlformats.org/officeDocument/2006/relationships/image" Target="NULL" TargetMode="External"/><Relationship Id="rId16" Type="http://schemas.openxmlformats.org/officeDocument/2006/relationships/image" Target="../media/image16.jpeg"/><Relationship Id="rId15" Type="http://schemas.openxmlformats.org/officeDocument/2006/relationships/image" Target="../media/image15.png"/><Relationship Id="rId14" Type="http://schemas.openxmlformats.org/officeDocument/2006/relationships/image" Target="../media/image14.jpe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131445</xdr:colOff>
      <xdr:row>0</xdr:row>
      <xdr:rowOff>7620</xdr:rowOff>
    </xdr:from>
    <xdr:ext cx="6449695" cy="593090"/>
    <xdr:sp>
      <xdr:nvSpPr>
        <xdr:cNvPr id="4" name="矩形 3"/>
        <xdr:cNvSpPr/>
      </xdr:nvSpPr>
      <xdr:spPr>
        <a:xfrm>
          <a:off x="131445" y="7620"/>
          <a:ext cx="6449695" cy="5930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overflow" horzOverflow="overflow" wrap="square" rtlCol="0" anchor="t">
          <a:sp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000" b="1">
              <a:solidFill>
                <a:srgbClr val="9F8A6B"/>
              </a:solidFill>
              <a:latin typeface="微软雅黑" panose="020B0503020204020204" charset="-122"/>
              <a:ea typeface="微软雅黑" panose="020B0503020204020204" charset="-122"/>
            </a:rPr>
            <a:t> </a:t>
          </a:r>
          <a:endParaRPr lang="zh-CN" altLang="en-US" sz="3200" b="1">
            <a:solidFill>
              <a:srgbClr val="9F8A6B"/>
            </a:solidFill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  <xdr:twoCellAnchor editAs="oneCell">
    <xdr:from>
      <xdr:col>1</xdr:col>
      <xdr:colOff>440690</xdr:colOff>
      <xdr:row>4</xdr:row>
      <xdr:rowOff>256540</xdr:rowOff>
    </xdr:from>
    <xdr:to>
      <xdr:col>1</xdr:col>
      <xdr:colOff>1438910</xdr:colOff>
      <xdr:row>4</xdr:row>
      <xdr:rowOff>1170940</xdr:rowOff>
    </xdr:to>
    <xdr:pic>
      <xdr:nvPicPr>
        <xdr:cNvPr id="14" name="图片 1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6150" y="3139440"/>
          <a:ext cx="998220" cy="914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325120</xdr:colOff>
      <xdr:row>5</xdr:row>
      <xdr:rowOff>179070</xdr:rowOff>
    </xdr:from>
    <xdr:to>
      <xdr:col>1</xdr:col>
      <xdr:colOff>1503680</xdr:colOff>
      <xdr:row>5</xdr:row>
      <xdr:rowOff>1256665</xdr:rowOff>
    </xdr:to>
    <xdr:pic>
      <xdr:nvPicPr>
        <xdr:cNvPr id="17" name="图片 1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30580" y="4674870"/>
          <a:ext cx="1178560" cy="1077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347980</xdr:colOff>
      <xdr:row>9</xdr:row>
      <xdr:rowOff>259080</xdr:rowOff>
    </xdr:from>
    <xdr:to>
      <xdr:col>1</xdr:col>
      <xdr:colOff>1216660</xdr:colOff>
      <xdr:row>9</xdr:row>
      <xdr:rowOff>1360170</xdr:rowOff>
    </xdr:to>
    <xdr:pic>
      <xdr:nvPicPr>
        <xdr:cNvPr id="22" name="图片 2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53440" y="10965180"/>
          <a:ext cx="868680" cy="11010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241300</xdr:colOff>
      <xdr:row>10</xdr:row>
      <xdr:rowOff>205740</xdr:rowOff>
    </xdr:from>
    <xdr:to>
      <xdr:col>1</xdr:col>
      <xdr:colOff>1419225</xdr:colOff>
      <xdr:row>10</xdr:row>
      <xdr:rowOff>1245870</xdr:rowOff>
    </xdr:to>
    <xdr:pic>
      <xdr:nvPicPr>
        <xdr:cNvPr id="23" name="图片 2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46760" y="12626340"/>
          <a:ext cx="1177925" cy="1040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96520</xdr:colOff>
      <xdr:row>12</xdr:row>
      <xdr:rowOff>297180</xdr:rowOff>
    </xdr:from>
    <xdr:to>
      <xdr:col>1</xdr:col>
      <xdr:colOff>1383665</xdr:colOff>
      <xdr:row>12</xdr:row>
      <xdr:rowOff>1207770</xdr:rowOff>
    </xdr:to>
    <xdr:pic>
      <xdr:nvPicPr>
        <xdr:cNvPr id="27" name="Рисунок 92" descr="C:\Users\kyhnya\AppData\Local\Packages\Microsoft.Windows.Photos_8wekyb3d8bbwe\TempState\ShareServiceTempFolder\223034828_w640_h640_plita-induktsionnaya-6.jpeg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601980" y="16146780"/>
          <a:ext cx="1287145" cy="910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287020</xdr:colOff>
      <xdr:row>13</xdr:row>
      <xdr:rowOff>472440</xdr:rowOff>
    </xdr:from>
    <xdr:to>
      <xdr:col>1</xdr:col>
      <xdr:colOff>1186180</xdr:colOff>
      <xdr:row>13</xdr:row>
      <xdr:rowOff>1165860</xdr:rowOff>
    </xdr:to>
    <xdr:pic>
      <xdr:nvPicPr>
        <xdr:cNvPr id="28" name="图片 2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92480" y="18036540"/>
          <a:ext cx="899160" cy="6934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347980</xdr:colOff>
      <xdr:row>18</xdr:row>
      <xdr:rowOff>182880</xdr:rowOff>
    </xdr:from>
    <xdr:to>
      <xdr:col>1</xdr:col>
      <xdr:colOff>957580</xdr:colOff>
      <xdr:row>18</xdr:row>
      <xdr:rowOff>1290955</xdr:rowOff>
    </xdr:to>
    <xdr:pic>
      <xdr:nvPicPr>
        <xdr:cNvPr id="30" name="图片 2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53440" y="26319480"/>
          <a:ext cx="609600" cy="1108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294640</xdr:colOff>
      <xdr:row>14</xdr:row>
      <xdr:rowOff>480060</xdr:rowOff>
    </xdr:from>
    <xdr:to>
      <xdr:col>1</xdr:col>
      <xdr:colOff>1556385</xdr:colOff>
      <xdr:row>14</xdr:row>
      <xdr:rowOff>1256030</xdr:rowOff>
    </xdr:to>
    <xdr:pic>
      <xdr:nvPicPr>
        <xdr:cNvPr id="31" name="图片 3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00100" y="19758660"/>
          <a:ext cx="1261745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111760</xdr:colOff>
      <xdr:row>15</xdr:row>
      <xdr:rowOff>342900</xdr:rowOff>
    </xdr:from>
    <xdr:to>
      <xdr:col>1</xdr:col>
      <xdr:colOff>1602105</xdr:colOff>
      <xdr:row>15</xdr:row>
      <xdr:rowOff>1398905</xdr:rowOff>
    </xdr:to>
    <xdr:pic>
      <xdr:nvPicPr>
        <xdr:cNvPr id="32" name="图片 31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17220" y="21336000"/>
          <a:ext cx="1490345" cy="10560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165100</xdr:colOff>
      <xdr:row>16</xdr:row>
      <xdr:rowOff>312420</xdr:rowOff>
    </xdr:from>
    <xdr:to>
      <xdr:col>1</xdr:col>
      <xdr:colOff>1400810</xdr:colOff>
      <xdr:row>16</xdr:row>
      <xdr:rowOff>1181100</xdr:rowOff>
    </xdr:to>
    <xdr:pic>
      <xdr:nvPicPr>
        <xdr:cNvPr id="33" name="图片 32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70560" y="23020020"/>
          <a:ext cx="1235710" cy="868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210820</xdr:colOff>
      <xdr:row>19</xdr:row>
      <xdr:rowOff>222885</xdr:rowOff>
    </xdr:from>
    <xdr:to>
      <xdr:col>1</xdr:col>
      <xdr:colOff>1348105</xdr:colOff>
      <xdr:row>19</xdr:row>
      <xdr:rowOff>1401445</xdr:rowOff>
    </xdr:to>
    <xdr:pic>
      <xdr:nvPicPr>
        <xdr:cNvPr id="35" name="图片 34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716280" y="28073985"/>
          <a:ext cx="1137285" cy="117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340360</xdr:colOff>
      <xdr:row>21</xdr:row>
      <xdr:rowOff>200660</xdr:rowOff>
    </xdr:from>
    <xdr:to>
      <xdr:col>1</xdr:col>
      <xdr:colOff>1155700</xdr:colOff>
      <xdr:row>21</xdr:row>
      <xdr:rowOff>1432560</xdr:rowOff>
    </xdr:to>
    <xdr:pic>
      <xdr:nvPicPr>
        <xdr:cNvPr id="37" name="图片 36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845820" y="31582360"/>
          <a:ext cx="815340" cy="1231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142240</xdr:colOff>
      <xdr:row>22</xdr:row>
      <xdr:rowOff>436880</xdr:rowOff>
    </xdr:from>
    <xdr:to>
      <xdr:col>1</xdr:col>
      <xdr:colOff>1590040</xdr:colOff>
      <xdr:row>22</xdr:row>
      <xdr:rowOff>1131570</xdr:rowOff>
    </xdr:to>
    <xdr:pic>
      <xdr:nvPicPr>
        <xdr:cNvPr id="38" name="图片 3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47700" y="33634680"/>
          <a:ext cx="1447800" cy="6946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104140</xdr:colOff>
      <xdr:row>23</xdr:row>
      <xdr:rowOff>337820</xdr:rowOff>
    </xdr:from>
    <xdr:to>
      <xdr:col>1</xdr:col>
      <xdr:colOff>1651000</xdr:colOff>
      <xdr:row>23</xdr:row>
      <xdr:rowOff>1412875</xdr:rowOff>
    </xdr:to>
    <xdr:pic>
      <xdr:nvPicPr>
        <xdr:cNvPr id="39" name="Рисунок 91" descr="C:\Users\kyhnya\AppData\Local\Packages\Microsoft.Windows.Photos_8wekyb3d8bbwe\TempState\ShareServiceTempFolder\216443538_w640_h640_mikser-planetarnyj-nastolnyj.jpeg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09600" y="35351720"/>
          <a:ext cx="1546860" cy="1075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294640</xdr:colOff>
      <xdr:row>24</xdr:row>
      <xdr:rowOff>231140</xdr:rowOff>
    </xdr:from>
    <xdr:to>
      <xdr:col>1</xdr:col>
      <xdr:colOff>1461135</xdr:colOff>
      <xdr:row>24</xdr:row>
      <xdr:rowOff>1466215</xdr:rowOff>
    </xdr:to>
    <xdr:pic>
      <xdr:nvPicPr>
        <xdr:cNvPr id="40" name="图片 39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800100" y="37061140"/>
          <a:ext cx="1166495" cy="1235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363220</xdr:colOff>
      <xdr:row>17</xdr:row>
      <xdr:rowOff>53340</xdr:rowOff>
    </xdr:from>
    <xdr:to>
      <xdr:col>1</xdr:col>
      <xdr:colOff>1705610</xdr:colOff>
      <xdr:row>17</xdr:row>
      <xdr:rowOff>1395730</xdr:rowOff>
    </xdr:to>
    <xdr:pic>
      <xdr:nvPicPr>
        <xdr:cNvPr id="42" name="图片 41"/>
        <xdr:cNvPicPr>
          <a:picLocks noChangeAspect="1"/>
        </xdr:cNvPicPr>
      </xdr:nvPicPr>
      <xdr:blipFill>
        <a:blip r:embed="rId16" r:link="rId17"/>
        <a:stretch>
          <a:fillRect/>
        </a:stretch>
      </xdr:blipFill>
      <xdr:spPr>
        <a:xfrm>
          <a:off x="868680" y="24475440"/>
          <a:ext cx="1342390" cy="134239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81280</xdr:colOff>
      <xdr:row>6</xdr:row>
      <xdr:rowOff>213360</xdr:rowOff>
    </xdr:from>
    <xdr:to>
      <xdr:col>1</xdr:col>
      <xdr:colOff>1457325</xdr:colOff>
      <xdr:row>6</xdr:row>
      <xdr:rowOff>1176020</xdr:rowOff>
    </xdr:to>
    <xdr:pic>
      <xdr:nvPicPr>
        <xdr:cNvPr id="6" name="图片 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86740" y="6080760"/>
          <a:ext cx="137604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81280</xdr:colOff>
      <xdr:row>20</xdr:row>
      <xdr:rowOff>365760</xdr:rowOff>
    </xdr:from>
    <xdr:to>
      <xdr:col>1</xdr:col>
      <xdr:colOff>1457325</xdr:colOff>
      <xdr:row>20</xdr:row>
      <xdr:rowOff>1328420</xdr:rowOff>
    </xdr:to>
    <xdr:pic>
      <xdr:nvPicPr>
        <xdr:cNvPr id="9" name="图片 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586740" y="29931360"/>
          <a:ext cx="1376045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218440</xdr:colOff>
      <xdr:row>11</xdr:row>
      <xdr:rowOff>464820</xdr:rowOff>
    </xdr:from>
    <xdr:to>
      <xdr:col>1</xdr:col>
      <xdr:colOff>1578610</xdr:colOff>
      <xdr:row>11</xdr:row>
      <xdr:rowOff>1289685</xdr:rowOff>
    </xdr:to>
    <xdr:pic>
      <xdr:nvPicPr>
        <xdr:cNvPr id="11" name="图片 10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723900" y="14599920"/>
          <a:ext cx="1360170" cy="824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157480</xdr:colOff>
      <xdr:row>3</xdr:row>
      <xdr:rowOff>205740</xdr:rowOff>
    </xdr:from>
    <xdr:to>
      <xdr:col>1</xdr:col>
      <xdr:colOff>1434465</xdr:colOff>
      <xdr:row>3</xdr:row>
      <xdr:rowOff>1464945</xdr:rowOff>
    </xdr:to>
    <xdr:pic>
      <xdr:nvPicPr>
        <xdr:cNvPr id="12" name="图片 1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662940" y="1450340"/>
          <a:ext cx="1276985" cy="12592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378460</xdr:colOff>
      <xdr:row>25</xdr:row>
      <xdr:rowOff>170180</xdr:rowOff>
    </xdr:from>
    <xdr:to>
      <xdr:col>1</xdr:col>
      <xdr:colOff>1165225</xdr:colOff>
      <xdr:row>25</xdr:row>
      <xdr:rowOff>1235710</xdr:rowOff>
    </xdr:to>
    <xdr:pic>
      <xdr:nvPicPr>
        <xdr:cNvPr id="13" name="图片 1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83920" y="38816280"/>
          <a:ext cx="786765" cy="1065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493395</xdr:colOff>
      <xdr:row>7</xdr:row>
      <xdr:rowOff>60325</xdr:rowOff>
    </xdr:from>
    <xdr:to>
      <xdr:col>1</xdr:col>
      <xdr:colOff>1447800</xdr:colOff>
      <xdr:row>7</xdr:row>
      <xdr:rowOff>1595755</xdr:rowOff>
    </xdr:to>
    <xdr:pic>
      <xdr:nvPicPr>
        <xdr:cNvPr id="2" name="图片 1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998855" y="7299325"/>
          <a:ext cx="954405" cy="153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515620</xdr:colOff>
      <xdr:row>8</xdr:row>
      <xdr:rowOff>94615</xdr:rowOff>
    </xdr:from>
    <xdr:to>
      <xdr:col>1</xdr:col>
      <xdr:colOff>1502410</xdr:colOff>
      <xdr:row>8</xdr:row>
      <xdr:rowOff>1682115</xdr:rowOff>
    </xdr:to>
    <xdr:pic>
      <xdr:nvPicPr>
        <xdr:cNvPr id="3" name="图片 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021080" y="9086215"/>
          <a:ext cx="986790" cy="15875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1"/>
  <sheetViews>
    <sheetView tabSelected="1" view="pageBreakPreview" zoomScale="85" zoomScaleNormal="100" topLeftCell="A26" workbookViewId="0">
      <selection activeCell="L30" sqref="L30"/>
    </sheetView>
  </sheetViews>
  <sheetFormatPr defaultColWidth="9" defaultRowHeight="13.5"/>
  <cols>
    <col min="1" max="1" width="6.63333333333333" style="1" customWidth="1"/>
    <col min="2" max="2" width="25.5" style="1" customWidth="1"/>
    <col min="3" max="3" width="20.775" style="1" customWidth="1"/>
    <col min="4" max="4" width="29.1083333333333" style="1" customWidth="1"/>
    <col min="5" max="5" width="7" style="1" customWidth="1"/>
    <col min="6" max="6" width="7.25" style="1" customWidth="1"/>
    <col min="7" max="7" width="9.5" style="1" customWidth="1"/>
    <col min="8" max="8" width="17.775" style="1" customWidth="1"/>
    <col min="9" max="9" width="17.1083333333333" style="1" customWidth="1"/>
    <col min="10" max="10" width="12.1083333333333" style="1" customWidth="1"/>
    <col min="11" max="11" width="13.4416666666667" style="3" customWidth="1"/>
    <col min="12" max="16384" width="9" style="1"/>
  </cols>
  <sheetData>
    <row r="1" s="1" customFormat="1" ht="24" customHeight="1" spans="1:11">
      <c r="A1" s="4" t="s">
        <v>0</v>
      </c>
      <c r="B1" s="4"/>
      <c r="C1" s="4"/>
      <c r="D1" s="5" t="s">
        <v>1</v>
      </c>
      <c r="E1" s="5"/>
      <c r="F1" s="5"/>
      <c r="G1" s="5"/>
      <c r="H1" s="6" t="s">
        <v>2</v>
      </c>
      <c r="I1" s="26"/>
      <c r="J1" s="27"/>
      <c r="K1" s="28"/>
    </row>
    <row r="2" s="1" customFormat="1" ht="20" customHeight="1" spans="1:11">
      <c r="A2" s="7"/>
      <c r="B2" s="7"/>
      <c r="C2" s="7"/>
      <c r="D2" s="7"/>
      <c r="E2" s="7"/>
      <c r="F2" s="7"/>
      <c r="G2" s="8" t="s">
        <v>3</v>
      </c>
      <c r="H2" s="8"/>
      <c r="I2" s="8"/>
      <c r="J2" s="27"/>
      <c r="K2" s="28"/>
    </row>
    <row r="3" s="1" customFormat="1" ht="54" customHeight="1" spans="1:11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9" t="s">
        <v>10</v>
      </c>
      <c r="H3" s="9" t="s">
        <v>11</v>
      </c>
      <c r="I3" s="9" t="s">
        <v>12</v>
      </c>
      <c r="J3" s="9" t="s">
        <v>13</v>
      </c>
      <c r="K3" s="29" t="s">
        <v>14</v>
      </c>
    </row>
    <row r="4" s="2" customFormat="1" ht="129" customHeight="1" spans="1:11">
      <c r="A4" s="10" t="s">
        <v>15</v>
      </c>
      <c r="B4" s="10"/>
      <c r="C4" s="11" t="s">
        <v>16</v>
      </c>
      <c r="D4" s="10" t="s">
        <v>17</v>
      </c>
      <c r="E4" s="10" t="s">
        <v>18</v>
      </c>
      <c r="F4" s="10" t="s">
        <v>15</v>
      </c>
      <c r="G4" s="10" t="s">
        <v>19</v>
      </c>
      <c r="H4" s="6">
        <f t="shared" ref="H4:H11" si="0">G4*F4</f>
        <v>90000</v>
      </c>
      <c r="I4" s="11" t="s">
        <v>20</v>
      </c>
      <c r="J4" s="14">
        <v>150</v>
      </c>
      <c r="K4" s="14">
        <v>0.95</v>
      </c>
    </row>
    <row r="5" s="2" customFormat="1" ht="127" customHeight="1" spans="1:11">
      <c r="A5" s="10" t="s">
        <v>21</v>
      </c>
      <c r="B5" s="12"/>
      <c r="C5" s="11" t="s">
        <v>22</v>
      </c>
      <c r="D5" s="10" t="s">
        <v>23</v>
      </c>
      <c r="E5" s="10" t="s">
        <v>18</v>
      </c>
      <c r="F5" s="10" t="s">
        <v>15</v>
      </c>
      <c r="G5" s="10" t="s">
        <v>24</v>
      </c>
      <c r="H5" s="6">
        <f t="shared" si="0"/>
        <v>2300</v>
      </c>
      <c r="I5" s="14"/>
      <c r="J5" s="14">
        <v>20</v>
      </c>
      <c r="K5" s="14">
        <v>0.44</v>
      </c>
    </row>
    <row r="6" s="2" customFormat="1" ht="108" customHeight="1" spans="1:11">
      <c r="A6" s="10" t="s">
        <v>25</v>
      </c>
      <c r="B6" s="10"/>
      <c r="C6" s="11" t="s">
        <v>26</v>
      </c>
      <c r="D6" s="10" t="s">
        <v>27</v>
      </c>
      <c r="E6" s="10" t="s">
        <v>18</v>
      </c>
      <c r="F6" s="10" t="s">
        <v>15</v>
      </c>
      <c r="G6" s="10" t="s">
        <v>28</v>
      </c>
      <c r="H6" s="6">
        <f t="shared" si="0"/>
        <v>3000</v>
      </c>
      <c r="I6" s="11" t="s">
        <v>29</v>
      </c>
      <c r="J6" s="14">
        <v>49</v>
      </c>
      <c r="K6" s="14">
        <v>0.15</v>
      </c>
    </row>
    <row r="7" s="2" customFormat="1" ht="108" customHeight="1" spans="1:11">
      <c r="A7" s="10" t="s">
        <v>30</v>
      </c>
      <c r="B7" s="10"/>
      <c r="C7" s="11" t="s">
        <v>31</v>
      </c>
      <c r="D7" s="10" t="s">
        <v>32</v>
      </c>
      <c r="E7" s="10" t="s">
        <v>18</v>
      </c>
      <c r="F7" s="10" t="s">
        <v>21</v>
      </c>
      <c r="G7" s="10" t="s">
        <v>33</v>
      </c>
      <c r="H7" s="6">
        <f t="shared" si="0"/>
        <v>30000</v>
      </c>
      <c r="I7" s="11" t="s">
        <v>34</v>
      </c>
      <c r="J7" s="14">
        <f>85*2</f>
        <v>170</v>
      </c>
      <c r="K7" s="14">
        <f>1.2*2</f>
        <v>2.4</v>
      </c>
    </row>
    <row r="8" s="2" customFormat="1" ht="138" customHeight="1" spans="1:11">
      <c r="A8" s="10" t="s">
        <v>35</v>
      </c>
      <c r="B8" s="10"/>
      <c r="C8" s="11" t="s">
        <v>36</v>
      </c>
      <c r="D8" s="11" t="s">
        <v>37</v>
      </c>
      <c r="E8" s="11" t="s">
        <v>18</v>
      </c>
      <c r="F8" s="11" t="s">
        <v>15</v>
      </c>
      <c r="G8" s="11" t="s">
        <v>38</v>
      </c>
      <c r="H8" s="11">
        <f t="shared" si="0"/>
        <v>15500</v>
      </c>
      <c r="I8" s="11" t="s">
        <v>39</v>
      </c>
      <c r="J8" s="14">
        <v>130</v>
      </c>
      <c r="K8" s="14">
        <v>2.8</v>
      </c>
    </row>
    <row r="9" s="1" customFormat="1" ht="135" customHeight="1" spans="1:11">
      <c r="A9" s="10" t="s">
        <v>40</v>
      </c>
      <c r="B9" s="13"/>
      <c r="C9" s="11" t="s">
        <v>41</v>
      </c>
      <c r="D9" s="11" t="s">
        <v>37</v>
      </c>
      <c r="E9" s="11" t="s">
        <v>18</v>
      </c>
      <c r="F9" s="11" t="s">
        <v>15</v>
      </c>
      <c r="G9" s="11" t="s">
        <v>38</v>
      </c>
      <c r="H9" s="11">
        <f t="shared" si="0"/>
        <v>15500</v>
      </c>
      <c r="I9" s="11" t="s">
        <v>39</v>
      </c>
      <c r="J9" s="14">
        <v>130</v>
      </c>
      <c r="K9" s="14">
        <v>2.8</v>
      </c>
    </row>
    <row r="10" s="1" customFormat="1" ht="135" customHeight="1" spans="1:11">
      <c r="A10" s="10" t="s">
        <v>42</v>
      </c>
      <c r="B10" s="13"/>
      <c r="C10" s="11" t="s">
        <v>43</v>
      </c>
      <c r="D10" s="11" t="s">
        <v>44</v>
      </c>
      <c r="E10" s="11" t="s">
        <v>18</v>
      </c>
      <c r="F10" s="11" t="s">
        <v>15</v>
      </c>
      <c r="G10" s="11" t="s">
        <v>45</v>
      </c>
      <c r="H10" s="11">
        <f t="shared" si="0"/>
        <v>7600</v>
      </c>
      <c r="I10" s="11" t="s">
        <v>46</v>
      </c>
      <c r="J10" s="14">
        <v>15</v>
      </c>
      <c r="K10" s="14">
        <v>0.12</v>
      </c>
    </row>
    <row r="11" s="1" customFormat="1" ht="135" customHeight="1" spans="1:11">
      <c r="A11" s="10" t="s">
        <v>47</v>
      </c>
      <c r="B11" s="13"/>
      <c r="C11" s="11" t="s">
        <v>48</v>
      </c>
      <c r="D11" s="11" t="s">
        <v>49</v>
      </c>
      <c r="E11" s="11" t="s">
        <v>18</v>
      </c>
      <c r="F11" s="11" t="s">
        <v>15</v>
      </c>
      <c r="G11" s="11" t="s">
        <v>50</v>
      </c>
      <c r="H11" s="11">
        <f t="shared" si="0"/>
        <v>2500</v>
      </c>
      <c r="I11" s="11" t="s">
        <v>51</v>
      </c>
      <c r="J11" s="14">
        <v>20</v>
      </c>
      <c r="K11" s="14">
        <v>0.1</v>
      </c>
    </row>
    <row r="12" s="1" customFormat="1" ht="135" customHeight="1" spans="1:11">
      <c r="A12" s="10" t="s">
        <v>52</v>
      </c>
      <c r="B12" s="13"/>
      <c r="C12" s="11" t="s">
        <v>53</v>
      </c>
      <c r="D12" s="11" t="s">
        <v>54</v>
      </c>
      <c r="E12" s="11" t="s">
        <v>18</v>
      </c>
      <c r="F12" s="11" t="s">
        <v>21</v>
      </c>
      <c r="G12" s="11" t="s">
        <v>55</v>
      </c>
      <c r="H12" s="11">
        <f t="shared" ref="H12:H26" si="1">G12*F12</f>
        <v>36000</v>
      </c>
      <c r="I12" s="11" t="s">
        <v>34</v>
      </c>
      <c r="J12" s="14">
        <f>95*2</f>
        <v>190</v>
      </c>
      <c r="K12" s="14">
        <f>1.2*2</f>
        <v>2.4</v>
      </c>
    </row>
    <row r="13" s="1" customFormat="1" ht="135" customHeight="1" spans="1:11">
      <c r="A13" s="10" t="s">
        <v>56</v>
      </c>
      <c r="B13" s="13"/>
      <c r="C13" s="11" t="s">
        <v>57</v>
      </c>
      <c r="D13" s="11" t="s">
        <v>58</v>
      </c>
      <c r="E13" s="11" t="s">
        <v>18</v>
      </c>
      <c r="F13" s="11" t="s">
        <v>15</v>
      </c>
      <c r="G13" s="11" t="s">
        <v>59</v>
      </c>
      <c r="H13" s="10">
        <f t="shared" si="1"/>
        <v>7200</v>
      </c>
      <c r="I13" s="11" t="s">
        <v>60</v>
      </c>
      <c r="J13" s="14">
        <v>40</v>
      </c>
      <c r="K13" s="14">
        <v>1</v>
      </c>
    </row>
    <row r="14" s="1" customFormat="1" ht="135" customHeight="1" spans="1:11">
      <c r="A14" s="10" t="s">
        <v>61</v>
      </c>
      <c r="B14" s="13"/>
      <c r="C14" s="11" t="s">
        <v>62</v>
      </c>
      <c r="D14" s="11" t="s">
        <v>63</v>
      </c>
      <c r="E14" s="11" t="s">
        <v>18</v>
      </c>
      <c r="F14" s="11" t="s">
        <v>21</v>
      </c>
      <c r="G14" s="11" t="s">
        <v>64</v>
      </c>
      <c r="H14" s="11">
        <f t="shared" si="1"/>
        <v>1740</v>
      </c>
      <c r="I14" s="11" t="s">
        <v>46</v>
      </c>
      <c r="J14" s="14">
        <f>4*2</f>
        <v>8</v>
      </c>
      <c r="K14" s="14">
        <f t="shared" ref="K14:K17" si="2">0.05*2</f>
        <v>0.1</v>
      </c>
    </row>
    <row r="15" s="1" customFormat="1" ht="135" customHeight="1" spans="1:11">
      <c r="A15" s="10" t="s">
        <v>65</v>
      </c>
      <c r="B15" s="13"/>
      <c r="C15" s="11" t="s">
        <v>66</v>
      </c>
      <c r="D15" s="11" t="s">
        <v>67</v>
      </c>
      <c r="E15" s="11" t="s">
        <v>18</v>
      </c>
      <c r="F15" s="11" t="s">
        <v>21</v>
      </c>
      <c r="G15" s="11" t="s">
        <v>68</v>
      </c>
      <c r="H15" s="11">
        <f t="shared" si="1"/>
        <v>8400</v>
      </c>
      <c r="I15" s="11" t="s">
        <v>69</v>
      </c>
      <c r="J15" s="14">
        <f>15*2</f>
        <v>30</v>
      </c>
      <c r="K15" s="14">
        <f t="shared" si="2"/>
        <v>0.1</v>
      </c>
    </row>
    <row r="16" s="1" customFormat="1" ht="135" customHeight="1" spans="1:11">
      <c r="A16" s="10" t="s">
        <v>70</v>
      </c>
      <c r="B16" s="13"/>
      <c r="C16" s="11" t="s">
        <v>71</v>
      </c>
      <c r="D16" s="11" t="s">
        <v>72</v>
      </c>
      <c r="E16" s="11" t="s">
        <v>18</v>
      </c>
      <c r="F16" s="11" t="s">
        <v>21</v>
      </c>
      <c r="G16" s="11" t="s">
        <v>73</v>
      </c>
      <c r="H16" s="11">
        <f t="shared" si="1"/>
        <v>8000</v>
      </c>
      <c r="I16" s="11" t="s">
        <v>69</v>
      </c>
      <c r="J16" s="14">
        <f>13*2</f>
        <v>26</v>
      </c>
      <c r="K16" s="14">
        <f t="shared" si="2"/>
        <v>0.1</v>
      </c>
    </row>
    <row r="17" s="1" customFormat="1" ht="135" customHeight="1" spans="1:11">
      <c r="A17" s="10" t="s">
        <v>74</v>
      </c>
      <c r="B17" s="13"/>
      <c r="C17" s="11" t="s">
        <v>75</v>
      </c>
      <c r="D17" s="11" t="s">
        <v>76</v>
      </c>
      <c r="E17" s="11" t="s">
        <v>18</v>
      </c>
      <c r="F17" s="11" t="s">
        <v>21</v>
      </c>
      <c r="G17" s="11" t="s">
        <v>73</v>
      </c>
      <c r="H17" s="11">
        <f t="shared" si="1"/>
        <v>8000</v>
      </c>
      <c r="I17" s="11" t="s">
        <v>69</v>
      </c>
      <c r="J17" s="14">
        <f>13*2</f>
        <v>26</v>
      </c>
      <c r="K17" s="14">
        <f t="shared" si="2"/>
        <v>0.1</v>
      </c>
    </row>
    <row r="18" s="1" customFormat="1" ht="135" customHeight="1" spans="1:11">
      <c r="A18" s="10" t="s">
        <v>77</v>
      </c>
      <c r="B18" s="12"/>
      <c r="C18" s="11" t="s">
        <v>78</v>
      </c>
      <c r="D18" s="11" t="s">
        <v>79</v>
      </c>
      <c r="E18" s="11" t="s">
        <v>18</v>
      </c>
      <c r="F18" s="11" t="s">
        <v>15</v>
      </c>
      <c r="G18" s="11" t="s">
        <v>80</v>
      </c>
      <c r="H18" s="11">
        <f t="shared" si="1"/>
        <v>31200</v>
      </c>
      <c r="I18" s="11" t="s">
        <v>51</v>
      </c>
      <c r="J18" s="14">
        <v>110</v>
      </c>
      <c r="K18" s="14">
        <v>0.16</v>
      </c>
    </row>
    <row r="19" s="1" customFormat="1" ht="135" customHeight="1" spans="1:11">
      <c r="A19" s="10" t="s">
        <v>81</v>
      </c>
      <c r="B19" s="13"/>
      <c r="C19" s="11" t="s">
        <v>82</v>
      </c>
      <c r="D19" s="11" t="s">
        <v>83</v>
      </c>
      <c r="E19" s="11" t="s">
        <v>18</v>
      </c>
      <c r="F19" s="11" t="s">
        <v>15</v>
      </c>
      <c r="G19" s="11" t="s">
        <v>84</v>
      </c>
      <c r="H19" s="11">
        <f t="shared" si="1"/>
        <v>7700</v>
      </c>
      <c r="I19" s="11" t="s">
        <v>51</v>
      </c>
      <c r="J19" s="14">
        <v>120</v>
      </c>
      <c r="K19" s="14">
        <v>0.3</v>
      </c>
    </row>
    <row r="20" s="1" customFormat="1" ht="135" customHeight="1" spans="1:11">
      <c r="A20" s="10" t="s">
        <v>85</v>
      </c>
      <c r="B20" s="13"/>
      <c r="C20" s="11" t="s">
        <v>86</v>
      </c>
      <c r="D20" s="11" t="s">
        <v>87</v>
      </c>
      <c r="E20" s="11" t="s">
        <v>18</v>
      </c>
      <c r="F20" s="11" t="s">
        <v>15</v>
      </c>
      <c r="G20" s="11" t="s">
        <v>88</v>
      </c>
      <c r="H20" s="11">
        <f t="shared" si="1"/>
        <v>5000</v>
      </c>
      <c r="I20" s="11"/>
      <c r="J20" s="14">
        <v>40</v>
      </c>
      <c r="K20" s="14">
        <v>1.5</v>
      </c>
    </row>
    <row r="21" s="1" customFormat="1" ht="143" customHeight="1" spans="1:11">
      <c r="A21" s="10" t="s">
        <v>89</v>
      </c>
      <c r="B21" s="13"/>
      <c r="C21" s="11" t="s">
        <v>31</v>
      </c>
      <c r="D21" s="11" t="s">
        <v>32</v>
      </c>
      <c r="E21" s="11" t="s">
        <v>18</v>
      </c>
      <c r="F21" s="11" t="s">
        <v>15</v>
      </c>
      <c r="G21" s="11" t="s">
        <v>33</v>
      </c>
      <c r="H21" s="11">
        <f t="shared" si="1"/>
        <v>15000</v>
      </c>
      <c r="I21" s="11" t="s">
        <v>34</v>
      </c>
      <c r="J21" s="14">
        <v>85</v>
      </c>
      <c r="K21" s="14">
        <v>1</v>
      </c>
    </row>
    <row r="22" s="1" customFormat="1" ht="143" customHeight="1" spans="1:11">
      <c r="A22" s="10" t="s">
        <v>90</v>
      </c>
      <c r="B22" s="13"/>
      <c r="C22" s="11" t="s">
        <v>91</v>
      </c>
      <c r="D22" s="11" t="s">
        <v>92</v>
      </c>
      <c r="E22" s="11" t="s">
        <v>18</v>
      </c>
      <c r="F22" s="11" t="s">
        <v>21</v>
      </c>
      <c r="G22" s="11" t="s">
        <v>93</v>
      </c>
      <c r="H22" s="11">
        <f t="shared" si="1"/>
        <v>19000</v>
      </c>
      <c r="I22" s="11" t="s">
        <v>94</v>
      </c>
      <c r="J22" s="14">
        <f>75*2</f>
        <v>150</v>
      </c>
      <c r="K22" s="14">
        <v>2.8</v>
      </c>
    </row>
    <row r="23" s="1" customFormat="1" ht="143" customHeight="1" spans="1:11">
      <c r="A23" s="10" t="s">
        <v>95</v>
      </c>
      <c r="B23" s="13"/>
      <c r="C23" s="11" t="s">
        <v>96</v>
      </c>
      <c r="D23" s="11" t="s">
        <v>97</v>
      </c>
      <c r="E23" s="11" t="s">
        <v>18</v>
      </c>
      <c r="F23" s="11" t="s">
        <v>15</v>
      </c>
      <c r="G23" s="11" t="s">
        <v>98</v>
      </c>
      <c r="H23" s="11">
        <f t="shared" si="1"/>
        <v>15600</v>
      </c>
      <c r="I23" s="11" t="s">
        <v>99</v>
      </c>
      <c r="J23" s="14">
        <v>120</v>
      </c>
      <c r="K23" s="14">
        <v>0.5</v>
      </c>
    </row>
    <row r="24" s="1" customFormat="1" ht="143" customHeight="1" spans="1:11">
      <c r="A24" s="10" t="s">
        <v>100</v>
      </c>
      <c r="B24" s="13"/>
      <c r="C24" s="11" t="s">
        <v>101</v>
      </c>
      <c r="D24" s="11" t="s">
        <v>102</v>
      </c>
      <c r="E24" s="11" t="s">
        <v>18</v>
      </c>
      <c r="F24" s="11" t="s">
        <v>15</v>
      </c>
      <c r="G24" s="11" t="s">
        <v>59</v>
      </c>
      <c r="H24" s="11">
        <f t="shared" si="1"/>
        <v>7200</v>
      </c>
      <c r="I24" s="11" t="s">
        <v>51</v>
      </c>
      <c r="J24" s="14">
        <v>28</v>
      </c>
      <c r="K24" s="14">
        <v>0.1</v>
      </c>
    </row>
    <row r="25" s="1" customFormat="1" ht="143" customHeight="1" spans="1:11">
      <c r="A25" s="10" t="s">
        <v>103</v>
      </c>
      <c r="B25" s="13"/>
      <c r="C25" s="11" t="s">
        <v>104</v>
      </c>
      <c r="D25" s="11" t="s">
        <v>54</v>
      </c>
      <c r="E25" s="11" t="s">
        <v>18</v>
      </c>
      <c r="F25" s="11" t="s">
        <v>15</v>
      </c>
      <c r="G25" s="11" t="s">
        <v>105</v>
      </c>
      <c r="H25" s="11">
        <f t="shared" si="1"/>
        <v>3400</v>
      </c>
      <c r="I25" s="11"/>
      <c r="J25" s="14">
        <v>35</v>
      </c>
      <c r="K25" s="14">
        <v>1</v>
      </c>
    </row>
    <row r="26" s="1" customFormat="1" ht="114" customHeight="1" spans="1:11">
      <c r="A26" s="10" t="s">
        <v>106</v>
      </c>
      <c r="B26" s="13"/>
      <c r="C26" s="13" t="s">
        <v>107</v>
      </c>
      <c r="D26" s="13" t="s">
        <v>108</v>
      </c>
      <c r="E26" s="11" t="s">
        <v>18</v>
      </c>
      <c r="F26" s="11" t="s">
        <v>21</v>
      </c>
      <c r="G26" s="11" t="s">
        <v>109</v>
      </c>
      <c r="H26" s="11">
        <f t="shared" si="1"/>
        <v>27200</v>
      </c>
      <c r="I26" s="11" t="s">
        <v>110</v>
      </c>
      <c r="J26" s="14">
        <f>135*2</f>
        <v>270</v>
      </c>
      <c r="K26" s="14">
        <v>4</v>
      </c>
    </row>
    <row r="27" s="1" customFormat="1" ht="69" customHeight="1" spans="1:11">
      <c r="A27" s="10" t="s">
        <v>106</v>
      </c>
      <c r="B27" s="13"/>
      <c r="C27" s="13"/>
      <c r="D27" s="13"/>
      <c r="E27" s="11"/>
      <c r="F27" s="11"/>
      <c r="G27" s="11"/>
      <c r="H27" s="14">
        <f>SUM(H4:H26)</f>
        <v>367040</v>
      </c>
      <c r="I27" s="11"/>
      <c r="J27" s="14">
        <f>SUM(J4:J26)</f>
        <v>1962</v>
      </c>
      <c r="K27" s="14">
        <f>SUM(K4:K26)</f>
        <v>24.92</v>
      </c>
    </row>
    <row r="28" s="1" customFormat="1" ht="34" customHeight="1" spans="1:11">
      <c r="A28" s="15" t="s">
        <v>111</v>
      </c>
      <c r="B28" s="16"/>
      <c r="C28" s="16"/>
      <c r="D28" s="17"/>
      <c r="E28" s="17"/>
      <c r="F28" s="18" t="s">
        <v>112</v>
      </c>
      <c r="G28" s="19"/>
      <c r="H28" s="19"/>
      <c r="I28" s="19"/>
      <c r="J28" s="19"/>
      <c r="K28" s="30"/>
    </row>
    <row r="29" s="1" customFormat="1" ht="39" customHeight="1" spans="1:11">
      <c r="A29" s="20" t="s">
        <v>113</v>
      </c>
      <c r="B29" s="21"/>
      <c r="C29" s="21"/>
      <c r="D29" s="21"/>
      <c r="E29" s="21"/>
      <c r="F29" s="21"/>
      <c r="G29" s="21"/>
      <c r="H29" s="21"/>
      <c r="I29" s="21"/>
      <c r="J29" s="21"/>
      <c r="K29" s="31"/>
    </row>
    <row r="30" s="1" customFormat="1" ht="125" customHeight="1" spans="1:11">
      <c r="A30" s="22" t="s">
        <v>114</v>
      </c>
      <c r="B30" s="23"/>
      <c r="C30" s="23"/>
      <c r="D30" s="23"/>
      <c r="E30" s="23"/>
      <c r="F30" s="23"/>
      <c r="G30" s="23"/>
      <c r="H30" s="23"/>
      <c r="I30" s="23"/>
      <c r="J30" s="23"/>
      <c r="K30" s="32"/>
    </row>
    <row r="31" s="1" customFormat="1" ht="39" customHeight="1" spans="1:11">
      <c r="A31" s="16" t="s">
        <v>115</v>
      </c>
      <c r="B31" s="16"/>
      <c r="C31" s="16"/>
      <c r="D31" s="16"/>
      <c r="E31" s="16"/>
      <c r="F31" s="24" t="s">
        <v>116</v>
      </c>
      <c r="G31" s="25"/>
      <c r="H31" s="25"/>
      <c r="I31" s="25"/>
      <c r="J31" s="25"/>
      <c r="K31" s="33"/>
    </row>
  </sheetData>
  <mergeCells count="11">
    <mergeCell ref="A1:C1"/>
    <mergeCell ref="D1:G1"/>
    <mergeCell ref="A2:F2"/>
    <mergeCell ref="G2:I2"/>
    <mergeCell ref="B27:D27"/>
    <mergeCell ref="A28:E28"/>
    <mergeCell ref="F28:K28"/>
    <mergeCell ref="A29:K29"/>
    <mergeCell ref="A30:K30"/>
    <mergeCell ref="A31:E31"/>
    <mergeCell ref="F31:K31"/>
  </mergeCells>
  <pageMargins left="0.236111111111111" right="0.236111111111111" top="0.236111111111111" bottom="0.236111111111111" header="0.5" footer="0.5"/>
  <pageSetup paperSize="9" scale="5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11092</dc:creator>
  <cp:lastModifiedBy>k.</cp:lastModifiedBy>
  <dcterms:created xsi:type="dcterms:W3CDTF">2022-09-26T09:39:00Z</dcterms:created>
  <dcterms:modified xsi:type="dcterms:W3CDTF">2025-07-19T09:09:13Z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E2614624C594484784C498EA107AEFDD_13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true</vt:bool>
  </property>
</Properties>
</file>