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kal\Desktop\My files\"/>
    </mc:Choice>
  </mc:AlternateContent>
  <xr:revisionPtr revIDLastSave="0" documentId="13_ncr:1_{CCB08519-3B12-467A-A484-44B7426E1A16}" xr6:coauthVersionLast="47" xr6:coauthVersionMax="47" xr10:uidLastSave="{00000000-0000-0000-0000-000000000000}"/>
  <bookViews>
    <workbookView xWindow="-110" yWindow="-110" windowWidth="19420" windowHeight="10300" xr2:uid="{6ABA7A74-C001-4335-8029-AFEE26DCC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3" i="1" l="1"/>
  <c r="P12" i="1"/>
  <c r="P11" i="1"/>
  <c r="P10" i="1"/>
  <c r="P9" i="1"/>
  <c r="P8" i="1"/>
  <c r="R5" i="1"/>
  <c r="Q5" i="1"/>
  <c r="P5" i="1"/>
  <c r="O5" i="1"/>
  <c r="N5" i="1"/>
  <c r="M5" i="1"/>
  <c r="J5" i="1"/>
  <c r="R4" i="1"/>
  <c r="R3" i="1"/>
  <c r="Q4" i="1"/>
  <c r="Q3" i="1"/>
  <c r="P4" i="1"/>
  <c r="P3" i="1"/>
  <c r="O4" i="1"/>
  <c r="O3" i="1"/>
  <c r="M4" i="1"/>
  <c r="M3" i="1"/>
  <c r="N4" i="1"/>
  <c r="N3" i="1"/>
  <c r="R2" i="1"/>
  <c r="M2" i="1"/>
  <c r="Q2" i="1" a="1"/>
  <c r="Q2" i="1" s="1"/>
  <c r="P2" i="1" a="1"/>
  <c r="P2" i="1" s="1"/>
  <c r="O2" i="1" a="1"/>
  <c r="O2" i="1" s="1"/>
  <c r="N2" i="1" a="1"/>
  <c r="N2" i="1" s="1"/>
  <c r="K30" i="1"/>
  <c r="J30" i="1"/>
  <c r="K4" i="1"/>
  <c r="L4" i="1" s="1"/>
  <c r="K3" i="1"/>
  <c r="K5" i="1" s="1"/>
  <c r="G462" i="1"/>
  <c r="M23" i="1"/>
  <c r="M24" i="1"/>
  <c r="M25" i="1"/>
  <c r="M26" i="1"/>
  <c r="M27" i="1"/>
  <c r="M28" i="1"/>
  <c r="M29" i="1"/>
  <c r="L23" i="1"/>
  <c r="L24" i="1"/>
  <c r="L25" i="1"/>
  <c r="L26" i="1"/>
  <c r="L27" i="1"/>
  <c r="L28" i="1"/>
  <c r="L29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J2" i="1"/>
  <c r="J4" i="1"/>
  <c r="J3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48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25" i="1"/>
  <c r="G420" i="1"/>
  <c r="G421" i="1"/>
  <c r="G422" i="1"/>
  <c r="G423" i="1"/>
  <c r="G419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393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68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41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13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236" i="1"/>
  <c r="G264" i="1"/>
  <c r="G235" i="1"/>
  <c r="G214" i="1"/>
  <c r="G170" i="1"/>
  <c r="G119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1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17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6" i="1"/>
  <c r="M30" i="1" l="1"/>
  <c r="L30" i="1"/>
  <c r="K2" i="1"/>
  <c r="L2" i="1" s="1"/>
  <c r="L3" i="1"/>
  <c r="L5" i="1" s="1"/>
  <c r="J21" i="1"/>
  <c r="K22" i="1"/>
  <c r="K21" i="1"/>
  <c r="J22" i="1"/>
  <c r="K20" i="1"/>
  <c r="K19" i="1"/>
  <c r="J19" i="1"/>
  <c r="J20" i="1"/>
  <c r="G190" i="1"/>
  <c r="L21" i="1" l="1"/>
  <c r="M21" i="1"/>
  <c r="M22" i="1"/>
  <c r="L19" i="1"/>
  <c r="L22" i="1"/>
  <c r="M20" i="1"/>
  <c r="M19" i="1"/>
  <c r="L20" i="1"/>
  <c r="G185" i="1"/>
  <c r="G186" i="1"/>
  <c r="G187" i="1"/>
  <c r="G188" i="1"/>
  <c r="G189" i="1"/>
  <c r="G184" i="1"/>
  <c r="G183" i="1"/>
  <c r="G182" i="1"/>
  <c r="G181" i="1"/>
  <c r="G180" i="1"/>
  <c r="G179" i="1"/>
  <c r="G178" i="1"/>
  <c r="G177" i="1"/>
  <c r="G176" i="1"/>
  <c r="G174" i="1"/>
  <c r="G173" i="1"/>
  <c r="G172" i="1"/>
  <c r="K18" i="1" l="1"/>
  <c r="J18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M18" i="1" l="1"/>
  <c r="L18" i="1"/>
  <c r="K17" i="1"/>
  <c r="J17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M17" i="1" l="1"/>
  <c r="L17" i="1"/>
  <c r="J15" i="1"/>
  <c r="K15" i="1"/>
  <c r="J16" i="1"/>
  <c r="K16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L16" i="1" l="1"/>
  <c r="M15" i="1"/>
  <c r="J13" i="1"/>
  <c r="K13" i="1"/>
  <c r="M16" i="1"/>
  <c r="J14" i="1"/>
  <c r="K14" i="1"/>
  <c r="L1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43" i="1"/>
  <c r="G44" i="1"/>
  <c r="G45" i="1"/>
  <c r="G46" i="1"/>
  <c r="G47" i="1"/>
  <c r="G48" i="1"/>
  <c r="G49" i="1"/>
  <c r="G50" i="1"/>
  <c r="G51" i="1"/>
  <c r="G52" i="1"/>
  <c r="G53" i="1"/>
  <c r="G54" i="1"/>
  <c r="G4" i="1"/>
  <c r="G5" i="1"/>
  <c r="G6" i="1"/>
  <c r="G7" i="1"/>
  <c r="G8" i="1"/>
  <c r="G9" i="1"/>
  <c r="G10" i="1"/>
  <c r="G11" i="1"/>
  <c r="G12" i="1"/>
  <c r="G13" i="1"/>
  <c r="G15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5" i="1"/>
  <c r="G36" i="1"/>
  <c r="G37" i="1"/>
  <c r="G38" i="1"/>
  <c r="G39" i="1"/>
  <c r="G40" i="1"/>
  <c r="G41" i="1"/>
  <c r="G42" i="1"/>
  <c r="G3" i="1"/>
  <c r="L13" i="1" l="1"/>
  <c r="L14" i="1"/>
  <c r="K10" i="1"/>
  <c r="J10" i="1"/>
  <c r="J9" i="1"/>
  <c r="K9" i="1"/>
  <c r="K11" i="1"/>
  <c r="J11" i="1"/>
  <c r="K8" i="1"/>
  <c r="J8" i="1"/>
  <c r="M13" i="1"/>
  <c r="K12" i="1"/>
  <c r="J12" i="1"/>
  <c r="M14" i="1"/>
  <c r="M12" i="1" l="1"/>
  <c r="L9" i="1"/>
  <c r="L10" i="1"/>
  <c r="L8" i="1"/>
  <c r="M11" i="1"/>
  <c r="L11" i="1"/>
  <c r="M10" i="1"/>
  <c r="M9" i="1"/>
  <c r="M8" i="1"/>
  <c r="L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tc={9569A840-F005-42BC-A600-FB90D6BE2A98}</author>
    <author>tc={5816461D-E941-4DE9-B50C-322655A579BD}</author>
    <author>tc={A1BB3F29-EB30-426F-A6F0-5024DCDA9236}</author>
    <author>tc={CE38E275-4094-40FC-9EAE-AB9804E2D378}</author>
    <author>tc={9D3B6CA0-A05C-4436-AAD4-E1314226A27E}</author>
    <author>tc={7A86764D-FB44-43E4-870B-0A0B30A88B1F}</author>
    <author>tc={4F150207-5AAD-4273-A176-1677C5501605}</author>
    <author>tc={0FEC5BB7-ED0B-4935-9E3B-7866F3F4E649}</author>
    <author>tc={437BB7FD-3062-4749-85D0-1DCC534B50BD}</author>
    <author>tc={46C53391-3A28-4E2D-A52C-CA17A2ADC719}</author>
    <author>tc={62192D26-B117-4472-85A5-C69B6C02AAF6}</author>
    <author>tc={FC4C68F7-7E87-4E4C-9A0F-AF4AC42A05E6}</author>
    <author>tc={29E21803-CEDC-454B-9732-4E404C65A2D4}</author>
    <author>tc={C5F39B2D-9609-4D9E-A788-B4DB7838F6B6}</author>
  </authors>
  <commentList>
    <comment ref="E6" authorId="0" shapeId="0" xr:uid="{9569A840-F005-42BC-A600-FB90D6BE2A98}">
      <text>
        <t>[Threaded comment]
Your version of Excel allows you to read this threaded comment; however, any edits to it will get removed if the file is opened in a newer version of Excel. Learn more: https://go.microsoft.com/fwlink/?linkid=870924
Comment:
    Domestic only, no international data</t>
      </text>
    </comment>
    <comment ref="E12" authorId="1" shapeId="0" xr:uid="{5816461D-E941-4DE9-B50C-322655A579BD}">
      <text>
        <t>[Threaded comment]
Your version of Excel allows you to read this threaded comment; however, any edits to it will get removed if the file is opened in a newer version of Excel. Learn more: https://go.microsoft.com/fwlink/?linkid=870924
Comment:
    Domestic only, no international data</t>
      </text>
    </comment>
    <comment ref="E28" authorId="2" shapeId="0" xr:uid="{A1BB3F29-EB30-426F-A6F0-5024DCDA9236}">
      <text>
        <t>[Threaded comment]
Your version of Excel allows you to read this threaded comment; however, any edits to it will get removed if the file is opened in a newer version of Excel. Learn more: https://go.microsoft.com/fwlink/?linkid=870924
Comment:
    Domestic only, no international data</t>
      </text>
    </comment>
    <comment ref="E30" authorId="3" shapeId="0" xr:uid="{CE38E275-4094-40FC-9EAE-AB9804E2D378}">
      <text>
        <t>[Threaded comment]
Your version of Excel allows you to read this threaded comment; however, any edits to it will get removed if the file is opened in a newer version of Excel. Learn more: https://go.microsoft.com/fwlink/?linkid=870924
Comment:
    Domestic only, no international data</t>
      </text>
    </comment>
    <comment ref="D40" authorId="4" shapeId="0" xr:uid="{9D3B6CA0-A05C-4436-AAD4-E1314226A27E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a sequel to the A nightmare on elm street franchise. Chose the most recent entry from both franchises</t>
      </text>
    </comment>
    <comment ref="D57" authorId="5" shapeId="0" xr:uid="{7A86764D-FB44-43E4-870B-0A0B30A88B1F}">
      <text>
        <t>[Threaded comment]
Your version of Excel allows you to read this threaded comment; however, any edits to it will get removed if the file is opened in a newer version of Excel. Learn more: https://go.microsoft.com/fwlink/?linkid=870924
Comment:
    Chose most recent of the two for comparison</t>
      </text>
    </comment>
    <comment ref="E86" authorId="6" shapeId="0" xr:uid="{4F150207-5AAD-4273-A176-1677C5501605}">
      <text>
        <t>[Threaded comment]
Your version of Excel allows you to read this threaded comment; however, any edits to it will get removed if the file is opened in a newer version of Excel. Learn more: https://go.microsoft.com/fwlink/?linkid=870924
Comment:
    Domestic only, no international data</t>
      </text>
    </comment>
    <comment ref="E87" authorId="7" shapeId="0" xr:uid="{0FEC5BB7-ED0B-4935-9E3B-7866F3F4E649}">
      <text>
        <t>[Threaded comment]
Your version of Excel allows you to read this threaded comment; however, any edits to it will get removed if the file is opened in a newer version of Excel. Learn more: https://go.microsoft.com/fwlink/?linkid=870924
Comment:
    Domestic only, no international data</t>
      </text>
    </comment>
    <comment ref="D107" authorId="8" shapeId="0" xr:uid="{437BB7FD-3062-4749-85D0-1DCC534B50BD}">
      <text>
        <t>[Threaded comment]
Your version of Excel allows you to read this threaded comment; however, any edits to it will get removed if the file is opened in a newer version of Excel. Learn more: https://go.microsoft.com/fwlink/?linkid=870924
Comment:
    Technically, it's a Companion Piece</t>
      </text>
    </comment>
    <comment ref="E115" authorId="9" shapeId="0" xr:uid="{46C53391-3A28-4E2D-A52C-CA17A2ADC719}">
      <text>
        <t>[Threaded comment]
Your version of Excel allows you to read this threaded comment; however, any edits to it will get removed if the file is opened in a newer version of Excel. Learn more: https://go.microsoft.com/fwlink/?linkid=870924
Comment:
    Domestic only, no international data</t>
      </text>
    </comment>
    <comment ref="E188" authorId="10" shapeId="0" xr:uid="{62192D26-B117-4472-85A5-C69B6C02AAF6}">
      <text>
        <t>[Threaded comment]
Your version of Excel allows you to read this threaded comment; however, any edits to it will get removed if the file is opened in a newer version of Excel. Learn more: https://go.microsoft.com/fwlink/?linkid=870924
Comment:
    Domestic only, no international data</t>
      </text>
    </comment>
    <comment ref="E210" authorId="11" shapeId="0" xr:uid="{FC4C68F7-7E87-4E4C-9A0F-AF4AC42A05E6}">
      <text>
        <t>[Threaded comment]
Your version of Excel allows you to read this threaded comment; however, any edits to it will get removed if the file is opened in a newer version of Excel. Learn more: https://go.microsoft.com/fwlink/?linkid=870924
Comment:
    Domestic only, no international data</t>
      </text>
    </comment>
    <comment ref="B460" authorId="12" shapeId="0" xr:uid="{29E21803-CEDC-454B-9732-4E404C65A2D4}">
      <text>
        <t>[Threaded comment]
Your version of Excel allows you to read this threaded comment; however, any edits to it will get removed if the file is opened in a newer version of Excel. Learn more: https://go.microsoft.com/fwlink/?linkid=870924
Comment:
    Still running as of 22-02-2023</t>
      </text>
    </comment>
    <comment ref="B461" authorId="13" shapeId="0" xr:uid="{C5F39B2D-9609-4D9E-A788-B4DB7838F6B6}">
      <text>
        <t>[Threaded comment]
Your version of Excel allows you to read this threaded comment; however, any edits to it will get removed if the file is opened in a newer version of Excel. Learn more: https://go.microsoft.com/fwlink/?linkid=870924
Comment:
    Still running as of 22-02-2023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<sst xmlns="http://schemas.openxmlformats.org/spreadsheetml/2006/main" count="908" uniqueCount="906">
  <si>
    <t>No</t>
  </si>
  <si>
    <t>Sequel</t>
  </si>
  <si>
    <t>Gross</t>
  </si>
  <si>
    <t>Predecessor</t>
  </si>
  <si>
    <t>Status</t>
  </si>
  <si>
    <t>Book of shadows: Blair witch 2</t>
  </si>
  <si>
    <t>The Flinstones in Rock Vegas</t>
  </si>
  <si>
    <t xml:space="preserve">Mission Impossible 2 </t>
  </si>
  <si>
    <t>Next Friday</t>
  </si>
  <si>
    <t>Nutty Professor 2</t>
  </si>
  <si>
    <t>Rugrats in Paris</t>
  </si>
  <si>
    <t>Scream 3</t>
  </si>
  <si>
    <t>Urban Legends Final Cut</t>
  </si>
  <si>
    <t>Crocodile Dundee in Los Angeles</t>
  </si>
  <si>
    <t>Dr Dolittle 2</t>
  </si>
  <si>
    <t>Jay and Silent Bob Strike Back</t>
  </si>
  <si>
    <t>Jurassic Park III</t>
  </si>
  <si>
    <t>The Mummy Returns</t>
  </si>
  <si>
    <t>Rush Hour 2</t>
  </si>
  <si>
    <t>Scary Movie 2</t>
  </si>
  <si>
    <t>Crocodile Dundee II (1988)</t>
  </si>
  <si>
    <t>Dr Dolittle (1998)</t>
  </si>
  <si>
    <t>Clerks(1994)</t>
  </si>
  <si>
    <t>The Mummy(1999)</t>
  </si>
  <si>
    <t>Rush Hour(1998)</t>
  </si>
  <si>
    <t>Scary Movie(2000)</t>
  </si>
  <si>
    <t>101 Dalmations(1996)</t>
  </si>
  <si>
    <t>The Blair Witch Project(1999)</t>
  </si>
  <si>
    <t>The Flinstones(1994)</t>
  </si>
  <si>
    <t>Mission Impossible(1996)</t>
  </si>
  <si>
    <t>Friday(1995)</t>
  </si>
  <si>
    <t>Nutty Professor(1996)</t>
  </si>
  <si>
    <t>The Rugrats Movie(1998)</t>
  </si>
  <si>
    <t>Scream 2(1997)</t>
  </si>
  <si>
    <t>Urban Legend(1998)</t>
  </si>
  <si>
    <t>American pie (1999)</t>
  </si>
  <si>
    <t>Austin Powers in Goldmember</t>
  </si>
  <si>
    <t>Austin Powers 2 (1999)</t>
  </si>
  <si>
    <t>Blade 2</t>
  </si>
  <si>
    <t>Blade(1998)</t>
  </si>
  <si>
    <t>Next Friday(2000)</t>
  </si>
  <si>
    <t>Friday After Next</t>
  </si>
  <si>
    <t>Men in Black 2</t>
  </si>
  <si>
    <t>Men in Black(1997)</t>
  </si>
  <si>
    <t>The Santa Clause 2</t>
  </si>
  <si>
    <t>The Santa Clause(1994)</t>
  </si>
  <si>
    <t xml:space="preserve">Spy Kids 2 </t>
  </si>
  <si>
    <t>Stuart Little 2</t>
  </si>
  <si>
    <t>The Fast and the Furious(2001)</t>
  </si>
  <si>
    <t>Stuart Little(1999)</t>
  </si>
  <si>
    <t>Spy Kids(2001)</t>
  </si>
  <si>
    <t>American Wedding</t>
  </si>
  <si>
    <t>Charlie's Angels: Full Throttle</t>
  </si>
  <si>
    <t>Charlie's Angels(2000)</t>
  </si>
  <si>
    <t>American Pie 2(2001)</t>
  </si>
  <si>
    <t>Dumb and Dumberer: When Harry Met Lloyd</t>
  </si>
  <si>
    <t>Final Destination 2</t>
  </si>
  <si>
    <t>Dumb and Dumber(1994)</t>
  </si>
  <si>
    <t>Freddy vs. Jason</t>
  </si>
  <si>
    <t>Jeepers Creepers II</t>
  </si>
  <si>
    <t>The Jungle Book 2</t>
  </si>
  <si>
    <t>Lara Croft Tomb Raider: The Cradle of Life</t>
  </si>
  <si>
    <t>Legally Blonde 2: Red, White &amp; Blonde</t>
  </si>
  <si>
    <t>Legally Blonde(2001)</t>
  </si>
  <si>
    <t>The Jungle Book(1967)</t>
  </si>
  <si>
    <t>The Lord of the Rings: The Return of the King</t>
  </si>
  <si>
    <t>The Matrix Reloaded</t>
  </si>
  <si>
    <t>The Matrix(1999)</t>
  </si>
  <si>
    <t>The Lord of the Rings: The Two Towers(2002)</t>
  </si>
  <si>
    <t>The Matrix Revolutions</t>
  </si>
  <si>
    <t>Once Upon a Time in Mexico</t>
  </si>
  <si>
    <t>Rugrats Go Wild</t>
  </si>
  <si>
    <t>Desperado(1995)</t>
  </si>
  <si>
    <t>The Matrix Reloaded(2003)</t>
  </si>
  <si>
    <t>Rugrats in Paris: The Movie(2000)</t>
  </si>
  <si>
    <t>Scary Movie 3</t>
  </si>
  <si>
    <t>Shanghai Knights</t>
  </si>
  <si>
    <t>Spy Kids 3-D: Game Over</t>
  </si>
  <si>
    <t>Terminator 3: Rise of the Machines</t>
  </si>
  <si>
    <t>X2: X-Men United</t>
  </si>
  <si>
    <t>X-Men(2000)</t>
  </si>
  <si>
    <t>Terminator 2: Judgment Day(1991)</t>
  </si>
  <si>
    <t>Spy Kids 2: The Island of Lost Dreams(2002)</t>
  </si>
  <si>
    <t>Shanghai Noon(2000)</t>
  </si>
  <si>
    <t>Scary Movie 2(2001)</t>
  </si>
  <si>
    <t>Final Destination(2000)</t>
  </si>
  <si>
    <t>Agent Cody Banks(2003)</t>
  </si>
  <si>
    <t>Alien vs. Predator</t>
  </si>
  <si>
    <t>Anacondas: The Hunt for the Blood Orchid</t>
  </si>
  <si>
    <t>Anaconda(1997)</t>
  </si>
  <si>
    <t>Barbershop 2: Back in Business</t>
  </si>
  <si>
    <t>Barbershop(2002)</t>
  </si>
  <si>
    <t>Before Sunset</t>
  </si>
  <si>
    <t>Blade: Trinity</t>
  </si>
  <si>
    <t>Before Sunrise(1995)</t>
  </si>
  <si>
    <t>Blade 2(2002)</t>
  </si>
  <si>
    <t>Bridget Jones: The Edge of Reason</t>
  </si>
  <si>
    <t>Bridget Jones's Diary(2001)</t>
  </si>
  <si>
    <t>The Chronicles of Riddick</t>
  </si>
  <si>
    <t>Pitch Black(2000)</t>
  </si>
  <si>
    <t>Dirty Dancing: Havana Nights</t>
  </si>
  <si>
    <t>Dirty Dancing(1987)</t>
  </si>
  <si>
    <t>Exorcist: The Beginning</t>
  </si>
  <si>
    <t>The Exorcist III(1990)</t>
  </si>
  <si>
    <t>Harry Potter and the Prisoner of Azkaban</t>
  </si>
  <si>
    <t>Harry Potter and the Chamber of Secrets(2002)</t>
  </si>
  <si>
    <t>Kill Bill Volume 2</t>
  </si>
  <si>
    <t>Meet the Fockers</t>
  </si>
  <si>
    <t>Ocean's Twelve</t>
  </si>
  <si>
    <t>Ocean's Eleven(2001)</t>
  </si>
  <si>
    <t>The Princess Diaries 2</t>
  </si>
  <si>
    <t>Scooby-Doo 2: Monsters Unleashed</t>
  </si>
  <si>
    <t>The Princess Diaries(2001)</t>
  </si>
  <si>
    <t>Scooby-Doo(2002)</t>
  </si>
  <si>
    <t>Seed of Chucky</t>
  </si>
  <si>
    <t>Bride of Chucky(1998)</t>
  </si>
  <si>
    <t>Shrek 2</t>
  </si>
  <si>
    <t>Spider-Man 2</t>
  </si>
  <si>
    <t>Baby Geniuses 2</t>
  </si>
  <si>
    <t>Baby Geniuses(1999)</t>
  </si>
  <si>
    <t>The Whole Ten Yards</t>
  </si>
  <si>
    <t>The Whole Nine Yards(2000)</t>
  </si>
  <si>
    <t>Spider-Man(2002)</t>
  </si>
  <si>
    <t>Shrek(2001)</t>
  </si>
  <si>
    <t>Meet the Parents(2000)</t>
  </si>
  <si>
    <t>Kill Bill Volume 1(2003)</t>
  </si>
  <si>
    <t>Predecessor's Gross</t>
  </si>
  <si>
    <t>Current "Higher" Count</t>
  </si>
  <si>
    <t>Current "Lower" Count</t>
  </si>
  <si>
    <t>Percentage of Sequels OutGrossing Predecessors</t>
  </si>
  <si>
    <t>Beauty Shop</t>
  </si>
  <si>
    <t>Cheaper by the Dozen 2</t>
  </si>
  <si>
    <t>Barbershop 2: Back in Business(2004)</t>
  </si>
  <si>
    <t>Cheaper by the Dozen(2003)</t>
  </si>
  <si>
    <t>Deuce Bigalow: European Gigolo</t>
  </si>
  <si>
    <t>The Devil's Rejects</t>
  </si>
  <si>
    <t>Dominion: Prequel to the Exorcist</t>
  </si>
  <si>
    <t>Elektra</t>
  </si>
  <si>
    <t>Deuce Bigalow: Male Gigolo(1999)</t>
  </si>
  <si>
    <t>House of 1000 Corpses(2003)</t>
  </si>
  <si>
    <t>Exorcist: The Beginning(2004)</t>
  </si>
  <si>
    <t>Daredevil(2003)</t>
  </si>
  <si>
    <t>Harry Potter and the Goblet of Fire</t>
  </si>
  <si>
    <t>Harry Potter and the Prisoner of Azkaban(2004)</t>
  </si>
  <si>
    <t>The Legend of Zorro</t>
  </si>
  <si>
    <t>The Mask of Zorro(1998)</t>
  </si>
  <si>
    <t>Miss Congeniality 2</t>
  </si>
  <si>
    <t>Miss Congeniality(2000)</t>
  </si>
  <si>
    <t>The Ring Two</t>
  </si>
  <si>
    <t>Saw II</t>
  </si>
  <si>
    <t>Son of the Mask</t>
  </si>
  <si>
    <t>Star Wars: Episode III</t>
  </si>
  <si>
    <t>Transporter 2</t>
  </si>
  <si>
    <t>xXx: State of the Union</t>
  </si>
  <si>
    <t>xXx(2002)</t>
  </si>
  <si>
    <t>The Transporter(2002)</t>
  </si>
  <si>
    <t>Star Wars: Episode II – Attack of the Clones(2002)</t>
  </si>
  <si>
    <t>The Mask(1994)</t>
  </si>
  <si>
    <t>Saw(2004)</t>
  </si>
  <si>
    <t>The Ring(2002)</t>
  </si>
  <si>
    <t>Basic Instinct(1992)</t>
  </si>
  <si>
    <t>Big Momma's House 2</t>
  </si>
  <si>
    <t>Casino Royale</t>
  </si>
  <si>
    <t>Die Another Day(2002)</t>
  </si>
  <si>
    <t>Big Momma's House(2000)</t>
  </si>
  <si>
    <t>Clerks II</t>
  </si>
  <si>
    <t>The Fast and the Furious: Tokyo Drift</t>
  </si>
  <si>
    <t>2 Fast 2 Furious(2003)</t>
  </si>
  <si>
    <t>Final Destination 3</t>
  </si>
  <si>
    <t>Final Destination 2(2003)</t>
  </si>
  <si>
    <t>Garfield: A Tail of Two Kitties</t>
  </si>
  <si>
    <t>Garfield: The Movie(2004)</t>
  </si>
  <si>
    <t>The Grudge 2</t>
  </si>
  <si>
    <t>The Grudge(2004)</t>
  </si>
  <si>
    <t>Ice Age: The Meltdown</t>
  </si>
  <si>
    <t>Ice Age(2002)</t>
  </si>
  <si>
    <t>Jackass Number Two</t>
  </si>
  <si>
    <t>Jackass: The Movie(2002)</t>
  </si>
  <si>
    <t>Letters from Iwo Jima</t>
  </si>
  <si>
    <t>Mission: Impossible III</t>
  </si>
  <si>
    <t>National Lampoon's Van Wilder(2002)</t>
  </si>
  <si>
    <t>Mission: Impossible 2(2000)</t>
  </si>
  <si>
    <t>Flags of Our Fathers(2006)</t>
  </si>
  <si>
    <t>National Lampoon's Van Wilder: The Rise of Taj</t>
  </si>
  <si>
    <t>Pirates of the Caribbean: Dead Man's Chest</t>
  </si>
  <si>
    <t>Pirates of the Caribbean: The Curse of the Black Pearl(2003)</t>
  </si>
  <si>
    <t>Rocky Balboa</t>
  </si>
  <si>
    <t>Rocky V(1990)</t>
  </si>
  <si>
    <t>The Santa Clause 3</t>
  </si>
  <si>
    <t>Saw III</t>
  </si>
  <si>
    <t>Saw II(2005)</t>
  </si>
  <si>
    <t>The Santa Clause 2(2002)</t>
  </si>
  <si>
    <t>Scary Movie 3(2003)</t>
  </si>
  <si>
    <t>Scary Movie 4</t>
  </si>
  <si>
    <t>Underworld: Evolution</t>
  </si>
  <si>
    <t>Underworld(2003)</t>
  </si>
  <si>
    <t>X-Men: The Last Stand</t>
  </si>
  <si>
    <t>X2(2003)</t>
  </si>
  <si>
    <t>The Texas Chainsaw Massacre: The Beginning</t>
  </si>
  <si>
    <t>The Texas Chainsaw Massacre(2003)</t>
  </si>
  <si>
    <t>Alien vs. Predator(2004)</t>
  </si>
  <si>
    <t>The Bourne Ultimatum</t>
  </si>
  <si>
    <t>Daddy Day Camp</t>
  </si>
  <si>
    <t>Daddy Day Care(2003)</t>
  </si>
  <si>
    <t>Evan Almighty</t>
  </si>
  <si>
    <t>Bruce Almighty(2003)</t>
  </si>
  <si>
    <t>Fantastic Four(2005)</t>
  </si>
  <si>
    <t>Fantastic Four: Rise of the Silver Surfer</t>
  </si>
  <si>
    <t>Harry Potter and the Order of the Phoenix</t>
  </si>
  <si>
    <t>Harry Potter and the Goblet of Fire(2005)</t>
  </si>
  <si>
    <t>The Hills Have Eyes 2</t>
  </si>
  <si>
    <t>Hostel: Part II</t>
  </si>
  <si>
    <t>The Hills Have Eyes(2006)</t>
  </si>
  <si>
    <t>Hostel(2005)</t>
  </si>
  <si>
    <t>Live Free or Die Hard</t>
  </si>
  <si>
    <t>Die Hard with a Vengeance(1995)</t>
  </si>
  <si>
    <t>National Treasure: Book of Secrets</t>
  </si>
  <si>
    <t>National Treasure(2004)</t>
  </si>
  <si>
    <t>Ocean's Twelve(2004)</t>
  </si>
  <si>
    <t>Ocean's Thirteen</t>
  </si>
  <si>
    <t>Pirates of the Caribbean: At World's End</t>
  </si>
  <si>
    <t>Pirates of the Caribbean: Dead Man's Chest(2006)</t>
  </si>
  <si>
    <t>Resident Evil: Extinction</t>
  </si>
  <si>
    <t>Resident Evil: Apocalypse(2004)</t>
  </si>
  <si>
    <t>Rush Hour 3</t>
  </si>
  <si>
    <t>Rush Hour 2(2001)</t>
  </si>
  <si>
    <t>Saw III(2006)</t>
  </si>
  <si>
    <t>Saw IV</t>
  </si>
  <si>
    <t>Shrek the Third</t>
  </si>
  <si>
    <t>Shrek 2(2004)</t>
  </si>
  <si>
    <t>Spider-Man 3</t>
  </si>
  <si>
    <t>Spider-Man 2(2004)</t>
  </si>
  <si>
    <t>The Bourne Supremacy(2004)</t>
  </si>
  <si>
    <t>The Dark Knight</t>
  </si>
  <si>
    <t>Harold &amp; Kumar Escape from Guantanamo Bay</t>
  </si>
  <si>
    <t>Harold &amp; Kumar Go to White Castle(2004)</t>
  </si>
  <si>
    <t>Batman Begins(2005)</t>
  </si>
  <si>
    <t>The Lion, the Witch and the Wardrobe(2005)</t>
  </si>
  <si>
    <t>Indiana Jones and the Kingdom of the Crystal Skull</t>
  </si>
  <si>
    <t>Indiana Jones and the Last Crusade(1989)</t>
  </si>
  <si>
    <t>Madagascar: Escape 2 Africa</t>
  </si>
  <si>
    <t>Madagascar(2005)</t>
  </si>
  <si>
    <t>The Mummy: Tomb of the Dragon Emperor</t>
  </si>
  <si>
    <t>The Mummy Returns(2001)</t>
  </si>
  <si>
    <t>Quantum of Solace</t>
  </si>
  <si>
    <t>Rambo</t>
  </si>
  <si>
    <t>Rambo III(1988)</t>
  </si>
  <si>
    <t>Casino Royale(2006)</t>
  </si>
  <si>
    <t>Saw IV (2007)</t>
  </si>
  <si>
    <t>Saw V</t>
  </si>
  <si>
    <t>The Sisterhood of the Traveling Pants 2</t>
  </si>
  <si>
    <t>The Sisterhood of the Traveling Pants(2005)</t>
  </si>
  <si>
    <t>Step Up (2006)</t>
  </si>
  <si>
    <t>Step Up 2: The Streets</t>
  </si>
  <si>
    <t>The X-Files: I Want to Believe</t>
  </si>
  <si>
    <t>The X-Files(1998)</t>
  </si>
  <si>
    <t>Alvin and the Chipmunks(2007)</t>
  </si>
  <si>
    <t>Crank (2006)</t>
  </si>
  <si>
    <t>Crank: High Voltage</t>
  </si>
  <si>
    <t>The Fast and the Furious: Tokyo Drift (2006)</t>
  </si>
  <si>
    <t>Fast &amp; Furious</t>
  </si>
  <si>
    <t>Final Destination 3 (2006)</t>
  </si>
  <si>
    <t>The Final Destination</t>
  </si>
  <si>
    <t>Halloween (2007)</t>
  </si>
  <si>
    <t>Halloween II</t>
  </si>
  <si>
    <t>Harry Potter and the Order of the Phoenix (2007)</t>
  </si>
  <si>
    <t>Harry Potter and the Half-Blood Prince</t>
  </si>
  <si>
    <t>Madea Goes to Jail(2009)</t>
  </si>
  <si>
    <t>I Can Do Bad All By Myself</t>
  </si>
  <si>
    <t>Ice Age: Dawn of the Dinosaurs</t>
  </si>
  <si>
    <t>Ice Age: The Meltdown (2006)</t>
  </si>
  <si>
    <t>Happiness(1998)</t>
  </si>
  <si>
    <t>Life During Wartime</t>
  </si>
  <si>
    <t>Twilight (2008)</t>
  </si>
  <si>
    <t>New Moon</t>
  </si>
  <si>
    <t>Night at the Museum: Battle of the Smithsonian</t>
  </si>
  <si>
    <t>Night at the Museum(2006)</t>
  </si>
  <si>
    <t>The Pink Panther (2006)</t>
  </si>
  <si>
    <t>The Pink Panther 2</t>
  </si>
  <si>
    <t>Saw V (2008)</t>
  </si>
  <si>
    <t>Saw VI</t>
  </si>
  <si>
    <t>Terminator 3: Rise of the Machines (2003)</t>
  </si>
  <si>
    <t>Terminator Salvation</t>
  </si>
  <si>
    <t>Transformers (2007)</t>
  </si>
  <si>
    <t>Transformers: Revenge of the Fallen</t>
  </si>
  <si>
    <t>Underworld: Rise of the Lycans</t>
  </si>
  <si>
    <t>Underworld: Evolution (2006)</t>
  </si>
  <si>
    <t>X-Men: The Last Stand (2006)</t>
  </si>
  <si>
    <t>X-Men Origins: Wolverine</t>
  </si>
  <si>
    <t>The Boondock Saints II: All Saints Day(domestic only)</t>
  </si>
  <si>
    <t>The Boondock Saints (1999)(domestic only)</t>
  </si>
  <si>
    <t>Cats &amp; Dogs (2000)</t>
  </si>
  <si>
    <t>The Chronicles of Narnia: The Voyage of the Dawn Treader</t>
  </si>
  <si>
    <t>The Chronicles of Narnia: Prince Caspian (2008)</t>
  </si>
  <si>
    <t>Harry Potter and the Deathly Hallows: Part 1</t>
  </si>
  <si>
    <t>Harry Potter and the Half-Blood Prince (2009)</t>
  </si>
  <si>
    <t>Jackass 3-D</t>
  </si>
  <si>
    <t>Little Fockers</t>
  </si>
  <si>
    <t>Meet the Fockers (2004)</t>
  </si>
  <si>
    <t>Nanny McPhee Returns</t>
  </si>
  <si>
    <t>Nanny McPhee (2005)</t>
  </si>
  <si>
    <t>Paranormal Activity 2</t>
  </si>
  <si>
    <t>Paranormal Activity (2007)</t>
  </si>
  <si>
    <t>Predator 2 (1990)</t>
  </si>
  <si>
    <t>Predators</t>
  </si>
  <si>
    <t>Resident Evil: Afterlife</t>
  </si>
  <si>
    <t>Resident Evil: Extinction (2007)</t>
  </si>
  <si>
    <t>Saw VI (2009)</t>
  </si>
  <si>
    <t>Saw 3D</t>
  </si>
  <si>
    <t>Sex and the City 2</t>
  </si>
  <si>
    <t>Sex and the City: The Movie (2008)</t>
  </si>
  <si>
    <t>Shrek Forever After</t>
  </si>
  <si>
    <t>Shrek the Third (2007)</t>
  </si>
  <si>
    <t>Step Up 2: The Streets (2008)</t>
  </si>
  <si>
    <t>Step Up 3D</t>
  </si>
  <si>
    <t>Toy Story 3</t>
  </si>
  <si>
    <t>Toy Story 2 (1999)</t>
  </si>
  <si>
    <t>Why Did I Get Married Too?</t>
  </si>
  <si>
    <t>Why Did I Get Married? (2007)</t>
  </si>
  <si>
    <t>Jackass Number Two(2006)</t>
  </si>
  <si>
    <t>Alvin and the Chipmunks: The Squeakquel(2009)</t>
  </si>
  <si>
    <t>Big Momma's House 2 (2006)</t>
  </si>
  <si>
    <t>Big Mommas: Like Father, Like Son</t>
  </si>
  <si>
    <t>The Twilight Saga: Breaking Dawn - Part 1</t>
  </si>
  <si>
    <t>The Twilight Saga: Eclipse (2009)</t>
  </si>
  <si>
    <t>New Moon (2009)</t>
  </si>
  <si>
    <t>The Twilight Saga: Eclipse</t>
  </si>
  <si>
    <t>Cars 2</t>
  </si>
  <si>
    <t>Cars(2006)</t>
  </si>
  <si>
    <t>Diary of a Wimpy Kid: Rodrick Rules</t>
  </si>
  <si>
    <t>Diary of a Wimpy Kid (2010)</t>
  </si>
  <si>
    <t>Fast Five</t>
  </si>
  <si>
    <t>Fast &amp; Furious (2009)</t>
  </si>
  <si>
    <t>Final Destination 5</t>
  </si>
  <si>
    <t>The Final Destination (2009)</t>
  </si>
  <si>
    <t>The Hangover (2009)</t>
  </si>
  <si>
    <t>The Hangover: Part II</t>
  </si>
  <si>
    <t>Happy Feet Two</t>
  </si>
  <si>
    <t>Happy Feet(2006)</t>
  </si>
  <si>
    <t>Harry Potter and the Deathly Hallows: Part 1 (2010)</t>
  </si>
  <si>
    <t>Harry Potter and the Deathly Hallows: Part 2</t>
  </si>
  <si>
    <t>Hoodwinked Too! Hood vs. Evil</t>
  </si>
  <si>
    <t>Hoodwinked!(2006)</t>
  </si>
  <si>
    <t>Kung Fu Panda(2008)</t>
  </si>
  <si>
    <t>Kung Fu Panda 2</t>
  </si>
  <si>
    <t>Mission: Impossible III(2006)</t>
  </si>
  <si>
    <t>Mission: Impossible – Ghost Protocol</t>
  </si>
  <si>
    <t>Paranormal Activity 3</t>
  </si>
  <si>
    <t>Paranormal Activity 2 (2010)</t>
  </si>
  <si>
    <t>Pirates of the Caribbean: At World's End(2007)</t>
  </si>
  <si>
    <t>Pirates of the Caribbean: On Stranger Tides</t>
  </si>
  <si>
    <t>Scream 4</t>
  </si>
  <si>
    <t>Scream 3 (2000)</t>
  </si>
  <si>
    <t>Sherlock Holmes(2009)</t>
  </si>
  <si>
    <t>Sherlock Holmes: A Game of Shadows</t>
  </si>
  <si>
    <t>Spy Kids 3-D: Game Over (2003)</t>
  </si>
  <si>
    <t>Spy Kids: All the Time in the World</t>
  </si>
  <si>
    <t>Transformers: Revenge of the Fallen (2009)</t>
  </si>
  <si>
    <t>Transformers: Dark of the Moon</t>
  </si>
  <si>
    <t>A Very Harold &amp; Kumar 3D Christmas</t>
  </si>
  <si>
    <t>Harold and Kumar Escape from Guantanamo Bay(2008)</t>
  </si>
  <si>
    <t>X-Men Origins: Wolverine (2009)</t>
  </si>
  <si>
    <t>X-Men: First Class</t>
  </si>
  <si>
    <t>Atlas Shrugged: Part II</t>
  </si>
  <si>
    <t>Atlas Shrugged: Part I (2011)</t>
  </si>
  <si>
    <t>The Bourne Legacy</t>
  </si>
  <si>
    <t>The Bourne Ultimatum (2007)</t>
  </si>
  <si>
    <t>The Dark Knight Rises</t>
  </si>
  <si>
    <t xml:space="preserve">Diary of a Wimpy Kid: Dog Days </t>
  </si>
  <si>
    <t>Diary of a Wimpy Kid: Rodrick Rules (2011)</t>
  </si>
  <si>
    <t>The Dark Knight (2008)</t>
  </si>
  <si>
    <t>The Expandables 2</t>
  </si>
  <si>
    <t>The Expandables (2010)</t>
  </si>
  <si>
    <t>American Wedding (2003)</t>
  </si>
  <si>
    <t>Ghost Rider: Spirit of Vengeance</t>
  </si>
  <si>
    <t>Ghost Rider (2007)</t>
  </si>
  <si>
    <t>Ice Age: Continental Drift</t>
  </si>
  <si>
    <t>Ice Age: Dawn of the Dinosaurs (2009)</t>
  </si>
  <si>
    <t>Journey 2: The Mysterious Island</t>
  </si>
  <si>
    <t>Journey to the Center of the Earth (2008)</t>
  </si>
  <si>
    <t>Madagascar 3: Europe's Most Wanted</t>
  </si>
  <si>
    <t>Madagascar: Escape 2 Africa (2008)</t>
  </si>
  <si>
    <t>Men in Black 3</t>
  </si>
  <si>
    <t>Men in Black II (2002)</t>
  </si>
  <si>
    <t>Paranormal Activity 4</t>
  </si>
  <si>
    <t>Paranormal Activity 3 (2011)</t>
  </si>
  <si>
    <t>Resident Evil: Retribution</t>
  </si>
  <si>
    <t>Resident Evil: Afterlife (2010)</t>
  </si>
  <si>
    <t>Silent Hill: Revelation 3D</t>
  </si>
  <si>
    <t>Silent Hill (2006)</t>
  </si>
  <si>
    <t>Step Up Revolution</t>
  </si>
  <si>
    <t>Taken 2</t>
  </si>
  <si>
    <t>Taken (2008)</t>
  </si>
  <si>
    <t>The Twilight Saga: Breaking Dawn - Part 2</t>
  </si>
  <si>
    <t>The Twilight Saga: Breaking Dawn - Part 1 (2011)</t>
  </si>
  <si>
    <t>Underworld: Awakening</t>
  </si>
  <si>
    <t>Underworld: Rise of the Lycans (2009)</t>
  </si>
  <si>
    <t>Wrath of the Titans</t>
  </si>
  <si>
    <t>Clash of the Titans (2010)</t>
  </si>
  <si>
    <t>Step Up (2010)</t>
  </si>
  <si>
    <t>Year</t>
  </si>
  <si>
    <t>Sequel Count</t>
  </si>
  <si>
    <t>Analyze This (1999)</t>
  </si>
  <si>
    <t>Anchorman: The Legend of Ron Burgundy (2004)</t>
  </si>
  <si>
    <t>Before Midnight</t>
  </si>
  <si>
    <t>Before Sunset (2004)</t>
  </si>
  <si>
    <t>The Best Man Holiday</t>
  </si>
  <si>
    <t>The Best Man (1999)</t>
  </si>
  <si>
    <t>Cloudy with a Chance of Meatballs 2</t>
  </si>
  <si>
    <t>Cloudy with a Chance of Meatballs (2009)</t>
  </si>
  <si>
    <t>Despicable Me 2</t>
  </si>
  <si>
    <t>Despicable Me (2010)</t>
  </si>
  <si>
    <t>Fast &amp; Furious 6</t>
  </si>
  <si>
    <t>Fast Five (2011)</t>
  </si>
  <si>
    <t>G.I. Joe: Retaliation</t>
  </si>
  <si>
    <t>G.I. Joe: The Rise of Cobra (2009)</t>
  </si>
  <si>
    <t>A Good Day to Die Hard</t>
  </si>
  <si>
    <t>Live Free or Die Hard (2007)</t>
  </si>
  <si>
    <t>Grown Ups 2</t>
  </si>
  <si>
    <t>Grown Ups (2010)</t>
  </si>
  <si>
    <t>The Hangover Part III</t>
  </si>
  <si>
    <t>The Hangover Part II (2011)</t>
  </si>
  <si>
    <t>The Haunting in Connecticut 2: Ghosts of Georgia</t>
  </si>
  <si>
    <t>The Haunting in Connecticut (2009)</t>
  </si>
  <si>
    <t>The Hobbit: The Desolation of Smaug</t>
  </si>
  <si>
    <t>The Hobbit: An Unexpected Journey (2012)</t>
  </si>
  <si>
    <t>The Hunger Games: Catching Fire</t>
  </si>
  <si>
    <t>The Hunger Games (2012)</t>
  </si>
  <si>
    <t>I Spit on Your Grave 2</t>
  </si>
  <si>
    <t>I Spit on Your Grave (2010)</t>
  </si>
  <si>
    <t>Insidious: Chapter 2</t>
  </si>
  <si>
    <t>Insidious (2011)</t>
  </si>
  <si>
    <t>Iron Man 3</t>
  </si>
  <si>
    <t>Iron Man 2 (2010)</t>
  </si>
  <si>
    <t>Iron Man 2</t>
  </si>
  <si>
    <t>Iron Man (2008)</t>
  </si>
  <si>
    <t>Kick-Ass 2</t>
  </si>
  <si>
    <t>Kick-Ass (2010)</t>
  </si>
  <si>
    <t>Machete Kills</t>
  </si>
  <si>
    <t>Machete (2010)</t>
  </si>
  <si>
    <t>Monsters, Inc. (2001)</t>
  </si>
  <si>
    <t>Percy Jackson: Sea of Monsters</t>
  </si>
  <si>
    <t>Percy Jackson &amp; the Olympians: The Lightning Thief (2010)</t>
  </si>
  <si>
    <t>RED 2</t>
  </si>
  <si>
    <t>RED (2010)</t>
  </si>
  <si>
    <t>Riddick</t>
  </si>
  <si>
    <t>The Chronicles of Riddick (2004)</t>
  </si>
  <si>
    <t>Scary Movie 5</t>
  </si>
  <si>
    <t>Scary Movie 4 (2006)</t>
  </si>
  <si>
    <t>The Smurfs 2</t>
  </si>
  <si>
    <t>The Smurfs (2011)</t>
  </si>
  <si>
    <t>Star Trek Into Darkness</t>
  </si>
  <si>
    <t>Star Trek (2009)</t>
  </si>
  <si>
    <t>Thor: The Dark World</t>
  </si>
  <si>
    <t>Thor (2011)</t>
  </si>
  <si>
    <t>Paranormal Activity 4 (2012)</t>
  </si>
  <si>
    <t>Muppets Most Wanted</t>
  </si>
  <si>
    <t>The Muppets (2011)</t>
  </si>
  <si>
    <t>Captain America: The Winter Soldier</t>
  </si>
  <si>
    <t>Captain America: The First Avenger (2011)</t>
  </si>
  <si>
    <t>Rio 2</t>
  </si>
  <si>
    <t>Rio (2011)</t>
  </si>
  <si>
    <t>A Haunted House 2</t>
  </si>
  <si>
    <t>A Haunted House (2013)</t>
  </si>
  <si>
    <t>The Amazing Spider-Man 2</t>
  </si>
  <si>
    <t>The Amazing Spider-Man (2012)</t>
  </si>
  <si>
    <t>X-Men: Days of Future Past</t>
  </si>
  <si>
    <t>X-Men: First Class (2011)</t>
  </si>
  <si>
    <t>22 Jump Street</t>
  </si>
  <si>
    <t> 21 Jump Street (2012)</t>
  </si>
  <si>
    <t>How to Train Your Dragon 2</t>
  </si>
  <si>
    <t>How to Train Your Dragon (2010)</t>
  </si>
  <si>
    <t>300: Rise of an Empire</t>
  </si>
  <si>
    <t>Think Like a Man Too</t>
  </si>
  <si>
    <t>Think Like a Man (2012)</t>
  </si>
  <si>
    <t>Transformers: Age of Extinction</t>
  </si>
  <si>
    <t>Transformers: Dark of the Moon (2011)</t>
  </si>
  <si>
    <t>Dawn of the Planet of the Apes</t>
  </si>
  <si>
    <t>Rise of the Planet of the Apes (2011)</t>
  </si>
  <si>
    <t>Planes: Fire &amp; Rescue</t>
  </si>
  <si>
    <t>Planes (2013)</t>
  </si>
  <si>
    <t>The Purge: Anarchy</t>
  </si>
  <si>
    <t>The Purge (2013)</t>
  </si>
  <si>
    <t>Step Up: All In</t>
  </si>
  <si>
    <t>Step Up Revolution (2012)</t>
  </si>
  <si>
    <t>The Expendables 3</t>
  </si>
  <si>
    <t>The Expendables 2 (2012)</t>
  </si>
  <si>
    <t>Sin City: A Dame to Kill For</t>
  </si>
  <si>
    <t>Sin City (2005)</t>
  </si>
  <si>
    <t>Atlas Shrugged: Part III</t>
  </si>
  <si>
    <t>Atlas Shrugged: Part II (2012)</t>
  </si>
  <si>
    <t>Dolphin Tale 2</t>
  </si>
  <si>
    <t>Dolphin Tale (2011)</t>
  </si>
  <si>
    <t>Dumb and Dumber To</t>
  </si>
  <si>
    <t>Dumb and Dumber (1994)</t>
  </si>
  <si>
    <t>The Hunger Games: Mockingjay – Part 1</t>
  </si>
  <si>
    <t>The Hunger Games: Catching Fire (2013)</t>
  </si>
  <si>
    <t>Horrible Bosses 2</t>
  </si>
  <si>
    <t>Horrible Bosses (2011)</t>
  </si>
  <si>
    <t>Night at the Museum: Secret of the Tomb</t>
  </si>
  <si>
    <t>Night at the Museum: Battle of the Smithsonian (2009)</t>
  </si>
  <si>
    <t>The Woman in Black (2012)</t>
  </si>
  <si>
    <t>300 (2007)</t>
  </si>
  <si>
    <t>Lara Croft: Tomb Raider(2001)</t>
  </si>
  <si>
    <t>Hot Tub Time Machine 2</t>
  </si>
  <si>
    <t>Hot Tub Time Machine (2010)</t>
  </si>
  <si>
    <t>The Divergent Series: Insurgent</t>
  </si>
  <si>
    <t>Divergent (2014)</t>
  </si>
  <si>
    <t>Furious 7</t>
  </si>
  <si>
    <t>Fast &amp; Furious 6 (2013)</t>
  </si>
  <si>
    <t>Paul Blart: Mall Cop 2</t>
  </si>
  <si>
    <t>Avengers: Age of Ultron</t>
  </si>
  <si>
    <t>Pitch Perfect 2</t>
  </si>
  <si>
    <t>The Avengers (2012)</t>
  </si>
  <si>
    <t>Paul Blart: Mall Cop (2009)</t>
  </si>
  <si>
    <t>Insidious: Chapter 3</t>
  </si>
  <si>
    <t>Ted 2</t>
  </si>
  <si>
    <t>Terminator Genisys</t>
  </si>
  <si>
    <t>Terminator Salvation (2009)</t>
  </si>
  <si>
    <t>The Hunger Games: Mockingjay – Part 2</t>
  </si>
  <si>
    <t>Star Wars: The Force Awakens</t>
  </si>
  <si>
    <t>Ride Along (2014)</t>
  </si>
  <si>
    <t>Kung Fu Panda 3</t>
  </si>
  <si>
    <t>Zoolander 2</t>
  </si>
  <si>
    <t>Zoolander (2002)</t>
  </si>
  <si>
    <t>The Divergent Series: Allegiant</t>
  </si>
  <si>
    <t>Batman v Superman: Dawn of Justice</t>
  </si>
  <si>
    <t>Man of Steel (2013)</t>
  </si>
  <si>
    <t>My Big Fat Greek Wedding 2</t>
  </si>
  <si>
    <t>My Big Fat Greek Wedding (2002)</t>
  </si>
  <si>
    <t>The Divergent Series: Insurgent (2015)</t>
  </si>
  <si>
    <t>God's Not Dead 2</t>
  </si>
  <si>
    <t>Barbershop: The Next Cut</t>
  </si>
  <si>
    <t>God's Not Dead (2014)</t>
  </si>
  <si>
    <t>The Huntsman: Winter's War</t>
  </si>
  <si>
    <t>Snow White and the Huntsman (2012)</t>
  </si>
  <si>
    <t>Captain America: Civil War</t>
  </si>
  <si>
    <t>Captain America: The Winter Soldier (2014)</t>
  </si>
  <si>
    <t>Neighbors 2: Sorority Rising</t>
  </si>
  <si>
    <t>Neighbors (2014)</t>
  </si>
  <si>
    <t>X-Men: Apocalypse</t>
  </si>
  <si>
    <t>X-Men: Days of Future Past (2014)</t>
  </si>
  <si>
    <t>Alice Through the Looking Glass</t>
  </si>
  <si>
    <t>Alice in Wonderland (2010)</t>
  </si>
  <si>
    <t>TMNT 2: Out of the Shadows</t>
  </si>
  <si>
    <t>Teenage Mutant Ninja Turtles (2014)</t>
  </si>
  <si>
    <t>The Conjuring 2</t>
  </si>
  <si>
    <t>The Conjuring (2013)</t>
  </si>
  <si>
    <t>Now You See Me 2</t>
  </si>
  <si>
    <t>Now You See Me (2013)</t>
  </si>
  <si>
    <t>Finding Dory</t>
  </si>
  <si>
    <t>Finding Nemo (2003)</t>
  </si>
  <si>
    <t>Independence Day: Resurgence</t>
  </si>
  <si>
    <t>Independence Day (1996)</t>
  </si>
  <si>
    <t>The Purge: Election Year</t>
  </si>
  <si>
    <t>The Purge: Anarchy (2014)</t>
  </si>
  <si>
    <t>Star Trek Beyond</t>
  </si>
  <si>
    <t>Ice Age: Collision Course</t>
  </si>
  <si>
    <t>Jason Bourne</t>
  </si>
  <si>
    <t>Star Trek Into Darkness (2013)</t>
  </si>
  <si>
    <t>Ice Age 4: Continental Drift (2012)</t>
  </si>
  <si>
    <t>The Bourne Legacy (2012)</t>
  </si>
  <si>
    <t>Bridget Jones's Baby</t>
  </si>
  <si>
    <t>Bridget Jones: The Edge of Reason (2004)</t>
  </si>
  <si>
    <t>Jack Reacher (2012)</t>
  </si>
  <si>
    <t>Jack Reacher: Never Go Back </t>
  </si>
  <si>
    <t>Barbershop 2: Back in Business (2004)</t>
  </si>
  <si>
    <t>Madea's Family Reunion</t>
  </si>
  <si>
    <t>Diary of a Mad Black Woman (2005)</t>
  </si>
  <si>
    <t>Madea Goes to Jail (2009)</t>
  </si>
  <si>
    <t>Madea's Family Reunion (2006)</t>
  </si>
  <si>
    <t>Madea's Big Happy Family (2011)</t>
  </si>
  <si>
    <t>Madea's Witness Protection (2012)</t>
  </si>
  <si>
    <t>A Madea Christmas (2013)</t>
  </si>
  <si>
    <t>A Madea Christmas </t>
  </si>
  <si>
    <t>Madea's Witness Protection </t>
  </si>
  <si>
    <t>Madea's Big Happy Family </t>
  </si>
  <si>
    <t>Madea Goes to Jail </t>
  </si>
  <si>
    <t>Boo! A Madea Halloween </t>
  </si>
  <si>
    <t>Taken 3</t>
  </si>
  <si>
    <t>Monsters University (Prequel)</t>
  </si>
  <si>
    <t xml:space="preserve">102 Dalmations </t>
  </si>
  <si>
    <t xml:space="preserve">American Pie 2  </t>
  </si>
  <si>
    <t xml:space="preserve">Analyze That </t>
  </si>
  <si>
    <t>2 Fast 2 Furious</t>
  </si>
  <si>
    <t>Agent Cody Banks 2</t>
  </si>
  <si>
    <t>Be Cool</t>
  </si>
  <si>
    <t>Basic Instinct 2</t>
  </si>
  <si>
    <t>Aliens vs. Predator: Requiem</t>
  </si>
  <si>
    <t>The Chronicles of Narnia: Prince Caspian</t>
  </si>
  <si>
    <t>Alvin and the Chipmunks: The Squeakquel</t>
  </si>
  <si>
    <t xml:space="preserve">Cats &amp; Dogs: The Revenge of Kitty Galore </t>
  </si>
  <si>
    <t>Alvin and the Chipmunks: Chipwrecked</t>
  </si>
  <si>
    <t xml:space="preserve">American Reunion </t>
  </si>
  <si>
    <t xml:space="preserve">Anchorman 2: The Legend Continues </t>
  </si>
  <si>
    <t xml:space="preserve">Paranormal Activity: The Marked Ones </t>
  </si>
  <si>
    <t xml:space="preserve">The Woman in Black 2: Angel of Death </t>
  </si>
  <si>
    <t>The SpongeBob Movie: Sponge Out of Water</t>
  </si>
  <si>
    <t>The Second Best Exotic Marigold Hotel</t>
  </si>
  <si>
    <t>Jurassic World</t>
  </si>
  <si>
    <t>Magic Mike XXL</t>
  </si>
  <si>
    <t>Mission Impossible: Rogue Nation</t>
  </si>
  <si>
    <t>Hotel Transylvania 2</t>
  </si>
  <si>
    <t>Paranormal Activity: The Ghost Dimension</t>
  </si>
  <si>
    <t>Spectre</t>
  </si>
  <si>
    <t>Skyfall</t>
  </si>
  <si>
    <t>Quantum of Solace (2008)</t>
  </si>
  <si>
    <t>The Lost World: Jurassic Park (1997)</t>
  </si>
  <si>
    <t xml:space="preserve">Ride Along 2 </t>
  </si>
  <si>
    <t>Kung Fu Panda 2 (2011)</t>
  </si>
  <si>
    <t>Pitch Perfect  (2012)</t>
  </si>
  <si>
    <t>Insidious: Chapter 2 (2013)</t>
  </si>
  <si>
    <t>Ted (2012)</t>
  </si>
  <si>
    <t>The Hunger Games: Mockingjay – Part 1 (2014)</t>
  </si>
  <si>
    <t>Taken 2 (2012)</t>
  </si>
  <si>
    <t>The SpongeBob SquarePants Movie (2004)</t>
  </si>
  <si>
    <t>The Best Exotic Marigold Hotel (2011)</t>
  </si>
  <si>
    <t>Jurassic Park III (2001)</t>
  </si>
  <si>
    <t>Magic Mike (2012)</t>
  </si>
  <si>
    <t>Mission Impossible: Ghost Protocol (2011)</t>
  </si>
  <si>
    <t>Skyfall (2012)</t>
  </si>
  <si>
    <t>Paranormal Activity: The Marked Ones (2014)</t>
  </si>
  <si>
    <t>Hotel Transylvania (2012)</t>
  </si>
  <si>
    <t>Star Wars: Episode III - Revenge of the Sith (2005)</t>
  </si>
  <si>
    <t>Underworld: Blood Wars</t>
  </si>
  <si>
    <t>Resident Evil: The Final Chapter</t>
  </si>
  <si>
    <t>XXX: Return of Xander Cage</t>
  </si>
  <si>
    <t>Fifty Shades Darker</t>
  </si>
  <si>
    <t>John Wick: Chapter 2</t>
  </si>
  <si>
    <t>Logan</t>
  </si>
  <si>
    <t>The Fate of the Furious</t>
  </si>
  <si>
    <t>Guardians of the Galaxy Vol. 2</t>
  </si>
  <si>
    <t>Alien: Covenant</t>
  </si>
  <si>
    <t>Diary of a Wimpy Kid: The Long Haul</t>
  </si>
  <si>
    <t>Pirates of the Caribbean: Dead Men Tell No Tales</t>
  </si>
  <si>
    <t>Cars 3</t>
  </si>
  <si>
    <t>Transformers: The Last Knight</t>
  </si>
  <si>
    <t>Despicable Me 3</t>
  </si>
  <si>
    <t>War for the Planet of the Apes</t>
  </si>
  <si>
    <t>Annabelle: Creation</t>
  </si>
  <si>
    <t>The Nut Job 2: Nutty by Nature</t>
  </si>
  <si>
    <t>Kingsman: The Golden Circle</t>
  </si>
  <si>
    <t>Jeepers Creepers 3</t>
  </si>
  <si>
    <t>Blade Runner 2049</t>
  </si>
  <si>
    <t>Boo 2! A Madea Halloween</t>
  </si>
  <si>
    <t>Thor: Ragnarok</t>
  </si>
  <si>
    <t>Daddy's Home 2</t>
  </si>
  <si>
    <t>Justice League</t>
  </si>
  <si>
    <t>Star Wars: The Last Jedi</t>
  </si>
  <si>
    <t>Jumanji: Welcome to the Jungle</t>
  </si>
  <si>
    <t>Pitch Perfect 3</t>
  </si>
  <si>
    <t>Insidious: The Last Key</t>
  </si>
  <si>
    <t>Maze Runner: The Death Cure</t>
  </si>
  <si>
    <t>Fifty Shades Freed</t>
  </si>
  <si>
    <t>The Strangers: Prey at Night</t>
  </si>
  <si>
    <t>Pacific Rim: Uprising</t>
  </si>
  <si>
    <t>God's Not Dead: A Light in Darkness</t>
  </si>
  <si>
    <t>Super Troopers 2</t>
  </si>
  <si>
    <t>Avengers: Infinity War</t>
  </si>
  <si>
    <t>Deadpool 2</t>
  </si>
  <si>
    <t>Incredibles 2</t>
  </si>
  <si>
    <t>Jurassic World: Fallen Kingdom</t>
  </si>
  <si>
    <t>Sicario: Day of the Soldado</t>
  </si>
  <si>
    <t>The First Purge</t>
  </si>
  <si>
    <t>Ant-Man and the Wasp</t>
  </si>
  <si>
    <t>Hotel Transylvania 3: Summer Vacation</t>
  </si>
  <si>
    <t>Mamma Mia! Here We Go Again</t>
  </si>
  <si>
    <t>The Equalizer 2</t>
  </si>
  <si>
    <t>Mission: Impossible – Fallout</t>
  </si>
  <si>
    <t>The Predator</t>
  </si>
  <si>
    <t>Goosebumps 2: Haunted Halloween</t>
  </si>
  <si>
    <t>Fantastic Beasts: The Crimes of Grindelwald</t>
  </si>
  <si>
    <t>Ralph Breaks the Internet</t>
  </si>
  <si>
    <t>Creed II</t>
  </si>
  <si>
    <t>Mary Poppins Returns</t>
  </si>
  <si>
    <t>Glass</t>
  </si>
  <si>
    <t>The Lego Movie 2: The Second Part</t>
  </si>
  <si>
    <t>Happy Death Day 2U</t>
  </si>
  <si>
    <t>How to Train Your Dragon: The Hidden World</t>
  </si>
  <si>
    <t>Tyler Perry's A Madea Family Funeral</t>
  </si>
  <si>
    <t>Avengers: Endgame</t>
  </si>
  <si>
    <t>John Wick: Chapter 3 – Parabellum</t>
  </si>
  <si>
    <t>Godzilla: King of the Monsters</t>
  </si>
  <si>
    <t>The Secret Life of Pets 2</t>
  </si>
  <si>
    <t>Men in Black: International</t>
  </si>
  <si>
    <t>Shaft</t>
  </si>
  <si>
    <t>Toy Story 4</t>
  </si>
  <si>
    <t>Annabelle Comes Home</t>
  </si>
  <si>
    <t>Spider-Man: Far From Home</t>
  </si>
  <si>
    <t>The Angry Birds Movie 2</t>
  </si>
  <si>
    <t>Angel Has Fallen</t>
  </si>
  <si>
    <t>London Has Fallen</t>
  </si>
  <si>
    <t>Olympus Has Fallen (2013)</t>
  </si>
  <si>
    <t>It Chapter Two</t>
  </si>
  <si>
    <t>Rambo: Last Blood</t>
  </si>
  <si>
    <t>Maleficent: Mistress of Evil</t>
  </si>
  <si>
    <t>Zombieland: Double Tap</t>
  </si>
  <si>
    <t>Terminator: Dark Fate</t>
  </si>
  <si>
    <t>Frozen II</t>
  </si>
  <si>
    <t>Jumanji: The Next Level</t>
  </si>
  <si>
    <t>Star Wars: The Rise of Skywalker</t>
  </si>
  <si>
    <t>Bad Boys for Life</t>
  </si>
  <si>
    <t>Brahms: The Boy II</t>
  </si>
  <si>
    <t>Trolls World Tour</t>
  </si>
  <si>
    <t>The Croods: A New Age</t>
  </si>
  <si>
    <t>Wonder Woman 1984</t>
  </si>
  <si>
    <t>Godzilla vs. Kong</t>
  </si>
  <si>
    <t>A Quiet Place Part II</t>
  </si>
  <si>
    <t>The Conjuring: The Devil Made Me Do It</t>
  </si>
  <si>
    <t>Peter Rabbit 2: The Runaway</t>
  </si>
  <si>
    <t>The House Next Door: Meet the Blacks 2</t>
  </si>
  <si>
    <t>F9</t>
  </si>
  <si>
    <t>The Forever Purge</t>
  </si>
  <si>
    <t>The Boss Baby: Family Business</t>
  </si>
  <si>
    <t>Space Jam: A New Legacy</t>
  </si>
  <si>
    <t>Escape Room: Tournament of Champions</t>
  </si>
  <si>
    <t>The Suicide Squad</t>
  </si>
  <si>
    <t>Don't Breathe 2</t>
  </si>
  <si>
    <t>Venom: Let There Be Carnage</t>
  </si>
  <si>
    <t>The Addams Family 2</t>
  </si>
  <si>
    <t>God's Not Dead: We the People</t>
  </si>
  <si>
    <t>No Time to Die</t>
  </si>
  <si>
    <t>The Souvenir Part II</t>
  </si>
  <si>
    <t>Ghostbusters: Afterlife</t>
  </si>
  <si>
    <t>Spider-Man: No Way Home</t>
  </si>
  <si>
    <t>Sing 2</t>
  </si>
  <si>
    <t>The Matrix Resurrections</t>
  </si>
  <si>
    <t>The King's Man</t>
  </si>
  <si>
    <t>Sonic the Hedgehog 2</t>
  </si>
  <si>
    <t>Fantastic Beasts: The Secrets of Dumbledore</t>
  </si>
  <si>
    <t>Doctor Strange in the Multiverse of Madness</t>
  </si>
  <si>
    <t>Downton Abbey: A New Era</t>
  </si>
  <si>
    <t>Top Gun: Maverick</t>
  </si>
  <si>
    <t>Jurassic World Dominion</t>
  </si>
  <si>
    <t>Minions: The Rise of Gru</t>
  </si>
  <si>
    <t>Thor: Love and Thunder</t>
  </si>
  <si>
    <t>Orphan: First Kill</t>
  </si>
  <si>
    <t>Clerks III</t>
  </si>
  <si>
    <t>Jeepers Creepers: Reborn</t>
  </si>
  <si>
    <t>Black Panther: Wakanda Forever</t>
  </si>
  <si>
    <t>Underworld: Awakening (2012)</t>
  </si>
  <si>
    <t>xXx: State of the Union (2005)</t>
  </si>
  <si>
    <t>Resident Evil: Retribution (2012)</t>
  </si>
  <si>
    <t>Fifty Shades of Grey (2015)</t>
  </si>
  <si>
    <t>John Wick (2014)</t>
  </si>
  <si>
    <t>The Wolverine (2013)</t>
  </si>
  <si>
    <t>Furious 7 (2015)</t>
  </si>
  <si>
    <t>Guardians of the Galaxy (2014)</t>
  </si>
  <si>
    <t>Prometheus (2012)</t>
  </si>
  <si>
    <t>Diary of a Wimpy Kid: Dog Days (2012)</t>
  </si>
  <si>
    <t>Pirates of the Caribbean: On Stranger Tides (2011)</t>
  </si>
  <si>
    <t>Cars 2 (2011)</t>
  </si>
  <si>
    <t>Transformers: Age of Extinction (2014)</t>
  </si>
  <si>
    <t>Despicable Me 2 (2013)</t>
  </si>
  <si>
    <t>Dawn of the Planet of the Apes (2014)</t>
  </si>
  <si>
    <t>Annabelle (2014)</t>
  </si>
  <si>
    <t>The Nut Job (2014)</t>
  </si>
  <si>
    <t>Kingsman: The Secret Service (2014)</t>
  </si>
  <si>
    <t>Jeepers Creepers 2 (2003)</t>
  </si>
  <si>
    <t>Blade Runner (1982)</t>
  </si>
  <si>
    <t>Boo! A Madea Halloween (2016)</t>
  </si>
  <si>
    <t>Thor: The Dark World (2013)</t>
  </si>
  <si>
    <t>Daddy's Home (2015)</t>
  </si>
  <si>
    <t>Batman v Superman: Dawn of Justice (2016)</t>
  </si>
  <si>
    <t>Star Wars: Episode VII - The Force Awakens (2015)</t>
  </si>
  <si>
    <t>Jumanji (1995)</t>
  </si>
  <si>
    <t>Pitch Perfect 2 (2015)</t>
  </si>
  <si>
    <t>Insidious: Chapter 3 (2015)</t>
  </si>
  <si>
    <t>Maze Runner: The Scorch Trials (2015)</t>
  </si>
  <si>
    <t>Fifty Shades Darker (2017)</t>
  </si>
  <si>
    <t>The Strangers (2008)</t>
  </si>
  <si>
    <t>Pacific Rim (2013)</t>
  </si>
  <si>
    <t>God's Not Dead 2 (2016)</t>
  </si>
  <si>
    <t>Super Troopers (2001)</t>
  </si>
  <si>
    <t>Avengers: Age of Ultron (2015)</t>
  </si>
  <si>
    <t>Deadpool (2016)</t>
  </si>
  <si>
    <t>The Incredibles (2004)</t>
  </si>
  <si>
    <t>Jurassic World (2015)</t>
  </si>
  <si>
    <t>Sicario (2015)</t>
  </si>
  <si>
    <t>The Purge: Election Year (2016)</t>
  </si>
  <si>
    <t>Ant-Man (2015)</t>
  </si>
  <si>
    <t>Hotel Transylvania 2 (2015)</t>
  </si>
  <si>
    <t>Mamma Mia! (2008)</t>
  </si>
  <si>
    <t>The Equalizer (2014)</t>
  </si>
  <si>
    <t>Mission: Impossible - Rogue Nation (2015)</t>
  </si>
  <si>
    <t>Predators (2010)</t>
  </si>
  <si>
    <t>Goosebumps (2015)</t>
  </si>
  <si>
    <t>Fantastic Beasts and Where to Find Them (2016)</t>
  </si>
  <si>
    <t>Wreck-It Ralph (2012)</t>
  </si>
  <si>
    <t>Creed (2015)</t>
  </si>
  <si>
    <t>Mary Poppins (1964)</t>
  </si>
  <si>
    <t>Split (2016)</t>
  </si>
  <si>
    <t>Happy Death Day (2017)</t>
  </si>
  <si>
    <t>The Lego Movie (2014)</t>
  </si>
  <si>
    <t>How to Train Your Dragon 2 (2014)</t>
  </si>
  <si>
    <t>Boo 2! A Madea Halloween (2017)</t>
  </si>
  <si>
    <t>Avengers: Infinity War (2018)</t>
  </si>
  <si>
    <t>John Wick: Chapter 2 (2017)</t>
  </si>
  <si>
    <t>Godzilla (2014)</t>
  </si>
  <si>
    <t>X-Men: Dark Phoenix</t>
  </si>
  <si>
    <t>X-Men: Apocalypse (2016)</t>
  </si>
  <si>
    <t>The Secret Life of Pets (2016)</t>
  </si>
  <si>
    <t>Men in Black 3 (2012)</t>
  </si>
  <si>
    <t>Shaft (2000)</t>
  </si>
  <si>
    <t>Toy Story 3 (2010)</t>
  </si>
  <si>
    <t>Annabelle: Creation (2017)</t>
  </si>
  <si>
    <t>Spider-Man: Homecoming (2017)</t>
  </si>
  <si>
    <t>The Angry Birds Movie (2016)</t>
  </si>
  <si>
    <t>London Has Fallen (2016)</t>
  </si>
  <si>
    <t>It (2017)</t>
  </si>
  <si>
    <t>Rambo (2008)</t>
  </si>
  <si>
    <t>Maleficent (2014)</t>
  </si>
  <si>
    <t>Zombieland (2009)</t>
  </si>
  <si>
    <t>Terminator Genisys (2015)</t>
  </si>
  <si>
    <t>Frozen (2013)</t>
  </si>
  <si>
    <t>Jumanji: Welcome to the Jungle (2017)</t>
  </si>
  <si>
    <t>Star Wars: Episode VIII - The Last Jedi (2017)</t>
  </si>
  <si>
    <t>Bad Boys II (2003)</t>
  </si>
  <si>
    <t>The Boy (2016)</t>
  </si>
  <si>
    <t>The Croods (2013)</t>
  </si>
  <si>
    <t>Trolls (2016)</t>
  </si>
  <si>
    <t>Wonder Woman (2017)</t>
  </si>
  <si>
    <t>Godzilla: King of the Monsters (2019)</t>
  </si>
  <si>
    <t>A Quiet Place (2018)</t>
  </si>
  <si>
    <t>The Conjuring 2 (2016)</t>
  </si>
  <si>
    <t>Peter Rabbit (2018)</t>
  </si>
  <si>
    <t>Meet the Blacks (2016)</t>
  </si>
  <si>
    <t>The Fate of the Furious (2017)</t>
  </si>
  <si>
    <t>The First Purge (2018)</t>
  </si>
  <si>
    <t>The Boss Baby (2017)</t>
  </si>
  <si>
    <t>Space Jam (1996)</t>
  </si>
  <si>
    <t>Escape Room (2019)</t>
  </si>
  <si>
    <t>Suicide Squad (2016)</t>
  </si>
  <si>
    <t>Don't Breathe (2016)</t>
  </si>
  <si>
    <t>Venom (2018)</t>
  </si>
  <si>
    <t>The Addams Family (2019)</t>
  </si>
  <si>
    <t>God's Not Dead: A Light in Darkness (2018)</t>
  </si>
  <si>
    <t>Spectre (2015)</t>
  </si>
  <si>
    <t>The Souvenir (2019)</t>
  </si>
  <si>
    <t>Ghostbusters II (1989)</t>
  </si>
  <si>
    <t>Spider-Man: Far from Home (2019)</t>
  </si>
  <si>
    <t>Sing (2016)</t>
  </si>
  <si>
    <t>The Matrix Revolutions (2003)</t>
  </si>
  <si>
    <t>Kingsman: The Golden Circle (2017)</t>
  </si>
  <si>
    <t>Sonic the Hedgehog (2020)</t>
  </si>
  <si>
    <t>Fantastic Beasts: The Crimes of Grindelwald (2018)</t>
  </si>
  <si>
    <t>Doctor Strange (2016)</t>
  </si>
  <si>
    <t>Downton Abbey (2019)</t>
  </si>
  <si>
    <t>Top Gun (1986)</t>
  </si>
  <si>
    <t>Jurassic World: Fallen Kingdom (2018)</t>
  </si>
  <si>
    <t>Minions (2015)</t>
  </si>
  <si>
    <t>Thor: Ragnarok (2017)</t>
  </si>
  <si>
    <t>Orphan (2009)</t>
  </si>
  <si>
    <t>Clerks II (2006)</t>
  </si>
  <si>
    <t>Jeepers Creepers III (2017)</t>
  </si>
  <si>
    <t>Black Panther (2018)</t>
  </si>
  <si>
    <t>Avatar (2009)</t>
  </si>
  <si>
    <t>Puss in Boots (2011)</t>
  </si>
  <si>
    <t>Avatar: The Way of Water</t>
  </si>
  <si>
    <t>Puss in Boots: The Last Wish</t>
  </si>
  <si>
    <t>Proximity (in years)</t>
  </si>
  <si>
    <t>Highlander: The Final Dimension(1994)</t>
  </si>
  <si>
    <t>Highlander: Endgame</t>
  </si>
  <si>
    <t>Shaft (1971)</t>
  </si>
  <si>
    <t>Jason X</t>
  </si>
  <si>
    <t>Jason Goes To Hell</t>
  </si>
  <si>
    <t>Peter Pan (1953)</t>
  </si>
  <si>
    <t>Return to Never Land</t>
  </si>
  <si>
    <t>Jason X(2002)</t>
  </si>
  <si>
    <t>Jeepers Creepers(2001)</t>
  </si>
  <si>
    <t>Alien Resurrection(1997), Predator 2(1990)</t>
  </si>
  <si>
    <t>Land of the Dead</t>
  </si>
  <si>
    <t>Herbie: Fully Loaded</t>
  </si>
  <si>
    <t>The Love Bug(1997)</t>
  </si>
  <si>
    <t>Day of the Dead(1985)</t>
  </si>
  <si>
    <t>Get Shorty (1995)</t>
  </si>
  <si>
    <t>Superman Returns</t>
  </si>
  <si>
    <t>Superman III(1983)</t>
  </si>
  <si>
    <t>Tron: Legacy</t>
  </si>
  <si>
    <t>Tron (1982)</t>
  </si>
  <si>
    <t>Wall Street: Money Never Sleeps</t>
  </si>
  <si>
    <t>Wall Street (1987)</t>
  </si>
  <si>
    <t>The Thing(1982)</t>
  </si>
  <si>
    <t>The Thing</t>
  </si>
  <si>
    <t>Pre-COVID</t>
  </si>
  <si>
    <t>Post-COVID</t>
  </si>
  <si>
    <t xml:space="preserve">Number of Sequels </t>
  </si>
  <si>
    <t>Total</t>
  </si>
  <si>
    <t>"Lower" Count</t>
  </si>
  <si>
    <t>"Higher" Count</t>
  </si>
  <si>
    <t>% of sequels outgrossing</t>
  </si>
  <si>
    <t>Proximity(1-3)</t>
  </si>
  <si>
    <t>Proximity(4-6)</t>
  </si>
  <si>
    <t>Proximity(7-9)</t>
  </si>
  <si>
    <t>Proximity(10-12)</t>
  </si>
  <si>
    <t xml:space="preserve">Pearl </t>
  </si>
  <si>
    <t>X(2022)</t>
  </si>
  <si>
    <t>Proximity(13+)</t>
  </si>
  <si>
    <t>Proximity(0)</t>
  </si>
  <si>
    <t>Proximity</t>
  </si>
  <si>
    <t>% of Total Sequels</t>
  </si>
  <si>
    <t>(1-3)</t>
  </si>
  <si>
    <t>(4-6)</t>
  </si>
  <si>
    <t>(7-9)</t>
  </si>
  <si>
    <t>(10-12)</t>
  </si>
  <si>
    <t>(13+)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</si>
</sst>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65" fontId="0" fillId="0" borderId="0" xfId="0" applyNumberFormat="1"/>
    <xf numFmtId="2" fontId="0" fillId="0" borderId="0" xfId="0" applyNumberFormat="1"/>
    <xf numFmtId="3" fontId="0" fillId="0" borderId="0" xfId="0" applyNumberFormat="1"/>
    <xf numFmtId="165" fontId="2" fillId="0" borderId="0" xfId="0" applyNumberFormat="1" applyFont="1"/>
    <xf numFmtId="165" fontId="0" fillId="0" borderId="0" xfId="1" applyNumberFormat="1" applyFont="1"/>
    <xf numFmtId="0" fontId="0" fillId="0" borderId="0" xfId="0" applyAlignment="1">
      <alignment vertical="top"/>
    </xf>
    <xf numFmtId="10" fontId="0" fillId="0" borderId="0" xfId="0" applyNumberFormat="1"/>
    <xf numFmtId="0" fontId="0" fillId="0" borderId="0" xfId="0" applyAlignment="1">
      <alignment wrapText="1"/>
    </xf>
    <xf numFmtId="165" fontId="3" fillId="0" borderId="0" xfId="0" applyNumberFormat="1" applyFont="1"/>
    <xf numFmtId="0" fontId="5" fillId="0" borderId="0" xfId="2" applyFont="1"/>
    <xf numFmtId="1" fontId="0" fillId="0" borderId="0" xfId="0" applyNumberForma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vertical="center"/>
    </xf>
    <xf numFmtId="16" fontId="0" fillId="0" borderId="0" xfId="0" applyNumberFormat="1"/>
    <xf numFmtId="9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gbogu Kalu" id="{956625BF-21DE-4347-8915-D9EE8F87114F}" userId="S::okalu1@unb.ca::710641b0-47db-4226-a0e1-4ad3dba926f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" dT="2023-02-22T22:02:07.59" personId="{956625BF-21DE-4347-8915-D9EE8F87114F}" id="{9569A840-F005-42BC-A600-FB90D6BE2A98}">
    <text>Domestic only, no international data</text>
  </threadedComment>
  <threadedComment ref="E12" dT="2023-02-22T22:04:02.04" personId="{956625BF-21DE-4347-8915-D9EE8F87114F}" id="{5816461D-E941-4DE9-B50C-322655A579BD}">
    <text>Domestic only, no international data</text>
  </threadedComment>
  <threadedComment ref="E28" dT="2023-02-22T22:08:15.91" personId="{956625BF-21DE-4347-8915-D9EE8F87114F}" id="{A1BB3F29-EB30-426F-A6F0-5024DCDA9236}">
    <text>Domestic only, no international data</text>
  </threadedComment>
  <threadedComment ref="E30" dT="2023-02-22T22:10:12.50" personId="{956625BF-21DE-4347-8915-D9EE8F87114F}" id="{CE38E275-4094-40FC-9EAE-AB9804E2D378}">
    <text>Domestic only, no international data</text>
  </threadedComment>
  <threadedComment ref="D40" dT="2023-02-22T22:15:05.67" personId="{956625BF-21DE-4347-8915-D9EE8F87114F}" id="{9D3B6CA0-A05C-4436-AAD4-E1314226A27E}">
    <text>Also a sequel to the A nightmare on elm street franchise. Chose the most recent entry from both franchises</text>
  </threadedComment>
  <threadedComment ref="D57" dT="2023-02-22T22:21:29.78" personId="{956625BF-21DE-4347-8915-D9EE8F87114F}" id="{7A86764D-FB44-43E4-870B-0A0B30A88B1F}">
    <text>Chose most recent of the two for comparison</text>
  </threadedComment>
  <threadedComment ref="E86" dT="2023-02-22T22:26:15.07" personId="{956625BF-21DE-4347-8915-D9EE8F87114F}" id="{4F150207-5AAD-4273-A176-1677C5501605}">
    <text>Domestic only, no international data</text>
  </threadedComment>
  <threadedComment ref="E87" dT="2023-02-22T22:26:27.97" personId="{956625BF-21DE-4347-8915-D9EE8F87114F}" id="{0FEC5BB7-ED0B-4935-9E3B-7866F3F4E649}">
    <text>Domestic only, no international data</text>
  </threadedComment>
  <threadedComment ref="D107" dT="2023-02-22T22:37:10.24" personId="{956625BF-21DE-4347-8915-D9EE8F87114F}" id="{437BB7FD-3062-4749-85D0-1DCC534B50BD}">
    <text>Technically, it's a Companion Piece</text>
  </threadedComment>
  <threadedComment ref="E115" dT="2023-02-22T22:32:11.33" personId="{956625BF-21DE-4347-8915-D9EE8F87114F}" id="{46C53391-3A28-4E2D-A52C-CA17A2ADC719}">
    <text>Domestic only, no international data</text>
  </threadedComment>
  <threadedComment ref="E188" dT="2023-02-22T22:45:37.29" personId="{956625BF-21DE-4347-8915-D9EE8F87114F}" id="{62192D26-B117-4472-85A5-C69B6C02AAF6}">
    <text>Domestic only, no international data</text>
  </threadedComment>
  <threadedComment ref="E210" dT="2023-02-22T22:48:32.06" personId="{956625BF-21DE-4347-8915-D9EE8F87114F}" id="{FC4C68F7-7E87-4E4C-9A0F-AF4AC42A05E6}">
    <text>Domestic only, no international data</text>
  </threadedComment>
  <threadedComment ref="B460" dT="2023-02-22T21:51:28.20" personId="{956625BF-21DE-4347-8915-D9EE8F87114F}" id="{29E21803-CEDC-454B-9732-4E404C65A2D4}">
    <text>Still running as of 22-02-2023</text>
  </threadedComment>
  <threadedComment ref="B461" dT="2023-02-22T21:52:21.93" personId="{956625BF-21DE-4347-8915-D9EE8F87114F}" id="{C5F39B2D-9609-4D9E-A788-B4DB7838F6B6}">
    <text>Still running as of 22-02-2023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B36D-A570-4CCA-90F3-083693E02656}">
  <dimension ref="A1:R462"/>
  <sheetViews>
    <sheetView tabSelected="1" topLeftCell="I1" workbookViewId="0">
      <selection activeCell="M8" sqref="M8"/>
    </sheetView>
  </sheetViews>
  <sheetFormatPr defaultRowHeight="14.5" x14ac:dyDescent="0.35"/>
  <cols>
    <col min="2" max="2" width="53.36328125" customWidth="1"/>
    <col min="3" max="3" width="26.81640625" style="1" customWidth="1"/>
    <col min="4" max="4" width="54.90625" customWidth="1"/>
    <col min="5" max="5" width="26.453125" style="1" customWidth="1"/>
    <col min="6" max="6" width="17.08984375" style="11" customWidth="1"/>
    <col min="7" max="7" width="10.36328125" customWidth="1"/>
    <col min="8" max="8" width="21.90625" customWidth="1"/>
    <col min="9" max="9" width="41.6328125" customWidth="1"/>
    <col min="10" max="10" width="13.453125" style="7" customWidth="1"/>
    <col min="11" max="11" width="13.26953125" style="11" customWidth="1"/>
    <col min="12" max="12" width="28.6328125" customWidth="1"/>
    <col min="13" max="13" width="12.54296875" customWidth="1"/>
    <col min="14" max="14" width="13.453125" customWidth="1"/>
    <col min="15" max="15" width="12.90625" customWidth="1"/>
    <col min="16" max="16" width="16.7265625" customWidth="1"/>
    <col min="17" max="17" width="14.81640625" customWidth="1"/>
    <col min="18" max="18" width="13.1796875" customWidth="1"/>
  </cols>
  <sheetData>
    <row r="1" spans="1:18" x14ac:dyDescent="0.35">
      <c r="A1" s="2" t="s">
        <v>0</v>
      </c>
      <c r="B1" t="s">
        <v>1</v>
      </c>
      <c r="C1" s="1" t="s">
        <v>2</v>
      </c>
      <c r="D1" t="s">
        <v>3</v>
      </c>
      <c r="E1" s="1" t="s">
        <v>126</v>
      </c>
      <c r="F1" s="11" t="s">
        <v>860</v>
      </c>
      <c r="G1" t="s">
        <v>4</v>
      </c>
      <c r="J1" t="s">
        <v>884</v>
      </c>
      <c r="K1" t="s">
        <v>885</v>
      </c>
      <c r="L1" s="1" t="s">
        <v>887</v>
      </c>
      <c r="M1" t="s">
        <v>898</v>
      </c>
      <c r="N1" t="s">
        <v>891</v>
      </c>
      <c r="O1" s="7" t="s">
        <v>892</v>
      </c>
      <c r="P1" s="11" t="s">
        <v>893</v>
      </c>
      <c r="Q1" t="s">
        <v>894</v>
      </c>
      <c r="R1" t="s">
        <v>897</v>
      </c>
    </row>
    <row r="2" spans="1:18" ht="15.5" x14ac:dyDescent="0.35">
      <c r="B2" s="12">
        <v>2000</v>
      </c>
      <c r="I2" t="s">
        <v>886</v>
      </c>
      <c r="J2" s="11">
        <f>J3+J4</f>
        <v>396</v>
      </c>
      <c r="K2" s="11">
        <f>K3+K4</f>
        <v>42</v>
      </c>
      <c r="L2" s="11">
        <f>J2+K2</f>
        <v>438</v>
      </c>
      <c r="M2">
        <f>COUNTIF(F3:F462,"=0")</f>
        <v>4</v>
      </c>
      <c r="N2" s="14" cm="1">
        <f t="array" ref="N2">SUM(IF((F3:F462=1)+(F3:F462=2)+(F3:F462=3),1,0))</f>
        <v>250</v>
      </c>
      <c r="O2" s="11" cm="1">
        <f t="array" ref="O2">SUM(IF((F3:F462=4)+(F3:F462=5)+(F3:F462=6),1,0))</f>
        <v>100</v>
      </c>
      <c r="P2" cm="1">
        <f t="array" ref="P2">SUM(IF((F3:F462=7)+(F3:F462=8)+(F3:F462=9),1,0))</f>
        <v>24</v>
      </c>
      <c r="Q2" cm="1">
        <f t="array" ref="Q2">SUM(IF((F3:F462=10)+(F3:F462=11)+(F3:F462=12),1,0))</f>
        <v>23</v>
      </c>
      <c r="R2">
        <f>COUNTIF(F3:F462,"&gt;=13")</f>
        <v>37</v>
      </c>
    </row>
    <row r="3" spans="1:18" x14ac:dyDescent="0.35">
      <c r="A3">
        <v>1</v>
      </c>
      <c r="B3" t="s">
        <v>581</v>
      </c>
      <c r="C3" s="1">
        <v>183611771</v>
      </c>
      <c r="D3" t="s">
        <v>26</v>
      </c>
      <c r="E3" s="4">
        <v>320689294</v>
      </c>
      <c r="F3" s="11">
        <v>4</v>
      </c>
      <c r="G3" t="str">
        <f t="shared" ref="G3:G13" si="0">IF(E3&gt;C3, "Lower", "Higher")</f>
        <v>Lower</v>
      </c>
      <c r="I3" t="s">
        <v>128</v>
      </c>
      <c r="J3">
        <f>COUNTIF(G3:G417,"Lower")</f>
        <v>228</v>
      </c>
      <c r="K3">
        <f>COUNTIF(G419:G462,"Lower")</f>
        <v>35</v>
      </c>
      <c r="L3" s="11">
        <f t="shared" ref="L3:L4" si="1">J3+K3</f>
        <v>263</v>
      </c>
      <c r="M3">
        <f>COUNTIFS(F3:F462,"=0", G3:G462,"Lower")</f>
        <v>3</v>
      </c>
      <c r="N3" s="11">
        <f>COUNTIFS(F3:F462,"&gt;=1",F3:F462,"&lt;=3", G3:G462,"Lower")</f>
        <v>152</v>
      </c>
      <c r="O3" s="11">
        <f>COUNTIFS(F3:F462,"&gt;=4",F3:F462,"&lt;=6", G3:G462,"Lower")</f>
        <v>66</v>
      </c>
      <c r="P3">
        <f>COUNTIFS(F3:F462,"&gt;=7",F3:F462,"&lt;=9", G3:G462,"Lower")</f>
        <v>13</v>
      </c>
      <c r="Q3">
        <f>COUNTIFS(F3:F462,"&gt;=10",F3:F462,"&lt;=12", G3:G462,"Lower")</f>
        <v>13</v>
      </c>
      <c r="R3">
        <f>COUNTIFS(F3:F462,"&gt;=13", G3:G462,"Lower")</f>
        <v>16</v>
      </c>
    </row>
    <row r="4" spans="1:18" x14ac:dyDescent="0.35">
      <c r="A4">
        <v>2</v>
      </c>
      <c r="B4" t="s">
        <v>5</v>
      </c>
      <c r="C4" s="1">
        <v>47737094</v>
      </c>
      <c r="D4" t="s">
        <v>27</v>
      </c>
      <c r="E4" s="1">
        <v>248639099</v>
      </c>
      <c r="F4" s="11">
        <v>1</v>
      </c>
      <c r="G4" t="str">
        <f t="shared" si="0"/>
        <v>Lower</v>
      </c>
      <c r="I4" t="s">
        <v>127</v>
      </c>
      <c r="J4">
        <f>COUNTIF(G3:G417,"Higher")</f>
        <v>168</v>
      </c>
      <c r="K4">
        <f>COUNTIF(G419:G462,"Higher")</f>
        <v>7</v>
      </c>
      <c r="L4" s="11">
        <f t="shared" si="1"/>
        <v>175</v>
      </c>
      <c r="M4">
        <f>COUNTIFS(F3:F462,"=0", G3:G462,"Higher")</f>
        <v>1</v>
      </c>
      <c r="N4">
        <f>COUNTIFS(F3:F462,"&gt;=1",F3:F462,"&lt;=3", G3:G462,"Higher")</f>
        <v>98</v>
      </c>
      <c r="O4">
        <f>COUNTIFS(F3:F462,"&gt;=4",F3:F462,"&lt;=6", G3:G462,"Higher")</f>
        <v>34</v>
      </c>
      <c r="P4">
        <f>COUNTIFS(F3:F462,"&gt;=7",F3:F462,"&lt;=9", G3:G462,"Higher")</f>
        <v>11</v>
      </c>
      <c r="Q4">
        <f>COUNTIFS(F3:F462,"&gt;=10",F3:F462,"&lt;=12", G3:G462,"Higher")</f>
        <v>10</v>
      </c>
      <c r="R4">
        <f>COUNTIFS(F3:F462,"&gt;=13", G3:G462,"Higher")</f>
        <v>21</v>
      </c>
    </row>
    <row r="5" spans="1:18" x14ac:dyDescent="0.35">
      <c r="A5">
        <v>3</v>
      </c>
      <c r="B5" t="s">
        <v>6</v>
      </c>
      <c r="C5" s="1">
        <v>59468275</v>
      </c>
      <c r="D5" t="s">
        <v>28</v>
      </c>
      <c r="E5" s="1">
        <v>341631208</v>
      </c>
      <c r="F5" s="11">
        <v>6</v>
      </c>
      <c r="G5" t="str">
        <f t="shared" si="0"/>
        <v>Lower</v>
      </c>
      <c r="I5" t="s">
        <v>129</v>
      </c>
      <c r="J5" s="16">
        <f>J4/SUM(J3:J4)</f>
        <v>0.42424242424242425</v>
      </c>
      <c r="K5" s="16">
        <f>K4/SUM(K3:K4)</f>
        <v>0.16666666666666666</v>
      </c>
      <c r="L5" s="16">
        <f>L4/SUM(L3,L4)</f>
        <v>0.3995433789954338</v>
      </c>
      <c r="M5" s="16">
        <f t="shared" ref="M5:R5" si="2">M4/SUM(M3:M4)</f>
        <v>0.25</v>
      </c>
      <c r="N5" s="16">
        <f t="shared" si="2"/>
        <v>0.39200000000000002</v>
      </c>
      <c r="O5" s="16">
        <f t="shared" si="2"/>
        <v>0.34</v>
      </c>
      <c r="P5" s="16">
        <f t="shared" si="2"/>
        <v>0.45833333333333331</v>
      </c>
      <c r="Q5" s="16">
        <f t="shared" si="2"/>
        <v>0.43478260869565216</v>
      </c>
      <c r="R5" s="16">
        <f t="shared" si="2"/>
        <v>0.56756756756756754</v>
      </c>
    </row>
    <row r="6" spans="1:18" x14ac:dyDescent="0.35">
      <c r="A6">
        <v>4</v>
      </c>
      <c r="B6" t="s">
        <v>862</v>
      </c>
      <c r="C6" s="1">
        <v>15843608</v>
      </c>
      <c r="D6" t="s">
        <v>861</v>
      </c>
      <c r="E6" s="1">
        <v>12303080</v>
      </c>
      <c r="F6" s="11">
        <v>6</v>
      </c>
      <c r="G6" t="str">
        <f t="shared" si="0"/>
        <v>Higher</v>
      </c>
      <c r="J6"/>
      <c r="K6"/>
    </row>
    <row r="7" spans="1:18" x14ac:dyDescent="0.35">
      <c r="A7">
        <v>5</v>
      </c>
      <c r="B7" t="s">
        <v>7</v>
      </c>
      <c r="C7" s="1">
        <v>546388105</v>
      </c>
      <c r="D7" t="s">
        <v>29</v>
      </c>
      <c r="E7" s="1">
        <v>457696359</v>
      </c>
      <c r="F7" s="11">
        <v>4</v>
      </c>
      <c r="G7" t="str">
        <f t="shared" si="0"/>
        <v>Higher</v>
      </c>
      <c r="I7" t="s">
        <v>400</v>
      </c>
      <c r="J7" t="s">
        <v>888</v>
      </c>
      <c r="K7" s="11" t="s">
        <v>889</v>
      </c>
      <c r="L7" t="s">
        <v>890</v>
      </c>
      <c r="M7" t="s">
        <v>401</v>
      </c>
      <c r="O7" t="s">
        <v>899</v>
      </c>
      <c r="P7" t="s">
        <v>900</v>
      </c>
    </row>
    <row r="8" spans="1:18" x14ac:dyDescent="0.35">
      <c r="A8">
        <v>6</v>
      </c>
      <c r="B8" t="s">
        <v>8</v>
      </c>
      <c r="C8" s="1">
        <v>59827328</v>
      </c>
      <c r="D8" t="s">
        <v>30</v>
      </c>
      <c r="E8" s="1">
        <v>28215918</v>
      </c>
      <c r="F8" s="11">
        <v>5</v>
      </c>
      <c r="G8" t="str">
        <f t="shared" si="0"/>
        <v>Higher</v>
      </c>
      <c r="I8">
        <v>2000</v>
      </c>
      <c r="J8">
        <f>COUNTIF(G3:G13,"Lower")</f>
        <v>7</v>
      </c>
      <c r="K8" s="11">
        <f>COUNTIF(G3:G13,"Higher")</f>
        <v>4</v>
      </c>
      <c r="L8" s="16">
        <f t="shared" ref="L8:L30" si="3">K8/SUM(J8:K8)</f>
        <v>0.36363636363636365</v>
      </c>
      <c r="M8">
        <f t="shared" ref="M8:M30" si="4">SUM(J8:K8)</f>
        <v>11</v>
      </c>
      <c r="O8">
        <v>0</v>
      </c>
      <c r="P8" s="16">
        <f>M2/L2</f>
        <v>9.1324200913242004E-3</v>
      </c>
    </row>
    <row r="9" spans="1:18" x14ac:dyDescent="0.35">
      <c r="A9">
        <v>7</v>
      </c>
      <c r="B9" t="s">
        <v>9</v>
      </c>
      <c r="C9" s="5">
        <v>166339890</v>
      </c>
      <c r="D9" s="6" t="s">
        <v>31</v>
      </c>
      <c r="E9" s="1">
        <v>273961019</v>
      </c>
      <c r="F9" s="11">
        <v>4</v>
      </c>
      <c r="G9" t="str">
        <f t="shared" si="0"/>
        <v>Lower</v>
      </c>
      <c r="I9">
        <v>2001</v>
      </c>
      <c r="J9">
        <f>COUNTIF(G15:G22,"Lower")</f>
        <v>4</v>
      </c>
      <c r="K9" s="11">
        <f>COUNTIF(G15:G22,"Higher")</f>
        <v>4</v>
      </c>
      <c r="L9" s="16">
        <f t="shared" si="3"/>
        <v>0.5</v>
      </c>
      <c r="M9">
        <f t="shared" si="4"/>
        <v>8</v>
      </c>
      <c r="O9" s="15" t="s">
        <v>901</v>
      </c>
      <c r="P9" s="16">
        <f>N2/L2</f>
        <v>0.57077625570776258</v>
      </c>
    </row>
    <row r="10" spans="1:18" x14ac:dyDescent="0.35">
      <c r="A10">
        <v>8</v>
      </c>
      <c r="B10" t="s">
        <v>10</v>
      </c>
      <c r="C10" s="1">
        <v>103291131</v>
      </c>
      <c r="D10" t="s">
        <v>32</v>
      </c>
      <c r="E10" s="1">
        <v>140894675</v>
      </c>
      <c r="F10" s="11">
        <v>2</v>
      </c>
      <c r="G10" t="str">
        <f t="shared" si="0"/>
        <v>Lower</v>
      </c>
      <c r="I10">
        <v>2002</v>
      </c>
      <c r="J10">
        <f>COUNTIF(G24:G33,"Lower")</f>
        <v>7</v>
      </c>
      <c r="K10" s="11">
        <f>COUNTIF(G24:G33,"Higher")</f>
        <v>3</v>
      </c>
      <c r="L10" s="16">
        <f t="shared" si="3"/>
        <v>0.3</v>
      </c>
      <c r="M10">
        <f t="shared" si="4"/>
        <v>10</v>
      </c>
      <c r="O10" t="s">
        <v>902</v>
      </c>
      <c r="P10" s="16">
        <f>O2/L2</f>
        <v>0.22831050228310501</v>
      </c>
    </row>
    <row r="11" spans="1:18" x14ac:dyDescent="0.35">
      <c r="A11">
        <v>9</v>
      </c>
      <c r="B11" t="s">
        <v>11</v>
      </c>
      <c r="C11" s="1">
        <v>161834276</v>
      </c>
      <c r="D11" t="s">
        <v>33</v>
      </c>
      <c r="E11" s="1">
        <v>172363301</v>
      </c>
      <c r="F11" s="11">
        <v>3</v>
      </c>
      <c r="G11" t="str">
        <f t="shared" si="0"/>
        <v>Lower</v>
      </c>
      <c r="I11">
        <v>2003</v>
      </c>
      <c r="J11">
        <f>COUNTIF(G35:G54,"Lower")</f>
        <v>11</v>
      </c>
      <c r="K11" s="11">
        <f>COUNTIF(G35:G54,"Higher")</f>
        <v>9</v>
      </c>
      <c r="L11" s="16">
        <f t="shared" si="3"/>
        <v>0.45</v>
      </c>
      <c r="M11">
        <f t="shared" si="4"/>
        <v>20</v>
      </c>
      <c r="O11" t="s">
        <v>903</v>
      </c>
      <c r="P11" s="16">
        <f>P2/L2</f>
        <v>5.4794520547945202E-2</v>
      </c>
    </row>
    <row r="12" spans="1:18" x14ac:dyDescent="0.35">
      <c r="A12">
        <v>10</v>
      </c>
      <c r="B12" t="s">
        <v>685</v>
      </c>
      <c r="C12" s="1">
        <v>107626125</v>
      </c>
      <c r="D12" t="s">
        <v>863</v>
      </c>
      <c r="E12" s="1">
        <v>12121618</v>
      </c>
      <c r="F12" s="11">
        <v>29</v>
      </c>
      <c r="G12" t="str">
        <f t="shared" si="0"/>
        <v>Higher</v>
      </c>
      <c r="I12">
        <v>2004</v>
      </c>
      <c r="J12">
        <f>COUNTIF(G56:G76,"Lower")</f>
        <v>15</v>
      </c>
      <c r="K12" s="11">
        <f>COUNTIF(G56:G76,"Higher")</f>
        <v>6</v>
      </c>
      <c r="L12" s="16">
        <f t="shared" si="3"/>
        <v>0.2857142857142857</v>
      </c>
      <c r="M12">
        <f t="shared" si="4"/>
        <v>21</v>
      </c>
      <c r="O12" t="s">
        <v>904</v>
      </c>
      <c r="P12" s="16">
        <f>Q2/L2</f>
        <v>5.2511415525114152E-2</v>
      </c>
    </row>
    <row r="13" spans="1:18" x14ac:dyDescent="0.35">
      <c r="A13">
        <v>11</v>
      </c>
      <c r="B13" t="s">
        <v>12</v>
      </c>
      <c r="C13" s="1">
        <v>38574362</v>
      </c>
      <c r="D13" s="3" t="s">
        <v>34</v>
      </c>
      <c r="E13" s="1">
        <v>72527595</v>
      </c>
      <c r="F13" s="11">
        <v>2</v>
      </c>
      <c r="G13" t="str">
        <f t="shared" si="0"/>
        <v>Lower</v>
      </c>
      <c r="I13">
        <v>2005</v>
      </c>
      <c r="J13">
        <f>COUNTIF(G78:G95,"Lower")</f>
        <v>11</v>
      </c>
      <c r="K13" s="11">
        <f>COUNTIF(G78:G95,"Higher")</f>
        <v>7</v>
      </c>
      <c r="L13" s="16">
        <f t="shared" si="3"/>
        <v>0.3888888888888889</v>
      </c>
      <c r="M13">
        <f t="shared" si="4"/>
        <v>18</v>
      </c>
      <c r="O13" t="s">
        <v>905</v>
      </c>
      <c r="P13" s="16">
        <f>R2/L2</f>
        <v>8.4474885844748854E-2</v>
      </c>
    </row>
    <row r="14" spans="1:18" ht="15.5" x14ac:dyDescent="0.35">
      <c r="B14" s="12">
        <v>2001</v>
      </c>
      <c r="I14">
        <v>2006</v>
      </c>
      <c r="J14">
        <f>COUNTIF(G97:G118,"Lower")</f>
        <v>10</v>
      </c>
      <c r="K14" s="11">
        <f>COUNTIF(G97:G118,"Higher")</f>
        <v>12</v>
      </c>
      <c r="L14" s="16">
        <f t="shared" si="3"/>
        <v>0.54545454545454541</v>
      </c>
      <c r="M14">
        <f t="shared" si="4"/>
        <v>22</v>
      </c>
    </row>
    <row r="15" spans="1:18" x14ac:dyDescent="0.35">
      <c r="A15">
        <v>12</v>
      </c>
      <c r="B15" t="s">
        <v>582</v>
      </c>
      <c r="C15" s="1">
        <v>287553595</v>
      </c>
      <c r="D15" t="s">
        <v>35</v>
      </c>
      <c r="E15" s="1">
        <v>235483004</v>
      </c>
      <c r="F15" s="11">
        <v>2</v>
      </c>
      <c r="G15" t="str">
        <f t="shared" ref="G15:G22" si="5">IF(E15&gt;C15, "Lower", "Higher")</f>
        <v>Higher</v>
      </c>
      <c r="I15">
        <v>2007</v>
      </c>
      <c r="J15">
        <f>COUNTIF(G121:G137,"Lower")</f>
        <v>11</v>
      </c>
      <c r="K15" s="11">
        <f>COUNTIF(G121:G137,"Higher")</f>
        <v>6</v>
      </c>
      <c r="L15" s="16">
        <f t="shared" si="3"/>
        <v>0.35294117647058826</v>
      </c>
      <c r="M15">
        <f t="shared" si="4"/>
        <v>17</v>
      </c>
    </row>
    <row r="16" spans="1:18" x14ac:dyDescent="0.35">
      <c r="A16">
        <v>13</v>
      </c>
      <c r="B16" t="s">
        <v>13</v>
      </c>
      <c r="C16" s="1">
        <v>39438674</v>
      </c>
      <c r="D16" t="s">
        <v>20</v>
      </c>
      <c r="E16" s="1">
        <v>239606210</v>
      </c>
      <c r="F16" s="11">
        <v>13</v>
      </c>
      <c r="G16" t="str">
        <f t="shared" si="5"/>
        <v>Lower</v>
      </c>
      <c r="I16">
        <v>2008</v>
      </c>
      <c r="J16">
        <f>COUNTIF(G139:G150,"Lower")</f>
        <v>6</v>
      </c>
      <c r="K16" s="11">
        <f>COUNTIF(G139:G150,"Higher")</f>
        <v>6</v>
      </c>
      <c r="L16" s="16">
        <f t="shared" si="3"/>
        <v>0.5</v>
      </c>
      <c r="M16">
        <f t="shared" si="4"/>
        <v>12</v>
      </c>
    </row>
    <row r="17" spans="1:13" x14ac:dyDescent="0.35">
      <c r="A17">
        <v>14</v>
      </c>
      <c r="B17" t="s">
        <v>14</v>
      </c>
      <c r="C17" s="1">
        <v>176104344</v>
      </c>
      <c r="D17" t="s">
        <v>21</v>
      </c>
      <c r="E17" s="1">
        <v>294456605</v>
      </c>
      <c r="F17" s="11">
        <v>3</v>
      </c>
      <c r="G17" t="str">
        <f t="shared" si="5"/>
        <v>Lower</v>
      </c>
      <c r="I17">
        <v>2009</v>
      </c>
      <c r="J17">
        <f>COUNTIF(G152:G169,"Lower")</f>
        <v>11</v>
      </c>
      <c r="K17" s="11">
        <f>COUNTIF(G152:G169,"Higher")</f>
        <v>7</v>
      </c>
      <c r="L17" s="16">
        <f t="shared" si="3"/>
        <v>0.3888888888888889</v>
      </c>
      <c r="M17">
        <f t="shared" si="4"/>
        <v>18</v>
      </c>
    </row>
    <row r="18" spans="1:13" x14ac:dyDescent="0.35">
      <c r="A18">
        <v>15</v>
      </c>
      <c r="B18" t="s">
        <v>15</v>
      </c>
      <c r="C18" s="1">
        <v>33788161</v>
      </c>
      <c r="D18" t="s">
        <v>22</v>
      </c>
      <c r="E18" s="1">
        <v>3151130</v>
      </c>
      <c r="F18" s="11">
        <v>7</v>
      </c>
      <c r="G18" t="str">
        <f t="shared" si="5"/>
        <v>Higher</v>
      </c>
      <c r="I18">
        <v>2010</v>
      </c>
      <c r="J18">
        <f>COUNTIF(G172:G190,"Lower")</f>
        <v>8</v>
      </c>
      <c r="K18" s="11">
        <f>COUNTIF(G172:G190,"Higher")</f>
        <v>11</v>
      </c>
      <c r="L18" s="16">
        <f t="shared" si="3"/>
        <v>0.57894736842105265</v>
      </c>
      <c r="M18">
        <f t="shared" si="4"/>
        <v>19</v>
      </c>
    </row>
    <row r="19" spans="1:13" x14ac:dyDescent="0.35">
      <c r="A19">
        <v>16</v>
      </c>
      <c r="B19" t="s">
        <v>16</v>
      </c>
      <c r="C19" s="1">
        <v>368780809</v>
      </c>
      <c r="D19" t="s">
        <v>607</v>
      </c>
      <c r="E19" s="1">
        <v>618638999</v>
      </c>
      <c r="F19" s="11">
        <v>4</v>
      </c>
      <c r="G19" t="str">
        <f t="shared" si="5"/>
        <v>Lower</v>
      </c>
      <c r="I19">
        <v>2011</v>
      </c>
      <c r="J19">
        <f>COUNTIF(G192:G213,"Lower")</f>
        <v>10</v>
      </c>
      <c r="K19" s="11">
        <f>COUNTIF(G192:G213,"Higher")</f>
        <v>12</v>
      </c>
      <c r="L19" s="16">
        <f t="shared" si="3"/>
        <v>0.54545454545454541</v>
      </c>
      <c r="M19">
        <f t="shared" si="4"/>
        <v>22</v>
      </c>
    </row>
    <row r="20" spans="1:13" x14ac:dyDescent="0.35">
      <c r="A20">
        <v>17</v>
      </c>
      <c r="B20" t="s">
        <v>17</v>
      </c>
      <c r="C20" s="1">
        <v>433013274</v>
      </c>
      <c r="D20" t="s">
        <v>23</v>
      </c>
      <c r="E20" s="1">
        <v>415933406</v>
      </c>
      <c r="F20" s="11">
        <v>2</v>
      </c>
      <c r="G20" t="str">
        <f t="shared" si="5"/>
        <v>Higher</v>
      </c>
      <c r="I20">
        <v>2012</v>
      </c>
      <c r="J20">
        <f>COUNTIF(G216:G234,"Lower")</f>
        <v>9</v>
      </c>
      <c r="K20" s="11">
        <f>COUNTIF(G216:G234,"Higher")</f>
        <v>10</v>
      </c>
      <c r="L20" s="16">
        <f t="shared" si="3"/>
        <v>0.52631578947368418</v>
      </c>
      <c r="M20">
        <f t="shared" si="4"/>
        <v>19</v>
      </c>
    </row>
    <row r="21" spans="1:13" x14ac:dyDescent="0.35">
      <c r="A21">
        <v>18</v>
      </c>
      <c r="B21" t="s">
        <v>18</v>
      </c>
      <c r="C21" s="1">
        <v>347325802</v>
      </c>
      <c r="D21" t="s">
        <v>24</v>
      </c>
      <c r="E21" s="1">
        <v>244386864</v>
      </c>
      <c r="F21" s="11">
        <v>3</v>
      </c>
      <c r="G21" t="str">
        <f t="shared" si="5"/>
        <v>Higher</v>
      </c>
      <c r="I21">
        <v>2013</v>
      </c>
      <c r="J21">
        <f>COUNTIF(G238:G263,"Lower")</f>
        <v>12</v>
      </c>
      <c r="K21" s="11">
        <f>COUNTIF(G238:G263,"Higher")</f>
        <v>14</v>
      </c>
      <c r="L21" s="16">
        <f t="shared" si="3"/>
        <v>0.53846153846153844</v>
      </c>
      <c r="M21">
        <f t="shared" si="4"/>
        <v>26</v>
      </c>
    </row>
    <row r="22" spans="1:13" x14ac:dyDescent="0.35">
      <c r="A22">
        <v>19</v>
      </c>
      <c r="B22" t="s">
        <v>19</v>
      </c>
      <c r="C22" s="1">
        <v>141220678</v>
      </c>
      <c r="D22" t="s">
        <v>25</v>
      </c>
      <c r="E22" s="1">
        <v>278019771</v>
      </c>
      <c r="F22" s="11">
        <v>1</v>
      </c>
      <c r="G22" t="str">
        <f t="shared" si="5"/>
        <v>Lower</v>
      </c>
      <c r="I22">
        <v>2014</v>
      </c>
      <c r="J22">
        <f>COUNTIF(G266:G289,"Lower")</f>
        <v>17</v>
      </c>
      <c r="K22" s="11">
        <f>COUNTIF(G266:G289,"Higher")</f>
        <v>7</v>
      </c>
      <c r="L22" s="16">
        <f t="shared" si="3"/>
        <v>0.29166666666666669</v>
      </c>
      <c r="M22">
        <f t="shared" si="4"/>
        <v>24</v>
      </c>
    </row>
    <row r="23" spans="1:13" ht="15.5" x14ac:dyDescent="0.35">
      <c r="B23" s="12">
        <v>2002</v>
      </c>
      <c r="I23">
        <v>2015</v>
      </c>
      <c r="J23">
        <f>COUNTIF(G291:G311,"Lower")</f>
        <v>13</v>
      </c>
      <c r="K23" s="11">
        <f>COUNTIF(G291:G311,"Higher")</f>
        <v>8</v>
      </c>
      <c r="L23" s="16">
        <f t="shared" si="3"/>
        <v>0.38095238095238093</v>
      </c>
      <c r="M23">
        <f t="shared" si="4"/>
        <v>21</v>
      </c>
    </row>
    <row r="24" spans="1:13" x14ac:dyDescent="0.35">
      <c r="A24">
        <v>20</v>
      </c>
      <c r="B24" t="s">
        <v>583</v>
      </c>
      <c r="C24" s="1">
        <v>55003135</v>
      </c>
      <c r="D24" t="s">
        <v>402</v>
      </c>
      <c r="E24" s="1">
        <v>176885658</v>
      </c>
      <c r="F24" s="11">
        <v>3</v>
      </c>
      <c r="G24" t="str">
        <f t="shared" ref="G24:G33" si="6">IF(E24&gt;C24, "Lower", "Higher")</f>
        <v>Lower</v>
      </c>
      <c r="I24">
        <v>2016</v>
      </c>
      <c r="J24">
        <f>COUNTIF(G313:G339,"Lower")</f>
        <v>18</v>
      </c>
      <c r="K24" s="11">
        <f>COUNTIF(G313:G339,"Higher")</f>
        <v>9</v>
      </c>
      <c r="L24" s="16">
        <f t="shared" si="3"/>
        <v>0.33333333333333331</v>
      </c>
      <c r="M24">
        <f t="shared" si="4"/>
        <v>27</v>
      </c>
    </row>
    <row r="25" spans="1:13" x14ac:dyDescent="0.35">
      <c r="A25">
        <v>21</v>
      </c>
      <c r="B25" t="s">
        <v>36</v>
      </c>
      <c r="C25" s="1">
        <v>296655431</v>
      </c>
      <c r="D25" t="s">
        <v>37</v>
      </c>
      <c r="E25" s="1">
        <v>312016858</v>
      </c>
      <c r="F25" s="11">
        <v>3</v>
      </c>
      <c r="G25" t="str">
        <f t="shared" si="6"/>
        <v>Lower</v>
      </c>
      <c r="I25">
        <v>2017</v>
      </c>
      <c r="J25">
        <f>COUNTIF(G341:G366,"Lower")</f>
        <v>17</v>
      </c>
      <c r="K25" s="11">
        <f>COUNTIF(G341:G366,"Higher")</f>
        <v>9</v>
      </c>
      <c r="L25" s="16">
        <f t="shared" si="3"/>
        <v>0.34615384615384615</v>
      </c>
      <c r="M25">
        <f t="shared" si="4"/>
        <v>26</v>
      </c>
    </row>
    <row r="26" spans="1:13" x14ac:dyDescent="0.35">
      <c r="A26">
        <v>22</v>
      </c>
      <c r="B26" t="s">
        <v>38</v>
      </c>
      <c r="C26" s="1">
        <v>155010032</v>
      </c>
      <c r="D26" t="s">
        <v>39</v>
      </c>
      <c r="E26" s="1">
        <v>131183530</v>
      </c>
      <c r="F26" s="11">
        <v>4</v>
      </c>
      <c r="G26" t="str">
        <f t="shared" si="6"/>
        <v>Higher</v>
      </c>
      <c r="I26">
        <v>2018</v>
      </c>
      <c r="J26">
        <f>COUNTIF(G368:G391,"Lower")</f>
        <v>11</v>
      </c>
      <c r="K26" s="11">
        <f>COUNTIF(G368:G391,"Higher")</f>
        <v>13</v>
      </c>
      <c r="L26" s="16">
        <f t="shared" si="3"/>
        <v>0.54166666666666663</v>
      </c>
      <c r="M26">
        <f t="shared" si="4"/>
        <v>24</v>
      </c>
    </row>
    <row r="27" spans="1:13" x14ac:dyDescent="0.35">
      <c r="A27">
        <v>23</v>
      </c>
      <c r="B27" t="s">
        <v>41</v>
      </c>
      <c r="C27" s="1">
        <v>33526835</v>
      </c>
      <c r="D27" t="s">
        <v>40</v>
      </c>
      <c r="E27" s="1">
        <v>59827328</v>
      </c>
      <c r="F27" s="11">
        <v>2</v>
      </c>
      <c r="G27" t="str">
        <f t="shared" si="6"/>
        <v>Lower</v>
      </c>
      <c r="I27">
        <v>2019</v>
      </c>
      <c r="J27">
        <f>COUNTIF(G393:G417,"Lower")</f>
        <v>18</v>
      </c>
      <c r="K27" s="11">
        <f>COUNTIF(G393:G417,"Higher")</f>
        <v>7</v>
      </c>
      <c r="L27" s="16">
        <f t="shared" si="3"/>
        <v>0.28000000000000003</v>
      </c>
      <c r="M27">
        <f t="shared" si="4"/>
        <v>25</v>
      </c>
    </row>
    <row r="28" spans="1:13" x14ac:dyDescent="0.35">
      <c r="A28">
        <v>24</v>
      </c>
      <c r="B28" t="s">
        <v>864</v>
      </c>
      <c r="C28" s="1">
        <v>17077882</v>
      </c>
      <c r="D28" t="s">
        <v>865</v>
      </c>
      <c r="E28" s="1">
        <v>15935068</v>
      </c>
      <c r="F28" s="11">
        <v>9</v>
      </c>
      <c r="G28" t="str">
        <f t="shared" si="6"/>
        <v>Higher</v>
      </c>
      <c r="I28">
        <v>2020</v>
      </c>
      <c r="J28">
        <f>COUNTIF(G419:G423,"Lower")</f>
        <v>4</v>
      </c>
      <c r="K28" s="11">
        <f>COUNTIF(G419:G423,"Higher")</f>
        <v>1</v>
      </c>
      <c r="L28" s="16">
        <f t="shared" si="3"/>
        <v>0.2</v>
      </c>
      <c r="M28">
        <f t="shared" si="4"/>
        <v>5</v>
      </c>
    </row>
    <row r="29" spans="1:13" x14ac:dyDescent="0.35">
      <c r="A29">
        <v>25</v>
      </c>
      <c r="B29" t="s">
        <v>42</v>
      </c>
      <c r="C29" s="1">
        <v>441818803</v>
      </c>
      <c r="D29" t="s">
        <v>43</v>
      </c>
      <c r="E29" s="1">
        <v>589390539</v>
      </c>
      <c r="F29" s="11">
        <v>5</v>
      </c>
      <c r="G29" t="str">
        <f t="shared" si="6"/>
        <v>Lower</v>
      </c>
      <c r="I29">
        <v>2021</v>
      </c>
      <c r="J29">
        <f>COUNTIF(G425:G446,"Lower")</f>
        <v>20</v>
      </c>
      <c r="K29" s="11">
        <f>COUNTIF(G425:G446,"Higher")</f>
        <v>2</v>
      </c>
      <c r="L29" s="16">
        <f t="shared" si="3"/>
        <v>9.0909090909090912E-2</v>
      </c>
      <c r="M29">
        <f t="shared" si="4"/>
        <v>22</v>
      </c>
    </row>
    <row r="30" spans="1:13" x14ac:dyDescent="0.35">
      <c r="A30">
        <v>26</v>
      </c>
      <c r="B30" t="s">
        <v>867</v>
      </c>
      <c r="C30" s="1">
        <v>115121981</v>
      </c>
      <c r="D30" t="s">
        <v>866</v>
      </c>
      <c r="E30" s="1">
        <v>87404651</v>
      </c>
      <c r="F30" s="11">
        <v>49</v>
      </c>
      <c r="G30" t="str">
        <f t="shared" si="6"/>
        <v>Higher</v>
      </c>
      <c r="I30">
        <v>2022</v>
      </c>
      <c r="J30">
        <f>COUNTIF(G448:G462,"Lower")</f>
        <v>11</v>
      </c>
      <c r="K30" s="11">
        <f>COUNTIF(G448:G462,"Higher")</f>
        <v>4</v>
      </c>
      <c r="L30" s="16">
        <f t="shared" si="3"/>
        <v>0.26666666666666666</v>
      </c>
      <c r="M30">
        <f t="shared" si="4"/>
        <v>15</v>
      </c>
    </row>
    <row r="31" spans="1:13" x14ac:dyDescent="0.35">
      <c r="A31">
        <v>27</v>
      </c>
      <c r="B31" t="s">
        <v>44</v>
      </c>
      <c r="C31" s="1">
        <v>172855065</v>
      </c>
      <c r="D31" t="s">
        <v>45</v>
      </c>
      <c r="E31" s="1">
        <v>189833357</v>
      </c>
      <c r="F31" s="11">
        <v>8</v>
      </c>
      <c r="G31" t="str">
        <f t="shared" si="6"/>
        <v>Lower</v>
      </c>
    </row>
    <row r="32" spans="1:13" x14ac:dyDescent="0.35">
      <c r="A32">
        <v>28</v>
      </c>
      <c r="B32" t="s">
        <v>46</v>
      </c>
      <c r="C32" s="1">
        <v>119723358</v>
      </c>
      <c r="D32" t="s">
        <v>50</v>
      </c>
      <c r="E32" s="1">
        <v>147934180</v>
      </c>
      <c r="F32" s="11">
        <v>1</v>
      </c>
      <c r="G32" t="str">
        <f t="shared" si="6"/>
        <v>Lower</v>
      </c>
    </row>
    <row r="33" spans="1:7" x14ac:dyDescent="0.35">
      <c r="A33">
        <v>29</v>
      </c>
      <c r="B33" t="s">
        <v>47</v>
      </c>
      <c r="C33" s="1">
        <v>169956806</v>
      </c>
      <c r="D33" t="s">
        <v>49</v>
      </c>
      <c r="E33" s="1">
        <v>300135367</v>
      </c>
      <c r="F33" s="11">
        <v>3</v>
      </c>
      <c r="G33" t="str">
        <f t="shared" si="6"/>
        <v>Lower</v>
      </c>
    </row>
    <row r="34" spans="1:7" ht="15.5" x14ac:dyDescent="0.35">
      <c r="B34" s="12">
        <v>2003</v>
      </c>
    </row>
    <row r="35" spans="1:7" x14ac:dyDescent="0.35">
      <c r="A35">
        <v>30</v>
      </c>
      <c r="B35" t="s">
        <v>584</v>
      </c>
      <c r="C35" s="1">
        <v>236350661</v>
      </c>
      <c r="D35" t="s">
        <v>48</v>
      </c>
      <c r="E35" s="1">
        <v>207283925</v>
      </c>
      <c r="F35" s="11">
        <v>2</v>
      </c>
      <c r="G35" t="str">
        <f t="shared" ref="G35:G54" si="7">IF(E35&gt;C35, "Lower", "Higher")</f>
        <v>Higher</v>
      </c>
    </row>
    <row r="36" spans="1:7" x14ac:dyDescent="0.35">
      <c r="A36">
        <v>31</v>
      </c>
      <c r="B36" t="s">
        <v>51</v>
      </c>
      <c r="C36" s="1">
        <v>231449203</v>
      </c>
      <c r="D36" t="s">
        <v>54</v>
      </c>
      <c r="E36" s="1">
        <v>287553595</v>
      </c>
      <c r="F36" s="11">
        <v>2</v>
      </c>
      <c r="G36" t="str">
        <f t="shared" si="7"/>
        <v>Lower</v>
      </c>
    </row>
    <row r="37" spans="1:7" x14ac:dyDescent="0.35">
      <c r="A37">
        <v>32</v>
      </c>
      <c r="B37" t="s">
        <v>52</v>
      </c>
      <c r="C37" s="1">
        <v>259175788</v>
      </c>
      <c r="D37" t="s">
        <v>53</v>
      </c>
      <c r="E37" s="1">
        <v>264105545</v>
      </c>
      <c r="F37" s="11">
        <v>3</v>
      </c>
      <c r="G37" t="str">
        <f t="shared" si="7"/>
        <v>Lower</v>
      </c>
    </row>
    <row r="38" spans="1:7" x14ac:dyDescent="0.35">
      <c r="A38">
        <v>33</v>
      </c>
      <c r="B38" t="s">
        <v>55</v>
      </c>
      <c r="C38" s="1">
        <v>39267515</v>
      </c>
      <c r="D38" t="s">
        <v>57</v>
      </c>
      <c r="E38" s="1">
        <v>247275374</v>
      </c>
      <c r="F38" s="11">
        <v>9</v>
      </c>
      <c r="G38" t="str">
        <f t="shared" si="7"/>
        <v>Lower</v>
      </c>
    </row>
    <row r="39" spans="1:7" x14ac:dyDescent="0.35">
      <c r="A39">
        <v>34</v>
      </c>
      <c r="B39" t="s">
        <v>56</v>
      </c>
      <c r="C39" s="1">
        <v>90426405</v>
      </c>
      <c r="D39" t="s">
        <v>85</v>
      </c>
      <c r="E39" s="1">
        <v>112880294</v>
      </c>
      <c r="F39" s="11">
        <v>3</v>
      </c>
      <c r="G39" t="str">
        <f t="shared" si="7"/>
        <v>Lower</v>
      </c>
    </row>
    <row r="40" spans="1:7" x14ac:dyDescent="0.35">
      <c r="A40">
        <v>35</v>
      </c>
      <c r="B40" t="s">
        <v>58</v>
      </c>
      <c r="C40" s="1">
        <v>114908830</v>
      </c>
      <c r="D40" t="s">
        <v>868</v>
      </c>
      <c r="E40" s="1">
        <v>17077882</v>
      </c>
      <c r="F40" s="11">
        <v>1</v>
      </c>
      <c r="G40" t="str">
        <f t="shared" si="7"/>
        <v>Higher</v>
      </c>
    </row>
    <row r="41" spans="1:7" x14ac:dyDescent="0.35">
      <c r="A41">
        <v>36</v>
      </c>
      <c r="B41" t="s">
        <v>59</v>
      </c>
      <c r="C41" s="1">
        <v>63102666</v>
      </c>
      <c r="D41" t="s">
        <v>869</v>
      </c>
      <c r="E41" s="1">
        <v>59217789</v>
      </c>
      <c r="F41" s="11">
        <v>2</v>
      </c>
      <c r="G41" t="str">
        <f t="shared" si="7"/>
        <v>Higher</v>
      </c>
    </row>
    <row r="42" spans="1:7" x14ac:dyDescent="0.35">
      <c r="A42">
        <v>37</v>
      </c>
      <c r="B42" t="s">
        <v>60</v>
      </c>
      <c r="C42" s="1">
        <v>135703599</v>
      </c>
      <c r="D42" t="s">
        <v>64</v>
      </c>
      <c r="E42" s="1">
        <v>205843612</v>
      </c>
      <c r="F42" s="11">
        <v>36</v>
      </c>
      <c r="G42" t="str">
        <f t="shared" si="7"/>
        <v>Lower</v>
      </c>
    </row>
    <row r="43" spans="1:7" x14ac:dyDescent="0.35">
      <c r="A43">
        <v>38</v>
      </c>
      <c r="B43" t="s">
        <v>61</v>
      </c>
      <c r="C43" s="1">
        <v>156505388</v>
      </c>
      <c r="D43" t="s">
        <v>503</v>
      </c>
      <c r="E43" s="1">
        <v>274703340</v>
      </c>
      <c r="F43" s="11">
        <v>2</v>
      </c>
      <c r="G43" t="str">
        <f t="shared" si="7"/>
        <v>Lower</v>
      </c>
    </row>
    <row r="44" spans="1:7" x14ac:dyDescent="0.35">
      <c r="A44">
        <v>39</v>
      </c>
      <c r="B44" t="s">
        <v>62</v>
      </c>
      <c r="C44" s="1">
        <v>124914842</v>
      </c>
      <c r="D44" t="s">
        <v>63</v>
      </c>
      <c r="E44" s="1">
        <v>141774679</v>
      </c>
      <c r="F44" s="11">
        <v>2</v>
      </c>
      <c r="G44" t="str">
        <f t="shared" si="7"/>
        <v>Lower</v>
      </c>
    </row>
    <row r="45" spans="1:7" x14ac:dyDescent="0.35">
      <c r="A45">
        <v>40</v>
      </c>
      <c r="B45" t="s">
        <v>65</v>
      </c>
      <c r="C45" s="1">
        <v>1119929521</v>
      </c>
      <c r="D45" t="s">
        <v>68</v>
      </c>
      <c r="E45" s="1">
        <v>926047111</v>
      </c>
      <c r="F45" s="11">
        <v>1</v>
      </c>
      <c r="G45" t="str">
        <f t="shared" si="7"/>
        <v>Higher</v>
      </c>
    </row>
    <row r="46" spans="1:7" x14ac:dyDescent="0.35">
      <c r="A46">
        <v>41</v>
      </c>
      <c r="B46" t="s">
        <v>66</v>
      </c>
      <c r="C46" s="1">
        <v>742128461</v>
      </c>
      <c r="D46" t="s">
        <v>67</v>
      </c>
      <c r="E46" s="1">
        <v>463517383</v>
      </c>
      <c r="F46" s="11">
        <v>4</v>
      </c>
      <c r="G46" t="str">
        <f t="shared" si="7"/>
        <v>Higher</v>
      </c>
    </row>
    <row r="47" spans="1:7" x14ac:dyDescent="0.35">
      <c r="A47">
        <v>42</v>
      </c>
      <c r="B47" t="s">
        <v>69</v>
      </c>
      <c r="C47" s="1">
        <v>427343298</v>
      </c>
      <c r="D47" t="s">
        <v>73</v>
      </c>
      <c r="E47" s="1">
        <v>742128461</v>
      </c>
      <c r="F47" s="11">
        <v>0</v>
      </c>
      <c r="G47" t="str">
        <f t="shared" si="7"/>
        <v>Lower</v>
      </c>
    </row>
    <row r="48" spans="1:7" x14ac:dyDescent="0.35">
      <c r="A48">
        <v>43</v>
      </c>
      <c r="B48" t="s">
        <v>70</v>
      </c>
      <c r="C48" s="1">
        <v>98185582</v>
      </c>
      <c r="D48" t="s">
        <v>72</v>
      </c>
      <c r="E48" s="1">
        <v>25405445</v>
      </c>
      <c r="F48" s="11">
        <v>8</v>
      </c>
      <c r="G48" t="str">
        <f t="shared" si="7"/>
        <v>Higher</v>
      </c>
    </row>
    <row r="49" spans="1:7" x14ac:dyDescent="0.35">
      <c r="A49">
        <v>44</v>
      </c>
      <c r="B49" t="s">
        <v>71</v>
      </c>
      <c r="C49" s="1">
        <v>55405066</v>
      </c>
      <c r="D49" t="s">
        <v>74</v>
      </c>
      <c r="E49" s="1">
        <v>103291131</v>
      </c>
      <c r="F49" s="11">
        <v>3</v>
      </c>
      <c r="G49" t="str">
        <f t="shared" si="7"/>
        <v>Lower</v>
      </c>
    </row>
    <row r="50" spans="1:7" x14ac:dyDescent="0.35">
      <c r="A50">
        <v>45</v>
      </c>
      <c r="B50" t="s">
        <v>75</v>
      </c>
      <c r="C50" s="1">
        <v>220673217</v>
      </c>
      <c r="D50" t="s">
        <v>84</v>
      </c>
      <c r="E50" s="1">
        <v>141220678</v>
      </c>
      <c r="F50" s="11">
        <v>2</v>
      </c>
      <c r="G50" t="str">
        <f t="shared" si="7"/>
        <v>Higher</v>
      </c>
    </row>
    <row r="51" spans="1:7" x14ac:dyDescent="0.35">
      <c r="A51">
        <v>46</v>
      </c>
      <c r="B51" t="s">
        <v>76</v>
      </c>
      <c r="C51" s="1">
        <v>88323487</v>
      </c>
      <c r="D51" t="s">
        <v>83</v>
      </c>
      <c r="E51" s="1">
        <v>99274467</v>
      </c>
      <c r="F51" s="11">
        <v>3</v>
      </c>
      <c r="G51" t="str">
        <f t="shared" si="7"/>
        <v>Lower</v>
      </c>
    </row>
    <row r="52" spans="1:7" x14ac:dyDescent="0.35">
      <c r="A52">
        <v>47</v>
      </c>
      <c r="B52" t="s">
        <v>77</v>
      </c>
      <c r="C52" s="1">
        <v>197011982</v>
      </c>
      <c r="D52" t="s">
        <v>82</v>
      </c>
      <c r="E52" s="1">
        <v>119723358</v>
      </c>
      <c r="F52" s="11">
        <v>1</v>
      </c>
      <c r="G52" t="str">
        <f t="shared" si="7"/>
        <v>Higher</v>
      </c>
    </row>
    <row r="53" spans="1:7" x14ac:dyDescent="0.35">
      <c r="A53">
        <v>48</v>
      </c>
      <c r="B53" t="s">
        <v>78</v>
      </c>
      <c r="C53" s="1">
        <v>433371112</v>
      </c>
      <c r="D53" t="s">
        <v>81</v>
      </c>
      <c r="E53" s="1">
        <v>520881154</v>
      </c>
      <c r="F53" s="11">
        <v>12</v>
      </c>
      <c r="G53" t="str">
        <f t="shared" si="7"/>
        <v>Lower</v>
      </c>
    </row>
    <row r="54" spans="1:7" x14ac:dyDescent="0.35">
      <c r="A54">
        <v>49</v>
      </c>
      <c r="B54" t="s">
        <v>79</v>
      </c>
      <c r="C54" s="1">
        <v>407711549</v>
      </c>
      <c r="D54" t="s">
        <v>80</v>
      </c>
      <c r="E54" s="1">
        <v>296339527</v>
      </c>
      <c r="F54" s="11">
        <v>3</v>
      </c>
      <c r="G54" t="str">
        <f t="shared" si="7"/>
        <v>Higher</v>
      </c>
    </row>
    <row r="55" spans="1:7" ht="15.5" x14ac:dyDescent="0.35">
      <c r="B55" s="12">
        <v>2004</v>
      </c>
    </row>
    <row r="56" spans="1:7" x14ac:dyDescent="0.35">
      <c r="A56">
        <v>50</v>
      </c>
      <c r="B56" t="s">
        <v>585</v>
      </c>
      <c r="C56" s="1">
        <v>28818995</v>
      </c>
      <c r="D56" t="s">
        <v>86</v>
      </c>
      <c r="E56" s="1">
        <v>58795814</v>
      </c>
      <c r="F56" s="11">
        <v>1</v>
      </c>
      <c r="G56" t="str">
        <f t="shared" ref="G56:G76" si="8">IF(E56&gt;C56, "Lower", "Higher")</f>
        <v>Lower</v>
      </c>
    </row>
    <row r="57" spans="1:7" x14ac:dyDescent="0.35">
      <c r="A57">
        <v>51</v>
      </c>
      <c r="B57" t="s">
        <v>87</v>
      </c>
      <c r="C57" s="1">
        <v>172544654</v>
      </c>
      <c r="D57" t="s">
        <v>870</v>
      </c>
      <c r="E57" s="1">
        <v>161376068</v>
      </c>
      <c r="F57" s="11">
        <v>7</v>
      </c>
      <c r="G57" t="str">
        <f t="shared" si="8"/>
        <v>Higher</v>
      </c>
    </row>
    <row r="58" spans="1:7" x14ac:dyDescent="0.35">
      <c r="A58">
        <v>52</v>
      </c>
      <c r="B58" t="s">
        <v>88</v>
      </c>
      <c r="C58" s="1">
        <v>70992898</v>
      </c>
      <c r="D58" t="s">
        <v>89</v>
      </c>
      <c r="E58" s="1">
        <v>136885767</v>
      </c>
      <c r="F58" s="11">
        <v>7</v>
      </c>
      <c r="G58" t="str">
        <f t="shared" si="8"/>
        <v>Lower</v>
      </c>
    </row>
    <row r="59" spans="1:7" x14ac:dyDescent="0.35">
      <c r="A59">
        <v>53</v>
      </c>
      <c r="B59" t="s">
        <v>90</v>
      </c>
      <c r="C59" s="1">
        <v>65971313</v>
      </c>
      <c r="D59" t="s">
        <v>91</v>
      </c>
      <c r="E59" s="1">
        <v>77063924</v>
      </c>
      <c r="F59" s="11">
        <v>2</v>
      </c>
      <c r="G59" t="str">
        <f t="shared" si="8"/>
        <v>Lower</v>
      </c>
    </row>
    <row r="60" spans="1:7" x14ac:dyDescent="0.35">
      <c r="A60">
        <v>54</v>
      </c>
      <c r="B60" t="s">
        <v>92</v>
      </c>
      <c r="C60" s="1">
        <v>15992615</v>
      </c>
      <c r="D60" t="s">
        <v>94</v>
      </c>
      <c r="E60" s="1">
        <v>5535405</v>
      </c>
      <c r="F60" s="11">
        <v>9</v>
      </c>
      <c r="G60" t="str">
        <f t="shared" si="8"/>
        <v>Higher</v>
      </c>
    </row>
    <row r="61" spans="1:7" x14ac:dyDescent="0.35">
      <c r="A61">
        <v>55</v>
      </c>
      <c r="B61" t="s">
        <v>93</v>
      </c>
      <c r="C61" s="1">
        <v>128905366</v>
      </c>
      <c r="D61" t="s">
        <v>95</v>
      </c>
      <c r="E61" s="1">
        <v>155010032</v>
      </c>
      <c r="F61" s="11">
        <v>2</v>
      </c>
      <c r="G61" t="str">
        <f t="shared" si="8"/>
        <v>Lower</v>
      </c>
    </row>
    <row r="62" spans="1:7" x14ac:dyDescent="0.35">
      <c r="A62">
        <v>56</v>
      </c>
      <c r="B62" t="s">
        <v>96</v>
      </c>
      <c r="C62" s="1">
        <v>262520724</v>
      </c>
      <c r="D62" t="s">
        <v>97</v>
      </c>
      <c r="E62" s="1">
        <v>281929795</v>
      </c>
      <c r="F62" s="11">
        <v>3</v>
      </c>
      <c r="G62" t="str">
        <f t="shared" si="8"/>
        <v>Lower</v>
      </c>
    </row>
    <row r="63" spans="1:7" x14ac:dyDescent="0.35">
      <c r="A63">
        <v>57</v>
      </c>
      <c r="B63" t="s">
        <v>98</v>
      </c>
      <c r="C63" s="1">
        <v>115772733</v>
      </c>
      <c r="D63" t="s">
        <v>99</v>
      </c>
      <c r="E63" s="1">
        <v>53187659</v>
      </c>
      <c r="F63" s="11">
        <v>4</v>
      </c>
      <c r="G63" t="str">
        <f t="shared" si="8"/>
        <v>Higher</v>
      </c>
    </row>
    <row r="64" spans="1:7" x14ac:dyDescent="0.35">
      <c r="A64">
        <v>58</v>
      </c>
      <c r="B64" t="s">
        <v>100</v>
      </c>
      <c r="C64" s="1">
        <v>27685016</v>
      </c>
      <c r="D64" t="s">
        <v>101</v>
      </c>
      <c r="E64" s="1">
        <v>213954274</v>
      </c>
      <c r="F64" s="11">
        <v>17</v>
      </c>
      <c r="G64" t="str">
        <f t="shared" si="8"/>
        <v>Lower</v>
      </c>
    </row>
    <row r="65" spans="1:7" x14ac:dyDescent="0.35">
      <c r="A65">
        <v>59</v>
      </c>
      <c r="B65" t="s">
        <v>102</v>
      </c>
      <c r="C65" s="1">
        <v>78000586</v>
      </c>
      <c r="D65" t="s">
        <v>103</v>
      </c>
      <c r="E65" s="1">
        <v>39024251</v>
      </c>
      <c r="F65" s="11">
        <v>14</v>
      </c>
      <c r="G65" t="str">
        <f t="shared" si="8"/>
        <v>Higher</v>
      </c>
    </row>
    <row r="66" spans="1:7" x14ac:dyDescent="0.35">
      <c r="A66">
        <v>60</v>
      </c>
      <c r="B66" t="s">
        <v>104</v>
      </c>
      <c r="C66" s="1">
        <v>796907323</v>
      </c>
      <c r="D66" t="s">
        <v>105</v>
      </c>
      <c r="E66" s="1">
        <v>879225135</v>
      </c>
      <c r="F66" s="11">
        <v>2</v>
      </c>
      <c r="G66" t="str">
        <f t="shared" si="8"/>
        <v>Lower</v>
      </c>
    </row>
    <row r="67" spans="1:7" x14ac:dyDescent="0.35">
      <c r="A67">
        <v>61</v>
      </c>
      <c r="B67" t="s">
        <v>106</v>
      </c>
      <c r="C67" s="1">
        <v>152159461</v>
      </c>
      <c r="D67" t="s">
        <v>125</v>
      </c>
      <c r="E67" s="1">
        <v>180949045</v>
      </c>
      <c r="F67" s="11">
        <v>1</v>
      </c>
      <c r="G67" t="str">
        <f t="shared" si="8"/>
        <v>Lower</v>
      </c>
    </row>
    <row r="68" spans="1:7" x14ac:dyDescent="0.35">
      <c r="A68">
        <v>62</v>
      </c>
      <c r="B68" t="s">
        <v>107</v>
      </c>
      <c r="C68" s="1">
        <v>516642939</v>
      </c>
      <c r="D68" t="s">
        <v>124</v>
      </c>
      <c r="E68" s="1">
        <v>330444045</v>
      </c>
      <c r="F68" s="11">
        <v>4</v>
      </c>
      <c r="G68" t="str">
        <f t="shared" si="8"/>
        <v>Higher</v>
      </c>
    </row>
    <row r="69" spans="1:7" x14ac:dyDescent="0.35">
      <c r="A69">
        <v>63</v>
      </c>
      <c r="B69" t="s">
        <v>108</v>
      </c>
      <c r="C69" s="1">
        <v>362744280</v>
      </c>
      <c r="D69" t="s">
        <v>109</v>
      </c>
      <c r="E69" s="1">
        <v>450717150</v>
      </c>
      <c r="F69" s="11">
        <v>3</v>
      </c>
      <c r="G69" t="str">
        <f t="shared" si="8"/>
        <v>Lower</v>
      </c>
    </row>
    <row r="70" spans="1:7" x14ac:dyDescent="0.35">
      <c r="A70">
        <v>64</v>
      </c>
      <c r="B70" t="s">
        <v>110</v>
      </c>
      <c r="C70" s="1">
        <v>134734481</v>
      </c>
      <c r="D70" t="s">
        <v>112</v>
      </c>
      <c r="E70" s="1">
        <v>165335153</v>
      </c>
      <c r="F70" s="11">
        <v>3</v>
      </c>
      <c r="G70" t="str">
        <f t="shared" si="8"/>
        <v>Lower</v>
      </c>
    </row>
    <row r="71" spans="1:7" x14ac:dyDescent="0.35">
      <c r="A71">
        <v>65</v>
      </c>
      <c r="B71" t="s">
        <v>111</v>
      </c>
      <c r="C71" s="1">
        <v>181466833</v>
      </c>
      <c r="D71" t="s">
        <v>113</v>
      </c>
      <c r="E71" s="1">
        <v>275650703</v>
      </c>
      <c r="F71" s="11">
        <v>2</v>
      </c>
      <c r="G71" t="str">
        <f t="shared" si="8"/>
        <v>Lower</v>
      </c>
    </row>
    <row r="72" spans="1:7" x14ac:dyDescent="0.35">
      <c r="A72">
        <v>66</v>
      </c>
      <c r="B72" t="s">
        <v>114</v>
      </c>
      <c r="C72" s="1">
        <v>24829644</v>
      </c>
      <c r="D72" t="s">
        <v>115</v>
      </c>
      <c r="E72" s="1">
        <v>50671850</v>
      </c>
      <c r="F72" s="11">
        <v>6</v>
      </c>
      <c r="G72" t="str">
        <f t="shared" si="8"/>
        <v>Lower</v>
      </c>
    </row>
    <row r="73" spans="1:7" x14ac:dyDescent="0.35">
      <c r="A73">
        <v>67</v>
      </c>
      <c r="B73" t="s">
        <v>116</v>
      </c>
      <c r="C73" s="1">
        <v>919838758</v>
      </c>
      <c r="D73" t="s">
        <v>123</v>
      </c>
      <c r="E73" s="1">
        <v>484409218</v>
      </c>
      <c r="F73" s="11">
        <v>3</v>
      </c>
      <c r="G73" t="str">
        <f t="shared" si="8"/>
        <v>Higher</v>
      </c>
    </row>
    <row r="74" spans="1:7" x14ac:dyDescent="0.35">
      <c r="A74">
        <v>68</v>
      </c>
      <c r="B74" t="s">
        <v>117</v>
      </c>
      <c r="C74" s="1">
        <v>783766341</v>
      </c>
      <c r="D74" t="s">
        <v>122</v>
      </c>
      <c r="E74" s="1">
        <v>821708551</v>
      </c>
      <c r="F74" s="11">
        <v>2</v>
      </c>
      <c r="G74" t="str">
        <f t="shared" si="8"/>
        <v>Lower</v>
      </c>
    </row>
    <row r="75" spans="1:7" x14ac:dyDescent="0.35">
      <c r="A75">
        <v>69</v>
      </c>
      <c r="B75" t="s">
        <v>118</v>
      </c>
      <c r="C75" s="1">
        <v>9448644</v>
      </c>
      <c r="D75" t="s">
        <v>119</v>
      </c>
      <c r="E75" s="1">
        <v>36450736</v>
      </c>
      <c r="F75" s="11">
        <v>5</v>
      </c>
      <c r="G75" t="str">
        <f t="shared" si="8"/>
        <v>Lower</v>
      </c>
    </row>
    <row r="76" spans="1:7" x14ac:dyDescent="0.35">
      <c r="A76">
        <v>70</v>
      </c>
      <c r="B76" t="s">
        <v>120</v>
      </c>
      <c r="C76" s="1">
        <v>26155781</v>
      </c>
      <c r="D76" t="s">
        <v>121</v>
      </c>
      <c r="E76" s="1">
        <v>106371651</v>
      </c>
      <c r="F76" s="11">
        <v>4</v>
      </c>
      <c r="G76" t="str">
        <f t="shared" si="8"/>
        <v>Lower</v>
      </c>
    </row>
    <row r="77" spans="1:7" ht="15.5" x14ac:dyDescent="0.35">
      <c r="B77" s="12">
        <v>2005</v>
      </c>
    </row>
    <row r="78" spans="1:7" x14ac:dyDescent="0.35">
      <c r="A78">
        <v>71</v>
      </c>
      <c r="B78" t="s">
        <v>586</v>
      </c>
      <c r="C78" s="1">
        <v>95226116</v>
      </c>
      <c r="D78" t="s">
        <v>875</v>
      </c>
      <c r="E78" s="1">
        <v>115101622</v>
      </c>
      <c r="F78" s="11">
        <v>10</v>
      </c>
      <c r="G78" t="str">
        <f t="shared" ref="G78:G95" si="9">IF(E78&gt;C78, "Lower", "Higher")</f>
        <v>Lower</v>
      </c>
    </row>
    <row r="79" spans="1:7" x14ac:dyDescent="0.35">
      <c r="A79">
        <v>72</v>
      </c>
      <c r="B79" t="s">
        <v>130</v>
      </c>
      <c r="C79" s="1">
        <v>37245453</v>
      </c>
      <c r="D79" t="s">
        <v>132</v>
      </c>
      <c r="E79" s="1">
        <v>65971313</v>
      </c>
      <c r="F79" s="11">
        <v>1</v>
      </c>
      <c r="G79" t="str">
        <f t="shared" si="9"/>
        <v>Lower</v>
      </c>
    </row>
    <row r="80" spans="1:7" x14ac:dyDescent="0.35">
      <c r="A80">
        <v>73</v>
      </c>
      <c r="B80" t="s">
        <v>131</v>
      </c>
      <c r="C80" s="1">
        <v>129181830</v>
      </c>
      <c r="D80" t="s">
        <v>133</v>
      </c>
      <c r="E80" s="1">
        <v>190212113</v>
      </c>
      <c r="F80" s="11">
        <v>2</v>
      </c>
      <c r="G80" t="str">
        <f t="shared" si="9"/>
        <v>Lower</v>
      </c>
    </row>
    <row r="81" spans="1:7" x14ac:dyDescent="0.35">
      <c r="A81">
        <v>74</v>
      </c>
      <c r="B81" t="s">
        <v>134</v>
      </c>
      <c r="C81" s="1">
        <v>45109561</v>
      </c>
      <c r="D81" t="s">
        <v>138</v>
      </c>
      <c r="E81" s="1">
        <v>92938755</v>
      </c>
      <c r="F81" s="11">
        <v>6</v>
      </c>
      <c r="G81" t="str">
        <f t="shared" si="9"/>
        <v>Lower</v>
      </c>
    </row>
    <row r="82" spans="1:7" x14ac:dyDescent="0.35">
      <c r="A82">
        <v>75</v>
      </c>
      <c r="B82" t="s">
        <v>135</v>
      </c>
      <c r="C82" s="1">
        <v>19390029</v>
      </c>
      <c r="D82" t="s">
        <v>139</v>
      </c>
      <c r="E82" s="1">
        <v>16829545</v>
      </c>
      <c r="F82" s="11">
        <v>2</v>
      </c>
      <c r="G82" t="str">
        <f t="shared" si="9"/>
        <v>Higher</v>
      </c>
    </row>
    <row r="83" spans="1:7" x14ac:dyDescent="0.35">
      <c r="A83">
        <v>76</v>
      </c>
      <c r="B83" t="s">
        <v>136</v>
      </c>
      <c r="C83" s="1">
        <v>251495</v>
      </c>
      <c r="D83" t="s">
        <v>140</v>
      </c>
      <c r="E83" s="1">
        <v>78000586</v>
      </c>
      <c r="F83" s="11">
        <v>1</v>
      </c>
      <c r="G83" t="str">
        <f t="shared" si="9"/>
        <v>Lower</v>
      </c>
    </row>
    <row r="84" spans="1:7" x14ac:dyDescent="0.35">
      <c r="A84">
        <v>77</v>
      </c>
      <c r="B84" t="s">
        <v>137</v>
      </c>
      <c r="C84" s="1">
        <v>56681566</v>
      </c>
      <c r="D84" t="s">
        <v>141</v>
      </c>
      <c r="E84" s="1">
        <v>179179718</v>
      </c>
      <c r="F84" s="11">
        <v>2</v>
      </c>
      <c r="G84" t="str">
        <f t="shared" si="9"/>
        <v>Lower</v>
      </c>
    </row>
    <row r="85" spans="1:7" x14ac:dyDescent="0.35">
      <c r="A85">
        <v>78</v>
      </c>
      <c r="B85" t="s">
        <v>142</v>
      </c>
      <c r="C85" s="1">
        <v>897099794</v>
      </c>
      <c r="D85" t="s">
        <v>143</v>
      </c>
      <c r="E85" s="1">
        <v>796907323</v>
      </c>
      <c r="F85" s="11">
        <v>1</v>
      </c>
      <c r="G85" t="str">
        <f t="shared" si="9"/>
        <v>Higher</v>
      </c>
    </row>
    <row r="86" spans="1:7" x14ac:dyDescent="0.35">
      <c r="A86">
        <v>79</v>
      </c>
      <c r="B86" t="s">
        <v>872</v>
      </c>
      <c r="C86" s="1">
        <v>144146816</v>
      </c>
      <c r="D86" t="s">
        <v>873</v>
      </c>
      <c r="E86" s="1">
        <v>51264000</v>
      </c>
      <c r="F86" s="11">
        <v>8</v>
      </c>
      <c r="G86" t="str">
        <f t="shared" si="9"/>
        <v>Higher</v>
      </c>
    </row>
    <row r="87" spans="1:7" x14ac:dyDescent="0.35">
      <c r="A87">
        <v>80</v>
      </c>
      <c r="B87" t="s">
        <v>871</v>
      </c>
      <c r="C87" s="1">
        <v>47074133</v>
      </c>
      <c r="D87" t="s">
        <v>874</v>
      </c>
      <c r="E87" s="1">
        <v>5000000</v>
      </c>
      <c r="F87" s="11">
        <v>20</v>
      </c>
      <c r="G87" t="str">
        <f t="shared" si="9"/>
        <v>Higher</v>
      </c>
    </row>
    <row r="88" spans="1:7" x14ac:dyDescent="0.35">
      <c r="A88">
        <v>81</v>
      </c>
      <c r="B88" t="s">
        <v>144</v>
      </c>
      <c r="C88" s="1">
        <v>142400065</v>
      </c>
      <c r="D88" t="s">
        <v>145</v>
      </c>
      <c r="E88" s="1">
        <v>250288523</v>
      </c>
      <c r="F88" s="11">
        <v>7</v>
      </c>
      <c r="G88" t="str">
        <f t="shared" si="9"/>
        <v>Lower</v>
      </c>
    </row>
    <row r="89" spans="1:7" x14ac:dyDescent="0.35">
      <c r="A89">
        <v>82</v>
      </c>
      <c r="B89" t="s">
        <v>146</v>
      </c>
      <c r="C89" s="1">
        <v>101393569</v>
      </c>
      <c r="D89" t="s">
        <v>147</v>
      </c>
      <c r="E89" s="1">
        <v>212742720</v>
      </c>
      <c r="F89" s="11">
        <v>5</v>
      </c>
      <c r="G89" t="str">
        <f t="shared" si="9"/>
        <v>Lower</v>
      </c>
    </row>
    <row r="90" spans="1:7" x14ac:dyDescent="0.35">
      <c r="A90">
        <v>83</v>
      </c>
      <c r="B90" t="s">
        <v>148</v>
      </c>
      <c r="C90" s="1">
        <v>161451538</v>
      </c>
      <c r="D90" t="s">
        <v>159</v>
      </c>
      <c r="E90" s="1">
        <v>249348933</v>
      </c>
      <c r="F90" s="11">
        <v>3</v>
      </c>
      <c r="G90" t="str">
        <f t="shared" si="9"/>
        <v>Lower</v>
      </c>
    </row>
    <row r="91" spans="1:7" x14ac:dyDescent="0.35">
      <c r="A91">
        <v>84</v>
      </c>
      <c r="B91" t="s">
        <v>149</v>
      </c>
      <c r="C91" s="1">
        <v>147748505</v>
      </c>
      <c r="D91" t="s">
        <v>158</v>
      </c>
      <c r="E91" s="1">
        <v>103911669</v>
      </c>
      <c r="F91" s="11">
        <v>1</v>
      </c>
      <c r="G91" t="str">
        <f t="shared" si="9"/>
        <v>Higher</v>
      </c>
    </row>
    <row r="92" spans="1:7" x14ac:dyDescent="0.35">
      <c r="A92">
        <v>85</v>
      </c>
      <c r="B92" t="s">
        <v>150</v>
      </c>
      <c r="C92" s="1">
        <v>57552641</v>
      </c>
      <c r="D92" t="s">
        <v>157</v>
      </c>
      <c r="E92" s="1">
        <v>351583407</v>
      </c>
      <c r="F92" s="11">
        <v>11</v>
      </c>
      <c r="G92" t="str">
        <f t="shared" si="9"/>
        <v>Lower</v>
      </c>
    </row>
    <row r="93" spans="1:7" x14ac:dyDescent="0.35">
      <c r="A93">
        <v>86</v>
      </c>
      <c r="B93" t="s">
        <v>151</v>
      </c>
      <c r="C93" s="1">
        <v>848754768</v>
      </c>
      <c r="D93" t="s">
        <v>156</v>
      </c>
      <c r="E93" s="1">
        <v>649398328</v>
      </c>
      <c r="F93" s="11">
        <v>3</v>
      </c>
      <c r="G93" t="str">
        <f t="shared" si="9"/>
        <v>Higher</v>
      </c>
    </row>
    <row r="94" spans="1:7" x14ac:dyDescent="0.35">
      <c r="A94">
        <v>87</v>
      </c>
      <c r="B94" t="s">
        <v>152</v>
      </c>
      <c r="C94" s="1">
        <v>85167639</v>
      </c>
      <c r="D94" t="s">
        <v>155</v>
      </c>
      <c r="E94" s="1">
        <v>43928932</v>
      </c>
      <c r="F94" s="11">
        <v>3</v>
      </c>
      <c r="G94" t="str">
        <f t="shared" si="9"/>
        <v>Higher</v>
      </c>
    </row>
    <row r="95" spans="1:7" x14ac:dyDescent="0.35">
      <c r="A95">
        <v>88</v>
      </c>
      <c r="B95" t="s">
        <v>153</v>
      </c>
      <c r="C95" s="1">
        <v>71022693</v>
      </c>
      <c r="D95" t="s">
        <v>154</v>
      </c>
      <c r="E95" s="1">
        <v>277448382</v>
      </c>
      <c r="F95" s="11">
        <v>3</v>
      </c>
      <c r="G95" t="str">
        <f t="shared" si="9"/>
        <v>Lower</v>
      </c>
    </row>
    <row r="96" spans="1:7" ht="15.5" x14ac:dyDescent="0.35">
      <c r="B96" s="12">
        <v>2006</v>
      </c>
    </row>
    <row r="97" spans="1:7" x14ac:dyDescent="0.35">
      <c r="A97">
        <v>89</v>
      </c>
      <c r="B97" t="s">
        <v>587</v>
      </c>
      <c r="C97" s="1">
        <v>38629478</v>
      </c>
      <c r="D97" t="s">
        <v>160</v>
      </c>
      <c r="E97" s="1">
        <v>352927224</v>
      </c>
      <c r="F97" s="11">
        <v>14</v>
      </c>
      <c r="G97" t="str">
        <f t="shared" ref="G97:G119" si="10">IF(E97&gt;C97, "Lower", "Higher")</f>
        <v>Lower</v>
      </c>
    </row>
    <row r="98" spans="1:7" x14ac:dyDescent="0.35">
      <c r="A98">
        <v>90</v>
      </c>
      <c r="B98" t="s">
        <v>161</v>
      </c>
      <c r="C98" s="1">
        <v>138259062</v>
      </c>
      <c r="D98" t="s">
        <v>164</v>
      </c>
      <c r="E98" s="1">
        <v>173959438</v>
      </c>
      <c r="F98" s="11">
        <v>6</v>
      </c>
      <c r="G98" t="str">
        <f t="shared" si="10"/>
        <v>Lower</v>
      </c>
    </row>
    <row r="99" spans="1:7" x14ac:dyDescent="0.35">
      <c r="A99">
        <v>91</v>
      </c>
      <c r="B99" t="s">
        <v>162</v>
      </c>
      <c r="C99" s="1">
        <v>599045960</v>
      </c>
      <c r="D99" t="s">
        <v>163</v>
      </c>
      <c r="E99" s="1">
        <v>431971116</v>
      </c>
      <c r="F99" s="11">
        <v>4</v>
      </c>
      <c r="G99" t="str">
        <f t="shared" si="10"/>
        <v>Higher</v>
      </c>
    </row>
    <row r="100" spans="1:7" x14ac:dyDescent="0.35">
      <c r="A100">
        <v>92</v>
      </c>
      <c r="B100" t="s">
        <v>165</v>
      </c>
      <c r="C100" s="1">
        <v>26983776</v>
      </c>
      <c r="D100" t="s">
        <v>22</v>
      </c>
      <c r="E100" s="1">
        <v>3151130</v>
      </c>
      <c r="F100" s="11">
        <v>12</v>
      </c>
      <c r="G100" t="str">
        <f t="shared" si="10"/>
        <v>Higher</v>
      </c>
    </row>
    <row r="101" spans="1:7" x14ac:dyDescent="0.35">
      <c r="A101">
        <v>93</v>
      </c>
      <c r="B101" t="s">
        <v>166</v>
      </c>
      <c r="C101" s="1">
        <v>158468292</v>
      </c>
      <c r="D101" t="s">
        <v>167</v>
      </c>
      <c r="E101" s="1">
        <v>236350661</v>
      </c>
      <c r="F101" s="11">
        <v>3</v>
      </c>
      <c r="G101" t="str">
        <f t="shared" si="10"/>
        <v>Lower</v>
      </c>
    </row>
    <row r="102" spans="1:7" x14ac:dyDescent="0.35">
      <c r="A102">
        <v>94</v>
      </c>
      <c r="B102" t="s">
        <v>168</v>
      </c>
      <c r="C102" s="1">
        <v>117719158</v>
      </c>
      <c r="D102" t="s">
        <v>169</v>
      </c>
      <c r="E102" s="1">
        <v>90426405</v>
      </c>
      <c r="F102" s="11">
        <v>3</v>
      </c>
      <c r="G102" t="str">
        <f t="shared" si="10"/>
        <v>Higher</v>
      </c>
    </row>
    <row r="103" spans="1:7" x14ac:dyDescent="0.35">
      <c r="A103">
        <v>95</v>
      </c>
      <c r="B103" t="s">
        <v>170</v>
      </c>
      <c r="C103" s="1">
        <v>141702264</v>
      </c>
      <c r="D103" t="s">
        <v>171</v>
      </c>
      <c r="E103" s="1">
        <v>200804534</v>
      </c>
      <c r="F103" s="11">
        <v>2</v>
      </c>
      <c r="G103" t="str">
        <f t="shared" si="10"/>
        <v>Lower</v>
      </c>
    </row>
    <row r="104" spans="1:7" x14ac:dyDescent="0.35">
      <c r="A104">
        <v>96</v>
      </c>
      <c r="B104" t="s">
        <v>172</v>
      </c>
      <c r="C104" s="1">
        <v>70711175</v>
      </c>
      <c r="D104" t="s">
        <v>173</v>
      </c>
      <c r="E104" s="1">
        <v>187281115</v>
      </c>
      <c r="F104" s="11">
        <v>2</v>
      </c>
      <c r="G104" t="str">
        <f t="shared" si="10"/>
        <v>Lower</v>
      </c>
    </row>
    <row r="105" spans="1:7" x14ac:dyDescent="0.35">
      <c r="A105">
        <v>97</v>
      </c>
      <c r="B105" t="s">
        <v>174</v>
      </c>
      <c r="C105" s="1">
        <v>660940780</v>
      </c>
      <c r="D105" t="s">
        <v>175</v>
      </c>
      <c r="E105" s="1">
        <v>383257136</v>
      </c>
      <c r="F105" s="11">
        <v>4</v>
      </c>
      <c r="G105" t="str">
        <f t="shared" si="10"/>
        <v>Higher</v>
      </c>
    </row>
    <row r="106" spans="1:7" x14ac:dyDescent="0.35">
      <c r="A106">
        <v>98</v>
      </c>
      <c r="B106" t="s">
        <v>176</v>
      </c>
      <c r="C106" s="1">
        <v>84618532</v>
      </c>
      <c r="D106" t="s">
        <v>177</v>
      </c>
      <c r="E106" s="1">
        <v>79493831</v>
      </c>
      <c r="F106" s="11">
        <v>4</v>
      </c>
      <c r="G106" t="str">
        <f t="shared" si="10"/>
        <v>Higher</v>
      </c>
    </row>
    <row r="107" spans="1:7" x14ac:dyDescent="0.35">
      <c r="A107">
        <v>99</v>
      </c>
      <c r="B107" t="s">
        <v>178</v>
      </c>
      <c r="C107" s="1">
        <v>68673228</v>
      </c>
      <c r="D107" t="s">
        <v>182</v>
      </c>
      <c r="E107" s="1">
        <v>65900249</v>
      </c>
      <c r="F107" s="11">
        <v>0</v>
      </c>
      <c r="G107" t="str">
        <f t="shared" si="10"/>
        <v>Higher</v>
      </c>
    </row>
    <row r="108" spans="1:7" x14ac:dyDescent="0.35">
      <c r="A108">
        <v>100</v>
      </c>
      <c r="B108" t="s">
        <v>179</v>
      </c>
      <c r="C108" s="1">
        <v>397850012</v>
      </c>
      <c r="D108" t="s">
        <v>181</v>
      </c>
      <c r="E108" s="1">
        <v>546388105</v>
      </c>
      <c r="F108" s="11">
        <v>6</v>
      </c>
      <c r="G108" t="str">
        <f t="shared" si="10"/>
        <v>Lower</v>
      </c>
    </row>
    <row r="109" spans="1:7" x14ac:dyDescent="0.35">
      <c r="A109">
        <v>101</v>
      </c>
      <c r="B109" t="s">
        <v>183</v>
      </c>
      <c r="C109" s="1">
        <v>6086508</v>
      </c>
      <c r="D109" t="s">
        <v>180</v>
      </c>
      <c r="E109" s="1">
        <v>38275483</v>
      </c>
      <c r="F109" s="11">
        <v>4</v>
      </c>
      <c r="G109" t="str">
        <f t="shared" si="10"/>
        <v>Lower</v>
      </c>
    </row>
    <row r="110" spans="1:7" x14ac:dyDescent="0.35">
      <c r="A110">
        <v>102</v>
      </c>
      <c r="B110" s="8" t="s">
        <v>184</v>
      </c>
      <c r="C110" s="1">
        <v>1066179725</v>
      </c>
      <c r="D110" t="s">
        <v>185</v>
      </c>
      <c r="E110" s="1">
        <v>654264015</v>
      </c>
      <c r="F110" s="11">
        <v>3</v>
      </c>
      <c r="G110" t="str">
        <f t="shared" si="10"/>
        <v>Higher</v>
      </c>
    </row>
    <row r="111" spans="1:7" x14ac:dyDescent="0.35">
      <c r="A111">
        <v>103</v>
      </c>
      <c r="B111" s="8" t="s">
        <v>186</v>
      </c>
      <c r="C111" s="1">
        <v>155721132</v>
      </c>
      <c r="D111" t="s">
        <v>187</v>
      </c>
      <c r="E111" s="1">
        <v>119946358</v>
      </c>
      <c r="F111" s="11">
        <v>16</v>
      </c>
      <c r="G111" t="str">
        <f t="shared" si="10"/>
        <v>Higher</v>
      </c>
    </row>
    <row r="112" spans="1:7" x14ac:dyDescent="0.35">
      <c r="A112">
        <v>104</v>
      </c>
      <c r="B112" s="8" t="s">
        <v>188</v>
      </c>
      <c r="C112" s="1">
        <v>110768122</v>
      </c>
      <c r="D112" t="s">
        <v>191</v>
      </c>
      <c r="E112" s="1">
        <v>172855065</v>
      </c>
      <c r="F112" s="11">
        <v>4</v>
      </c>
      <c r="G112" t="str">
        <f t="shared" si="10"/>
        <v>Lower</v>
      </c>
    </row>
    <row r="113" spans="1:7" x14ac:dyDescent="0.35">
      <c r="A113">
        <v>105</v>
      </c>
      <c r="B113" s="8" t="s">
        <v>189</v>
      </c>
      <c r="C113" s="1">
        <v>164874275</v>
      </c>
      <c r="D113" t="s">
        <v>190</v>
      </c>
      <c r="E113" s="1">
        <v>147748505</v>
      </c>
      <c r="F113" s="11">
        <v>1</v>
      </c>
      <c r="G113" t="str">
        <f t="shared" si="10"/>
        <v>Higher</v>
      </c>
    </row>
    <row r="114" spans="1:7" x14ac:dyDescent="0.35">
      <c r="A114">
        <v>106</v>
      </c>
      <c r="B114" s="8" t="s">
        <v>193</v>
      </c>
      <c r="C114" s="1">
        <v>178262620</v>
      </c>
      <c r="D114" t="s">
        <v>192</v>
      </c>
      <c r="E114" s="1">
        <v>220673217</v>
      </c>
      <c r="F114" s="11">
        <v>3</v>
      </c>
      <c r="G114" t="str">
        <f t="shared" si="10"/>
        <v>Lower</v>
      </c>
    </row>
    <row r="115" spans="1:7" x14ac:dyDescent="0.35">
      <c r="A115">
        <v>107</v>
      </c>
      <c r="B115" s="8" t="s">
        <v>876</v>
      </c>
      <c r="C115" s="1">
        <v>391081192</v>
      </c>
      <c r="D115" t="s">
        <v>877</v>
      </c>
      <c r="E115" s="1">
        <v>59950623</v>
      </c>
      <c r="F115" s="11">
        <v>23</v>
      </c>
      <c r="G115" t="str">
        <f t="shared" si="10"/>
        <v>Higher</v>
      </c>
    </row>
    <row r="116" spans="1:7" x14ac:dyDescent="0.35">
      <c r="A116">
        <v>108</v>
      </c>
      <c r="B116" s="8" t="s">
        <v>194</v>
      </c>
      <c r="C116" s="1">
        <v>111340801</v>
      </c>
      <c r="D116" t="s">
        <v>195</v>
      </c>
      <c r="E116" s="1">
        <v>95708457</v>
      </c>
      <c r="F116" s="11">
        <v>3</v>
      </c>
      <c r="G116" t="str">
        <f t="shared" si="10"/>
        <v>Higher</v>
      </c>
    </row>
    <row r="117" spans="1:7" x14ac:dyDescent="0.35">
      <c r="A117">
        <v>109</v>
      </c>
      <c r="B117" s="8" t="s">
        <v>196</v>
      </c>
      <c r="C117" s="1">
        <v>459359555</v>
      </c>
      <c r="D117" t="s">
        <v>197</v>
      </c>
      <c r="E117" s="1">
        <v>407711549</v>
      </c>
      <c r="F117" s="11">
        <v>3</v>
      </c>
      <c r="G117" t="str">
        <f t="shared" si="10"/>
        <v>Higher</v>
      </c>
    </row>
    <row r="118" spans="1:7" x14ac:dyDescent="0.35">
      <c r="A118">
        <v>110</v>
      </c>
      <c r="B118" s="8" t="s">
        <v>198</v>
      </c>
      <c r="C118" s="1">
        <v>51764406</v>
      </c>
      <c r="D118" t="s">
        <v>199</v>
      </c>
      <c r="E118" s="1">
        <v>107071655</v>
      </c>
      <c r="F118" s="11">
        <v>3</v>
      </c>
      <c r="G118" t="str">
        <f t="shared" si="10"/>
        <v>Lower</v>
      </c>
    </row>
    <row r="119" spans="1:7" x14ac:dyDescent="0.35">
      <c r="A119">
        <v>111</v>
      </c>
      <c r="B119" t="s">
        <v>567</v>
      </c>
      <c r="C119" s="1">
        <v>63368939</v>
      </c>
      <c r="D119" t="s">
        <v>568</v>
      </c>
      <c r="E119" s="1">
        <v>50652203</v>
      </c>
      <c r="F119" s="11">
        <v>1</v>
      </c>
      <c r="G119" t="str">
        <f t="shared" si="10"/>
        <v>Higher</v>
      </c>
    </row>
    <row r="120" spans="1:7" ht="15.5" x14ac:dyDescent="0.35">
      <c r="B120" s="12">
        <v>2007</v>
      </c>
    </row>
    <row r="121" spans="1:7" x14ac:dyDescent="0.35">
      <c r="A121">
        <v>112</v>
      </c>
      <c r="B121" s="8" t="s">
        <v>588</v>
      </c>
      <c r="C121" s="1">
        <v>128884494</v>
      </c>
      <c r="D121" t="s">
        <v>200</v>
      </c>
      <c r="E121" s="1">
        <v>172544654</v>
      </c>
      <c r="F121" s="11">
        <v>3</v>
      </c>
      <c r="G121" t="str">
        <f t="shared" ref="G121:G137" si="11">IF(E121&gt;C121, "Lower", "Higher")</f>
        <v>Lower</v>
      </c>
    </row>
    <row r="122" spans="1:7" x14ac:dyDescent="0.35">
      <c r="A122">
        <v>113</v>
      </c>
      <c r="B122" s="8" t="s">
        <v>201</v>
      </c>
      <c r="C122" s="1">
        <v>442824138</v>
      </c>
      <c r="D122" t="s">
        <v>232</v>
      </c>
      <c r="E122" s="1">
        <v>288500217</v>
      </c>
      <c r="F122" s="11">
        <v>3</v>
      </c>
      <c r="G122" t="str">
        <f t="shared" si="11"/>
        <v>Higher</v>
      </c>
    </row>
    <row r="123" spans="1:7" x14ac:dyDescent="0.35">
      <c r="A123">
        <v>114</v>
      </c>
      <c r="B123" s="8" t="s">
        <v>202</v>
      </c>
      <c r="C123" s="1">
        <v>18197398</v>
      </c>
      <c r="D123" t="s">
        <v>203</v>
      </c>
      <c r="E123" s="1">
        <v>164433867</v>
      </c>
      <c r="F123" s="11">
        <v>4</v>
      </c>
      <c r="G123" t="str">
        <f t="shared" si="11"/>
        <v>Lower</v>
      </c>
    </row>
    <row r="124" spans="1:7" x14ac:dyDescent="0.35">
      <c r="A124">
        <v>115</v>
      </c>
      <c r="B124" s="8" t="s">
        <v>204</v>
      </c>
      <c r="C124" s="1">
        <v>173418781</v>
      </c>
      <c r="D124" t="s">
        <v>205</v>
      </c>
      <c r="E124" s="1">
        <v>484592874</v>
      </c>
      <c r="F124" s="11">
        <v>4</v>
      </c>
      <c r="G124" t="str">
        <f t="shared" si="11"/>
        <v>Lower</v>
      </c>
    </row>
    <row r="125" spans="1:7" x14ac:dyDescent="0.35">
      <c r="A125">
        <v>116</v>
      </c>
      <c r="B125" t="s">
        <v>207</v>
      </c>
      <c r="C125" s="1">
        <v>289047763</v>
      </c>
      <c r="D125" t="s">
        <v>206</v>
      </c>
      <c r="E125" s="1">
        <v>330579719</v>
      </c>
      <c r="F125" s="11">
        <v>2</v>
      </c>
      <c r="G125" t="str">
        <f t="shared" si="11"/>
        <v>Lower</v>
      </c>
    </row>
    <row r="126" spans="1:7" x14ac:dyDescent="0.35">
      <c r="A126">
        <v>117</v>
      </c>
      <c r="B126" s="8" t="s">
        <v>208</v>
      </c>
      <c r="C126" s="1">
        <v>940018451</v>
      </c>
      <c r="D126" t="s">
        <v>209</v>
      </c>
      <c r="E126" s="1">
        <v>897099794</v>
      </c>
      <c r="F126" s="11">
        <v>2</v>
      </c>
      <c r="G126" t="str">
        <f t="shared" si="11"/>
        <v>Higher</v>
      </c>
    </row>
    <row r="127" spans="1:7" x14ac:dyDescent="0.35">
      <c r="A127">
        <v>118</v>
      </c>
      <c r="B127" s="8" t="s">
        <v>210</v>
      </c>
      <c r="C127" s="1">
        <v>37466538</v>
      </c>
      <c r="D127" t="s">
        <v>212</v>
      </c>
      <c r="E127" s="1">
        <v>69623713</v>
      </c>
      <c r="F127" s="11">
        <v>1</v>
      </c>
      <c r="G127" t="str">
        <f t="shared" si="11"/>
        <v>Lower</v>
      </c>
    </row>
    <row r="128" spans="1:7" x14ac:dyDescent="0.35">
      <c r="A128">
        <v>119</v>
      </c>
      <c r="B128" s="8" t="s">
        <v>211</v>
      </c>
      <c r="C128" s="1">
        <v>35619521</v>
      </c>
      <c r="D128" t="s">
        <v>213</v>
      </c>
      <c r="E128" s="1">
        <v>80578934</v>
      </c>
      <c r="F128" s="11">
        <v>2</v>
      </c>
      <c r="G128" t="str">
        <f t="shared" si="11"/>
        <v>Lower</v>
      </c>
    </row>
    <row r="129" spans="1:7" x14ac:dyDescent="0.35">
      <c r="A129">
        <v>120</v>
      </c>
      <c r="B129" s="8" t="s">
        <v>214</v>
      </c>
      <c r="C129" s="1">
        <v>383531464</v>
      </c>
      <c r="D129" t="s">
        <v>215</v>
      </c>
      <c r="E129" s="1">
        <v>366101666</v>
      </c>
      <c r="F129" s="11">
        <v>12</v>
      </c>
      <c r="G129" t="str">
        <f t="shared" si="11"/>
        <v>Higher</v>
      </c>
    </row>
    <row r="130" spans="1:7" x14ac:dyDescent="0.35">
      <c r="A130">
        <v>121</v>
      </c>
      <c r="B130" s="8" t="s">
        <v>216</v>
      </c>
      <c r="C130" s="1">
        <v>457364600</v>
      </c>
      <c r="D130" t="s">
        <v>217</v>
      </c>
      <c r="E130" s="1">
        <v>347512318</v>
      </c>
      <c r="F130" s="11">
        <v>3</v>
      </c>
      <c r="G130" t="str">
        <f t="shared" si="11"/>
        <v>Higher</v>
      </c>
    </row>
    <row r="131" spans="1:7" x14ac:dyDescent="0.35">
      <c r="A131">
        <v>122</v>
      </c>
      <c r="B131" s="8" t="s">
        <v>219</v>
      </c>
      <c r="C131" s="1">
        <v>311312624</v>
      </c>
      <c r="D131" t="s">
        <v>218</v>
      </c>
      <c r="E131" s="1">
        <v>362744280</v>
      </c>
      <c r="F131" s="11">
        <v>3</v>
      </c>
      <c r="G131" t="str">
        <f t="shared" si="11"/>
        <v>Lower</v>
      </c>
    </row>
    <row r="132" spans="1:7" x14ac:dyDescent="0.35">
      <c r="A132">
        <v>123</v>
      </c>
      <c r="B132" s="8" t="s">
        <v>220</v>
      </c>
      <c r="C132" s="1">
        <v>963420425</v>
      </c>
      <c r="D132" t="s">
        <v>221</v>
      </c>
      <c r="E132" s="1">
        <v>1066179725</v>
      </c>
      <c r="F132" s="11">
        <v>1</v>
      </c>
      <c r="G132" t="str">
        <f t="shared" si="11"/>
        <v>Lower</v>
      </c>
    </row>
    <row r="133" spans="1:7" x14ac:dyDescent="0.35">
      <c r="A133">
        <v>124</v>
      </c>
      <c r="B133" s="8" t="s">
        <v>222</v>
      </c>
      <c r="C133" s="1">
        <v>148412065</v>
      </c>
      <c r="D133" t="s">
        <v>223</v>
      </c>
      <c r="E133" s="1">
        <v>129342769</v>
      </c>
      <c r="F133" s="11">
        <v>3</v>
      </c>
      <c r="G133" t="str">
        <f t="shared" si="11"/>
        <v>Higher</v>
      </c>
    </row>
    <row r="134" spans="1:7" x14ac:dyDescent="0.35">
      <c r="A134">
        <v>125</v>
      </c>
      <c r="B134" s="8" t="s">
        <v>224</v>
      </c>
      <c r="C134" s="1">
        <v>258022233</v>
      </c>
      <c r="D134" t="s">
        <v>225</v>
      </c>
      <c r="E134" s="1">
        <v>347325802</v>
      </c>
      <c r="F134" s="11">
        <v>6</v>
      </c>
      <c r="G134" t="str">
        <f t="shared" si="11"/>
        <v>Lower</v>
      </c>
    </row>
    <row r="135" spans="1:7" x14ac:dyDescent="0.35">
      <c r="A135">
        <v>126</v>
      </c>
      <c r="B135" s="8" t="s">
        <v>227</v>
      </c>
      <c r="C135" s="1">
        <v>139352633</v>
      </c>
      <c r="D135" t="s">
        <v>226</v>
      </c>
      <c r="E135" s="1">
        <v>164874275</v>
      </c>
      <c r="F135" s="11">
        <v>1</v>
      </c>
      <c r="G135" t="str">
        <f t="shared" si="11"/>
        <v>Lower</v>
      </c>
    </row>
    <row r="136" spans="1:7" x14ac:dyDescent="0.35">
      <c r="A136">
        <v>127</v>
      </c>
      <c r="B136" s="8" t="s">
        <v>228</v>
      </c>
      <c r="C136" s="1">
        <v>798958162</v>
      </c>
      <c r="D136" t="s">
        <v>229</v>
      </c>
      <c r="E136" s="1">
        <v>919838758</v>
      </c>
      <c r="F136" s="11">
        <v>3</v>
      </c>
      <c r="G136" t="str">
        <f t="shared" si="11"/>
        <v>Lower</v>
      </c>
    </row>
    <row r="137" spans="1:7" x14ac:dyDescent="0.35">
      <c r="A137">
        <v>128</v>
      </c>
      <c r="B137" s="8" t="s">
        <v>230</v>
      </c>
      <c r="C137" s="1">
        <v>890871626</v>
      </c>
      <c r="D137" t="s">
        <v>231</v>
      </c>
      <c r="E137" s="1">
        <v>783766341</v>
      </c>
      <c r="F137" s="11">
        <v>3</v>
      </c>
      <c r="G137" t="str">
        <f t="shared" si="11"/>
        <v>Higher</v>
      </c>
    </row>
    <row r="138" spans="1:7" ht="15.5" x14ac:dyDescent="0.35">
      <c r="B138" s="12">
        <v>2008</v>
      </c>
    </row>
    <row r="139" spans="1:7" x14ac:dyDescent="0.35">
      <c r="A139">
        <v>129</v>
      </c>
      <c r="B139" s="8" t="s">
        <v>589</v>
      </c>
      <c r="C139" s="1">
        <v>419665568</v>
      </c>
      <c r="D139" t="s">
        <v>237</v>
      </c>
      <c r="E139" s="1">
        <v>745013115</v>
      </c>
      <c r="F139" s="11">
        <v>3</v>
      </c>
      <c r="G139" t="str">
        <f t="shared" ref="G139:G150" si="12">IF(E139&gt;C139, "Lower", "Higher")</f>
        <v>Lower</v>
      </c>
    </row>
    <row r="140" spans="1:7" x14ac:dyDescent="0.35">
      <c r="A140">
        <v>130</v>
      </c>
      <c r="B140" s="8" t="s">
        <v>233</v>
      </c>
      <c r="C140" s="1">
        <v>1004934033</v>
      </c>
      <c r="D140" t="s">
        <v>236</v>
      </c>
      <c r="E140" s="1">
        <v>374218673</v>
      </c>
      <c r="F140" s="11">
        <v>3</v>
      </c>
      <c r="G140" t="str">
        <f t="shared" si="12"/>
        <v>Higher</v>
      </c>
    </row>
    <row r="141" spans="1:7" x14ac:dyDescent="0.35">
      <c r="A141">
        <v>131</v>
      </c>
      <c r="B141" s="8" t="s">
        <v>234</v>
      </c>
      <c r="C141" s="1">
        <v>43493123</v>
      </c>
      <c r="D141" t="s">
        <v>235</v>
      </c>
      <c r="E141" s="1">
        <v>23936908</v>
      </c>
      <c r="F141" s="11">
        <v>4</v>
      </c>
      <c r="G141" t="str">
        <f t="shared" si="12"/>
        <v>Higher</v>
      </c>
    </row>
    <row r="142" spans="1:7" x14ac:dyDescent="0.35">
      <c r="A142">
        <v>132</v>
      </c>
      <c r="B142" s="8" t="s">
        <v>238</v>
      </c>
      <c r="C142" s="1">
        <v>786636033</v>
      </c>
      <c r="D142" t="s">
        <v>239</v>
      </c>
      <c r="E142" s="1">
        <v>474171806</v>
      </c>
      <c r="F142" s="11">
        <v>19</v>
      </c>
      <c r="G142" t="str">
        <f t="shared" si="12"/>
        <v>Higher</v>
      </c>
    </row>
    <row r="143" spans="1:7" x14ac:dyDescent="0.35">
      <c r="A143">
        <v>133</v>
      </c>
      <c r="B143" s="8" t="s">
        <v>240</v>
      </c>
      <c r="C143" s="1">
        <v>603900354</v>
      </c>
      <c r="D143" t="s">
        <v>241</v>
      </c>
      <c r="E143" s="1">
        <v>532680671</v>
      </c>
      <c r="F143" s="11">
        <v>3</v>
      </c>
      <c r="G143" t="str">
        <f t="shared" si="12"/>
        <v>Higher</v>
      </c>
    </row>
    <row r="144" spans="1:7" x14ac:dyDescent="0.35">
      <c r="A144">
        <v>134</v>
      </c>
      <c r="B144" s="8" t="s">
        <v>242</v>
      </c>
      <c r="C144" s="1">
        <v>401128639</v>
      </c>
      <c r="D144" t="s">
        <v>243</v>
      </c>
      <c r="E144" s="1">
        <v>433013274</v>
      </c>
      <c r="F144" s="11">
        <v>7</v>
      </c>
      <c r="G144" t="str">
        <f t="shared" si="12"/>
        <v>Lower</v>
      </c>
    </row>
    <row r="145" spans="1:7" x14ac:dyDescent="0.35">
      <c r="A145">
        <v>135</v>
      </c>
      <c r="B145" t="s">
        <v>244</v>
      </c>
      <c r="C145" s="1">
        <v>586090727</v>
      </c>
      <c r="D145" t="s">
        <v>247</v>
      </c>
      <c r="E145" s="1">
        <v>599045960</v>
      </c>
      <c r="F145" s="11">
        <v>2</v>
      </c>
      <c r="G145" t="str">
        <f t="shared" si="12"/>
        <v>Lower</v>
      </c>
    </row>
    <row r="146" spans="1:7" x14ac:dyDescent="0.35">
      <c r="A146">
        <v>136</v>
      </c>
      <c r="B146" s="8" t="s">
        <v>245</v>
      </c>
      <c r="C146" s="1">
        <v>113244290</v>
      </c>
      <c r="D146" t="s">
        <v>246</v>
      </c>
      <c r="E146" s="1">
        <v>189015611</v>
      </c>
      <c r="F146" s="11">
        <v>20</v>
      </c>
      <c r="G146" t="str">
        <f t="shared" si="12"/>
        <v>Lower</v>
      </c>
    </row>
    <row r="147" spans="1:7" x14ac:dyDescent="0.35">
      <c r="A147">
        <v>137</v>
      </c>
      <c r="B147" s="8" t="s">
        <v>249</v>
      </c>
      <c r="C147" s="1">
        <v>113864059</v>
      </c>
      <c r="D147" t="s">
        <v>248</v>
      </c>
      <c r="E147" s="1">
        <v>139352633</v>
      </c>
      <c r="F147" s="11">
        <v>1</v>
      </c>
      <c r="G147" t="str">
        <f t="shared" si="12"/>
        <v>Lower</v>
      </c>
    </row>
    <row r="148" spans="1:7" x14ac:dyDescent="0.35">
      <c r="A148">
        <v>138</v>
      </c>
      <c r="B148" s="8" t="s">
        <v>250</v>
      </c>
      <c r="C148" s="1">
        <v>44352417</v>
      </c>
      <c r="D148" t="s">
        <v>251</v>
      </c>
      <c r="E148" s="1">
        <v>42013878</v>
      </c>
      <c r="F148" s="11">
        <v>3</v>
      </c>
      <c r="G148" t="str">
        <f t="shared" si="12"/>
        <v>Higher</v>
      </c>
    </row>
    <row r="149" spans="1:7" x14ac:dyDescent="0.35">
      <c r="A149">
        <v>139</v>
      </c>
      <c r="B149" s="8" t="s">
        <v>253</v>
      </c>
      <c r="C149" s="1">
        <v>150816700</v>
      </c>
      <c r="D149" t="s">
        <v>252</v>
      </c>
      <c r="E149" s="1">
        <v>114194847</v>
      </c>
      <c r="F149" s="11">
        <v>2</v>
      </c>
      <c r="G149" t="str">
        <f t="shared" si="12"/>
        <v>Higher</v>
      </c>
    </row>
    <row r="150" spans="1:7" x14ac:dyDescent="0.35">
      <c r="A150">
        <v>140</v>
      </c>
      <c r="B150" s="8" t="s">
        <v>254</v>
      </c>
      <c r="C150" s="1">
        <v>68369434</v>
      </c>
      <c r="D150" t="s">
        <v>255</v>
      </c>
      <c r="E150" s="1">
        <v>189176423</v>
      </c>
      <c r="F150" s="11">
        <v>10</v>
      </c>
      <c r="G150" t="str">
        <f t="shared" si="12"/>
        <v>Lower</v>
      </c>
    </row>
    <row r="151" spans="1:7" ht="15.5" x14ac:dyDescent="0.35">
      <c r="B151" s="12">
        <v>2009</v>
      </c>
    </row>
    <row r="152" spans="1:7" x14ac:dyDescent="0.35">
      <c r="A152">
        <v>141</v>
      </c>
      <c r="B152" s="8" t="s">
        <v>590</v>
      </c>
      <c r="C152" s="1">
        <v>443140005</v>
      </c>
      <c r="D152" t="s">
        <v>256</v>
      </c>
      <c r="E152" s="1">
        <v>361336633</v>
      </c>
      <c r="F152" s="11">
        <v>2</v>
      </c>
      <c r="G152" t="str">
        <f t="shared" ref="G152:G170" si="13">IF(E152&gt;C152, "Lower", "Higher")</f>
        <v>Higher</v>
      </c>
    </row>
    <row r="153" spans="1:7" x14ac:dyDescent="0.35">
      <c r="A153">
        <v>142</v>
      </c>
      <c r="B153" s="8" t="s">
        <v>289</v>
      </c>
      <c r="C153" s="1">
        <v>10273188</v>
      </c>
      <c r="D153" t="s">
        <v>290</v>
      </c>
      <c r="E153" s="1">
        <v>30471</v>
      </c>
      <c r="F153" s="11">
        <v>10</v>
      </c>
      <c r="G153" t="str">
        <f t="shared" si="13"/>
        <v>Higher</v>
      </c>
    </row>
    <row r="154" spans="1:7" x14ac:dyDescent="0.35">
      <c r="A154">
        <v>143</v>
      </c>
      <c r="B154" s="8" t="s">
        <v>258</v>
      </c>
      <c r="C154" s="1">
        <v>34560577</v>
      </c>
      <c r="D154" t="s">
        <v>257</v>
      </c>
      <c r="E154" s="1">
        <v>42931041</v>
      </c>
      <c r="F154" s="11">
        <v>3</v>
      </c>
      <c r="G154" t="str">
        <f t="shared" si="13"/>
        <v>Lower</v>
      </c>
    </row>
    <row r="155" spans="1:7" x14ac:dyDescent="0.35">
      <c r="A155">
        <v>144</v>
      </c>
      <c r="B155" s="8" t="s">
        <v>260</v>
      </c>
      <c r="C155" s="1">
        <v>363164265</v>
      </c>
      <c r="D155" t="s">
        <v>259</v>
      </c>
      <c r="E155" s="1">
        <v>158468292</v>
      </c>
      <c r="F155" s="11">
        <v>3</v>
      </c>
      <c r="G155" t="str">
        <f t="shared" si="13"/>
        <v>Higher</v>
      </c>
    </row>
    <row r="156" spans="1:7" x14ac:dyDescent="0.35">
      <c r="A156">
        <v>145</v>
      </c>
      <c r="B156" s="8" t="s">
        <v>262</v>
      </c>
      <c r="C156" s="1">
        <v>186167139</v>
      </c>
      <c r="D156" t="s">
        <v>261</v>
      </c>
      <c r="E156" s="1">
        <v>117719158</v>
      </c>
      <c r="F156" s="11">
        <v>3</v>
      </c>
      <c r="G156" t="str">
        <f t="shared" si="13"/>
        <v>Higher</v>
      </c>
    </row>
    <row r="157" spans="1:7" x14ac:dyDescent="0.35">
      <c r="A157">
        <v>146</v>
      </c>
      <c r="B157" s="8" t="s">
        <v>264</v>
      </c>
      <c r="C157" s="1">
        <v>39421467</v>
      </c>
      <c r="D157" t="s">
        <v>263</v>
      </c>
      <c r="E157" s="1">
        <v>80253908</v>
      </c>
      <c r="F157" s="11">
        <v>2</v>
      </c>
      <c r="G157" t="str">
        <f t="shared" si="13"/>
        <v>Lower</v>
      </c>
    </row>
    <row r="158" spans="1:7" x14ac:dyDescent="0.35">
      <c r="A158">
        <v>147</v>
      </c>
      <c r="B158" s="8" t="s">
        <v>266</v>
      </c>
      <c r="C158" s="1">
        <v>934546568</v>
      </c>
      <c r="D158" t="s">
        <v>265</v>
      </c>
      <c r="E158" s="1">
        <v>940018451</v>
      </c>
      <c r="F158" s="11">
        <v>2</v>
      </c>
      <c r="G158" t="str">
        <f t="shared" si="13"/>
        <v>Lower</v>
      </c>
    </row>
    <row r="159" spans="1:7" x14ac:dyDescent="0.35">
      <c r="A159">
        <v>148</v>
      </c>
      <c r="B159" s="8" t="s">
        <v>268</v>
      </c>
      <c r="C159" s="1">
        <v>51733921</v>
      </c>
      <c r="D159" t="s">
        <v>267</v>
      </c>
      <c r="E159" s="1">
        <v>90508336</v>
      </c>
      <c r="F159" s="11">
        <v>0</v>
      </c>
      <c r="G159" t="str">
        <f t="shared" si="13"/>
        <v>Lower</v>
      </c>
    </row>
    <row r="160" spans="1:7" x14ac:dyDescent="0.35">
      <c r="A160">
        <v>149</v>
      </c>
      <c r="B160" s="8" t="s">
        <v>269</v>
      </c>
      <c r="C160" s="1">
        <v>886686817</v>
      </c>
      <c r="D160" t="s">
        <v>270</v>
      </c>
      <c r="E160" s="1">
        <v>660940780</v>
      </c>
      <c r="F160" s="11">
        <v>3</v>
      </c>
      <c r="G160" t="str">
        <f t="shared" si="13"/>
        <v>Higher</v>
      </c>
    </row>
    <row r="161" spans="1:7" x14ac:dyDescent="0.35">
      <c r="A161">
        <v>150</v>
      </c>
      <c r="B161" s="8" t="s">
        <v>272</v>
      </c>
      <c r="C161" s="1">
        <v>768016</v>
      </c>
      <c r="D161" t="s">
        <v>271</v>
      </c>
      <c r="E161" s="1">
        <v>2807390</v>
      </c>
      <c r="F161" s="11">
        <v>11</v>
      </c>
      <c r="G161" t="str">
        <f t="shared" si="13"/>
        <v>Lower</v>
      </c>
    </row>
    <row r="162" spans="1:7" x14ac:dyDescent="0.35">
      <c r="A162">
        <v>151</v>
      </c>
      <c r="B162" s="8" t="s">
        <v>274</v>
      </c>
      <c r="C162" s="1">
        <v>709711008</v>
      </c>
      <c r="D162" t="s">
        <v>273</v>
      </c>
      <c r="E162" s="1">
        <v>393616788</v>
      </c>
      <c r="F162" s="11">
        <v>1</v>
      </c>
      <c r="G162" t="str">
        <f t="shared" si="13"/>
        <v>Higher</v>
      </c>
    </row>
    <row r="163" spans="1:7" x14ac:dyDescent="0.35">
      <c r="A163">
        <v>152</v>
      </c>
      <c r="B163" s="8" t="s">
        <v>275</v>
      </c>
      <c r="C163" s="1">
        <v>413106170</v>
      </c>
      <c r="D163" t="s">
        <v>276</v>
      </c>
      <c r="E163" s="1">
        <v>574480841</v>
      </c>
      <c r="F163" s="11">
        <v>3</v>
      </c>
      <c r="G163" t="str">
        <f t="shared" si="13"/>
        <v>Lower</v>
      </c>
    </row>
    <row r="164" spans="1:7" x14ac:dyDescent="0.35">
      <c r="A164">
        <v>153</v>
      </c>
      <c r="B164" s="8" t="s">
        <v>278</v>
      </c>
      <c r="C164" s="1">
        <v>75946615</v>
      </c>
      <c r="D164" t="s">
        <v>277</v>
      </c>
      <c r="E164" s="1">
        <v>158851357</v>
      </c>
      <c r="F164" s="11">
        <v>3</v>
      </c>
      <c r="G164" t="str">
        <f t="shared" si="13"/>
        <v>Lower</v>
      </c>
    </row>
    <row r="165" spans="1:7" x14ac:dyDescent="0.35">
      <c r="A165">
        <v>154</v>
      </c>
      <c r="B165" s="8" t="s">
        <v>280</v>
      </c>
      <c r="C165" s="1">
        <v>68233629</v>
      </c>
      <c r="D165" t="s">
        <v>279</v>
      </c>
      <c r="E165" s="1">
        <v>113864059</v>
      </c>
      <c r="F165" s="11">
        <v>1</v>
      </c>
      <c r="G165" t="str">
        <f t="shared" si="13"/>
        <v>Lower</v>
      </c>
    </row>
    <row r="166" spans="1:7" x14ac:dyDescent="0.35">
      <c r="A166">
        <v>155</v>
      </c>
      <c r="B166" t="s">
        <v>282</v>
      </c>
      <c r="C166" s="1">
        <v>371353001</v>
      </c>
      <c r="D166" t="s">
        <v>281</v>
      </c>
      <c r="E166" s="1">
        <v>433371112</v>
      </c>
      <c r="F166" s="11">
        <v>6</v>
      </c>
      <c r="G166" t="str">
        <f t="shared" si="13"/>
        <v>Lower</v>
      </c>
    </row>
    <row r="167" spans="1:7" x14ac:dyDescent="0.35">
      <c r="A167">
        <v>156</v>
      </c>
      <c r="B167" s="8" t="s">
        <v>284</v>
      </c>
      <c r="C167" s="1">
        <v>836303693</v>
      </c>
      <c r="D167" t="s">
        <v>283</v>
      </c>
      <c r="E167" s="1">
        <v>709709780</v>
      </c>
      <c r="F167" s="11">
        <v>2</v>
      </c>
      <c r="G167" t="str">
        <f t="shared" si="13"/>
        <v>Higher</v>
      </c>
    </row>
    <row r="168" spans="1:7" x14ac:dyDescent="0.35">
      <c r="A168">
        <v>157</v>
      </c>
      <c r="B168" s="8" t="s">
        <v>285</v>
      </c>
      <c r="C168" s="1">
        <v>91353501</v>
      </c>
      <c r="D168" t="s">
        <v>286</v>
      </c>
      <c r="E168" s="1">
        <v>111340801</v>
      </c>
      <c r="F168" s="11">
        <v>3</v>
      </c>
      <c r="G168" t="str">
        <f t="shared" si="13"/>
        <v>Lower</v>
      </c>
    </row>
    <row r="169" spans="1:7" x14ac:dyDescent="0.35">
      <c r="A169">
        <v>158</v>
      </c>
      <c r="B169" s="8" t="s">
        <v>288</v>
      </c>
      <c r="C169" s="1">
        <v>373062864</v>
      </c>
      <c r="D169" t="s">
        <v>287</v>
      </c>
      <c r="E169" s="1">
        <v>459359555</v>
      </c>
      <c r="F169" s="11">
        <v>3</v>
      </c>
      <c r="G169" t="str">
        <f t="shared" si="13"/>
        <v>Lower</v>
      </c>
    </row>
    <row r="170" spans="1:7" x14ac:dyDescent="0.35">
      <c r="A170">
        <v>159</v>
      </c>
      <c r="B170" t="s">
        <v>577</v>
      </c>
      <c r="C170" s="1">
        <v>90508336</v>
      </c>
      <c r="D170" t="s">
        <v>570</v>
      </c>
      <c r="E170" s="1">
        <v>63368939</v>
      </c>
      <c r="F170" s="11">
        <v>3</v>
      </c>
      <c r="G170" t="str">
        <f t="shared" si="13"/>
        <v>Higher</v>
      </c>
    </row>
    <row r="171" spans="1:7" ht="15.5" x14ac:dyDescent="0.35">
      <c r="B171" s="12">
        <v>2010</v>
      </c>
    </row>
    <row r="172" spans="1:7" x14ac:dyDescent="0.35">
      <c r="A172">
        <v>160</v>
      </c>
      <c r="B172" s="8" t="s">
        <v>591</v>
      </c>
      <c r="C172" s="1">
        <v>112483764</v>
      </c>
      <c r="D172" t="s">
        <v>291</v>
      </c>
      <c r="E172" s="1">
        <v>200687492</v>
      </c>
      <c r="F172" s="11">
        <v>10</v>
      </c>
      <c r="G172" t="str">
        <f t="shared" ref="G172:G190" si="14">IF(E172&gt;C172, "Lower", "Higher")</f>
        <v>Lower</v>
      </c>
    </row>
    <row r="173" spans="1:7" x14ac:dyDescent="0.35">
      <c r="A173">
        <v>161</v>
      </c>
      <c r="B173" s="8" t="s">
        <v>292</v>
      </c>
      <c r="C173" s="1">
        <v>415686217</v>
      </c>
      <c r="D173" t="s">
        <v>293</v>
      </c>
      <c r="E173" s="1">
        <v>419665568</v>
      </c>
      <c r="F173" s="11">
        <v>2</v>
      </c>
      <c r="G173" t="str">
        <f t="shared" si="14"/>
        <v>Lower</v>
      </c>
    </row>
    <row r="174" spans="1:7" x14ac:dyDescent="0.35">
      <c r="A174">
        <v>162</v>
      </c>
      <c r="B174" t="s">
        <v>294</v>
      </c>
      <c r="C174" s="1">
        <v>960431568</v>
      </c>
      <c r="D174" t="s">
        <v>295</v>
      </c>
      <c r="E174" s="1">
        <v>934546568</v>
      </c>
      <c r="F174" s="11">
        <v>1</v>
      </c>
      <c r="G174" t="str">
        <f t="shared" si="14"/>
        <v>Higher</v>
      </c>
    </row>
    <row r="175" spans="1:7" x14ac:dyDescent="0.35">
      <c r="A175">
        <v>163</v>
      </c>
      <c r="B175" t="s">
        <v>434</v>
      </c>
      <c r="C175" s="1">
        <v>623933331</v>
      </c>
      <c r="D175" t="s">
        <v>435</v>
      </c>
      <c r="E175" s="1">
        <v>585796247</v>
      </c>
      <c r="F175" s="11">
        <v>2</v>
      </c>
      <c r="G175" t="str">
        <f t="shared" si="14"/>
        <v>Higher</v>
      </c>
    </row>
    <row r="176" spans="1:7" x14ac:dyDescent="0.35">
      <c r="A176">
        <v>164</v>
      </c>
      <c r="B176" s="8" t="s">
        <v>296</v>
      </c>
      <c r="C176" s="1">
        <v>171685792</v>
      </c>
      <c r="D176" t="s">
        <v>319</v>
      </c>
      <c r="E176" s="1">
        <v>84618532</v>
      </c>
      <c r="F176" s="11">
        <v>4</v>
      </c>
      <c r="G176" t="str">
        <f t="shared" si="14"/>
        <v>Higher</v>
      </c>
    </row>
    <row r="177" spans="1:7" x14ac:dyDescent="0.35">
      <c r="A177">
        <v>165</v>
      </c>
      <c r="B177" s="8" t="s">
        <v>297</v>
      </c>
      <c r="C177" s="1">
        <v>310650585</v>
      </c>
      <c r="D177" t="s">
        <v>298</v>
      </c>
      <c r="E177" s="1">
        <v>516642939</v>
      </c>
      <c r="F177" s="11">
        <v>6</v>
      </c>
      <c r="G177" t="str">
        <f t="shared" si="14"/>
        <v>Lower</v>
      </c>
    </row>
    <row r="178" spans="1:7" x14ac:dyDescent="0.35">
      <c r="A178">
        <v>166</v>
      </c>
      <c r="B178" s="8" t="s">
        <v>299</v>
      </c>
      <c r="C178" s="1">
        <v>93251121</v>
      </c>
      <c r="D178" t="s">
        <v>300</v>
      </c>
      <c r="E178" s="1">
        <v>122489822</v>
      </c>
      <c r="F178" s="11">
        <v>5</v>
      </c>
      <c r="G178" t="str">
        <f t="shared" si="14"/>
        <v>Lower</v>
      </c>
    </row>
    <row r="179" spans="1:7" x14ac:dyDescent="0.35">
      <c r="A179">
        <v>167</v>
      </c>
      <c r="B179" s="8" t="s">
        <v>301</v>
      </c>
      <c r="C179" s="1">
        <v>177512032</v>
      </c>
      <c r="D179" t="s">
        <v>302</v>
      </c>
      <c r="E179" s="1">
        <v>193355800</v>
      </c>
      <c r="F179" s="11">
        <v>3</v>
      </c>
      <c r="G179" t="str">
        <f t="shared" si="14"/>
        <v>Lower</v>
      </c>
    </row>
    <row r="180" spans="1:7" x14ac:dyDescent="0.35">
      <c r="A180">
        <v>168</v>
      </c>
      <c r="B180" t="s">
        <v>304</v>
      </c>
      <c r="C180" s="1">
        <v>127233108</v>
      </c>
      <c r="D180" t="s">
        <v>303</v>
      </c>
      <c r="E180" s="1">
        <v>57120318</v>
      </c>
      <c r="F180" s="11">
        <v>20</v>
      </c>
      <c r="G180" t="str">
        <f t="shared" si="14"/>
        <v>Higher</v>
      </c>
    </row>
    <row r="181" spans="1:7" x14ac:dyDescent="0.35">
      <c r="A181">
        <v>169</v>
      </c>
      <c r="B181" s="8" t="s">
        <v>305</v>
      </c>
      <c r="C181" s="1">
        <v>300228084</v>
      </c>
      <c r="D181" t="s">
        <v>306</v>
      </c>
      <c r="E181" s="1">
        <v>148412065</v>
      </c>
      <c r="F181" s="11">
        <v>3</v>
      </c>
      <c r="G181" t="str">
        <f t="shared" si="14"/>
        <v>Higher</v>
      </c>
    </row>
    <row r="182" spans="1:7" x14ac:dyDescent="0.35">
      <c r="A182">
        <v>170</v>
      </c>
      <c r="B182" s="8" t="s">
        <v>308</v>
      </c>
      <c r="C182" s="1">
        <v>136150434</v>
      </c>
      <c r="D182" t="s">
        <v>307</v>
      </c>
      <c r="E182" s="1">
        <v>68233629</v>
      </c>
      <c r="F182" s="11">
        <v>1</v>
      </c>
      <c r="G182" t="str">
        <f t="shared" si="14"/>
        <v>Higher</v>
      </c>
    </row>
    <row r="183" spans="1:7" x14ac:dyDescent="0.35">
      <c r="A183">
        <v>171</v>
      </c>
      <c r="B183" s="8" t="s">
        <v>309</v>
      </c>
      <c r="C183" s="1">
        <v>288347692</v>
      </c>
      <c r="D183" t="s">
        <v>310</v>
      </c>
      <c r="E183" s="1">
        <v>415253641</v>
      </c>
      <c r="F183" s="11">
        <v>2</v>
      </c>
      <c r="G183" t="str">
        <f t="shared" si="14"/>
        <v>Lower</v>
      </c>
    </row>
    <row r="184" spans="1:7" x14ac:dyDescent="0.35">
      <c r="A184">
        <v>172</v>
      </c>
      <c r="B184" t="s">
        <v>311</v>
      </c>
      <c r="C184" s="1">
        <v>752600867</v>
      </c>
      <c r="D184" t="s">
        <v>312</v>
      </c>
      <c r="E184" s="1">
        <v>798958162</v>
      </c>
      <c r="F184" s="11">
        <v>3</v>
      </c>
      <c r="G184" t="str">
        <f t="shared" si="14"/>
        <v>Lower</v>
      </c>
    </row>
    <row r="185" spans="1:7" x14ac:dyDescent="0.35">
      <c r="A185">
        <v>173</v>
      </c>
      <c r="B185" s="8" t="s">
        <v>314</v>
      </c>
      <c r="C185" s="1">
        <v>159291809</v>
      </c>
      <c r="D185" t="s">
        <v>313</v>
      </c>
      <c r="E185" s="1">
        <v>150816700</v>
      </c>
      <c r="F185" s="11">
        <v>2</v>
      </c>
      <c r="G185" t="str">
        <f t="shared" si="14"/>
        <v>Higher</v>
      </c>
    </row>
    <row r="186" spans="1:7" x14ac:dyDescent="0.35">
      <c r="A186">
        <v>174</v>
      </c>
      <c r="B186" s="8" t="s">
        <v>315</v>
      </c>
      <c r="C186" s="1">
        <v>1066969703</v>
      </c>
      <c r="D186" t="s">
        <v>316</v>
      </c>
      <c r="E186" s="1">
        <v>497366869</v>
      </c>
      <c r="F186" s="11">
        <v>11</v>
      </c>
      <c r="G186" t="str">
        <f t="shared" si="14"/>
        <v>Higher</v>
      </c>
    </row>
    <row r="187" spans="1:7" x14ac:dyDescent="0.35">
      <c r="A187">
        <v>175</v>
      </c>
      <c r="B187" t="s">
        <v>878</v>
      </c>
      <c r="C187" s="1">
        <v>400063852</v>
      </c>
      <c r="D187" t="s">
        <v>879</v>
      </c>
      <c r="E187" s="1">
        <v>33000525</v>
      </c>
      <c r="F187" s="11">
        <v>28</v>
      </c>
      <c r="G187" t="str">
        <f t="shared" si="14"/>
        <v>Higher</v>
      </c>
    </row>
    <row r="188" spans="1:7" x14ac:dyDescent="0.35">
      <c r="A188">
        <v>176</v>
      </c>
      <c r="B188" s="8" t="s">
        <v>880</v>
      </c>
      <c r="C188" s="1">
        <v>134748021</v>
      </c>
      <c r="D188" t="s">
        <v>881</v>
      </c>
      <c r="E188" s="1">
        <v>43848069</v>
      </c>
      <c r="F188" s="11">
        <v>23</v>
      </c>
      <c r="G188" t="str">
        <f t="shared" si="14"/>
        <v>Higher</v>
      </c>
    </row>
    <row r="189" spans="1:7" x14ac:dyDescent="0.35">
      <c r="A189">
        <v>177</v>
      </c>
      <c r="B189" s="8" t="s">
        <v>317</v>
      </c>
      <c r="C189" s="1">
        <v>60673972</v>
      </c>
      <c r="D189" t="s">
        <v>318</v>
      </c>
      <c r="E189" s="1">
        <v>55862886</v>
      </c>
      <c r="F189" s="11">
        <v>3</v>
      </c>
      <c r="G189" t="str">
        <f t="shared" si="14"/>
        <v>Higher</v>
      </c>
    </row>
    <row r="190" spans="1:7" x14ac:dyDescent="0.35">
      <c r="A190">
        <v>178</v>
      </c>
      <c r="B190" s="8" t="s">
        <v>326</v>
      </c>
      <c r="C190" s="1">
        <v>698491347</v>
      </c>
      <c r="D190" t="s">
        <v>325</v>
      </c>
      <c r="E190" s="1">
        <v>709711008</v>
      </c>
      <c r="F190" s="11">
        <v>1</v>
      </c>
      <c r="G190" t="str">
        <f t="shared" si="14"/>
        <v>Lower</v>
      </c>
    </row>
    <row r="191" spans="1:7" ht="15.5" x14ac:dyDescent="0.35">
      <c r="B191" s="12">
        <v>2011</v>
      </c>
    </row>
    <row r="192" spans="1:7" x14ac:dyDescent="0.35">
      <c r="A192">
        <v>179</v>
      </c>
      <c r="B192" s="8" t="s">
        <v>592</v>
      </c>
      <c r="C192" s="1">
        <v>342695435</v>
      </c>
      <c r="D192" t="s">
        <v>320</v>
      </c>
      <c r="E192" s="1">
        <v>443140005</v>
      </c>
      <c r="F192" s="11">
        <v>2</v>
      </c>
      <c r="G192" t="str">
        <f t="shared" ref="G192:G214" si="15">IF(E192&gt;C192, "Lower", "Higher")</f>
        <v>Lower</v>
      </c>
    </row>
    <row r="193" spans="1:7" x14ac:dyDescent="0.35">
      <c r="A193">
        <v>180</v>
      </c>
      <c r="B193" t="s">
        <v>322</v>
      </c>
      <c r="C193" s="1">
        <v>82686066</v>
      </c>
      <c r="D193" t="s">
        <v>321</v>
      </c>
      <c r="E193" s="1">
        <v>138259062</v>
      </c>
      <c r="F193" s="11">
        <v>5</v>
      </c>
      <c r="G193" t="str">
        <f t="shared" si="15"/>
        <v>Lower</v>
      </c>
    </row>
    <row r="194" spans="1:7" x14ac:dyDescent="0.35">
      <c r="A194">
        <v>181</v>
      </c>
      <c r="B194" t="s">
        <v>323</v>
      </c>
      <c r="C194" s="1">
        <v>712205856</v>
      </c>
      <c r="D194" t="s">
        <v>324</v>
      </c>
      <c r="E194" s="1">
        <v>698491347</v>
      </c>
      <c r="F194" s="11">
        <v>2</v>
      </c>
      <c r="G194" t="str">
        <f t="shared" si="15"/>
        <v>Higher</v>
      </c>
    </row>
    <row r="195" spans="1:7" x14ac:dyDescent="0.35">
      <c r="A195">
        <v>182</v>
      </c>
      <c r="B195" s="8" t="s">
        <v>327</v>
      </c>
      <c r="C195" s="1">
        <v>562110557</v>
      </c>
      <c r="D195" t="s">
        <v>328</v>
      </c>
      <c r="E195" s="1">
        <v>462216280</v>
      </c>
      <c r="F195" s="11">
        <v>5</v>
      </c>
      <c r="G195" t="str">
        <f t="shared" si="15"/>
        <v>Higher</v>
      </c>
    </row>
    <row r="196" spans="1:7" x14ac:dyDescent="0.35">
      <c r="A196">
        <v>183</v>
      </c>
      <c r="B196" s="8" t="s">
        <v>329</v>
      </c>
      <c r="C196" s="1">
        <v>72417394</v>
      </c>
      <c r="D196" t="s">
        <v>330</v>
      </c>
      <c r="E196" s="1">
        <v>75700498</v>
      </c>
      <c r="F196" s="11">
        <v>1</v>
      </c>
      <c r="G196" t="str">
        <f t="shared" si="15"/>
        <v>Lower</v>
      </c>
    </row>
    <row r="197" spans="1:7" x14ac:dyDescent="0.35">
      <c r="A197">
        <v>184</v>
      </c>
      <c r="B197" s="8" t="s">
        <v>331</v>
      </c>
      <c r="C197" s="1">
        <v>626137675</v>
      </c>
      <c r="D197" t="s">
        <v>332</v>
      </c>
      <c r="E197" s="1">
        <v>363164265</v>
      </c>
      <c r="F197" s="11">
        <v>2</v>
      </c>
      <c r="G197" t="str">
        <f t="shared" si="15"/>
        <v>Higher</v>
      </c>
    </row>
    <row r="198" spans="1:7" x14ac:dyDescent="0.35">
      <c r="A198">
        <v>185</v>
      </c>
      <c r="B198" s="8" t="s">
        <v>333</v>
      </c>
      <c r="C198" s="1">
        <v>157887643</v>
      </c>
      <c r="D198" t="s">
        <v>334</v>
      </c>
      <c r="E198" s="1">
        <v>186167139</v>
      </c>
      <c r="F198" s="11">
        <v>2</v>
      </c>
      <c r="G198" t="str">
        <f t="shared" si="15"/>
        <v>Lower</v>
      </c>
    </row>
    <row r="199" spans="1:7" x14ac:dyDescent="0.35">
      <c r="A199">
        <v>186</v>
      </c>
      <c r="B199" t="s">
        <v>336</v>
      </c>
      <c r="C199" s="1">
        <v>586764305</v>
      </c>
      <c r="D199" t="s">
        <v>335</v>
      </c>
      <c r="E199" s="1">
        <v>467483912</v>
      </c>
      <c r="F199" s="11">
        <v>2</v>
      </c>
      <c r="G199" t="str">
        <f t="shared" si="15"/>
        <v>Higher</v>
      </c>
    </row>
    <row r="200" spans="1:7" x14ac:dyDescent="0.35">
      <c r="A200">
        <v>187</v>
      </c>
      <c r="B200" t="s">
        <v>337</v>
      </c>
      <c r="C200" s="1">
        <v>150406466</v>
      </c>
      <c r="D200" t="s">
        <v>338</v>
      </c>
      <c r="E200" s="1">
        <v>384335608</v>
      </c>
      <c r="F200" s="11">
        <v>5</v>
      </c>
      <c r="G200" t="str">
        <f t="shared" si="15"/>
        <v>Lower</v>
      </c>
    </row>
    <row r="201" spans="1:7" x14ac:dyDescent="0.35">
      <c r="A201">
        <v>188</v>
      </c>
      <c r="B201" s="8" t="s">
        <v>340</v>
      </c>
      <c r="C201" s="1">
        <v>1341693157</v>
      </c>
      <c r="D201" t="s">
        <v>339</v>
      </c>
      <c r="E201" s="1">
        <v>960431568</v>
      </c>
      <c r="F201" s="11">
        <v>1</v>
      </c>
      <c r="G201" t="str">
        <f t="shared" si="15"/>
        <v>Higher</v>
      </c>
    </row>
    <row r="202" spans="1:7" x14ac:dyDescent="0.35">
      <c r="A202">
        <v>189</v>
      </c>
      <c r="B202" t="s">
        <v>341</v>
      </c>
      <c r="C202" s="1">
        <v>16960968</v>
      </c>
      <c r="D202" t="s">
        <v>342</v>
      </c>
      <c r="E202" s="1">
        <v>110013167</v>
      </c>
      <c r="F202" s="11">
        <v>5</v>
      </c>
      <c r="G202" t="str">
        <f t="shared" si="15"/>
        <v>Lower</v>
      </c>
    </row>
    <row r="203" spans="1:7" x14ac:dyDescent="0.35">
      <c r="A203">
        <v>190</v>
      </c>
      <c r="B203" t="s">
        <v>344</v>
      </c>
      <c r="C203" s="1">
        <v>665692281</v>
      </c>
      <c r="D203" t="s">
        <v>343</v>
      </c>
      <c r="E203" s="1">
        <v>631744560</v>
      </c>
      <c r="F203" s="11">
        <v>3</v>
      </c>
      <c r="G203" t="str">
        <f t="shared" si="15"/>
        <v>Higher</v>
      </c>
    </row>
    <row r="204" spans="1:7" x14ac:dyDescent="0.35">
      <c r="A204">
        <v>191</v>
      </c>
      <c r="B204" t="s">
        <v>346</v>
      </c>
      <c r="C204" s="1">
        <v>694713380</v>
      </c>
      <c r="D204" t="s">
        <v>345</v>
      </c>
      <c r="E204" s="1">
        <v>397850012</v>
      </c>
      <c r="F204" s="11">
        <v>5</v>
      </c>
      <c r="G204" t="str">
        <f t="shared" si="15"/>
        <v>Higher</v>
      </c>
    </row>
    <row r="205" spans="1:7" x14ac:dyDescent="0.35">
      <c r="A205">
        <v>192</v>
      </c>
      <c r="B205" t="s">
        <v>347</v>
      </c>
      <c r="C205" s="1">
        <v>207039844</v>
      </c>
      <c r="D205" t="s">
        <v>348</v>
      </c>
      <c r="E205" s="1">
        <v>177512032</v>
      </c>
      <c r="F205" s="11">
        <v>1</v>
      </c>
      <c r="G205" t="str">
        <f t="shared" si="15"/>
        <v>Higher</v>
      </c>
    </row>
    <row r="206" spans="1:7" x14ac:dyDescent="0.35">
      <c r="A206">
        <v>193</v>
      </c>
      <c r="B206" t="s">
        <v>350</v>
      </c>
      <c r="C206" s="1">
        <v>1045713802</v>
      </c>
      <c r="D206" t="s">
        <v>349</v>
      </c>
      <c r="E206" s="1">
        <v>963420425</v>
      </c>
      <c r="F206" s="11">
        <v>4</v>
      </c>
      <c r="G206" t="str">
        <f t="shared" si="15"/>
        <v>Higher</v>
      </c>
    </row>
    <row r="207" spans="1:7" x14ac:dyDescent="0.35">
      <c r="A207">
        <v>194</v>
      </c>
      <c r="B207" t="s">
        <v>351</v>
      </c>
      <c r="C207" s="1">
        <v>97138686</v>
      </c>
      <c r="D207" t="s">
        <v>352</v>
      </c>
      <c r="E207" s="1">
        <v>161834276</v>
      </c>
      <c r="F207" s="11">
        <v>11</v>
      </c>
      <c r="G207" t="str">
        <f t="shared" si="15"/>
        <v>Lower</v>
      </c>
    </row>
    <row r="208" spans="1:7" x14ac:dyDescent="0.35">
      <c r="A208">
        <v>195</v>
      </c>
      <c r="B208" t="s">
        <v>354</v>
      </c>
      <c r="C208" s="1">
        <v>545448418</v>
      </c>
      <c r="D208" t="s">
        <v>353</v>
      </c>
      <c r="E208" s="1">
        <v>524028679</v>
      </c>
      <c r="F208" s="11">
        <v>2</v>
      </c>
      <c r="G208" t="str">
        <f t="shared" si="15"/>
        <v>Higher</v>
      </c>
    </row>
    <row r="209" spans="1:7" x14ac:dyDescent="0.35">
      <c r="A209">
        <v>196</v>
      </c>
      <c r="B209" t="s">
        <v>356</v>
      </c>
      <c r="C209" s="1">
        <v>85564310</v>
      </c>
      <c r="D209" t="s">
        <v>355</v>
      </c>
      <c r="E209" s="1">
        <v>197011982</v>
      </c>
      <c r="F209" s="11">
        <v>8</v>
      </c>
      <c r="G209" t="str">
        <f t="shared" si="15"/>
        <v>Lower</v>
      </c>
    </row>
    <row r="210" spans="1:7" x14ac:dyDescent="0.35">
      <c r="A210">
        <v>197</v>
      </c>
      <c r="B210" t="s">
        <v>883</v>
      </c>
      <c r="C210" s="1">
        <v>31505287</v>
      </c>
      <c r="D210" t="s">
        <v>882</v>
      </c>
      <c r="E210" s="9">
        <v>19629760</v>
      </c>
      <c r="F210" s="11">
        <v>29</v>
      </c>
      <c r="G210" t="str">
        <f t="shared" si="15"/>
        <v>Higher</v>
      </c>
    </row>
    <row r="211" spans="1:7" x14ac:dyDescent="0.35">
      <c r="A211">
        <v>198</v>
      </c>
      <c r="B211" t="s">
        <v>358</v>
      </c>
      <c r="C211" s="1">
        <v>1123794079</v>
      </c>
      <c r="D211" t="s">
        <v>357</v>
      </c>
      <c r="E211" s="1">
        <v>836303693</v>
      </c>
      <c r="F211" s="11">
        <v>2</v>
      </c>
      <c r="G211" t="str">
        <f t="shared" si="15"/>
        <v>Higher</v>
      </c>
    </row>
    <row r="212" spans="1:7" x14ac:dyDescent="0.35">
      <c r="A212">
        <v>199</v>
      </c>
      <c r="B212" t="s">
        <v>359</v>
      </c>
      <c r="C212" s="1">
        <v>35387212</v>
      </c>
      <c r="D212" t="s">
        <v>360</v>
      </c>
      <c r="E212" s="1">
        <v>43493123</v>
      </c>
      <c r="F212" s="11">
        <v>3</v>
      </c>
      <c r="G212" t="str">
        <f t="shared" si="15"/>
        <v>Lower</v>
      </c>
    </row>
    <row r="213" spans="1:7" x14ac:dyDescent="0.35">
      <c r="A213">
        <v>200</v>
      </c>
      <c r="B213" t="s">
        <v>362</v>
      </c>
      <c r="C213" s="1">
        <v>353624124</v>
      </c>
      <c r="D213" t="s">
        <v>361</v>
      </c>
      <c r="E213" s="1">
        <v>373062864</v>
      </c>
      <c r="F213" s="11">
        <v>2</v>
      </c>
      <c r="G213" t="str">
        <f t="shared" si="15"/>
        <v>Lower</v>
      </c>
    </row>
    <row r="214" spans="1:7" x14ac:dyDescent="0.35">
      <c r="A214">
        <v>201</v>
      </c>
      <c r="B214" t="s">
        <v>576</v>
      </c>
      <c r="C214" s="1">
        <v>54161287</v>
      </c>
      <c r="D214" t="s">
        <v>569</v>
      </c>
      <c r="E214" s="1">
        <v>90508336</v>
      </c>
      <c r="F214" s="11">
        <v>2</v>
      </c>
      <c r="G214" t="str">
        <f t="shared" si="15"/>
        <v>Lower</v>
      </c>
    </row>
    <row r="215" spans="1:7" ht="15.5" x14ac:dyDescent="0.35">
      <c r="B215" s="12">
        <v>2012</v>
      </c>
    </row>
    <row r="216" spans="1:7" x14ac:dyDescent="0.35">
      <c r="A216">
        <v>202</v>
      </c>
      <c r="B216" t="s">
        <v>593</v>
      </c>
      <c r="C216" s="1">
        <v>234989584</v>
      </c>
      <c r="D216" t="s">
        <v>373</v>
      </c>
      <c r="E216" s="1">
        <v>231449203</v>
      </c>
      <c r="F216" s="11">
        <v>9</v>
      </c>
      <c r="G216" t="str">
        <f t="shared" ref="G216:G236" si="16">IF(E216&gt;C216, "Lower", "Higher")</f>
        <v>Higher</v>
      </c>
    </row>
    <row r="217" spans="1:7" x14ac:dyDescent="0.35">
      <c r="A217">
        <v>203</v>
      </c>
      <c r="B217" t="s">
        <v>363</v>
      </c>
      <c r="C217" s="1">
        <v>3336053</v>
      </c>
      <c r="D217" t="s">
        <v>364</v>
      </c>
      <c r="E217" s="1">
        <v>4627375</v>
      </c>
      <c r="F217" s="11">
        <v>1</v>
      </c>
      <c r="G217" t="str">
        <f t="shared" si="16"/>
        <v>Lower</v>
      </c>
    </row>
    <row r="218" spans="1:7" x14ac:dyDescent="0.35">
      <c r="A218">
        <v>204</v>
      </c>
      <c r="B218" t="s">
        <v>365</v>
      </c>
      <c r="C218" s="1">
        <v>276144750</v>
      </c>
      <c r="D218" t="s">
        <v>366</v>
      </c>
      <c r="E218" s="1">
        <v>444100035</v>
      </c>
      <c r="F218" s="11">
        <v>5</v>
      </c>
      <c r="G218" t="str">
        <f t="shared" si="16"/>
        <v>Lower</v>
      </c>
    </row>
    <row r="219" spans="1:7" x14ac:dyDescent="0.35">
      <c r="A219">
        <v>205</v>
      </c>
      <c r="B219" t="s">
        <v>367</v>
      </c>
      <c r="C219" s="1">
        <v>1081041287</v>
      </c>
      <c r="D219" t="s">
        <v>370</v>
      </c>
      <c r="E219" s="1">
        <v>1006102277</v>
      </c>
      <c r="F219" s="11">
        <v>4</v>
      </c>
      <c r="G219" t="str">
        <f t="shared" si="16"/>
        <v>Higher</v>
      </c>
    </row>
    <row r="220" spans="1:7" x14ac:dyDescent="0.35">
      <c r="A220">
        <v>206</v>
      </c>
      <c r="B220" s="10" t="s">
        <v>368</v>
      </c>
      <c r="C220" s="1">
        <v>77229695</v>
      </c>
      <c r="D220" t="s">
        <v>369</v>
      </c>
      <c r="E220" s="1">
        <v>72526996</v>
      </c>
      <c r="F220" s="11">
        <v>1</v>
      </c>
      <c r="G220" t="str">
        <f t="shared" si="16"/>
        <v>Higher</v>
      </c>
    </row>
    <row r="221" spans="1:7" x14ac:dyDescent="0.35">
      <c r="A221">
        <v>207</v>
      </c>
      <c r="B221" t="s">
        <v>371</v>
      </c>
      <c r="C221" s="1">
        <v>314975955</v>
      </c>
      <c r="D221" t="s">
        <v>372</v>
      </c>
      <c r="E221" s="1">
        <v>274470394</v>
      </c>
      <c r="F221" s="11">
        <v>2</v>
      </c>
      <c r="G221" t="str">
        <f t="shared" si="16"/>
        <v>Higher</v>
      </c>
    </row>
    <row r="222" spans="1:7" x14ac:dyDescent="0.35">
      <c r="A222">
        <v>208</v>
      </c>
      <c r="B222" t="s">
        <v>374</v>
      </c>
      <c r="C222" s="1">
        <v>132563930</v>
      </c>
      <c r="D222" t="s">
        <v>375</v>
      </c>
      <c r="E222" s="1">
        <v>228738393</v>
      </c>
      <c r="F222" s="11">
        <v>5</v>
      </c>
      <c r="G222" t="str">
        <f t="shared" si="16"/>
        <v>Lower</v>
      </c>
    </row>
    <row r="223" spans="1:7" x14ac:dyDescent="0.35">
      <c r="A223">
        <v>209</v>
      </c>
      <c r="B223" t="s">
        <v>376</v>
      </c>
      <c r="C223" s="1">
        <v>877244782</v>
      </c>
      <c r="D223" t="s">
        <v>377</v>
      </c>
      <c r="E223" s="1">
        <v>886686817</v>
      </c>
      <c r="F223" s="11">
        <v>3</v>
      </c>
      <c r="G223" t="str">
        <f t="shared" si="16"/>
        <v>Lower</v>
      </c>
    </row>
    <row r="224" spans="1:7" x14ac:dyDescent="0.35">
      <c r="A224">
        <v>210</v>
      </c>
      <c r="B224" t="s">
        <v>378</v>
      </c>
      <c r="C224" s="1">
        <v>335287748</v>
      </c>
      <c r="D224" t="s">
        <v>379</v>
      </c>
      <c r="E224" s="1">
        <v>244232688</v>
      </c>
      <c r="F224" s="11">
        <v>4</v>
      </c>
      <c r="G224" t="str">
        <f t="shared" si="16"/>
        <v>Higher</v>
      </c>
    </row>
    <row r="225" spans="1:8" x14ac:dyDescent="0.35">
      <c r="A225">
        <v>211</v>
      </c>
      <c r="B225" t="s">
        <v>380</v>
      </c>
      <c r="C225" s="1">
        <v>746921274</v>
      </c>
      <c r="D225" t="s">
        <v>381</v>
      </c>
      <c r="E225" s="1">
        <v>603900354</v>
      </c>
      <c r="F225" s="11">
        <v>4</v>
      </c>
      <c r="G225" t="str">
        <f t="shared" si="16"/>
        <v>Higher</v>
      </c>
    </row>
    <row r="226" spans="1:8" x14ac:dyDescent="0.35">
      <c r="A226">
        <v>212</v>
      </c>
      <c r="B226" t="s">
        <v>382</v>
      </c>
      <c r="C226" s="1">
        <v>624026776</v>
      </c>
      <c r="D226" t="s">
        <v>383</v>
      </c>
      <c r="E226" s="1">
        <v>445135288</v>
      </c>
      <c r="F226" s="11">
        <v>10</v>
      </c>
      <c r="G226" t="str">
        <f t="shared" si="16"/>
        <v>Higher</v>
      </c>
    </row>
    <row r="227" spans="1:8" x14ac:dyDescent="0.35">
      <c r="A227">
        <v>213</v>
      </c>
      <c r="B227" t="s">
        <v>384</v>
      </c>
      <c r="C227" s="1">
        <v>142802657</v>
      </c>
      <c r="D227" t="s">
        <v>385</v>
      </c>
      <c r="E227" s="1">
        <v>207039844</v>
      </c>
      <c r="F227" s="11">
        <v>1</v>
      </c>
      <c r="G227" t="str">
        <f t="shared" si="16"/>
        <v>Lower</v>
      </c>
    </row>
    <row r="228" spans="1:8" x14ac:dyDescent="0.35">
      <c r="A228">
        <v>214</v>
      </c>
      <c r="B228" t="s">
        <v>386</v>
      </c>
      <c r="C228" s="1">
        <v>240159255</v>
      </c>
      <c r="D228" t="s">
        <v>387</v>
      </c>
      <c r="E228" s="1">
        <v>300228084</v>
      </c>
      <c r="F228" s="11">
        <v>2</v>
      </c>
      <c r="G228" t="str">
        <f t="shared" si="16"/>
        <v>Lower</v>
      </c>
    </row>
    <row r="229" spans="1:8" x14ac:dyDescent="0.35">
      <c r="A229">
        <v>215</v>
      </c>
      <c r="B229" t="s">
        <v>388</v>
      </c>
      <c r="C229" s="1">
        <v>55362705</v>
      </c>
      <c r="D229" t="s">
        <v>389</v>
      </c>
      <c r="E229" s="1">
        <v>100605135</v>
      </c>
      <c r="F229" s="11">
        <v>6</v>
      </c>
      <c r="G229" t="str">
        <f t="shared" si="16"/>
        <v>Lower</v>
      </c>
    </row>
    <row r="230" spans="1:8" x14ac:dyDescent="0.35">
      <c r="A230">
        <v>216</v>
      </c>
      <c r="B230" t="s">
        <v>390</v>
      </c>
      <c r="C230" s="1">
        <v>140470746</v>
      </c>
      <c r="D230" t="s">
        <v>399</v>
      </c>
      <c r="E230" s="1">
        <v>159291809</v>
      </c>
      <c r="F230" s="11">
        <v>2</v>
      </c>
      <c r="G230" t="str">
        <f t="shared" si="16"/>
        <v>Lower</v>
      </c>
    </row>
    <row r="231" spans="1:8" x14ac:dyDescent="0.35">
      <c r="A231">
        <v>217</v>
      </c>
      <c r="B231" t="s">
        <v>391</v>
      </c>
      <c r="C231" s="1">
        <v>376152455</v>
      </c>
      <c r="D231" t="s">
        <v>392</v>
      </c>
      <c r="E231" s="1">
        <v>226837760</v>
      </c>
      <c r="F231" s="11">
        <v>4</v>
      </c>
      <c r="G231" t="str">
        <f t="shared" si="16"/>
        <v>Higher</v>
      </c>
    </row>
    <row r="232" spans="1:8" x14ac:dyDescent="0.35">
      <c r="A232">
        <v>218</v>
      </c>
      <c r="B232" t="s">
        <v>393</v>
      </c>
      <c r="C232" s="1">
        <v>829747654</v>
      </c>
      <c r="D232" t="s">
        <v>394</v>
      </c>
      <c r="E232" s="1">
        <v>712205856</v>
      </c>
      <c r="F232" s="11">
        <v>1</v>
      </c>
      <c r="G232" t="str">
        <f t="shared" si="16"/>
        <v>Higher</v>
      </c>
    </row>
    <row r="233" spans="1:8" x14ac:dyDescent="0.35">
      <c r="A233">
        <v>219</v>
      </c>
      <c r="B233" t="s">
        <v>395</v>
      </c>
      <c r="C233" s="1">
        <v>160112671</v>
      </c>
      <c r="D233" t="s">
        <v>396</v>
      </c>
      <c r="E233" s="1">
        <v>92158961</v>
      </c>
      <c r="F233" s="11">
        <v>3</v>
      </c>
      <c r="G233" t="str">
        <f t="shared" si="16"/>
        <v>Higher</v>
      </c>
    </row>
    <row r="234" spans="1:8" x14ac:dyDescent="0.35">
      <c r="A234">
        <v>220</v>
      </c>
      <c r="B234" t="s">
        <v>397</v>
      </c>
      <c r="C234" s="1">
        <v>301970083</v>
      </c>
      <c r="D234" t="s">
        <v>398</v>
      </c>
      <c r="E234" s="1">
        <v>493214993</v>
      </c>
      <c r="F234" s="11">
        <v>2</v>
      </c>
      <c r="G234" t="str">
        <f t="shared" si="16"/>
        <v>Lower</v>
      </c>
    </row>
    <row r="235" spans="1:8" x14ac:dyDescent="0.35">
      <c r="A235">
        <v>221</v>
      </c>
      <c r="B235" t="s">
        <v>575</v>
      </c>
      <c r="C235" s="1">
        <v>66899242</v>
      </c>
      <c r="D235" t="s">
        <v>571</v>
      </c>
      <c r="E235" s="1">
        <v>54161287</v>
      </c>
      <c r="F235" s="11">
        <v>1</v>
      </c>
      <c r="G235" t="str">
        <f t="shared" si="16"/>
        <v>Higher</v>
      </c>
    </row>
    <row r="236" spans="1:8" x14ac:dyDescent="0.35">
      <c r="A236">
        <v>222</v>
      </c>
      <c r="B236" t="s">
        <v>605</v>
      </c>
      <c r="C236" s="1">
        <v>1108569499</v>
      </c>
      <c r="D236" t="s">
        <v>606</v>
      </c>
      <c r="E236" s="1">
        <v>589580482</v>
      </c>
      <c r="F236" s="11">
        <v>4</v>
      </c>
      <c r="G236" t="str">
        <f t="shared" si="16"/>
        <v>Higher</v>
      </c>
      <c r="H236" s="13"/>
    </row>
    <row r="237" spans="1:8" ht="15.5" x14ac:dyDescent="0.35">
      <c r="B237" s="12">
        <v>2013</v>
      </c>
    </row>
    <row r="238" spans="1:8" x14ac:dyDescent="0.35">
      <c r="A238">
        <v>223</v>
      </c>
      <c r="B238" t="s">
        <v>594</v>
      </c>
      <c r="C238" s="1">
        <v>173649931</v>
      </c>
      <c r="D238" t="s">
        <v>403</v>
      </c>
      <c r="E238" s="1">
        <v>90709367</v>
      </c>
      <c r="F238" s="11">
        <v>9</v>
      </c>
      <c r="G238" t="str">
        <f t="shared" ref="G238:G264" si="17">IF(E238&gt;C238, "Lower", "Higher")</f>
        <v>Higher</v>
      </c>
    </row>
    <row r="239" spans="1:8" x14ac:dyDescent="0.35">
      <c r="A239">
        <v>224</v>
      </c>
      <c r="B239" t="s">
        <v>404</v>
      </c>
      <c r="C239" s="1">
        <v>20994648</v>
      </c>
      <c r="D239" t="s">
        <v>405</v>
      </c>
      <c r="E239" s="1">
        <v>15936507</v>
      </c>
      <c r="F239" s="11">
        <v>9</v>
      </c>
      <c r="G239" t="str">
        <f t="shared" si="17"/>
        <v>Higher</v>
      </c>
    </row>
    <row r="240" spans="1:8" x14ac:dyDescent="0.35">
      <c r="A240">
        <v>225</v>
      </c>
      <c r="B240" t="s">
        <v>406</v>
      </c>
      <c r="C240" s="1">
        <v>72835710</v>
      </c>
      <c r="D240" t="s">
        <v>407</v>
      </c>
      <c r="E240" s="1">
        <v>34573780</v>
      </c>
      <c r="F240" s="11">
        <v>14</v>
      </c>
      <c r="G240" t="str">
        <f t="shared" si="17"/>
        <v>Higher</v>
      </c>
    </row>
    <row r="241" spans="1:7" x14ac:dyDescent="0.35">
      <c r="A241">
        <v>226</v>
      </c>
      <c r="B241" t="s">
        <v>408</v>
      </c>
      <c r="C241" s="1">
        <v>274325949</v>
      </c>
      <c r="D241" t="s">
        <v>409</v>
      </c>
      <c r="E241" s="1">
        <v>243006126</v>
      </c>
      <c r="F241" s="11">
        <v>4</v>
      </c>
      <c r="G241" t="str">
        <f t="shared" si="17"/>
        <v>Higher</v>
      </c>
    </row>
    <row r="242" spans="1:7" x14ac:dyDescent="0.35">
      <c r="A242">
        <v>227</v>
      </c>
      <c r="B242" t="s">
        <v>410</v>
      </c>
      <c r="C242" s="1">
        <v>970766005</v>
      </c>
      <c r="D242" t="s">
        <v>411</v>
      </c>
      <c r="E242" s="1">
        <v>543157985</v>
      </c>
      <c r="F242" s="11">
        <v>3</v>
      </c>
      <c r="G242" t="str">
        <f t="shared" si="17"/>
        <v>Higher</v>
      </c>
    </row>
    <row r="243" spans="1:7" x14ac:dyDescent="0.35">
      <c r="A243">
        <v>228</v>
      </c>
      <c r="B243" t="s">
        <v>412</v>
      </c>
      <c r="C243" s="1">
        <v>788680968</v>
      </c>
      <c r="D243" t="s">
        <v>413</v>
      </c>
      <c r="E243" s="1">
        <v>626137675</v>
      </c>
      <c r="F243" s="11">
        <v>2</v>
      </c>
      <c r="G243" t="str">
        <f t="shared" si="17"/>
        <v>Higher</v>
      </c>
    </row>
    <row r="244" spans="1:7" x14ac:dyDescent="0.35">
      <c r="A244">
        <v>229</v>
      </c>
      <c r="B244" t="s">
        <v>414</v>
      </c>
      <c r="C244" s="1">
        <v>375740705</v>
      </c>
      <c r="D244" t="s">
        <v>415</v>
      </c>
      <c r="E244" s="1">
        <v>302469017</v>
      </c>
      <c r="F244" s="11">
        <v>4</v>
      </c>
      <c r="G244" t="str">
        <f t="shared" si="17"/>
        <v>Higher</v>
      </c>
    </row>
    <row r="245" spans="1:7" x14ac:dyDescent="0.35">
      <c r="A245">
        <v>230</v>
      </c>
      <c r="B245" t="s">
        <v>416</v>
      </c>
      <c r="C245" s="1">
        <v>304654182</v>
      </c>
      <c r="D245" t="s">
        <v>417</v>
      </c>
      <c r="E245" s="1">
        <v>388156011</v>
      </c>
      <c r="F245" s="11">
        <v>6</v>
      </c>
      <c r="G245" t="str">
        <f t="shared" si="17"/>
        <v>Lower</v>
      </c>
    </row>
    <row r="246" spans="1:7" x14ac:dyDescent="0.35">
      <c r="A246">
        <v>231</v>
      </c>
      <c r="B246" t="s">
        <v>418</v>
      </c>
      <c r="C246" s="1">
        <v>246984278</v>
      </c>
      <c r="D246" t="s">
        <v>419</v>
      </c>
      <c r="E246" s="1">
        <v>271457301</v>
      </c>
      <c r="F246" s="11">
        <v>3</v>
      </c>
      <c r="G246" t="str">
        <f t="shared" si="17"/>
        <v>Lower</v>
      </c>
    </row>
    <row r="247" spans="1:7" x14ac:dyDescent="0.35">
      <c r="A247">
        <v>232</v>
      </c>
      <c r="B247" t="s">
        <v>420</v>
      </c>
      <c r="C247" s="1">
        <v>362000072</v>
      </c>
      <c r="D247" t="s">
        <v>421</v>
      </c>
      <c r="E247" s="1">
        <v>586764305</v>
      </c>
      <c r="F247" s="11">
        <v>2</v>
      </c>
      <c r="G247" t="str">
        <f t="shared" si="17"/>
        <v>Lower</v>
      </c>
    </row>
    <row r="248" spans="1:7" x14ac:dyDescent="0.35">
      <c r="A248">
        <v>233</v>
      </c>
      <c r="B248" t="s">
        <v>422</v>
      </c>
      <c r="C248" s="1">
        <v>5127434</v>
      </c>
      <c r="D248" t="s">
        <v>423</v>
      </c>
      <c r="E248" s="1">
        <v>77578320</v>
      </c>
      <c r="F248" s="11">
        <v>4</v>
      </c>
      <c r="G248" t="str">
        <f t="shared" si="17"/>
        <v>Lower</v>
      </c>
    </row>
    <row r="249" spans="1:7" x14ac:dyDescent="0.35">
      <c r="A249">
        <v>234</v>
      </c>
      <c r="B249" t="s">
        <v>424</v>
      </c>
      <c r="C249" s="1">
        <v>959027992</v>
      </c>
      <c r="D249" t="s">
        <v>425</v>
      </c>
      <c r="E249" s="1">
        <v>1017030651</v>
      </c>
      <c r="F249" s="11">
        <v>1</v>
      </c>
      <c r="G249" t="str">
        <f t="shared" si="17"/>
        <v>Lower</v>
      </c>
    </row>
    <row r="250" spans="1:7" x14ac:dyDescent="0.35">
      <c r="A250">
        <v>235</v>
      </c>
      <c r="B250" t="s">
        <v>426</v>
      </c>
      <c r="C250" s="1">
        <v>865011746</v>
      </c>
      <c r="D250" t="s">
        <v>427</v>
      </c>
      <c r="E250" s="1">
        <v>694394724</v>
      </c>
      <c r="F250" s="11">
        <v>1</v>
      </c>
      <c r="G250" t="str">
        <f t="shared" si="17"/>
        <v>Higher</v>
      </c>
    </row>
    <row r="251" spans="1:7" x14ac:dyDescent="0.35">
      <c r="A251">
        <v>236</v>
      </c>
      <c r="B251" t="s">
        <v>428</v>
      </c>
      <c r="C251" s="1">
        <v>1278650</v>
      </c>
      <c r="D251" t="s">
        <v>429</v>
      </c>
      <c r="E251" s="1">
        <v>678604</v>
      </c>
      <c r="F251" s="11">
        <v>3</v>
      </c>
      <c r="G251" t="str">
        <f t="shared" si="17"/>
        <v>Higher</v>
      </c>
    </row>
    <row r="252" spans="1:7" x14ac:dyDescent="0.35">
      <c r="A252">
        <v>237</v>
      </c>
      <c r="B252" t="s">
        <v>430</v>
      </c>
      <c r="C252" s="1">
        <v>161919318</v>
      </c>
      <c r="D252" t="s">
        <v>431</v>
      </c>
      <c r="E252" s="1">
        <v>99557032</v>
      </c>
      <c r="F252" s="11">
        <v>2</v>
      </c>
      <c r="G252" t="str">
        <f t="shared" si="17"/>
        <v>Higher</v>
      </c>
    </row>
    <row r="253" spans="1:7" x14ac:dyDescent="0.35">
      <c r="A253">
        <v>238</v>
      </c>
      <c r="B253" t="s">
        <v>432</v>
      </c>
      <c r="C253" s="1">
        <v>1214811252</v>
      </c>
      <c r="D253" t="s">
        <v>433</v>
      </c>
      <c r="E253" s="1">
        <v>623933331</v>
      </c>
      <c r="F253" s="11">
        <v>3</v>
      </c>
      <c r="G253" t="str">
        <f t="shared" si="17"/>
        <v>Higher</v>
      </c>
    </row>
    <row r="254" spans="1:7" x14ac:dyDescent="0.35">
      <c r="A254">
        <v>239</v>
      </c>
      <c r="B254" t="s">
        <v>436</v>
      </c>
      <c r="C254" s="1">
        <v>60795985</v>
      </c>
      <c r="D254" t="s">
        <v>437</v>
      </c>
      <c r="E254" s="1">
        <v>96188903</v>
      </c>
      <c r="F254" s="11">
        <v>3</v>
      </c>
      <c r="G254" t="str">
        <f t="shared" si="17"/>
        <v>Lower</v>
      </c>
    </row>
    <row r="255" spans="1:7" x14ac:dyDescent="0.35">
      <c r="A255">
        <v>240</v>
      </c>
      <c r="B255" t="s">
        <v>438</v>
      </c>
      <c r="C255" s="1">
        <v>17537186</v>
      </c>
      <c r="D255" t="s">
        <v>439</v>
      </c>
      <c r="E255" s="1">
        <v>45491656</v>
      </c>
      <c r="F255" s="11">
        <v>3</v>
      </c>
      <c r="G255" t="str">
        <f t="shared" si="17"/>
        <v>Lower</v>
      </c>
    </row>
    <row r="256" spans="1:7" x14ac:dyDescent="0.35">
      <c r="A256">
        <v>241</v>
      </c>
      <c r="B256" t="s">
        <v>580</v>
      </c>
      <c r="C256" s="1">
        <v>743559645</v>
      </c>
      <c r="D256" t="s">
        <v>440</v>
      </c>
      <c r="E256" s="1">
        <v>579707738</v>
      </c>
      <c r="F256" s="11">
        <v>12</v>
      </c>
      <c r="G256" t="str">
        <f t="shared" si="17"/>
        <v>Higher</v>
      </c>
    </row>
    <row r="257" spans="1:7" x14ac:dyDescent="0.35">
      <c r="A257">
        <v>242</v>
      </c>
      <c r="B257" t="s">
        <v>441</v>
      </c>
      <c r="C257" s="1">
        <v>199850315</v>
      </c>
      <c r="D257" t="s">
        <v>442</v>
      </c>
      <c r="E257" s="1">
        <v>226497209</v>
      </c>
      <c r="F257" s="11">
        <v>3</v>
      </c>
      <c r="G257" t="str">
        <f t="shared" si="17"/>
        <v>Lower</v>
      </c>
    </row>
    <row r="258" spans="1:7" x14ac:dyDescent="0.35">
      <c r="A258">
        <v>243</v>
      </c>
      <c r="B258" t="s">
        <v>443</v>
      </c>
      <c r="C258" s="1">
        <v>148075565</v>
      </c>
      <c r="D258" t="s">
        <v>444</v>
      </c>
      <c r="E258" s="1">
        <v>199006387</v>
      </c>
      <c r="F258" s="11">
        <v>3</v>
      </c>
      <c r="G258" t="str">
        <f t="shared" si="17"/>
        <v>Lower</v>
      </c>
    </row>
    <row r="259" spans="1:7" x14ac:dyDescent="0.35">
      <c r="A259">
        <v>244</v>
      </c>
      <c r="B259" t="s">
        <v>445</v>
      </c>
      <c r="C259" s="1">
        <v>98337295</v>
      </c>
      <c r="D259" t="s">
        <v>446</v>
      </c>
      <c r="E259" s="1">
        <v>115900534</v>
      </c>
      <c r="F259" s="11">
        <v>9</v>
      </c>
      <c r="G259" t="str">
        <f t="shared" si="17"/>
        <v>Lower</v>
      </c>
    </row>
    <row r="260" spans="1:7" x14ac:dyDescent="0.35">
      <c r="A260">
        <v>245</v>
      </c>
      <c r="B260" t="s">
        <v>447</v>
      </c>
      <c r="C260" s="1">
        <v>78378744</v>
      </c>
      <c r="D260" t="s">
        <v>448</v>
      </c>
      <c r="E260" s="1">
        <v>178262620</v>
      </c>
      <c r="F260" s="11">
        <v>7</v>
      </c>
      <c r="G260" t="str">
        <f t="shared" si="17"/>
        <v>Lower</v>
      </c>
    </row>
    <row r="261" spans="1:7" x14ac:dyDescent="0.35">
      <c r="A261">
        <v>246</v>
      </c>
      <c r="B261" t="s">
        <v>449</v>
      </c>
      <c r="C261" s="1">
        <v>347545360</v>
      </c>
      <c r="D261" t="s">
        <v>450</v>
      </c>
      <c r="E261" s="1">
        <v>563749323</v>
      </c>
      <c r="F261" s="11">
        <v>2</v>
      </c>
      <c r="G261" t="str">
        <f t="shared" si="17"/>
        <v>Lower</v>
      </c>
    </row>
    <row r="262" spans="1:7" x14ac:dyDescent="0.35">
      <c r="A262">
        <v>247</v>
      </c>
      <c r="B262" t="s">
        <v>451</v>
      </c>
      <c r="C262" s="1">
        <v>467365246</v>
      </c>
      <c r="D262" t="s">
        <v>452</v>
      </c>
      <c r="E262" s="1">
        <v>385680446</v>
      </c>
      <c r="F262" s="11">
        <v>4</v>
      </c>
      <c r="G262" t="str">
        <f t="shared" si="17"/>
        <v>Higher</v>
      </c>
    </row>
    <row r="263" spans="1:7" x14ac:dyDescent="0.35">
      <c r="A263">
        <v>248</v>
      </c>
      <c r="B263" t="s">
        <v>453</v>
      </c>
      <c r="C263" s="1">
        <v>644783140</v>
      </c>
      <c r="D263" t="s">
        <v>454</v>
      </c>
      <c r="E263" s="1">
        <v>449326618</v>
      </c>
      <c r="F263" s="11">
        <v>2</v>
      </c>
      <c r="G263" t="str">
        <f t="shared" si="17"/>
        <v>Higher</v>
      </c>
    </row>
    <row r="264" spans="1:7" x14ac:dyDescent="0.35">
      <c r="A264">
        <v>249</v>
      </c>
      <c r="B264" t="s">
        <v>574</v>
      </c>
      <c r="C264" s="1">
        <v>53396635</v>
      </c>
      <c r="D264" t="s">
        <v>572</v>
      </c>
      <c r="E264" s="1">
        <v>66899242</v>
      </c>
      <c r="F264" s="11">
        <v>1</v>
      </c>
      <c r="G264" t="str">
        <f t="shared" si="17"/>
        <v>Lower</v>
      </c>
    </row>
    <row r="265" spans="1:7" ht="15.5" x14ac:dyDescent="0.35">
      <c r="B265" s="12">
        <v>2014</v>
      </c>
    </row>
    <row r="266" spans="1:7" x14ac:dyDescent="0.35">
      <c r="A266">
        <v>250</v>
      </c>
      <c r="B266" t="s">
        <v>595</v>
      </c>
      <c r="C266" s="1">
        <v>90894962</v>
      </c>
      <c r="D266" t="s">
        <v>455</v>
      </c>
      <c r="E266" s="1">
        <v>142802657</v>
      </c>
      <c r="F266" s="11">
        <v>2</v>
      </c>
      <c r="G266" t="str">
        <f t="shared" ref="G266:G289" si="18">IF(E266&gt;C266, "Lower", "Higher")</f>
        <v>Lower</v>
      </c>
    </row>
    <row r="267" spans="1:7" x14ac:dyDescent="0.35">
      <c r="A267">
        <v>251</v>
      </c>
      <c r="B267" t="s">
        <v>456</v>
      </c>
      <c r="C267" s="1">
        <v>80383113</v>
      </c>
      <c r="D267" t="s">
        <v>457</v>
      </c>
      <c r="E267" s="1">
        <v>165184237</v>
      </c>
      <c r="F267" s="11">
        <v>3</v>
      </c>
      <c r="G267" t="str">
        <f t="shared" si="18"/>
        <v>Lower</v>
      </c>
    </row>
    <row r="268" spans="1:7" x14ac:dyDescent="0.35">
      <c r="A268">
        <v>252</v>
      </c>
      <c r="B268" t="s">
        <v>458</v>
      </c>
      <c r="C268" s="1">
        <v>714421503</v>
      </c>
      <c r="D268" t="s">
        <v>459</v>
      </c>
      <c r="E268" s="1">
        <v>370569774</v>
      </c>
      <c r="F268" s="11">
        <v>3</v>
      </c>
      <c r="G268" t="str">
        <f t="shared" si="18"/>
        <v>Higher</v>
      </c>
    </row>
    <row r="269" spans="1:7" x14ac:dyDescent="0.35">
      <c r="A269">
        <v>253</v>
      </c>
      <c r="B269" t="s">
        <v>460</v>
      </c>
      <c r="C269" s="1">
        <v>498781117</v>
      </c>
      <c r="D269" t="s">
        <v>461</v>
      </c>
      <c r="E269" s="1">
        <v>483866518</v>
      </c>
      <c r="F269" s="11">
        <v>3</v>
      </c>
      <c r="G269" t="str">
        <f t="shared" si="18"/>
        <v>Higher</v>
      </c>
    </row>
    <row r="270" spans="1:7" x14ac:dyDescent="0.35">
      <c r="A270">
        <v>254</v>
      </c>
      <c r="B270" t="s">
        <v>462</v>
      </c>
      <c r="C270" s="1">
        <v>25358716</v>
      </c>
      <c r="D270" t="s">
        <v>463</v>
      </c>
      <c r="E270" s="1">
        <v>60159584</v>
      </c>
      <c r="F270" s="11">
        <v>1</v>
      </c>
      <c r="G270" t="str">
        <f t="shared" si="18"/>
        <v>Lower</v>
      </c>
    </row>
    <row r="271" spans="1:7" x14ac:dyDescent="0.35">
      <c r="A271">
        <v>255</v>
      </c>
      <c r="B271" t="s">
        <v>464</v>
      </c>
      <c r="C271" s="1">
        <v>708982323</v>
      </c>
      <c r="D271" t="s">
        <v>465</v>
      </c>
      <c r="E271" s="1">
        <v>757930663</v>
      </c>
      <c r="F271" s="11">
        <v>2</v>
      </c>
      <c r="G271" t="str">
        <f t="shared" si="18"/>
        <v>Lower</v>
      </c>
    </row>
    <row r="272" spans="1:7" x14ac:dyDescent="0.35">
      <c r="A272">
        <v>256</v>
      </c>
      <c r="B272" t="s">
        <v>466</v>
      </c>
      <c r="C272" s="1">
        <v>746045700</v>
      </c>
      <c r="D272" t="s">
        <v>467</v>
      </c>
      <c r="E272" s="1">
        <v>352616690</v>
      </c>
      <c r="F272" s="11">
        <v>3</v>
      </c>
      <c r="G272" t="str">
        <f t="shared" si="18"/>
        <v>Higher</v>
      </c>
    </row>
    <row r="273" spans="1:7" x14ac:dyDescent="0.35">
      <c r="A273">
        <v>257</v>
      </c>
      <c r="B273" t="s">
        <v>468</v>
      </c>
      <c r="C273" s="1">
        <v>331333876</v>
      </c>
      <c r="D273" t="s">
        <v>469</v>
      </c>
      <c r="E273" s="1">
        <v>201585328</v>
      </c>
      <c r="F273" s="11">
        <v>2</v>
      </c>
      <c r="G273" t="str">
        <f t="shared" si="18"/>
        <v>Higher</v>
      </c>
    </row>
    <row r="274" spans="1:7" x14ac:dyDescent="0.35">
      <c r="A274">
        <v>258</v>
      </c>
      <c r="B274" t="s">
        <v>470</v>
      </c>
      <c r="C274" s="1">
        <v>621537519</v>
      </c>
      <c r="D274" t="s">
        <v>471</v>
      </c>
      <c r="E274" s="1">
        <v>494879471</v>
      </c>
      <c r="F274" s="11">
        <v>4</v>
      </c>
      <c r="G274" t="str">
        <f t="shared" si="18"/>
        <v>Higher</v>
      </c>
    </row>
    <row r="275" spans="1:7" x14ac:dyDescent="0.35">
      <c r="A275">
        <v>259</v>
      </c>
      <c r="B275" t="s">
        <v>472</v>
      </c>
      <c r="C275" s="1">
        <v>337580051</v>
      </c>
      <c r="D275" t="s">
        <v>502</v>
      </c>
      <c r="E275" s="1">
        <v>456082343</v>
      </c>
      <c r="F275" s="11">
        <v>7</v>
      </c>
      <c r="G275" t="str">
        <f t="shared" si="18"/>
        <v>Lower</v>
      </c>
    </row>
    <row r="276" spans="1:7" x14ac:dyDescent="0.35">
      <c r="A276">
        <v>260</v>
      </c>
      <c r="B276" t="s">
        <v>473</v>
      </c>
      <c r="C276" s="1">
        <v>70181428</v>
      </c>
      <c r="D276" t="s">
        <v>474</v>
      </c>
      <c r="E276" s="1">
        <v>96070507</v>
      </c>
      <c r="F276" s="11">
        <v>2</v>
      </c>
      <c r="G276" t="str">
        <f t="shared" si="18"/>
        <v>Lower</v>
      </c>
    </row>
    <row r="277" spans="1:7" x14ac:dyDescent="0.35">
      <c r="A277">
        <v>261</v>
      </c>
      <c r="B277" t="s">
        <v>475</v>
      </c>
      <c r="C277" s="1">
        <v>1104054072</v>
      </c>
      <c r="D277" t="s">
        <v>476</v>
      </c>
      <c r="E277" s="1">
        <v>1123794079</v>
      </c>
      <c r="F277" s="11">
        <v>3</v>
      </c>
      <c r="G277" t="str">
        <f t="shared" si="18"/>
        <v>Lower</v>
      </c>
    </row>
    <row r="278" spans="1:7" x14ac:dyDescent="0.35">
      <c r="A278">
        <v>262</v>
      </c>
      <c r="B278" t="s">
        <v>477</v>
      </c>
      <c r="C278" s="1">
        <v>710644566</v>
      </c>
      <c r="D278" t="s">
        <v>478</v>
      </c>
      <c r="E278" s="1">
        <v>481800873</v>
      </c>
      <c r="F278" s="11">
        <v>3</v>
      </c>
      <c r="G278" t="str">
        <f t="shared" si="18"/>
        <v>Higher</v>
      </c>
    </row>
    <row r="279" spans="1:7" x14ac:dyDescent="0.35">
      <c r="A279">
        <v>263</v>
      </c>
      <c r="B279" t="s">
        <v>479</v>
      </c>
      <c r="C279" s="1">
        <v>146965787</v>
      </c>
      <c r="D279" t="s">
        <v>480</v>
      </c>
      <c r="E279" s="1">
        <v>239258712</v>
      </c>
      <c r="F279" s="11">
        <v>1</v>
      </c>
      <c r="G279" t="str">
        <f t="shared" si="18"/>
        <v>Lower</v>
      </c>
    </row>
    <row r="280" spans="1:7" x14ac:dyDescent="0.35">
      <c r="A280">
        <v>264</v>
      </c>
      <c r="B280" t="s">
        <v>481</v>
      </c>
      <c r="C280" s="1">
        <v>111928365</v>
      </c>
      <c r="D280" t="s">
        <v>482</v>
      </c>
      <c r="E280" s="1">
        <v>89328627</v>
      </c>
      <c r="F280" s="11">
        <v>1</v>
      </c>
      <c r="G280" t="str">
        <f t="shared" si="18"/>
        <v>Higher</v>
      </c>
    </row>
    <row r="281" spans="1:7" x14ac:dyDescent="0.35">
      <c r="A281">
        <v>265</v>
      </c>
      <c r="B281" t="s">
        <v>483</v>
      </c>
      <c r="C281" s="1">
        <v>86165646</v>
      </c>
      <c r="D281" t="s">
        <v>484</v>
      </c>
      <c r="E281" s="1">
        <v>140470746</v>
      </c>
      <c r="F281" s="11">
        <v>2</v>
      </c>
      <c r="G281" t="str">
        <f t="shared" si="18"/>
        <v>Lower</v>
      </c>
    </row>
    <row r="282" spans="1:7" x14ac:dyDescent="0.35">
      <c r="A282">
        <v>266</v>
      </c>
      <c r="B282" t="s">
        <v>485</v>
      </c>
      <c r="C282" s="1">
        <v>214657577</v>
      </c>
      <c r="D282" t="s">
        <v>486</v>
      </c>
      <c r="E282" s="1">
        <v>314975955</v>
      </c>
      <c r="F282" s="11">
        <v>2</v>
      </c>
      <c r="G282" t="str">
        <f t="shared" si="18"/>
        <v>Lower</v>
      </c>
    </row>
    <row r="283" spans="1:7" x14ac:dyDescent="0.35">
      <c r="A283">
        <v>267</v>
      </c>
      <c r="B283" t="s">
        <v>487</v>
      </c>
      <c r="C283" s="1">
        <v>39407616</v>
      </c>
      <c r="D283" t="s">
        <v>488</v>
      </c>
      <c r="E283" s="1">
        <v>158733820</v>
      </c>
      <c r="F283" s="11">
        <v>9</v>
      </c>
      <c r="G283" t="str">
        <f t="shared" si="18"/>
        <v>Lower</v>
      </c>
    </row>
    <row r="284" spans="1:7" x14ac:dyDescent="0.35">
      <c r="A284">
        <v>268</v>
      </c>
      <c r="B284" t="s">
        <v>489</v>
      </c>
      <c r="C284" s="1">
        <v>846704</v>
      </c>
      <c r="D284" t="s">
        <v>490</v>
      </c>
      <c r="E284" s="1">
        <v>3336053</v>
      </c>
      <c r="F284" s="11">
        <v>2</v>
      </c>
      <c r="G284" t="str">
        <f t="shared" si="18"/>
        <v>Lower</v>
      </c>
    </row>
    <row r="285" spans="1:7" x14ac:dyDescent="0.35">
      <c r="A285">
        <v>269</v>
      </c>
      <c r="B285" t="s">
        <v>491</v>
      </c>
      <c r="C285" s="1">
        <v>57824533</v>
      </c>
      <c r="D285" t="s">
        <v>492</v>
      </c>
      <c r="E285" s="1">
        <v>95943453</v>
      </c>
      <c r="F285" s="11">
        <v>3</v>
      </c>
      <c r="G285" t="str">
        <f t="shared" si="18"/>
        <v>Lower</v>
      </c>
    </row>
    <row r="286" spans="1:7" x14ac:dyDescent="0.35">
      <c r="A286">
        <v>270</v>
      </c>
      <c r="B286" t="s">
        <v>493</v>
      </c>
      <c r="C286" s="1">
        <v>169837010</v>
      </c>
      <c r="D286" t="s">
        <v>494</v>
      </c>
      <c r="E286" s="1">
        <v>247290327</v>
      </c>
      <c r="F286" s="11">
        <v>20</v>
      </c>
      <c r="G286" t="str">
        <f t="shared" si="18"/>
        <v>Lower</v>
      </c>
    </row>
    <row r="287" spans="1:7" x14ac:dyDescent="0.35">
      <c r="A287">
        <v>271</v>
      </c>
      <c r="B287" t="s">
        <v>495</v>
      </c>
      <c r="C287" s="1">
        <v>755356711</v>
      </c>
      <c r="D287" t="s">
        <v>496</v>
      </c>
      <c r="E287" s="1">
        <v>865011746</v>
      </c>
      <c r="F287" s="11">
        <v>1</v>
      </c>
      <c r="G287" t="str">
        <f t="shared" si="18"/>
        <v>Lower</v>
      </c>
    </row>
    <row r="288" spans="1:7" x14ac:dyDescent="0.35">
      <c r="A288">
        <v>272</v>
      </c>
      <c r="B288" t="s">
        <v>497</v>
      </c>
      <c r="C288" s="1">
        <v>107645357</v>
      </c>
      <c r="D288" t="s">
        <v>498</v>
      </c>
      <c r="E288" s="1">
        <v>209838559</v>
      </c>
      <c r="F288" s="11">
        <v>3</v>
      </c>
      <c r="G288" t="str">
        <f t="shared" si="18"/>
        <v>Lower</v>
      </c>
    </row>
    <row r="289" spans="1:7" x14ac:dyDescent="0.35">
      <c r="A289">
        <v>273</v>
      </c>
      <c r="B289" t="s">
        <v>499</v>
      </c>
      <c r="C289" s="1">
        <v>363204635</v>
      </c>
      <c r="D289" t="s">
        <v>500</v>
      </c>
      <c r="E289" s="1">
        <v>413106170</v>
      </c>
      <c r="F289" s="11">
        <v>5</v>
      </c>
      <c r="G289" t="str">
        <f t="shared" si="18"/>
        <v>Lower</v>
      </c>
    </row>
    <row r="290" spans="1:7" ht="15.5" x14ac:dyDescent="0.35">
      <c r="B290" s="12">
        <v>2015</v>
      </c>
    </row>
    <row r="291" spans="1:7" x14ac:dyDescent="0.35">
      <c r="A291">
        <v>274</v>
      </c>
      <c r="B291" t="s">
        <v>596</v>
      </c>
      <c r="C291" s="1">
        <v>48854305</v>
      </c>
      <c r="D291" t="s">
        <v>501</v>
      </c>
      <c r="E291" s="1">
        <v>128955898</v>
      </c>
      <c r="F291" s="11">
        <v>3</v>
      </c>
      <c r="G291" t="str">
        <f>IF(E291&gt;C291, "Lower", "Higher")</f>
        <v>Lower</v>
      </c>
    </row>
    <row r="292" spans="1:7" x14ac:dyDescent="0.35">
      <c r="A292">
        <v>275</v>
      </c>
      <c r="B292" t="s">
        <v>504</v>
      </c>
      <c r="C292" s="1">
        <v>13081651</v>
      </c>
      <c r="D292" t="s">
        <v>505</v>
      </c>
      <c r="E292" s="1">
        <v>64780213</v>
      </c>
      <c r="F292" s="11">
        <v>5</v>
      </c>
      <c r="G292" t="str">
        <f t="shared" ref="G292:G355" si="19">IF(E292&gt;C292, "Lower", "Higher")</f>
        <v>Lower</v>
      </c>
    </row>
    <row r="293" spans="1:7" x14ac:dyDescent="0.35">
      <c r="A293">
        <v>276</v>
      </c>
      <c r="B293" t="s">
        <v>506</v>
      </c>
      <c r="C293" s="1">
        <v>297002527</v>
      </c>
      <c r="D293" t="s">
        <v>507</v>
      </c>
      <c r="E293" s="1">
        <v>288885818</v>
      </c>
      <c r="F293" s="11">
        <v>1</v>
      </c>
      <c r="G293" t="str">
        <f t="shared" si="19"/>
        <v>Higher</v>
      </c>
    </row>
    <row r="294" spans="1:7" x14ac:dyDescent="0.35">
      <c r="A294">
        <v>277</v>
      </c>
      <c r="B294" t="s">
        <v>508</v>
      </c>
      <c r="C294" s="1">
        <v>1515341399</v>
      </c>
      <c r="D294" t="s">
        <v>509</v>
      </c>
      <c r="E294" s="1">
        <v>788680968</v>
      </c>
      <c r="F294" s="11">
        <v>2</v>
      </c>
      <c r="G294" t="str">
        <f t="shared" si="19"/>
        <v>Higher</v>
      </c>
    </row>
    <row r="295" spans="1:7" x14ac:dyDescent="0.35">
      <c r="A295">
        <v>278</v>
      </c>
      <c r="B295" t="s">
        <v>510</v>
      </c>
      <c r="C295" s="1">
        <v>107588225</v>
      </c>
      <c r="D295" t="s">
        <v>514</v>
      </c>
      <c r="E295" s="1">
        <v>183348429</v>
      </c>
      <c r="F295" s="11">
        <v>6</v>
      </c>
      <c r="G295" t="str">
        <f t="shared" si="19"/>
        <v>Lower</v>
      </c>
    </row>
    <row r="296" spans="1:7" x14ac:dyDescent="0.35">
      <c r="A296">
        <v>279</v>
      </c>
      <c r="B296" t="s">
        <v>511</v>
      </c>
      <c r="C296" s="1">
        <v>1405018048</v>
      </c>
      <c r="D296" t="s">
        <v>513</v>
      </c>
      <c r="E296" s="1">
        <v>1520538536</v>
      </c>
      <c r="F296" s="11">
        <v>3</v>
      </c>
      <c r="G296" t="str">
        <f t="shared" si="19"/>
        <v>Lower</v>
      </c>
    </row>
    <row r="297" spans="1:7" x14ac:dyDescent="0.35">
      <c r="A297">
        <v>280</v>
      </c>
      <c r="B297" t="s">
        <v>512</v>
      </c>
      <c r="C297" s="1">
        <v>287144079</v>
      </c>
      <c r="D297" t="s">
        <v>610</v>
      </c>
      <c r="E297" s="1">
        <v>115647426</v>
      </c>
      <c r="F297" s="11">
        <v>3</v>
      </c>
      <c r="G297" t="str">
        <f t="shared" si="19"/>
        <v>Higher</v>
      </c>
    </row>
    <row r="298" spans="1:7" x14ac:dyDescent="0.35">
      <c r="A298">
        <v>281</v>
      </c>
      <c r="B298" t="s">
        <v>515</v>
      </c>
      <c r="C298" s="1">
        <v>112983889</v>
      </c>
      <c r="D298" t="s">
        <v>611</v>
      </c>
      <c r="E298" s="1">
        <v>161919318</v>
      </c>
      <c r="F298" s="11">
        <v>2</v>
      </c>
      <c r="G298" t="str">
        <f t="shared" si="19"/>
        <v>Lower</v>
      </c>
    </row>
    <row r="299" spans="1:7" x14ac:dyDescent="0.35">
      <c r="A299">
        <v>282</v>
      </c>
      <c r="B299" t="s">
        <v>516</v>
      </c>
      <c r="C299" s="1">
        <v>215863606</v>
      </c>
      <c r="D299" t="s">
        <v>612</v>
      </c>
      <c r="E299" s="1">
        <v>549368315</v>
      </c>
      <c r="F299" s="11">
        <v>3</v>
      </c>
      <c r="G299" t="str">
        <f t="shared" si="19"/>
        <v>Lower</v>
      </c>
    </row>
    <row r="300" spans="1:7" x14ac:dyDescent="0.35">
      <c r="A300">
        <v>283</v>
      </c>
      <c r="B300" t="s">
        <v>517</v>
      </c>
      <c r="C300" s="1">
        <v>440603537</v>
      </c>
      <c r="D300" t="s">
        <v>518</v>
      </c>
      <c r="E300" s="1">
        <v>371353001</v>
      </c>
      <c r="F300" s="11">
        <v>6</v>
      </c>
      <c r="G300" t="str">
        <f t="shared" si="19"/>
        <v>Higher</v>
      </c>
    </row>
    <row r="301" spans="1:7" x14ac:dyDescent="0.35">
      <c r="A301">
        <v>284</v>
      </c>
      <c r="B301" t="s">
        <v>519</v>
      </c>
      <c r="C301" s="1">
        <v>653428261</v>
      </c>
      <c r="D301" t="s">
        <v>613</v>
      </c>
      <c r="E301" s="1">
        <v>755356711</v>
      </c>
      <c r="F301" s="11">
        <v>1</v>
      </c>
      <c r="G301" t="str">
        <f t="shared" si="19"/>
        <v>Lower</v>
      </c>
    </row>
    <row r="302" spans="1:7" x14ac:dyDescent="0.35">
      <c r="A302">
        <v>285</v>
      </c>
      <c r="B302" t="s">
        <v>579</v>
      </c>
      <c r="C302" s="1">
        <v>326479141</v>
      </c>
      <c r="D302" t="s">
        <v>614</v>
      </c>
      <c r="E302" s="1">
        <v>376152455</v>
      </c>
      <c r="F302" s="11">
        <v>3</v>
      </c>
      <c r="G302" t="str">
        <f t="shared" si="19"/>
        <v>Lower</v>
      </c>
    </row>
    <row r="303" spans="1:7" x14ac:dyDescent="0.35">
      <c r="A303">
        <v>286</v>
      </c>
      <c r="B303" t="s">
        <v>597</v>
      </c>
      <c r="C303" s="1">
        <v>325186032</v>
      </c>
      <c r="D303" t="s">
        <v>615</v>
      </c>
      <c r="E303" s="1">
        <v>141067127</v>
      </c>
      <c r="F303" s="11">
        <v>11</v>
      </c>
      <c r="G303" t="str">
        <f t="shared" si="19"/>
        <v>Higher</v>
      </c>
    </row>
    <row r="304" spans="1:7" x14ac:dyDescent="0.35">
      <c r="A304">
        <v>287</v>
      </c>
      <c r="B304" t="s">
        <v>598</v>
      </c>
      <c r="C304" s="1">
        <v>85978292</v>
      </c>
      <c r="D304" t="s">
        <v>616</v>
      </c>
      <c r="E304" s="1">
        <v>150501815</v>
      </c>
      <c r="F304" s="11">
        <v>4</v>
      </c>
      <c r="G304" t="str">
        <f t="shared" si="19"/>
        <v>Lower</v>
      </c>
    </row>
    <row r="305" spans="1:7" x14ac:dyDescent="0.35">
      <c r="A305">
        <v>288</v>
      </c>
      <c r="B305" t="s">
        <v>599</v>
      </c>
      <c r="C305" s="1">
        <v>1671537444</v>
      </c>
      <c r="D305" t="s">
        <v>617</v>
      </c>
      <c r="E305" s="1">
        <v>368780809</v>
      </c>
      <c r="F305" s="11">
        <v>14</v>
      </c>
      <c r="G305" t="str">
        <f t="shared" si="19"/>
        <v>Higher</v>
      </c>
    </row>
    <row r="306" spans="1:7" x14ac:dyDescent="0.35">
      <c r="A306">
        <v>289</v>
      </c>
      <c r="B306" t="s">
        <v>600</v>
      </c>
      <c r="C306" s="1">
        <v>117813057</v>
      </c>
      <c r="D306" t="s">
        <v>618</v>
      </c>
      <c r="E306" s="1">
        <v>167282206</v>
      </c>
      <c r="F306" s="11">
        <v>3</v>
      </c>
      <c r="G306" t="str">
        <f t="shared" si="19"/>
        <v>Lower</v>
      </c>
    </row>
    <row r="307" spans="1:7" x14ac:dyDescent="0.35">
      <c r="A307">
        <v>290</v>
      </c>
      <c r="B307" t="s">
        <v>601</v>
      </c>
      <c r="C307" s="1">
        <v>682716636</v>
      </c>
      <c r="D307" t="s">
        <v>619</v>
      </c>
      <c r="E307" s="1">
        <v>694713380</v>
      </c>
      <c r="F307" s="11">
        <v>4</v>
      </c>
      <c r="G307" t="str">
        <f t="shared" si="19"/>
        <v>Lower</v>
      </c>
    </row>
    <row r="308" spans="1:7" x14ac:dyDescent="0.35">
      <c r="A308">
        <v>291</v>
      </c>
      <c r="B308" t="s">
        <v>602</v>
      </c>
      <c r="C308" s="1">
        <v>475186706</v>
      </c>
      <c r="D308" t="s">
        <v>622</v>
      </c>
      <c r="E308" s="1">
        <v>358375603</v>
      </c>
      <c r="F308" s="11">
        <v>3</v>
      </c>
      <c r="G308" t="str">
        <f t="shared" si="19"/>
        <v>Higher</v>
      </c>
    </row>
    <row r="309" spans="1:7" x14ac:dyDescent="0.35">
      <c r="A309">
        <v>292</v>
      </c>
      <c r="B309" t="s">
        <v>603</v>
      </c>
      <c r="C309" s="1">
        <v>78903124</v>
      </c>
      <c r="D309" t="s">
        <v>621</v>
      </c>
      <c r="E309" s="1">
        <v>90894962</v>
      </c>
      <c r="F309" s="11">
        <v>1</v>
      </c>
      <c r="G309" t="str">
        <f t="shared" si="19"/>
        <v>Lower</v>
      </c>
    </row>
    <row r="310" spans="1:7" x14ac:dyDescent="0.35">
      <c r="A310">
        <v>293</v>
      </c>
      <c r="B310" t="s">
        <v>604</v>
      </c>
      <c r="C310" s="1">
        <v>880705312</v>
      </c>
      <c r="D310" t="s">
        <v>620</v>
      </c>
      <c r="E310" s="1">
        <v>1142471295</v>
      </c>
      <c r="F310" s="11">
        <v>3</v>
      </c>
      <c r="G310" t="str">
        <f t="shared" si="19"/>
        <v>Lower</v>
      </c>
    </row>
    <row r="311" spans="1:7" x14ac:dyDescent="0.35">
      <c r="A311">
        <v>294</v>
      </c>
      <c r="B311" t="s">
        <v>520</v>
      </c>
      <c r="C311" s="1">
        <v>2071310218</v>
      </c>
      <c r="D311" t="s">
        <v>623</v>
      </c>
      <c r="E311" s="1">
        <v>868390560</v>
      </c>
      <c r="F311" s="11">
        <v>10</v>
      </c>
      <c r="G311" t="str">
        <f t="shared" si="19"/>
        <v>Higher</v>
      </c>
    </row>
    <row r="312" spans="1:7" ht="15.5" x14ac:dyDescent="0.35">
      <c r="B312" s="12">
        <v>2016</v>
      </c>
    </row>
    <row r="313" spans="1:7" x14ac:dyDescent="0.35">
      <c r="A313">
        <v>295</v>
      </c>
      <c r="B313" t="s">
        <v>608</v>
      </c>
      <c r="C313" s="1">
        <v>124608438</v>
      </c>
      <c r="D313" t="s">
        <v>521</v>
      </c>
      <c r="E313" s="1">
        <v>154468902</v>
      </c>
      <c r="F313" s="11">
        <v>2</v>
      </c>
      <c r="G313" t="str">
        <f t="shared" si="19"/>
        <v>Lower</v>
      </c>
    </row>
    <row r="314" spans="1:7" x14ac:dyDescent="0.35">
      <c r="A314">
        <v>296</v>
      </c>
      <c r="B314" t="s">
        <v>522</v>
      </c>
      <c r="C314" s="1">
        <v>521170825</v>
      </c>
      <c r="D314" t="s">
        <v>609</v>
      </c>
      <c r="E314" s="1">
        <v>665692281</v>
      </c>
      <c r="F314" s="11">
        <v>5</v>
      </c>
      <c r="G314" t="str">
        <f t="shared" si="19"/>
        <v>Lower</v>
      </c>
    </row>
    <row r="315" spans="1:7" x14ac:dyDescent="0.35">
      <c r="A315">
        <v>297</v>
      </c>
      <c r="B315" t="s">
        <v>523</v>
      </c>
      <c r="C315" s="1">
        <v>56722693</v>
      </c>
      <c r="D315" t="s">
        <v>524</v>
      </c>
      <c r="E315" s="1">
        <v>60780981</v>
      </c>
      <c r="F315" s="11">
        <v>4</v>
      </c>
      <c r="G315" t="str">
        <f t="shared" si="19"/>
        <v>Lower</v>
      </c>
    </row>
    <row r="316" spans="1:7" x14ac:dyDescent="0.35">
      <c r="A316">
        <v>298</v>
      </c>
      <c r="B316" t="s">
        <v>525</v>
      </c>
      <c r="C316" s="1">
        <v>179246868</v>
      </c>
      <c r="D316" t="s">
        <v>530</v>
      </c>
      <c r="E316" s="1">
        <v>297002527</v>
      </c>
      <c r="F316" s="11">
        <v>1</v>
      </c>
      <c r="G316" t="str">
        <f t="shared" si="19"/>
        <v>Lower</v>
      </c>
    </row>
    <row r="317" spans="1:7" x14ac:dyDescent="0.35">
      <c r="A317">
        <v>299</v>
      </c>
      <c r="B317" t="s">
        <v>526</v>
      </c>
      <c r="C317" s="1">
        <v>873637528</v>
      </c>
      <c r="D317" t="s">
        <v>527</v>
      </c>
      <c r="E317" s="1">
        <v>668045518</v>
      </c>
      <c r="F317" s="11">
        <v>3</v>
      </c>
      <c r="G317" t="str">
        <f t="shared" si="19"/>
        <v>Higher</v>
      </c>
    </row>
    <row r="318" spans="1:7" x14ac:dyDescent="0.35">
      <c r="A318">
        <v>300</v>
      </c>
      <c r="B318" t="s">
        <v>528</v>
      </c>
      <c r="C318" s="1">
        <v>90632641</v>
      </c>
      <c r="D318" t="s">
        <v>529</v>
      </c>
      <c r="E318" s="1">
        <v>368744044</v>
      </c>
      <c r="F318" s="11">
        <v>14</v>
      </c>
      <c r="G318" t="str">
        <f t="shared" si="19"/>
        <v>Lower</v>
      </c>
    </row>
    <row r="319" spans="1:7" x14ac:dyDescent="0.35">
      <c r="A319">
        <v>301</v>
      </c>
      <c r="B319" t="s">
        <v>531</v>
      </c>
      <c r="C319" s="1">
        <v>24487848</v>
      </c>
      <c r="D319" t="s">
        <v>533</v>
      </c>
      <c r="E319" s="1">
        <v>64676349</v>
      </c>
      <c r="F319" s="11">
        <v>2</v>
      </c>
      <c r="G319" t="str">
        <f t="shared" si="19"/>
        <v>Lower</v>
      </c>
    </row>
    <row r="320" spans="1:7" x14ac:dyDescent="0.35">
      <c r="A320">
        <v>302</v>
      </c>
      <c r="B320" t="s">
        <v>532</v>
      </c>
      <c r="C320" s="1">
        <v>55058961</v>
      </c>
      <c r="D320" t="s">
        <v>566</v>
      </c>
      <c r="E320" s="1">
        <v>65991448</v>
      </c>
      <c r="F320" s="11">
        <v>12</v>
      </c>
      <c r="G320" t="str">
        <f t="shared" si="19"/>
        <v>Lower</v>
      </c>
    </row>
    <row r="321" spans="1:7" x14ac:dyDescent="0.35">
      <c r="A321">
        <v>303</v>
      </c>
      <c r="B321" t="s">
        <v>534</v>
      </c>
      <c r="C321" s="1">
        <v>164989338</v>
      </c>
      <c r="D321" t="s">
        <v>535</v>
      </c>
      <c r="E321" s="1">
        <v>396592829</v>
      </c>
      <c r="F321" s="11">
        <v>4</v>
      </c>
      <c r="G321" t="str">
        <f t="shared" si="19"/>
        <v>Lower</v>
      </c>
    </row>
    <row r="322" spans="1:7" x14ac:dyDescent="0.35">
      <c r="A322">
        <v>304</v>
      </c>
      <c r="B322" t="s">
        <v>536</v>
      </c>
      <c r="C322" s="1">
        <v>1155046416</v>
      </c>
      <c r="D322" t="s">
        <v>537</v>
      </c>
      <c r="E322" s="1">
        <v>714421503</v>
      </c>
      <c r="F322" s="11">
        <v>2</v>
      </c>
      <c r="G322" t="str">
        <f t="shared" si="19"/>
        <v>Higher</v>
      </c>
    </row>
    <row r="323" spans="1:7" x14ac:dyDescent="0.35">
      <c r="A323">
        <v>305</v>
      </c>
      <c r="B323" t="s">
        <v>538</v>
      </c>
      <c r="C323" s="1">
        <v>108007109</v>
      </c>
      <c r="D323" t="s">
        <v>539</v>
      </c>
      <c r="E323" s="1">
        <v>270665134</v>
      </c>
      <c r="F323" s="11">
        <v>2</v>
      </c>
      <c r="G323" t="str">
        <f t="shared" si="19"/>
        <v>Lower</v>
      </c>
    </row>
    <row r="324" spans="1:7" x14ac:dyDescent="0.35">
      <c r="A324">
        <v>306</v>
      </c>
      <c r="B324" t="s">
        <v>540</v>
      </c>
      <c r="C324" s="1">
        <v>543934105</v>
      </c>
      <c r="D324" t="s">
        <v>541</v>
      </c>
      <c r="E324" s="1">
        <v>746045700</v>
      </c>
      <c r="F324" s="11">
        <v>2</v>
      </c>
      <c r="G324" t="str">
        <f t="shared" si="19"/>
        <v>Lower</v>
      </c>
    </row>
    <row r="325" spans="1:7" x14ac:dyDescent="0.35">
      <c r="A325">
        <v>307</v>
      </c>
      <c r="B325" t="s">
        <v>542</v>
      </c>
      <c r="C325" s="1">
        <v>299820798</v>
      </c>
      <c r="D325" t="s">
        <v>543</v>
      </c>
      <c r="E325" s="1">
        <v>1025468216</v>
      </c>
      <c r="F325" s="11">
        <v>6</v>
      </c>
      <c r="G325" t="str">
        <f t="shared" si="19"/>
        <v>Lower</v>
      </c>
    </row>
    <row r="326" spans="1:7" x14ac:dyDescent="0.35">
      <c r="A326">
        <v>308</v>
      </c>
      <c r="B326" t="s">
        <v>544</v>
      </c>
      <c r="C326" s="1">
        <v>245623848</v>
      </c>
      <c r="D326" t="s">
        <v>545</v>
      </c>
      <c r="E326" s="1">
        <v>485004754</v>
      </c>
      <c r="F326" s="11">
        <v>2</v>
      </c>
      <c r="G326" t="str">
        <f t="shared" si="19"/>
        <v>Lower</v>
      </c>
    </row>
    <row r="327" spans="1:7" x14ac:dyDescent="0.35">
      <c r="A327">
        <v>309</v>
      </c>
      <c r="B327" t="s">
        <v>546</v>
      </c>
      <c r="C327" s="1">
        <v>321834351</v>
      </c>
      <c r="D327" t="s">
        <v>547</v>
      </c>
      <c r="E327" s="1">
        <v>320406242</v>
      </c>
      <c r="F327" s="11">
        <v>3</v>
      </c>
      <c r="G327" t="str">
        <f t="shared" si="19"/>
        <v>Higher</v>
      </c>
    </row>
    <row r="328" spans="1:7" x14ac:dyDescent="0.35">
      <c r="A328">
        <v>310</v>
      </c>
      <c r="B328" t="s">
        <v>548</v>
      </c>
      <c r="C328" s="1">
        <v>334897606</v>
      </c>
      <c r="D328" t="s">
        <v>549</v>
      </c>
      <c r="E328" s="1">
        <v>351723989</v>
      </c>
      <c r="F328" s="11">
        <v>3</v>
      </c>
      <c r="G328" t="str">
        <f t="shared" si="19"/>
        <v>Lower</v>
      </c>
    </row>
    <row r="329" spans="1:7" x14ac:dyDescent="0.35">
      <c r="A329">
        <v>311</v>
      </c>
      <c r="B329" t="s">
        <v>550</v>
      </c>
      <c r="C329" s="1">
        <v>1029266989</v>
      </c>
      <c r="D329" t="s">
        <v>551</v>
      </c>
      <c r="E329" s="1">
        <v>941637960</v>
      </c>
      <c r="F329" s="11">
        <v>13</v>
      </c>
      <c r="G329" t="str">
        <f t="shared" si="19"/>
        <v>Higher</v>
      </c>
    </row>
    <row r="330" spans="1:7" x14ac:dyDescent="0.35">
      <c r="A330">
        <v>312</v>
      </c>
      <c r="B330" t="s">
        <v>552</v>
      </c>
      <c r="C330" s="1">
        <v>389681935</v>
      </c>
      <c r="D330" t="s">
        <v>553</v>
      </c>
      <c r="E330" s="1">
        <v>817400891</v>
      </c>
      <c r="F330" s="11">
        <v>20</v>
      </c>
      <c r="G330" t="str">
        <f t="shared" si="19"/>
        <v>Lower</v>
      </c>
    </row>
    <row r="331" spans="1:7" x14ac:dyDescent="0.35">
      <c r="A331">
        <v>313</v>
      </c>
      <c r="B331" t="s">
        <v>554</v>
      </c>
      <c r="C331" s="1">
        <v>118587880</v>
      </c>
      <c r="D331" t="s">
        <v>555</v>
      </c>
      <c r="E331" s="1">
        <v>111928365</v>
      </c>
      <c r="F331" s="11">
        <v>2</v>
      </c>
      <c r="G331" t="str">
        <f t="shared" si="19"/>
        <v>Higher</v>
      </c>
    </row>
    <row r="332" spans="1:7" x14ac:dyDescent="0.35">
      <c r="A332">
        <v>314</v>
      </c>
      <c r="B332" t="s">
        <v>556</v>
      </c>
      <c r="C332" s="1">
        <v>343471816</v>
      </c>
      <c r="D332" t="s">
        <v>559</v>
      </c>
      <c r="E332" s="1">
        <v>467365246</v>
      </c>
      <c r="F332" s="11">
        <v>3</v>
      </c>
      <c r="G332" t="str">
        <f t="shared" si="19"/>
        <v>Lower</v>
      </c>
    </row>
    <row r="333" spans="1:7" x14ac:dyDescent="0.35">
      <c r="A333">
        <v>315</v>
      </c>
      <c r="B333" t="s">
        <v>557</v>
      </c>
      <c r="C333" s="1">
        <v>408754975</v>
      </c>
      <c r="D333" t="s">
        <v>560</v>
      </c>
      <c r="E333" s="1">
        <v>877244782</v>
      </c>
      <c r="F333" s="11">
        <v>4</v>
      </c>
      <c r="G333" t="str">
        <f t="shared" si="19"/>
        <v>Lower</v>
      </c>
    </row>
    <row r="334" spans="1:7" x14ac:dyDescent="0.35">
      <c r="A334">
        <v>316</v>
      </c>
      <c r="B334" t="s">
        <v>558</v>
      </c>
      <c r="C334" s="1">
        <v>415484914</v>
      </c>
      <c r="D334" t="s">
        <v>561</v>
      </c>
      <c r="E334" s="1">
        <v>276144750</v>
      </c>
      <c r="F334" s="11">
        <v>4</v>
      </c>
      <c r="G334" t="str">
        <f t="shared" si="19"/>
        <v>Higher</v>
      </c>
    </row>
    <row r="335" spans="1:7" x14ac:dyDescent="0.35">
      <c r="A335">
        <v>317</v>
      </c>
      <c r="B335" t="s">
        <v>562</v>
      </c>
      <c r="C335" s="1">
        <v>211952420</v>
      </c>
      <c r="D335" t="s">
        <v>563</v>
      </c>
      <c r="E335" s="1">
        <v>265126918</v>
      </c>
      <c r="F335" s="11">
        <v>12</v>
      </c>
      <c r="G335" t="str">
        <f t="shared" si="19"/>
        <v>Lower</v>
      </c>
    </row>
    <row r="336" spans="1:7" x14ac:dyDescent="0.35">
      <c r="A336">
        <v>318</v>
      </c>
      <c r="B336" t="s">
        <v>565</v>
      </c>
      <c r="C336" s="1">
        <v>162146076</v>
      </c>
      <c r="D336" t="s">
        <v>564</v>
      </c>
      <c r="E336" s="1">
        <v>218340595</v>
      </c>
      <c r="F336" s="11">
        <v>4</v>
      </c>
      <c r="G336" t="str">
        <f t="shared" si="19"/>
        <v>Lower</v>
      </c>
    </row>
    <row r="337" spans="1:7" x14ac:dyDescent="0.35">
      <c r="A337">
        <v>319</v>
      </c>
      <c r="B337" t="s">
        <v>578</v>
      </c>
      <c r="C337" s="1">
        <v>74827344</v>
      </c>
      <c r="D337" t="s">
        <v>573</v>
      </c>
      <c r="E337" s="1">
        <v>53396635</v>
      </c>
      <c r="F337" s="11">
        <v>3</v>
      </c>
      <c r="G337" t="str">
        <f t="shared" si="19"/>
        <v>Higher</v>
      </c>
    </row>
    <row r="338" spans="1:7" x14ac:dyDescent="0.35">
      <c r="A338">
        <v>320</v>
      </c>
      <c r="B338" t="s">
        <v>691</v>
      </c>
      <c r="C338" s="1">
        <v>205754447</v>
      </c>
      <c r="D338" t="s">
        <v>692</v>
      </c>
      <c r="E338" s="1">
        <v>170270201</v>
      </c>
      <c r="F338" s="11">
        <v>3</v>
      </c>
      <c r="G338" t="str">
        <f t="shared" si="19"/>
        <v>Higher</v>
      </c>
    </row>
    <row r="339" spans="1:7" x14ac:dyDescent="0.35">
      <c r="A339">
        <v>321</v>
      </c>
      <c r="B339" t="s">
        <v>625</v>
      </c>
      <c r="C339" s="1">
        <v>312242626</v>
      </c>
      <c r="D339" t="s">
        <v>742</v>
      </c>
      <c r="E339" s="1">
        <v>240159255</v>
      </c>
      <c r="F339" s="11">
        <v>4</v>
      </c>
      <c r="G339" t="str">
        <f t="shared" si="19"/>
        <v>Higher</v>
      </c>
    </row>
    <row r="340" spans="1:7" ht="15.5" x14ac:dyDescent="0.35">
      <c r="B340" s="12">
        <v>2017</v>
      </c>
    </row>
    <row r="341" spans="1:7" x14ac:dyDescent="0.35">
      <c r="A341">
        <v>322</v>
      </c>
      <c r="B341" t="s">
        <v>624</v>
      </c>
      <c r="C341" s="1">
        <v>81093313</v>
      </c>
      <c r="D341" t="s">
        <v>740</v>
      </c>
      <c r="E341" s="1">
        <v>160112671</v>
      </c>
      <c r="F341" s="11">
        <v>5</v>
      </c>
      <c r="G341" t="str">
        <f t="shared" si="19"/>
        <v>Lower</v>
      </c>
    </row>
    <row r="342" spans="1:7" x14ac:dyDescent="0.35">
      <c r="A342">
        <v>323</v>
      </c>
      <c r="B342" t="s">
        <v>626</v>
      </c>
      <c r="C342" s="1">
        <v>346118277</v>
      </c>
      <c r="D342" t="s">
        <v>741</v>
      </c>
      <c r="E342" s="1">
        <v>71410636</v>
      </c>
      <c r="F342" s="11">
        <v>12</v>
      </c>
      <c r="G342" t="str">
        <f t="shared" si="19"/>
        <v>Higher</v>
      </c>
    </row>
    <row r="343" spans="1:7" x14ac:dyDescent="0.35">
      <c r="A343">
        <v>324</v>
      </c>
      <c r="B343" t="s">
        <v>627</v>
      </c>
      <c r="C343" s="1">
        <v>381545846</v>
      </c>
      <c r="D343" t="s">
        <v>743</v>
      </c>
      <c r="E343" s="1">
        <v>569651467</v>
      </c>
      <c r="F343" s="11">
        <v>2</v>
      </c>
      <c r="G343" t="str">
        <f t="shared" si="19"/>
        <v>Lower</v>
      </c>
    </row>
    <row r="344" spans="1:7" x14ac:dyDescent="0.35">
      <c r="A344">
        <v>325</v>
      </c>
      <c r="B344" t="s">
        <v>628</v>
      </c>
      <c r="C344" s="1">
        <v>171547802</v>
      </c>
      <c r="D344" t="s">
        <v>744</v>
      </c>
      <c r="E344" s="1">
        <v>86081711</v>
      </c>
      <c r="F344" s="11">
        <v>3</v>
      </c>
      <c r="G344" t="str">
        <f t="shared" si="19"/>
        <v>Higher</v>
      </c>
    </row>
    <row r="345" spans="1:7" x14ac:dyDescent="0.35">
      <c r="A345">
        <v>326</v>
      </c>
      <c r="B345" t="s">
        <v>629</v>
      </c>
      <c r="C345" s="1">
        <v>619179950</v>
      </c>
      <c r="D345" t="s">
        <v>745</v>
      </c>
      <c r="E345" s="1">
        <v>414828246</v>
      </c>
      <c r="F345" s="11">
        <v>4</v>
      </c>
      <c r="G345" t="str">
        <f t="shared" si="19"/>
        <v>Higher</v>
      </c>
    </row>
    <row r="346" spans="1:7" x14ac:dyDescent="0.35">
      <c r="A346">
        <v>327</v>
      </c>
      <c r="B346" t="s">
        <v>630</v>
      </c>
      <c r="C346" s="1">
        <v>1236005118</v>
      </c>
      <c r="D346" t="s">
        <v>746</v>
      </c>
      <c r="E346" s="1">
        <v>1515341399</v>
      </c>
      <c r="F346" s="11">
        <v>2</v>
      </c>
      <c r="G346" t="str">
        <f t="shared" si="19"/>
        <v>Lower</v>
      </c>
    </row>
    <row r="347" spans="1:7" x14ac:dyDescent="0.35">
      <c r="A347">
        <v>328</v>
      </c>
      <c r="B347" t="s">
        <v>631</v>
      </c>
      <c r="C347" s="1">
        <v>863756051</v>
      </c>
      <c r="D347" t="s">
        <v>747</v>
      </c>
      <c r="E347" s="1">
        <v>773350147</v>
      </c>
      <c r="F347" s="11">
        <v>3</v>
      </c>
      <c r="G347" t="str">
        <f t="shared" si="19"/>
        <v>Higher</v>
      </c>
    </row>
    <row r="348" spans="1:7" x14ac:dyDescent="0.35">
      <c r="A348">
        <v>329</v>
      </c>
      <c r="B348" t="s">
        <v>632</v>
      </c>
      <c r="C348" s="1">
        <v>240891763</v>
      </c>
      <c r="D348" t="s">
        <v>748</v>
      </c>
      <c r="E348" s="1">
        <v>403354469</v>
      </c>
      <c r="F348" s="11">
        <v>5</v>
      </c>
      <c r="G348" t="str">
        <f t="shared" si="19"/>
        <v>Lower</v>
      </c>
    </row>
    <row r="349" spans="1:7" x14ac:dyDescent="0.35">
      <c r="A349">
        <v>330</v>
      </c>
      <c r="B349" t="s">
        <v>633</v>
      </c>
      <c r="C349" s="1">
        <v>40140972</v>
      </c>
      <c r="D349" t="s">
        <v>749</v>
      </c>
      <c r="E349" s="1">
        <v>77229695</v>
      </c>
      <c r="F349" s="11">
        <v>5</v>
      </c>
      <c r="G349" t="str">
        <f t="shared" si="19"/>
        <v>Lower</v>
      </c>
    </row>
    <row r="350" spans="1:7" x14ac:dyDescent="0.35">
      <c r="A350">
        <v>331</v>
      </c>
      <c r="B350" t="s">
        <v>634</v>
      </c>
      <c r="C350" s="1">
        <v>795922298</v>
      </c>
      <c r="D350" t="s">
        <v>750</v>
      </c>
      <c r="E350" s="1">
        <v>1046721266</v>
      </c>
      <c r="F350" s="11">
        <v>6</v>
      </c>
      <c r="G350" t="str">
        <f t="shared" si="19"/>
        <v>Lower</v>
      </c>
    </row>
    <row r="351" spans="1:7" x14ac:dyDescent="0.35">
      <c r="A351">
        <v>332</v>
      </c>
      <c r="B351" t="s">
        <v>635</v>
      </c>
      <c r="C351" s="1">
        <v>383930656</v>
      </c>
      <c r="D351" t="s">
        <v>751</v>
      </c>
      <c r="E351" s="1">
        <v>559852396</v>
      </c>
      <c r="F351" s="11">
        <v>6</v>
      </c>
      <c r="G351" t="str">
        <f t="shared" si="19"/>
        <v>Lower</v>
      </c>
    </row>
    <row r="352" spans="1:7" x14ac:dyDescent="0.35">
      <c r="A352">
        <v>333</v>
      </c>
      <c r="B352" t="s">
        <v>636</v>
      </c>
      <c r="C352" s="1">
        <v>605425157</v>
      </c>
      <c r="D352" t="s">
        <v>752</v>
      </c>
      <c r="E352" s="1">
        <v>1104054072</v>
      </c>
      <c r="F352" s="11">
        <v>3</v>
      </c>
      <c r="G352" t="str">
        <f t="shared" si="19"/>
        <v>Lower</v>
      </c>
    </row>
    <row r="353" spans="1:7" x14ac:dyDescent="0.35">
      <c r="A353">
        <v>334</v>
      </c>
      <c r="B353" t="s">
        <v>637</v>
      </c>
      <c r="C353" s="1">
        <v>1034800131</v>
      </c>
      <c r="D353" t="s">
        <v>753</v>
      </c>
      <c r="E353" s="1">
        <v>970766005</v>
      </c>
      <c r="F353" s="11">
        <v>4</v>
      </c>
      <c r="G353" t="str">
        <f t="shared" si="19"/>
        <v>Higher</v>
      </c>
    </row>
    <row r="354" spans="1:7" x14ac:dyDescent="0.35">
      <c r="A354">
        <v>335</v>
      </c>
      <c r="B354" t="s">
        <v>638</v>
      </c>
      <c r="C354" s="1">
        <v>490719763</v>
      </c>
      <c r="D354" t="s">
        <v>754</v>
      </c>
      <c r="E354" s="1">
        <v>710644566</v>
      </c>
      <c r="F354" s="11">
        <v>3</v>
      </c>
      <c r="G354" t="str">
        <f t="shared" si="19"/>
        <v>Lower</v>
      </c>
    </row>
    <row r="355" spans="1:7" x14ac:dyDescent="0.35">
      <c r="A355">
        <v>336</v>
      </c>
      <c r="B355" t="s">
        <v>639</v>
      </c>
      <c r="C355" s="1">
        <v>306515884</v>
      </c>
      <c r="D355" t="s">
        <v>755</v>
      </c>
      <c r="E355" s="1">
        <v>257589721</v>
      </c>
      <c r="F355" s="11">
        <v>3</v>
      </c>
      <c r="G355" t="str">
        <f t="shared" si="19"/>
        <v>Higher</v>
      </c>
    </row>
    <row r="356" spans="1:7" x14ac:dyDescent="0.35">
      <c r="A356">
        <v>337</v>
      </c>
      <c r="B356" t="s">
        <v>640</v>
      </c>
      <c r="C356" s="1">
        <v>68743485</v>
      </c>
      <c r="D356" t="s">
        <v>756</v>
      </c>
      <c r="E356" s="1">
        <v>120885527</v>
      </c>
      <c r="F356" s="11">
        <v>3</v>
      </c>
      <c r="G356" t="str">
        <f t="shared" ref="G356:G420" si="20">IF(E356&gt;C356, "Lower", "Higher")</f>
        <v>Lower</v>
      </c>
    </row>
    <row r="357" spans="1:7" x14ac:dyDescent="0.35">
      <c r="A357">
        <v>338</v>
      </c>
      <c r="B357" t="s">
        <v>641</v>
      </c>
      <c r="C357" s="1">
        <v>410902662</v>
      </c>
      <c r="D357" t="s">
        <v>757</v>
      </c>
      <c r="E357" s="1">
        <v>414351546</v>
      </c>
      <c r="F357" s="11">
        <v>3</v>
      </c>
      <c r="G357" t="str">
        <f t="shared" si="20"/>
        <v>Lower</v>
      </c>
    </row>
    <row r="358" spans="1:7" x14ac:dyDescent="0.35">
      <c r="A358">
        <v>339</v>
      </c>
      <c r="B358" t="s">
        <v>642</v>
      </c>
      <c r="C358" s="1">
        <v>4017852</v>
      </c>
      <c r="D358" t="s">
        <v>758</v>
      </c>
      <c r="E358" s="1">
        <v>63102666</v>
      </c>
      <c r="F358" s="11">
        <v>14</v>
      </c>
      <c r="G358" t="str">
        <f t="shared" si="20"/>
        <v>Lower</v>
      </c>
    </row>
    <row r="359" spans="1:7" x14ac:dyDescent="0.35">
      <c r="A359">
        <v>340</v>
      </c>
      <c r="B359" t="s">
        <v>643</v>
      </c>
      <c r="C359" s="1">
        <v>267770708</v>
      </c>
      <c r="D359" t="s">
        <v>759</v>
      </c>
      <c r="E359" s="1">
        <v>41722424</v>
      </c>
      <c r="F359" s="11">
        <v>35</v>
      </c>
      <c r="G359" t="str">
        <f t="shared" si="20"/>
        <v>Higher</v>
      </c>
    </row>
    <row r="360" spans="1:7" x14ac:dyDescent="0.35">
      <c r="A360">
        <v>341</v>
      </c>
      <c r="B360" t="s">
        <v>644</v>
      </c>
      <c r="C360" s="1">
        <v>48333932</v>
      </c>
      <c r="D360" t="s">
        <v>760</v>
      </c>
      <c r="E360" s="1">
        <v>74827344</v>
      </c>
      <c r="F360" s="11">
        <v>1</v>
      </c>
      <c r="G360" t="str">
        <f t="shared" si="20"/>
        <v>Lower</v>
      </c>
    </row>
    <row r="361" spans="1:7" x14ac:dyDescent="0.35">
      <c r="A361">
        <v>342</v>
      </c>
      <c r="B361" t="s">
        <v>645</v>
      </c>
      <c r="C361" s="1">
        <v>855301806</v>
      </c>
      <c r="D361" t="s">
        <v>761</v>
      </c>
      <c r="E361" s="1">
        <v>644783140</v>
      </c>
      <c r="F361" s="11">
        <v>4</v>
      </c>
      <c r="G361" t="str">
        <f t="shared" si="20"/>
        <v>Higher</v>
      </c>
    </row>
    <row r="362" spans="1:7" x14ac:dyDescent="0.35">
      <c r="A362">
        <v>343</v>
      </c>
      <c r="B362" t="s">
        <v>646</v>
      </c>
      <c r="C362" s="1">
        <v>180613824</v>
      </c>
      <c r="D362" t="s">
        <v>762</v>
      </c>
      <c r="E362" s="1">
        <v>242786137</v>
      </c>
      <c r="F362" s="11">
        <v>2</v>
      </c>
      <c r="G362" t="str">
        <f t="shared" si="20"/>
        <v>Lower</v>
      </c>
    </row>
    <row r="363" spans="1:7" x14ac:dyDescent="0.35">
      <c r="A363">
        <v>344</v>
      </c>
      <c r="B363" t="s">
        <v>647</v>
      </c>
      <c r="C363" s="1">
        <v>657926987</v>
      </c>
      <c r="D363" t="s">
        <v>763</v>
      </c>
      <c r="E363" s="1">
        <v>873637528</v>
      </c>
      <c r="F363" s="11">
        <v>1</v>
      </c>
      <c r="G363" t="str">
        <f t="shared" si="20"/>
        <v>Lower</v>
      </c>
    </row>
    <row r="364" spans="1:7" x14ac:dyDescent="0.35">
      <c r="A364">
        <v>345</v>
      </c>
      <c r="B364" t="s">
        <v>648</v>
      </c>
      <c r="C364" s="1">
        <v>1334407706</v>
      </c>
      <c r="D364" t="s">
        <v>764</v>
      </c>
      <c r="E364" s="1">
        <v>2071310218</v>
      </c>
      <c r="F364" s="11">
        <v>2</v>
      </c>
      <c r="G364" t="str">
        <f t="shared" si="20"/>
        <v>Lower</v>
      </c>
    </row>
    <row r="365" spans="1:7" x14ac:dyDescent="0.35">
      <c r="A365">
        <v>346</v>
      </c>
      <c r="B365" t="s">
        <v>649</v>
      </c>
      <c r="C365" s="1">
        <v>995339117</v>
      </c>
      <c r="D365" t="s">
        <v>765</v>
      </c>
      <c r="E365" s="1">
        <v>262821940</v>
      </c>
      <c r="F365" s="11">
        <v>22</v>
      </c>
      <c r="G365" t="str">
        <f t="shared" si="20"/>
        <v>Higher</v>
      </c>
    </row>
    <row r="366" spans="1:7" x14ac:dyDescent="0.35">
      <c r="A366">
        <v>347</v>
      </c>
      <c r="B366" t="s">
        <v>650</v>
      </c>
      <c r="C366" s="1">
        <v>185400345</v>
      </c>
      <c r="D366" t="s">
        <v>766</v>
      </c>
      <c r="E366" s="1">
        <v>287144079</v>
      </c>
      <c r="F366" s="11">
        <v>2</v>
      </c>
      <c r="G366" t="str">
        <f t="shared" si="20"/>
        <v>Lower</v>
      </c>
    </row>
    <row r="367" spans="1:7" ht="15.5" x14ac:dyDescent="0.35">
      <c r="B367" s="12">
        <v>2018</v>
      </c>
    </row>
    <row r="368" spans="1:7" x14ac:dyDescent="0.35">
      <c r="A368">
        <v>348</v>
      </c>
      <c r="B368" t="s">
        <v>651</v>
      </c>
      <c r="C368" s="1">
        <v>167885588</v>
      </c>
      <c r="D368" t="s">
        <v>767</v>
      </c>
      <c r="E368" s="1">
        <v>112983889</v>
      </c>
      <c r="F368" s="11">
        <v>3</v>
      </c>
      <c r="G368" t="str">
        <f t="shared" si="20"/>
        <v>Higher</v>
      </c>
    </row>
    <row r="369" spans="1:7" x14ac:dyDescent="0.35">
      <c r="A369">
        <v>349</v>
      </c>
      <c r="B369" t="s">
        <v>652</v>
      </c>
      <c r="C369" s="1">
        <v>288175335</v>
      </c>
      <c r="D369" t="s">
        <v>768</v>
      </c>
      <c r="E369" s="1">
        <v>312296056</v>
      </c>
      <c r="F369" s="11">
        <v>3</v>
      </c>
      <c r="G369" t="str">
        <f t="shared" si="20"/>
        <v>Lower</v>
      </c>
    </row>
    <row r="370" spans="1:7" x14ac:dyDescent="0.35">
      <c r="A370">
        <v>350</v>
      </c>
      <c r="B370" t="s">
        <v>653</v>
      </c>
      <c r="C370" s="1">
        <v>371985018</v>
      </c>
      <c r="D370" t="s">
        <v>769</v>
      </c>
      <c r="E370" s="1">
        <v>381545846</v>
      </c>
      <c r="F370" s="11">
        <v>1</v>
      </c>
      <c r="G370" t="str">
        <f t="shared" si="20"/>
        <v>Lower</v>
      </c>
    </row>
    <row r="371" spans="1:7" x14ac:dyDescent="0.35">
      <c r="A371">
        <v>351</v>
      </c>
      <c r="B371" t="s">
        <v>654</v>
      </c>
      <c r="C371" s="1">
        <v>31039126</v>
      </c>
      <c r="D371" t="s">
        <v>770</v>
      </c>
      <c r="E371" s="1">
        <v>82410456</v>
      </c>
      <c r="F371" s="11">
        <v>10</v>
      </c>
      <c r="G371" t="str">
        <f t="shared" si="20"/>
        <v>Lower</v>
      </c>
    </row>
    <row r="372" spans="1:7" x14ac:dyDescent="0.35">
      <c r="A372">
        <v>352</v>
      </c>
      <c r="B372" t="s">
        <v>655</v>
      </c>
      <c r="C372" s="1">
        <v>290930148</v>
      </c>
      <c r="D372" t="s">
        <v>771</v>
      </c>
      <c r="E372" s="1">
        <v>411002906</v>
      </c>
      <c r="F372" s="11">
        <v>5</v>
      </c>
      <c r="G372" t="str">
        <f t="shared" si="20"/>
        <v>Lower</v>
      </c>
    </row>
    <row r="373" spans="1:7" x14ac:dyDescent="0.35">
      <c r="A373">
        <v>353</v>
      </c>
      <c r="B373" t="s">
        <v>656</v>
      </c>
      <c r="C373" s="1">
        <v>7414178</v>
      </c>
      <c r="D373" t="s">
        <v>772</v>
      </c>
      <c r="E373" s="1">
        <v>24487848</v>
      </c>
      <c r="F373" s="11">
        <v>2</v>
      </c>
      <c r="G373" t="str">
        <f t="shared" si="20"/>
        <v>Lower</v>
      </c>
    </row>
    <row r="374" spans="1:7" x14ac:dyDescent="0.35">
      <c r="A374">
        <v>354</v>
      </c>
      <c r="B374" t="s">
        <v>657</v>
      </c>
      <c r="C374" s="1">
        <v>31626386</v>
      </c>
      <c r="D374" t="s">
        <v>773</v>
      </c>
      <c r="E374" s="1">
        <v>23182223</v>
      </c>
      <c r="F374" s="11">
        <v>17</v>
      </c>
      <c r="G374" t="str">
        <f t="shared" si="20"/>
        <v>Higher</v>
      </c>
    </row>
    <row r="375" spans="1:7" x14ac:dyDescent="0.35">
      <c r="A375">
        <v>355</v>
      </c>
      <c r="B375" t="s">
        <v>658</v>
      </c>
      <c r="C375" s="1">
        <v>2052415039</v>
      </c>
      <c r="D375" t="s">
        <v>774</v>
      </c>
      <c r="E375" s="1">
        <v>1405018048</v>
      </c>
      <c r="F375" s="11">
        <v>3</v>
      </c>
      <c r="G375" t="str">
        <f t="shared" si="20"/>
        <v>Higher</v>
      </c>
    </row>
    <row r="376" spans="1:7" x14ac:dyDescent="0.35">
      <c r="A376">
        <v>356</v>
      </c>
      <c r="B376" t="s">
        <v>659</v>
      </c>
      <c r="C376" s="1">
        <v>785896609</v>
      </c>
      <c r="D376" t="s">
        <v>775</v>
      </c>
      <c r="E376" s="1">
        <v>782836791</v>
      </c>
      <c r="F376" s="11">
        <v>2</v>
      </c>
      <c r="G376" t="str">
        <f t="shared" si="20"/>
        <v>Higher</v>
      </c>
    </row>
    <row r="377" spans="1:7" x14ac:dyDescent="0.35">
      <c r="A377">
        <v>357</v>
      </c>
      <c r="B377" t="s">
        <v>660</v>
      </c>
      <c r="C377" s="1">
        <v>1243225667</v>
      </c>
      <c r="D377" t="s">
        <v>776</v>
      </c>
      <c r="E377" s="1">
        <v>631607053</v>
      </c>
      <c r="F377" s="11">
        <v>14</v>
      </c>
      <c r="G377" t="str">
        <f t="shared" si="20"/>
        <v>Higher</v>
      </c>
    </row>
    <row r="378" spans="1:7" x14ac:dyDescent="0.35">
      <c r="A378">
        <v>358</v>
      </c>
      <c r="B378" t="s">
        <v>661</v>
      </c>
      <c r="C378" s="1">
        <v>1310466296</v>
      </c>
      <c r="D378" t="s">
        <v>777</v>
      </c>
      <c r="E378" s="1">
        <v>1671537444</v>
      </c>
      <c r="F378" s="11">
        <v>3</v>
      </c>
      <c r="G378" t="str">
        <f t="shared" si="20"/>
        <v>Lower</v>
      </c>
    </row>
    <row r="379" spans="1:7" x14ac:dyDescent="0.35">
      <c r="A379">
        <v>359</v>
      </c>
      <c r="B379" t="s">
        <v>662</v>
      </c>
      <c r="C379" s="1">
        <v>75837743</v>
      </c>
      <c r="D379" t="s">
        <v>778</v>
      </c>
      <c r="E379" s="1">
        <v>84997446</v>
      </c>
      <c r="F379" s="11">
        <v>3</v>
      </c>
      <c r="G379" t="str">
        <f t="shared" si="20"/>
        <v>Lower</v>
      </c>
    </row>
    <row r="380" spans="1:7" x14ac:dyDescent="0.35">
      <c r="A380">
        <v>360</v>
      </c>
      <c r="B380" t="s">
        <v>663</v>
      </c>
      <c r="C380" s="1">
        <v>137056262</v>
      </c>
      <c r="D380" t="s">
        <v>779</v>
      </c>
      <c r="E380" s="1">
        <v>118587880</v>
      </c>
      <c r="F380" s="11">
        <v>2</v>
      </c>
      <c r="G380" t="str">
        <f t="shared" si="20"/>
        <v>Higher</v>
      </c>
    </row>
    <row r="381" spans="1:7" x14ac:dyDescent="0.35">
      <c r="A381">
        <v>361</v>
      </c>
      <c r="B381" t="s">
        <v>664</v>
      </c>
      <c r="C381" s="1">
        <v>622674139</v>
      </c>
      <c r="D381" t="s">
        <v>780</v>
      </c>
      <c r="E381" s="1">
        <v>519311965</v>
      </c>
      <c r="F381" s="11">
        <v>3</v>
      </c>
      <c r="G381" t="str">
        <f t="shared" si="20"/>
        <v>Higher</v>
      </c>
    </row>
    <row r="382" spans="1:7" x14ac:dyDescent="0.35">
      <c r="A382">
        <v>362</v>
      </c>
      <c r="B382" t="s">
        <v>665</v>
      </c>
      <c r="C382" s="1">
        <v>528583774</v>
      </c>
      <c r="D382" t="s">
        <v>781</v>
      </c>
      <c r="E382" s="1">
        <v>475186706</v>
      </c>
      <c r="F382" s="11">
        <v>3</v>
      </c>
      <c r="G382" t="str">
        <f t="shared" si="20"/>
        <v>Higher</v>
      </c>
    </row>
    <row r="383" spans="1:7" x14ac:dyDescent="0.35">
      <c r="A383">
        <v>363</v>
      </c>
      <c r="B383" t="s">
        <v>666</v>
      </c>
      <c r="C383" s="1">
        <v>402264843</v>
      </c>
      <c r="D383" t="s">
        <v>782</v>
      </c>
      <c r="E383" s="1">
        <v>694476782</v>
      </c>
      <c r="F383" s="11">
        <v>10</v>
      </c>
      <c r="G383" t="str">
        <f t="shared" si="20"/>
        <v>Lower</v>
      </c>
    </row>
    <row r="384" spans="1:7" x14ac:dyDescent="0.35">
      <c r="A384">
        <v>364</v>
      </c>
      <c r="B384" t="s">
        <v>667</v>
      </c>
      <c r="C384" s="1">
        <v>190400157</v>
      </c>
      <c r="D384" t="s">
        <v>783</v>
      </c>
      <c r="E384" s="1">
        <v>192330738</v>
      </c>
      <c r="F384" s="11">
        <v>4</v>
      </c>
      <c r="G384" t="str">
        <f t="shared" si="20"/>
        <v>Lower</v>
      </c>
    </row>
    <row r="385" spans="1:7" x14ac:dyDescent="0.35">
      <c r="A385">
        <v>365</v>
      </c>
      <c r="B385" t="s">
        <v>668</v>
      </c>
      <c r="C385" s="1">
        <v>791657398</v>
      </c>
      <c r="D385" t="s">
        <v>784</v>
      </c>
      <c r="E385" s="1">
        <v>682716636</v>
      </c>
      <c r="F385" s="11">
        <v>3</v>
      </c>
      <c r="G385" t="str">
        <f t="shared" si="20"/>
        <v>Higher</v>
      </c>
    </row>
    <row r="386" spans="1:7" x14ac:dyDescent="0.35">
      <c r="A386">
        <v>366</v>
      </c>
      <c r="B386" t="s">
        <v>669</v>
      </c>
      <c r="C386" s="1">
        <v>160542134</v>
      </c>
      <c r="D386" t="s">
        <v>785</v>
      </c>
      <c r="E386" s="1">
        <v>127233108</v>
      </c>
      <c r="F386" s="11">
        <v>8</v>
      </c>
      <c r="G386" t="str">
        <f t="shared" si="20"/>
        <v>Higher</v>
      </c>
    </row>
    <row r="387" spans="1:7" x14ac:dyDescent="0.35">
      <c r="A387">
        <v>367</v>
      </c>
      <c r="B387" t="s">
        <v>670</v>
      </c>
      <c r="C387" s="1">
        <v>93320380</v>
      </c>
      <c r="D387" t="s">
        <v>786</v>
      </c>
      <c r="E387" s="1">
        <v>158261424</v>
      </c>
      <c r="F387" s="11">
        <v>3</v>
      </c>
      <c r="G387" t="str">
        <f t="shared" si="20"/>
        <v>Lower</v>
      </c>
    </row>
    <row r="388" spans="1:7" x14ac:dyDescent="0.35">
      <c r="A388">
        <v>368</v>
      </c>
      <c r="B388" t="s">
        <v>671</v>
      </c>
      <c r="C388" s="1">
        <v>654855901</v>
      </c>
      <c r="D388" t="s">
        <v>787</v>
      </c>
      <c r="E388" s="1">
        <v>814044001</v>
      </c>
      <c r="F388" s="11">
        <v>2</v>
      </c>
      <c r="G388" t="str">
        <f t="shared" si="20"/>
        <v>Lower</v>
      </c>
    </row>
    <row r="389" spans="1:7" x14ac:dyDescent="0.35">
      <c r="A389">
        <v>369</v>
      </c>
      <c r="B389" t="s">
        <v>672</v>
      </c>
      <c r="C389" s="1">
        <v>529323962</v>
      </c>
      <c r="D389" t="s">
        <v>788</v>
      </c>
      <c r="E389" s="1">
        <v>471222889</v>
      </c>
      <c r="F389" s="11">
        <v>6</v>
      </c>
      <c r="G389" t="str">
        <f t="shared" si="20"/>
        <v>Higher</v>
      </c>
    </row>
    <row r="390" spans="1:7" x14ac:dyDescent="0.35">
      <c r="A390">
        <v>370</v>
      </c>
      <c r="B390" t="s">
        <v>673</v>
      </c>
      <c r="C390" s="1">
        <v>214215889</v>
      </c>
      <c r="D390" t="s">
        <v>789</v>
      </c>
      <c r="E390" s="1">
        <v>173578883</v>
      </c>
      <c r="F390" s="11">
        <v>3</v>
      </c>
      <c r="G390" t="str">
        <f t="shared" si="20"/>
        <v>Higher</v>
      </c>
    </row>
    <row r="391" spans="1:7" x14ac:dyDescent="0.35">
      <c r="A391">
        <v>371</v>
      </c>
      <c r="B391" t="s">
        <v>674</v>
      </c>
      <c r="C391" s="1">
        <v>349546142</v>
      </c>
      <c r="D391" t="s">
        <v>790</v>
      </c>
      <c r="E391" s="1">
        <v>103082380</v>
      </c>
      <c r="F391" s="11">
        <v>54</v>
      </c>
      <c r="G391" t="str">
        <f t="shared" si="20"/>
        <v>Higher</v>
      </c>
    </row>
    <row r="392" spans="1:7" ht="15.5" x14ac:dyDescent="0.35">
      <c r="B392" s="12">
        <v>2019</v>
      </c>
    </row>
    <row r="393" spans="1:7" x14ac:dyDescent="0.35">
      <c r="A393">
        <v>372</v>
      </c>
      <c r="B393" t="s">
        <v>675</v>
      </c>
      <c r="C393" s="1">
        <v>246999039</v>
      </c>
      <c r="D393" t="s">
        <v>791</v>
      </c>
      <c r="E393" s="1">
        <v>278454417</v>
      </c>
      <c r="F393" s="11">
        <v>3</v>
      </c>
      <c r="G393" t="str">
        <f t="shared" si="20"/>
        <v>Lower</v>
      </c>
    </row>
    <row r="394" spans="1:7" x14ac:dyDescent="0.35">
      <c r="A394">
        <v>373</v>
      </c>
      <c r="B394" t="s">
        <v>676</v>
      </c>
      <c r="C394" s="1">
        <v>192456290</v>
      </c>
      <c r="D394" t="s">
        <v>793</v>
      </c>
      <c r="E394" s="1">
        <v>468266122</v>
      </c>
      <c r="F394" s="11">
        <v>5</v>
      </c>
      <c r="G394" t="str">
        <f t="shared" si="20"/>
        <v>Lower</v>
      </c>
    </row>
    <row r="395" spans="1:7" x14ac:dyDescent="0.35">
      <c r="A395">
        <v>374</v>
      </c>
      <c r="B395" t="s">
        <v>677</v>
      </c>
      <c r="C395" s="1">
        <v>64600152</v>
      </c>
      <c r="D395" t="s">
        <v>792</v>
      </c>
      <c r="E395" s="1">
        <v>125479266</v>
      </c>
      <c r="F395" s="11">
        <v>2</v>
      </c>
      <c r="G395" t="str">
        <f t="shared" si="20"/>
        <v>Lower</v>
      </c>
    </row>
    <row r="396" spans="1:7" x14ac:dyDescent="0.35">
      <c r="A396">
        <v>375</v>
      </c>
      <c r="B396" t="s">
        <v>678</v>
      </c>
      <c r="C396" s="1">
        <v>524580592</v>
      </c>
      <c r="D396" t="s">
        <v>794</v>
      </c>
      <c r="E396" s="1">
        <v>621537519</v>
      </c>
      <c r="F396" s="11">
        <v>5</v>
      </c>
      <c r="G396" t="str">
        <f t="shared" si="20"/>
        <v>Lower</v>
      </c>
    </row>
    <row r="397" spans="1:7" x14ac:dyDescent="0.35">
      <c r="A397">
        <v>376</v>
      </c>
      <c r="B397" t="s">
        <v>679</v>
      </c>
      <c r="C397" s="1">
        <v>74747725</v>
      </c>
      <c r="D397" t="s">
        <v>795</v>
      </c>
      <c r="E397" s="1">
        <v>48333932</v>
      </c>
      <c r="F397" s="11">
        <v>2</v>
      </c>
      <c r="G397" t="str">
        <f t="shared" si="20"/>
        <v>Higher</v>
      </c>
    </row>
    <row r="398" spans="1:7" x14ac:dyDescent="0.35">
      <c r="A398">
        <v>377</v>
      </c>
      <c r="B398" t="s">
        <v>680</v>
      </c>
      <c r="C398" s="1">
        <v>2799439100</v>
      </c>
      <c r="D398" t="s">
        <v>796</v>
      </c>
      <c r="E398" s="1">
        <v>2052415039</v>
      </c>
      <c r="F398" s="11">
        <v>1</v>
      </c>
      <c r="G398" t="str">
        <f t="shared" si="20"/>
        <v>Higher</v>
      </c>
    </row>
    <row r="399" spans="1:7" x14ac:dyDescent="0.35">
      <c r="A399">
        <v>378</v>
      </c>
      <c r="B399" t="s">
        <v>681</v>
      </c>
      <c r="C399" s="1">
        <v>328349387</v>
      </c>
      <c r="D399" t="s">
        <v>797</v>
      </c>
      <c r="E399" s="1">
        <v>171547802</v>
      </c>
      <c r="F399" s="11">
        <v>2</v>
      </c>
      <c r="G399" t="str">
        <f t="shared" si="20"/>
        <v>Higher</v>
      </c>
    </row>
    <row r="400" spans="1:7" x14ac:dyDescent="0.35">
      <c r="A400">
        <v>379</v>
      </c>
      <c r="B400" t="s">
        <v>682</v>
      </c>
      <c r="C400" s="1">
        <v>386600138</v>
      </c>
      <c r="D400" t="s">
        <v>798</v>
      </c>
      <c r="E400" s="1">
        <v>524976069</v>
      </c>
      <c r="F400" s="11">
        <v>5</v>
      </c>
      <c r="G400" t="str">
        <f t="shared" si="20"/>
        <v>Lower</v>
      </c>
    </row>
    <row r="401" spans="1:7" x14ac:dyDescent="0.35">
      <c r="A401">
        <v>380</v>
      </c>
      <c r="B401" t="s">
        <v>799</v>
      </c>
      <c r="C401" s="1">
        <v>252442974</v>
      </c>
      <c r="D401" t="s">
        <v>800</v>
      </c>
      <c r="E401" s="1">
        <v>543934105</v>
      </c>
      <c r="F401" s="11">
        <v>3</v>
      </c>
      <c r="G401" t="str">
        <f t="shared" si="20"/>
        <v>Lower</v>
      </c>
    </row>
    <row r="402" spans="1:7" x14ac:dyDescent="0.35">
      <c r="A402">
        <v>381</v>
      </c>
      <c r="B402" t="s">
        <v>683</v>
      </c>
      <c r="C402" s="1">
        <v>431058438</v>
      </c>
      <c r="D402" t="s">
        <v>801</v>
      </c>
      <c r="E402" s="1">
        <v>894328469</v>
      </c>
      <c r="F402" s="11">
        <v>3</v>
      </c>
      <c r="G402" t="str">
        <f t="shared" si="20"/>
        <v>Lower</v>
      </c>
    </row>
    <row r="403" spans="1:7" x14ac:dyDescent="0.35">
      <c r="A403">
        <v>382</v>
      </c>
      <c r="B403" t="s">
        <v>684</v>
      </c>
      <c r="C403" s="1">
        <v>253890701</v>
      </c>
      <c r="D403" t="s">
        <v>802</v>
      </c>
      <c r="E403" s="1">
        <v>654213485</v>
      </c>
      <c r="F403" s="11">
        <v>7</v>
      </c>
      <c r="G403" t="str">
        <f t="shared" si="20"/>
        <v>Lower</v>
      </c>
    </row>
    <row r="404" spans="1:7" x14ac:dyDescent="0.35">
      <c r="A404">
        <v>383</v>
      </c>
      <c r="B404" t="s">
        <v>685</v>
      </c>
      <c r="C404" s="1">
        <v>21360215</v>
      </c>
      <c r="D404" t="s">
        <v>803</v>
      </c>
      <c r="E404" s="1">
        <v>107626125</v>
      </c>
      <c r="F404" s="11">
        <v>19</v>
      </c>
      <c r="G404" t="str">
        <f t="shared" si="20"/>
        <v>Lower</v>
      </c>
    </row>
    <row r="405" spans="1:7" x14ac:dyDescent="0.35">
      <c r="A405">
        <v>384</v>
      </c>
      <c r="B405" t="s">
        <v>686</v>
      </c>
      <c r="C405" s="1">
        <v>1073841394</v>
      </c>
      <c r="D405" t="s">
        <v>804</v>
      </c>
      <c r="E405" s="1">
        <v>1067316101</v>
      </c>
      <c r="F405" s="11">
        <v>9</v>
      </c>
      <c r="G405" t="str">
        <f t="shared" si="20"/>
        <v>Higher</v>
      </c>
    </row>
    <row r="406" spans="1:7" x14ac:dyDescent="0.35">
      <c r="A406">
        <v>385</v>
      </c>
      <c r="B406" t="s">
        <v>687</v>
      </c>
      <c r="C406" s="1">
        <v>231252591</v>
      </c>
      <c r="D406" t="s">
        <v>805</v>
      </c>
      <c r="E406" s="1">
        <v>306515884</v>
      </c>
      <c r="F406" s="11">
        <v>2</v>
      </c>
      <c r="G406" t="str">
        <f t="shared" si="20"/>
        <v>Lower</v>
      </c>
    </row>
    <row r="407" spans="1:7" x14ac:dyDescent="0.35">
      <c r="A407">
        <v>386</v>
      </c>
      <c r="B407" t="s">
        <v>688</v>
      </c>
      <c r="C407" s="1">
        <v>1131927996</v>
      </c>
      <c r="D407" t="s">
        <v>806</v>
      </c>
      <c r="E407" s="1">
        <v>880166924</v>
      </c>
      <c r="F407" s="11">
        <v>2</v>
      </c>
      <c r="G407" t="str">
        <f t="shared" si="20"/>
        <v>Higher</v>
      </c>
    </row>
    <row r="408" spans="1:7" x14ac:dyDescent="0.35">
      <c r="A408">
        <v>387</v>
      </c>
      <c r="B408" t="s">
        <v>689</v>
      </c>
      <c r="C408" s="1">
        <v>147792047</v>
      </c>
      <c r="D408" t="s">
        <v>807</v>
      </c>
      <c r="E408" s="1">
        <v>352333929</v>
      </c>
      <c r="F408" s="11">
        <v>3</v>
      </c>
      <c r="G408" t="str">
        <f t="shared" si="20"/>
        <v>Lower</v>
      </c>
    </row>
    <row r="409" spans="1:7" x14ac:dyDescent="0.35">
      <c r="A409">
        <v>388</v>
      </c>
      <c r="B409" t="s">
        <v>690</v>
      </c>
      <c r="C409" s="1">
        <v>146661977</v>
      </c>
      <c r="D409" t="s">
        <v>808</v>
      </c>
      <c r="E409" s="1">
        <v>205754447</v>
      </c>
      <c r="F409" s="11">
        <v>3</v>
      </c>
      <c r="G409" t="str">
        <f t="shared" si="20"/>
        <v>Lower</v>
      </c>
    </row>
    <row r="410" spans="1:7" x14ac:dyDescent="0.35">
      <c r="A410">
        <v>389</v>
      </c>
      <c r="B410" t="s">
        <v>693</v>
      </c>
      <c r="C410" s="1">
        <v>473122525</v>
      </c>
      <c r="D410" t="s">
        <v>809</v>
      </c>
      <c r="E410" s="1">
        <v>701842551</v>
      </c>
      <c r="F410" s="11">
        <v>2</v>
      </c>
      <c r="G410" t="str">
        <f t="shared" si="20"/>
        <v>Lower</v>
      </c>
    </row>
    <row r="411" spans="1:7" x14ac:dyDescent="0.35">
      <c r="A411">
        <v>390</v>
      </c>
      <c r="B411" t="s">
        <v>694</v>
      </c>
      <c r="C411" s="1">
        <v>91490353</v>
      </c>
      <c r="D411" t="s">
        <v>810</v>
      </c>
      <c r="E411" s="1">
        <v>113244290</v>
      </c>
      <c r="F411" s="11">
        <v>11</v>
      </c>
      <c r="G411" t="str">
        <f t="shared" si="20"/>
        <v>Lower</v>
      </c>
    </row>
    <row r="412" spans="1:7" x14ac:dyDescent="0.35">
      <c r="A412">
        <v>391</v>
      </c>
      <c r="B412" t="s">
        <v>695</v>
      </c>
      <c r="C412" s="1">
        <v>491730089</v>
      </c>
      <c r="D412" t="s">
        <v>811</v>
      </c>
      <c r="E412" s="1">
        <v>759853685</v>
      </c>
      <c r="F412" s="11">
        <v>5</v>
      </c>
      <c r="G412" t="str">
        <f t="shared" si="20"/>
        <v>Lower</v>
      </c>
    </row>
    <row r="413" spans="1:7" x14ac:dyDescent="0.35">
      <c r="A413">
        <v>392</v>
      </c>
      <c r="B413" t="s">
        <v>696</v>
      </c>
      <c r="C413" s="1">
        <v>122810399</v>
      </c>
      <c r="D413" t="s">
        <v>812</v>
      </c>
      <c r="E413" s="1">
        <v>102392080</v>
      </c>
      <c r="F413" s="11">
        <v>10</v>
      </c>
      <c r="G413" t="str">
        <f t="shared" si="20"/>
        <v>Higher</v>
      </c>
    </row>
    <row r="414" spans="1:7" x14ac:dyDescent="0.35">
      <c r="A414">
        <v>393</v>
      </c>
      <c r="B414" t="s">
        <v>697</v>
      </c>
      <c r="C414" s="1">
        <v>261119292</v>
      </c>
      <c r="D414" t="s">
        <v>813</v>
      </c>
      <c r="E414" s="1">
        <v>440603537</v>
      </c>
      <c r="F414" s="11">
        <v>4</v>
      </c>
      <c r="G414" t="str">
        <f t="shared" si="20"/>
        <v>Lower</v>
      </c>
    </row>
    <row r="415" spans="1:7" x14ac:dyDescent="0.35">
      <c r="A415">
        <v>394</v>
      </c>
      <c r="B415" t="s">
        <v>698</v>
      </c>
      <c r="C415" s="1">
        <v>1453683476</v>
      </c>
      <c r="D415" t="s">
        <v>814</v>
      </c>
      <c r="E415" s="1">
        <v>1284540518</v>
      </c>
      <c r="F415" s="11">
        <v>6</v>
      </c>
      <c r="G415" t="str">
        <f t="shared" si="20"/>
        <v>Higher</v>
      </c>
    </row>
    <row r="416" spans="1:7" x14ac:dyDescent="0.35">
      <c r="A416">
        <v>395</v>
      </c>
      <c r="B416" t="s">
        <v>699</v>
      </c>
      <c r="C416" s="1">
        <v>801693929</v>
      </c>
      <c r="D416" t="s">
        <v>815</v>
      </c>
      <c r="E416" s="1">
        <v>995339117</v>
      </c>
      <c r="F416" s="11">
        <v>2</v>
      </c>
      <c r="G416" t="str">
        <f t="shared" si="20"/>
        <v>Lower</v>
      </c>
    </row>
    <row r="417" spans="1:7" x14ac:dyDescent="0.35">
      <c r="A417">
        <v>396</v>
      </c>
      <c r="B417" t="s">
        <v>700</v>
      </c>
      <c r="C417" s="1">
        <v>1077022372</v>
      </c>
      <c r="D417" t="s">
        <v>816</v>
      </c>
      <c r="E417" s="1">
        <v>1334407706</v>
      </c>
      <c r="F417" s="11">
        <v>2</v>
      </c>
      <c r="G417" t="str">
        <f t="shared" si="20"/>
        <v>Lower</v>
      </c>
    </row>
    <row r="418" spans="1:7" ht="15.5" x14ac:dyDescent="0.35">
      <c r="B418" s="12">
        <v>2020</v>
      </c>
    </row>
    <row r="419" spans="1:7" x14ac:dyDescent="0.35">
      <c r="A419">
        <v>397</v>
      </c>
      <c r="B419" t="s">
        <v>701</v>
      </c>
      <c r="C419" s="1">
        <v>426505244</v>
      </c>
      <c r="D419" t="s">
        <v>817</v>
      </c>
      <c r="E419" s="1">
        <v>273339556</v>
      </c>
      <c r="F419" s="11">
        <v>17</v>
      </c>
      <c r="G419" t="str">
        <f t="shared" si="20"/>
        <v>Higher</v>
      </c>
    </row>
    <row r="420" spans="1:7" x14ac:dyDescent="0.35">
      <c r="A420">
        <v>398</v>
      </c>
      <c r="B420" t="s">
        <v>702</v>
      </c>
      <c r="C420" s="1">
        <v>20311536</v>
      </c>
      <c r="D420" t="s">
        <v>818</v>
      </c>
      <c r="E420" s="1">
        <v>73929392</v>
      </c>
      <c r="F420" s="11">
        <v>4</v>
      </c>
      <c r="G420" t="str">
        <f t="shared" si="20"/>
        <v>Lower</v>
      </c>
    </row>
    <row r="421" spans="1:7" x14ac:dyDescent="0.35">
      <c r="A421">
        <v>399</v>
      </c>
      <c r="B421" t="s">
        <v>704</v>
      </c>
      <c r="C421" s="1">
        <v>215905815</v>
      </c>
      <c r="D421" t="s">
        <v>819</v>
      </c>
      <c r="E421" s="1">
        <v>587235983</v>
      </c>
      <c r="F421" s="11">
        <v>7</v>
      </c>
      <c r="G421" t="str">
        <f t="shared" ref="G421:G462" si="21">IF(E421&gt;C421, "Lower", "Higher")</f>
        <v>Lower</v>
      </c>
    </row>
    <row r="422" spans="1:7" x14ac:dyDescent="0.35">
      <c r="A422">
        <v>400</v>
      </c>
      <c r="B422" t="s">
        <v>703</v>
      </c>
      <c r="C422" s="1">
        <v>49276818</v>
      </c>
      <c r="D422" t="s">
        <v>820</v>
      </c>
      <c r="E422" s="1">
        <v>347182886</v>
      </c>
      <c r="F422" s="11">
        <v>4</v>
      </c>
      <c r="G422" t="str">
        <f t="shared" si="21"/>
        <v>Lower</v>
      </c>
    </row>
    <row r="423" spans="1:7" x14ac:dyDescent="0.35">
      <c r="A423">
        <v>401</v>
      </c>
      <c r="B423" t="s">
        <v>705</v>
      </c>
      <c r="C423" s="1">
        <v>169601036</v>
      </c>
      <c r="D423" t="s">
        <v>821</v>
      </c>
      <c r="E423" s="1">
        <v>822854286</v>
      </c>
      <c r="F423" s="11">
        <v>3</v>
      </c>
      <c r="G423" t="str">
        <f t="shared" si="21"/>
        <v>Lower</v>
      </c>
    </row>
    <row r="424" spans="1:7" ht="15.5" x14ac:dyDescent="0.35">
      <c r="B424" s="12">
        <v>2021</v>
      </c>
    </row>
    <row r="425" spans="1:7" x14ac:dyDescent="0.35">
      <c r="A425">
        <v>402</v>
      </c>
      <c r="B425" t="s">
        <v>706</v>
      </c>
      <c r="C425" s="1">
        <v>470116094</v>
      </c>
      <c r="D425" t="s">
        <v>822</v>
      </c>
      <c r="E425" s="1">
        <v>386600138</v>
      </c>
      <c r="F425" s="11">
        <v>2</v>
      </c>
      <c r="G425" t="str">
        <f t="shared" si="21"/>
        <v>Higher</v>
      </c>
    </row>
    <row r="426" spans="1:7" x14ac:dyDescent="0.35">
      <c r="A426">
        <v>403</v>
      </c>
      <c r="B426" t="s">
        <v>707</v>
      </c>
      <c r="C426" s="1">
        <v>297372261</v>
      </c>
      <c r="D426" t="s">
        <v>823</v>
      </c>
      <c r="E426" s="1">
        <v>340952971</v>
      </c>
      <c r="F426" s="11">
        <v>3</v>
      </c>
      <c r="G426" t="str">
        <f t="shared" si="21"/>
        <v>Lower</v>
      </c>
    </row>
    <row r="427" spans="1:7" x14ac:dyDescent="0.35">
      <c r="A427">
        <v>404</v>
      </c>
      <c r="B427" t="s">
        <v>708</v>
      </c>
      <c r="C427" s="1">
        <v>206431050</v>
      </c>
      <c r="D427" t="s">
        <v>824</v>
      </c>
      <c r="E427" s="1">
        <v>321834351</v>
      </c>
      <c r="F427" s="11">
        <v>5</v>
      </c>
      <c r="G427" t="str">
        <f t="shared" si="21"/>
        <v>Lower</v>
      </c>
    </row>
    <row r="428" spans="1:7" x14ac:dyDescent="0.35">
      <c r="A428">
        <v>405</v>
      </c>
      <c r="B428" t="s">
        <v>709</v>
      </c>
      <c r="C428" s="1">
        <v>153901717</v>
      </c>
      <c r="D428" t="s">
        <v>825</v>
      </c>
      <c r="E428" s="1">
        <v>351496066</v>
      </c>
      <c r="F428" s="11">
        <v>3</v>
      </c>
      <c r="G428" t="str">
        <f t="shared" si="21"/>
        <v>Lower</v>
      </c>
    </row>
    <row r="429" spans="1:7" x14ac:dyDescent="0.35">
      <c r="A429">
        <v>406</v>
      </c>
      <c r="B429" t="s">
        <v>710</v>
      </c>
      <c r="C429" s="1">
        <v>2893660</v>
      </c>
      <c r="D429" t="s">
        <v>826</v>
      </c>
      <c r="E429" s="1">
        <v>9097072</v>
      </c>
      <c r="F429" s="11">
        <v>5</v>
      </c>
      <c r="G429" t="str">
        <f t="shared" si="21"/>
        <v>Lower</v>
      </c>
    </row>
    <row r="430" spans="1:7" x14ac:dyDescent="0.35">
      <c r="A430">
        <v>407</v>
      </c>
      <c r="B430" t="s">
        <v>711</v>
      </c>
      <c r="C430" s="1">
        <v>726229501</v>
      </c>
      <c r="D430" t="s">
        <v>827</v>
      </c>
      <c r="E430" s="1">
        <v>1236005118</v>
      </c>
      <c r="F430" s="11">
        <v>4</v>
      </c>
      <c r="G430" t="str">
        <f t="shared" si="21"/>
        <v>Lower</v>
      </c>
    </row>
    <row r="431" spans="1:7" x14ac:dyDescent="0.35">
      <c r="A431">
        <v>408</v>
      </c>
      <c r="B431" t="s">
        <v>712</v>
      </c>
      <c r="C431" s="1">
        <v>76994245</v>
      </c>
      <c r="D431" t="s">
        <v>828</v>
      </c>
      <c r="E431" s="1">
        <v>137056262</v>
      </c>
      <c r="F431" s="11">
        <v>3</v>
      </c>
      <c r="G431" t="str">
        <f t="shared" si="21"/>
        <v>Lower</v>
      </c>
    </row>
    <row r="432" spans="1:7" x14ac:dyDescent="0.35">
      <c r="A432">
        <v>409</v>
      </c>
      <c r="B432" t="s">
        <v>713</v>
      </c>
      <c r="C432" s="1">
        <v>146745280</v>
      </c>
      <c r="D432" t="s">
        <v>829</v>
      </c>
      <c r="E432" s="1">
        <v>527965936</v>
      </c>
      <c r="F432" s="11">
        <v>4</v>
      </c>
      <c r="G432" t="str">
        <f t="shared" si="21"/>
        <v>Lower</v>
      </c>
    </row>
    <row r="433" spans="1:7" x14ac:dyDescent="0.35">
      <c r="A433">
        <v>410</v>
      </c>
      <c r="B433" t="s">
        <v>714</v>
      </c>
      <c r="C433" s="1">
        <v>163692228</v>
      </c>
      <c r="D433" t="s">
        <v>830</v>
      </c>
      <c r="E433" s="1">
        <v>230594962</v>
      </c>
      <c r="F433" s="11">
        <v>25</v>
      </c>
      <c r="G433" t="str">
        <f t="shared" si="21"/>
        <v>Lower</v>
      </c>
    </row>
    <row r="434" spans="1:7" x14ac:dyDescent="0.35">
      <c r="A434">
        <v>411</v>
      </c>
      <c r="B434" t="s">
        <v>715</v>
      </c>
      <c r="C434" s="1">
        <v>65774490</v>
      </c>
      <c r="D434" t="s">
        <v>831</v>
      </c>
      <c r="E434" s="1">
        <v>155712077</v>
      </c>
      <c r="F434" s="11">
        <v>2</v>
      </c>
      <c r="G434" t="str">
        <f t="shared" si="21"/>
        <v>Lower</v>
      </c>
    </row>
    <row r="435" spans="1:7" x14ac:dyDescent="0.35">
      <c r="A435">
        <v>412</v>
      </c>
      <c r="B435" t="s">
        <v>716</v>
      </c>
      <c r="C435" s="1">
        <v>168717425</v>
      </c>
      <c r="D435" t="s">
        <v>832</v>
      </c>
      <c r="E435" s="1">
        <v>746846894</v>
      </c>
      <c r="F435" s="11">
        <v>5</v>
      </c>
      <c r="G435" t="str">
        <f t="shared" si="21"/>
        <v>Lower</v>
      </c>
    </row>
    <row r="436" spans="1:7" x14ac:dyDescent="0.35">
      <c r="A436">
        <v>413</v>
      </c>
      <c r="B436" t="s">
        <v>717</v>
      </c>
      <c r="C436" s="1">
        <v>53785551</v>
      </c>
      <c r="D436" t="s">
        <v>833</v>
      </c>
      <c r="E436" s="1">
        <v>157761002</v>
      </c>
      <c r="F436" s="11">
        <v>5</v>
      </c>
      <c r="G436" t="str">
        <f t="shared" si="21"/>
        <v>Lower</v>
      </c>
    </row>
    <row r="437" spans="1:7" x14ac:dyDescent="0.35">
      <c r="A437">
        <v>414</v>
      </c>
      <c r="B437" t="s">
        <v>718</v>
      </c>
      <c r="C437" s="1">
        <v>506863592</v>
      </c>
      <c r="D437" t="s">
        <v>834</v>
      </c>
      <c r="E437" s="1">
        <v>856085151</v>
      </c>
      <c r="F437" s="11">
        <v>3</v>
      </c>
      <c r="G437" t="str">
        <f t="shared" si="21"/>
        <v>Lower</v>
      </c>
    </row>
    <row r="438" spans="1:7" x14ac:dyDescent="0.35">
      <c r="A438">
        <v>415</v>
      </c>
      <c r="B438" t="s">
        <v>719</v>
      </c>
      <c r="C438" s="1">
        <v>119815153</v>
      </c>
      <c r="D438" t="s">
        <v>835</v>
      </c>
      <c r="E438" s="1">
        <v>204394183</v>
      </c>
      <c r="F438" s="11">
        <v>2</v>
      </c>
      <c r="G438" t="str">
        <f t="shared" si="21"/>
        <v>Lower</v>
      </c>
    </row>
    <row r="439" spans="1:7" x14ac:dyDescent="0.35">
      <c r="A439">
        <v>416</v>
      </c>
      <c r="B439" t="s">
        <v>720</v>
      </c>
      <c r="C439" s="1">
        <v>1170367</v>
      </c>
      <c r="D439" t="s">
        <v>836</v>
      </c>
      <c r="E439" s="1">
        <v>7414178</v>
      </c>
      <c r="F439" s="11">
        <v>3</v>
      </c>
      <c r="G439" t="str">
        <f t="shared" si="21"/>
        <v>Lower</v>
      </c>
    </row>
    <row r="440" spans="1:7" x14ac:dyDescent="0.35">
      <c r="A440">
        <v>417</v>
      </c>
      <c r="B440" t="s">
        <v>721</v>
      </c>
      <c r="C440" s="1">
        <v>774153007</v>
      </c>
      <c r="D440" t="s">
        <v>837</v>
      </c>
      <c r="E440" s="1">
        <v>880705312</v>
      </c>
      <c r="F440" s="11">
        <v>6</v>
      </c>
      <c r="G440" t="str">
        <f t="shared" si="21"/>
        <v>Lower</v>
      </c>
    </row>
    <row r="441" spans="1:7" x14ac:dyDescent="0.35">
      <c r="A441">
        <v>418</v>
      </c>
      <c r="B441" t="s">
        <v>722</v>
      </c>
      <c r="C441" s="1">
        <v>380778</v>
      </c>
      <c r="D441" t="s">
        <v>838</v>
      </c>
      <c r="E441" s="1">
        <v>1777486</v>
      </c>
      <c r="F441" s="11">
        <v>2</v>
      </c>
      <c r="G441" t="str">
        <f t="shared" si="21"/>
        <v>Lower</v>
      </c>
    </row>
    <row r="442" spans="1:7" x14ac:dyDescent="0.35">
      <c r="A442">
        <v>419</v>
      </c>
      <c r="B442" t="s">
        <v>723</v>
      </c>
      <c r="C442" s="1">
        <v>204334455</v>
      </c>
      <c r="D442" t="s">
        <v>839</v>
      </c>
      <c r="E442" s="1">
        <v>215394738</v>
      </c>
      <c r="F442" s="11">
        <v>32</v>
      </c>
      <c r="G442" t="str">
        <f t="shared" si="21"/>
        <v>Lower</v>
      </c>
    </row>
    <row r="443" spans="1:7" x14ac:dyDescent="0.35">
      <c r="A443">
        <v>420</v>
      </c>
      <c r="B443" t="s">
        <v>724</v>
      </c>
      <c r="C443" s="1">
        <v>1921847111</v>
      </c>
      <c r="D443" t="s">
        <v>840</v>
      </c>
      <c r="E443" s="1">
        <v>1131927996</v>
      </c>
      <c r="F443" s="11">
        <v>2</v>
      </c>
      <c r="G443" t="str">
        <f t="shared" si="21"/>
        <v>Higher</v>
      </c>
    </row>
    <row r="444" spans="1:7" x14ac:dyDescent="0.35">
      <c r="A444">
        <v>421</v>
      </c>
      <c r="B444" t="s">
        <v>725</v>
      </c>
      <c r="C444" s="1">
        <v>408396271</v>
      </c>
      <c r="D444" t="s">
        <v>841</v>
      </c>
      <c r="E444" s="1">
        <v>634338384</v>
      </c>
      <c r="F444" s="11">
        <v>5</v>
      </c>
      <c r="G444" t="str">
        <f t="shared" si="21"/>
        <v>Lower</v>
      </c>
    </row>
    <row r="445" spans="1:7" x14ac:dyDescent="0.35">
      <c r="A445">
        <v>422</v>
      </c>
      <c r="B445" t="s">
        <v>726</v>
      </c>
      <c r="C445" s="1">
        <v>157286805</v>
      </c>
      <c r="D445" t="s">
        <v>842</v>
      </c>
      <c r="E445" s="1">
        <v>427344325</v>
      </c>
      <c r="F445" s="11">
        <v>18</v>
      </c>
      <c r="G445" t="str">
        <f t="shared" si="21"/>
        <v>Lower</v>
      </c>
    </row>
    <row r="446" spans="1:7" x14ac:dyDescent="0.35">
      <c r="A446">
        <v>423</v>
      </c>
      <c r="B446" t="s">
        <v>727</v>
      </c>
      <c r="C446" s="1">
        <v>125897478</v>
      </c>
      <c r="D446" t="s">
        <v>843</v>
      </c>
      <c r="E446" s="1">
        <v>410902662</v>
      </c>
      <c r="F446" s="11">
        <v>4</v>
      </c>
      <c r="G446" t="str">
        <f t="shared" si="21"/>
        <v>Lower</v>
      </c>
    </row>
    <row r="447" spans="1:7" ht="15.5" x14ac:dyDescent="0.35">
      <c r="B447" s="12">
        <v>2022</v>
      </c>
    </row>
    <row r="448" spans="1:7" x14ac:dyDescent="0.35">
      <c r="A448">
        <v>424</v>
      </c>
      <c r="B448" t="s">
        <v>728</v>
      </c>
      <c r="C448" s="1">
        <v>402656846</v>
      </c>
      <c r="D448" t="s">
        <v>844</v>
      </c>
      <c r="E448" s="1">
        <v>319715683</v>
      </c>
      <c r="F448" s="11">
        <v>2</v>
      </c>
      <c r="G448" t="str">
        <f t="shared" si="21"/>
        <v>Higher</v>
      </c>
    </row>
    <row r="449" spans="1:7" x14ac:dyDescent="0.35">
      <c r="A449">
        <v>425</v>
      </c>
      <c r="B449" t="s">
        <v>729</v>
      </c>
      <c r="C449" s="1">
        <v>406950844</v>
      </c>
      <c r="D449" t="s">
        <v>845</v>
      </c>
      <c r="E449" s="1">
        <v>654855901</v>
      </c>
      <c r="F449" s="11">
        <v>4</v>
      </c>
      <c r="G449" t="str">
        <f t="shared" si="21"/>
        <v>Lower</v>
      </c>
    </row>
    <row r="450" spans="1:7" x14ac:dyDescent="0.35">
      <c r="A450">
        <v>426</v>
      </c>
      <c r="B450" t="s">
        <v>730</v>
      </c>
      <c r="C450" s="1">
        <v>955775804</v>
      </c>
      <c r="D450" t="s">
        <v>846</v>
      </c>
      <c r="E450" s="1">
        <v>677796076</v>
      </c>
      <c r="F450" s="11">
        <v>6</v>
      </c>
      <c r="G450" t="str">
        <f t="shared" si="21"/>
        <v>Higher</v>
      </c>
    </row>
    <row r="451" spans="1:7" x14ac:dyDescent="0.35">
      <c r="A451">
        <v>427</v>
      </c>
      <c r="B451" t="s">
        <v>731</v>
      </c>
      <c r="C451" s="1">
        <v>92616233</v>
      </c>
      <c r="D451" t="s">
        <v>847</v>
      </c>
      <c r="E451" s="1">
        <v>194694725</v>
      </c>
      <c r="F451" s="11">
        <v>3</v>
      </c>
      <c r="G451" t="str">
        <f t="shared" si="21"/>
        <v>Lower</v>
      </c>
    </row>
    <row r="452" spans="1:7" x14ac:dyDescent="0.35">
      <c r="A452">
        <v>428</v>
      </c>
      <c r="B452" t="s">
        <v>732</v>
      </c>
      <c r="C452" s="1">
        <v>1488732821</v>
      </c>
      <c r="D452" t="s">
        <v>848</v>
      </c>
      <c r="E452" s="1">
        <v>357288178</v>
      </c>
      <c r="F452" s="11">
        <v>36</v>
      </c>
      <c r="G452" t="str">
        <f t="shared" si="21"/>
        <v>Higher</v>
      </c>
    </row>
    <row r="453" spans="1:7" x14ac:dyDescent="0.35">
      <c r="A453">
        <v>429</v>
      </c>
      <c r="B453" t="s">
        <v>733</v>
      </c>
      <c r="C453" s="1">
        <v>1001978080</v>
      </c>
      <c r="D453" t="s">
        <v>849</v>
      </c>
      <c r="E453" s="1">
        <v>1310466296</v>
      </c>
      <c r="F453" s="11">
        <v>4</v>
      </c>
      <c r="G453" t="str">
        <f t="shared" si="21"/>
        <v>Lower</v>
      </c>
    </row>
    <row r="454" spans="1:7" x14ac:dyDescent="0.35">
      <c r="A454">
        <v>430</v>
      </c>
      <c r="B454" t="s">
        <v>734</v>
      </c>
      <c r="C454" s="1">
        <v>939628210</v>
      </c>
      <c r="D454" t="s">
        <v>850</v>
      </c>
      <c r="E454" s="1">
        <v>1159444662</v>
      </c>
      <c r="F454" s="11">
        <v>7</v>
      </c>
      <c r="G454" t="str">
        <f t="shared" si="21"/>
        <v>Lower</v>
      </c>
    </row>
    <row r="455" spans="1:7" x14ac:dyDescent="0.35">
      <c r="A455">
        <v>431</v>
      </c>
      <c r="B455" t="s">
        <v>735</v>
      </c>
      <c r="C455" s="1">
        <v>760928081</v>
      </c>
      <c r="D455" t="s">
        <v>851</v>
      </c>
      <c r="E455" s="1">
        <v>855301806</v>
      </c>
      <c r="F455" s="11">
        <v>5</v>
      </c>
      <c r="G455" t="str">
        <f t="shared" si="21"/>
        <v>Lower</v>
      </c>
    </row>
    <row r="456" spans="1:7" x14ac:dyDescent="0.35">
      <c r="A456">
        <v>432</v>
      </c>
      <c r="B456" t="s">
        <v>736</v>
      </c>
      <c r="C456" s="1">
        <v>37083743</v>
      </c>
      <c r="D456" t="s">
        <v>852</v>
      </c>
      <c r="E456" s="1">
        <v>77912251</v>
      </c>
      <c r="F456" s="11">
        <v>13</v>
      </c>
      <c r="G456" t="str">
        <f t="shared" si="21"/>
        <v>Lower</v>
      </c>
    </row>
    <row r="457" spans="1:7" x14ac:dyDescent="0.35">
      <c r="A457">
        <v>433</v>
      </c>
      <c r="B457" t="s">
        <v>737</v>
      </c>
      <c r="C457" s="1">
        <v>4717597</v>
      </c>
      <c r="D457" t="s">
        <v>853</v>
      </c>
      <c r="E457" s="1">
        <v>26986174</v>
      </c>
      <c r="F457" s="11">
        <v>16</v>
      </c>
      <c r="G457" t="str">
        <f t="shared" si="21"/>
        <v>Lower</v>
      </c>
    </row>
    <row r="458" spans="1:7" x14ac:dyDescent="0.35">
      <c r="A458">
        <v>434</v>
      </c>
      <c r="B458" t="s">
        <v>738</v>
      </c>
      <c r="C458" s="1">
        <v>5954938</v>
      </c>
      <c r="D458" t="s">
        <v>854</v>
      </c>
      <c r="E458" s="1">
        <v>4017852</v>
      </c>
      <c r="F458" s="11">
        <v>5</v>
      </c>
      <c r="G458" t="str">
        <f t="shared" si="21"/>
        <v>Higher</v>
      </c>
    </row>
    <row r="459" spans="1:7" x14ac:dyDescent="0.35">
      <c r="A459">
        <v>435</v>
      </c>
      <c r="B459" t="s">
        <v>739</v>
      </c>
      <c r="C459" s="1">
        <v>858056872</v>
      </c>
      <c r="D459" t="s">
        <v>855</v>
      </c>
      <c r="E459" s="1">
        <v>1349926083</v>
      </c>
      <c r="F459" s="11">
        <v>4</v>
      </c>
      <c r="G459" t="str">
        <f t="shared" si="21"/>
        <v>Lower</v>
      </c>
    </row>
    <row r="460" spans="1:7" x14ac:dyDescent="0.35">
      <c r="A460">
        <v>436</v>
      </c>
      <c r="B460" t="s">
        <v>858</v>
      </c>
      <c r="C460" s="1">
        <v>2247708213</v>
      </c>
      <c r="D460" t="s">
        <v>856</v>
      </c>
      <c r="E460" s="1">
        <v>2923706026</v>
      </c>
      <c r="F460" s="11">
        <v>13</v>
      </c>
      <c r="G460" t="str">
        <f t="shared" si="21"/>
        <v>Lower</v>
      </c>
    </row>
    <row r="461" spans="1:7" x14ac:dyDescent="0.35">
      <c r="A461">
        <v>437</v>
      </c>
      <c r="B461" t="s">
        <v>859</v>
      </c>
      <c r="C461" s="1">
        <v>424946133</v>
      </c>
      <c r="D461" t="s">
        <v>857</v>
      </c>
      <c r="E461" s="1">
        <v>554987477</v>
      </c>
      <c r="F461" s="11">
        <v>11</v>
      </c>
      <c r="G461" t="str">
        <f t="shared" si="21"/>
        <v>Lower</v>
      </c>
    </row>
    <row r="462" spans="1:7" x14ac:dyDescent="0.35">
      <c r="A462">
        <v>438</v>
      </c>
      <c r="B462" t="s">
        <v>895</v>
      </c>
      <c r="C462" s="1">
        <v>9423445</v>
      </c>
      <c r="D462" t="s">
        <v>896</v>
      </c>
      <c r="E462" s="1">
        <v>14779858</v>
      </c>
      <c r="F462" s="11">
        <v>0</v>
      </c>
      <c r="G462" t="str">
        <f t="shared" si="21"/>
        <v>Lower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Ogbogu Kalu</dc:creator>
  <cp:lastModifiedBy>Ogbogu Kalu</cp:lastModifiedBy>
  <dcterms:created xsi:type="dcterms:W3CDTF">2019-01-14T18:36:12Z</dcterms:created>
  <dcterms:modified xsi:type="dcterms:W3CDTF">2023-02-23T19:53:27Z</dcterms:modified>
</cp:coreProperties>
</file>