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gnjen\Dropbox\Dokumenti\Portfolio\"/>
    </mc:Choice>
  </mc:AlternateContent>
  <bookViews>
    <workbookView xWindow="240" yWindow="15" windowWidth="16095" windowHeight="9660"/>
  </bookViews>
  <sheets>
    <sheet name="Domore PPI" sheetId="1" r:id="rId1"/>
  </sheets>
  <calcPr calcId="152511"/>
</workbook>
</file>

<file path=xl/calcChain.xml><?xml version="1.0" encoding="utf-8"?>
<calcChain xmlns="http://schemas.openxmlformats.org/spreadsheetml/2006/main">
  <c r="N11" i="1" l="1"/>
  <c r="M11" i="1"/>
  <c r="L11" i="1"/>
  <c r="K11" i="1"/>
  <c r="J11" i="1"/>
  <c r="I11" i="1"/>
  <c r="H11" i="1"/>
  <c r="G11" i="1"/>
  <c r="F11" i="1"/>
  <c r="E11" i="1"/>
  <c r="D11" i="1"/>
  <c r="C11" i="1"/>
  <c r="B11" i="1"/>
  <c r="K10" i="1"/>
  <c r="K12" i="1" s="1"/>
  <c r="J10" i="1"/>
  <c r="J12" i="1" s="1"/>
  <c r="I10" i="1"/>
  <c r="N10" i="1" s="1"/>
  <c r="N12" i="1" s="1"/>
  <c r="E10" i="1"/>
  <c r="E12" i="1" s="1"/>
  <c r="D10" i="1"/>
  <c r="H10" i="1" s="1"/>
  <c r="H12" i="1" s="1"/>
  <c r="C10" i="1"/>
  <c r="F10" i="1" s="1"/>
  <c r="F12" i="1" s="1"/>
  <c r="B10" i="1"/>
  <c r="B12" i="1" s="1"/>
  <c r="I12" i="1" l="1"/>
  <c r="M10" i="1"/>
  <c r="M12" i="1" s="1"/>
  <c r="C12" i="1"/>
  <c r="D12" i="1"/>
  <c r="L10" i="1"/>
  <c r="L12" i="1" s="1"/>
  <c r="G10" i="1"/>
  <c r="G12" i="1" s="1"/>
</calcChain>
</file>

<file path=xl/sharedStrings.xml><?xml version="1.0" encoding="utf-8"?>
<sst xmlns="http://schemas.openxmlformats.org/spreadsheetml/2006/main" count="24" uniqueCount="24">
  <si>
    <t>Date range</t>
  </si>
  <si>
    <t>DL start</t>
  </si>
  <si>
    <t>DL end</t>
  </si>
  <si>
    <t>Inst</t>
  </si>
  <si>
    <t>Ext Inst</t>
  </si>
  <si>
    <t>DL fail rate</t>
  </si>
  <si>
    <t>Inst fail rate</t>
  </si>
  <si>
    <t>Total fail rate</t>
  </si>
  <si>
    <t>Sales</t>
  </si>
  <si>
    <t>Refunds</t>
  </si>
  <si>
    <t>CBK's</t>
  </si>
  <si>
    <t>% ref</t>
  </si>
  <si>
    <t>% cbk</t>
  </si>
  <si>
    <t>CR</t>
  </si>
  <si>
    <t>2014-10-27 - 2014-11-02</t>
  </si>
  <si>
    <t>2014-11-03 - 2014-11-09</t>
  </si>
  <si>
    <t>2014-11-10 - 2014-11-16</t>
  </si>
  <si>
    <t>2014-11-17 - 2014-11-23</t>
  </si>
  <si>
    <t>2014-11-24 - 2014-11-30</t>
  </si>
  <si>
    <t>Average</t>
  </si>
  <si>
    <t>Δ from previous week</t>
  </si>
  <si>
    <t>Δ from average</t>
  </si>
  <si>
    <t>Partner Name</t>
  </si>
  <si>
    <t>Account Manager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</si>
</sst>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04040"/>
        <bgColor indexed="64"/>
      </patternFill>
    </fill>
    <fill>
      <patternFill patternType="solid">
        <fgColor rgb="FFCCE5FF"/>
        <bgColor indexed="64"/>
      </patternFill>
    </fill>
    <fill>
      <patternFill patternType="solid">
        <fgColor rgb="FFFFFF66"/>
        <bgColor indexed="64"/>
      </patternFill>
    </fill>
  </fills>
  <borders count="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3" fillId="4" borderId="1" xfId="0" applyNumberFormat="1" applyFont="1" applyFill="1" applyBorder="1" applyAlignment="1">
      <alignment horizontal="center" vertical="center"/>
    </xf>
    <xf numFmtId="165" fontId="3" fillId="4" borderId="1" xfId="0" applyNumberFormat="1" applyFont="1" applyFill="1" applyBorder="1" applyAlignment="1">
      <alignment horizontal="center" vertical="center"/>
    </xf>
    <xf numFmtId="10" fontId="2" fillId="3" borderId="1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1" baseline="0">
                <a:solidFill>
                  <a:srgbClr val="000000"/>
                </a:solidFill>
                <a:latin typeface="Calibri"/>
              </a:defRPr>
            </a:pPr>
            <a:r>
              <a:rPr lang="en-US" b="1" baseline="0">
                <a:solidFill>
                  <a:srgbClr val="000000"/>
                </a:solidFill>
                <a:latin typeface="Calibri"/>
              </a:rPr>
              <a:t>DL start/end and Install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'Domore PPI'!$B$4</c:f>
              <c:strCache>
                <c:ptCount val="1"/>
                <c:pt idx="0">
                  <c:v>DL start</c:v>
                </c:pt>
              </c:strCache>
            </c:strRef>
          </c:tx>
          <c:marker>
            <c:symbol val="circle"/>
            <c:size val="6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val>
            <c:numRef>
              <c:f>'Domore PPI'!$B$5:$B$9</c:f>
              <c:numCache>
                <c:formatCode>General</c:formatCode>
                <c:ptCount val="5"/>
                <c:pt idx="0">
                  <c:v>30519405</c:v>
                </c:pt>
                <c:pt idx="1">
                  <c:v>16781863</c:v>
                </c:pt>
                <c:pt idx="2">
                  <c:v>10956253</c:v>
                </c:pt>
                <c:pt idx="3">
                  <c:v>7883757</c:v>
                </c:pt>
                <c:pt idx="4">
                  <c:v>11370842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'Domore PPI'!$C$4</c:f>
              <c:strCache>
                <c:ptCount val="1"/>
                <c:pt idx="0">
                  <c:v>DL end</c:v>
                </c:pt>
              </c:strCache>
            </c:strRef>
          </c:tx>
          <c:marker>
            <c:symbol val="circle"/>
            <c:size val="6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val>
            <c:numRef>
              <c:f>'Domore PPI'!$C$5:$C$9</c:f>
              <c:numCache>
                <c:formatCode>General</c:formatCode>
                <c:ptCount val="5"/>
                <c:pt idx="0">
                  <c:v>24187135</c:v>
                </c:pt>
                <c:pt idx="1">
                  <c:v>13137586</c:v>
                </c:pt>
                <c:pt idx="2">
                  <c:v>8740865</c:v>
                </c:pt>
                <c:pt idx="3">
                  <c:v>6357848</c:v>
                </c:pt>
                <c:pt idx="4">
                  <c:v>9266194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'Domore PPI'!$D$4</c:f>
              <c:strCache>
                <c:ptCount val="1"/>
                <c:pt idx="0">
                  <c:v>Inst</c:v>
                </c:pt>
              </c:strCache>
            </c:strRef>
          </c:tx>
          <c:marker>
            <c:symbol val="circle"/>
            <c:size val="6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val>
            <c:numRef>
              <c:f>'Domore PPI'!$D$5:$D$9</c:f>
              <c:numCache>
                <c:formatCode>General</c:formatCode>
                <c:ptCount val="5"/>
                <c:pt idx="0">
                  <c:v>19336086</c:v>
                </c:pt>
                <c:pt idx="1">
                  <c:v>10127908</c:v>
                </c:pt>
                <c:pt idx="2">
                  <c:v>6543656</c:v>
                </c:pt>
                <c:pt idx="3">
                  <c:v>4920286</c:v>
                </c:pt>
                <c:pt idx="4">
                  <c:v>6942957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074336"/>
        <c:axId val="97074896"/>
      </c:lineChart>
      <c:catAx>
        <c:axId val="97074336"/>
        <c:scaling>
          <c:orientation val="minMax"/>
        </c:scaling>
        <c:delete val="0"/>
        <c:axPos val="b"/>
        <c:majorTickMark val="out"/>
        <c:minorTickMark val="none"/>
        <c:tickLblPos val="nextTo"/>
        <c:crossAx val="97074896"/>
        <c:crosses val="autoZero"/>
        <c:auto val="1"/>
        <c:lblAlgn val="ctr"/>
        <c:lblOffset val="100"/>
        <c:noMultiLvlLbl val="0"/>
      </c:catAx>
      <c:valAx>
        <c:axId val="9707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7433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1" baseline="0">
                <a:solidFill>
                  <a:srgbClr val="000000"/>
                </a:solidFill>
                <a:latin typeface="Calibri"/>
              </a:defRPr>
            </a:pPr>
            <a:r>
              <a:rPr lang="en-US" b="1" baseline="0">
                <a:solidFill>
                  <a:srgbClr val="000000"/>
                </a:solidFill>
                <a:latin typeface="Calibri"/>
              </a:rPr>
              <a:t>DL and Inst fail rate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'Domore PPI'!$F$4</c:f>
              <c:strCache>
                <c:ptCount val="1"/>
                <c:pt idx="0">
                  <c:v>DL fail rate</c:v>
                </c:pt>
              </c:strCache>
            </c:strRef>
          </c:tx>
          <c:marker>
            <c:symbol val="circle"/>
            <c:size val="6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val>
            <c:numRef>
              <c:f>'Domore PPI'!$F$5:$F$9</c:f>
              <c:numCache>
                <c:formatCode>0.00%</c:formatCode>
                <c:ptCount val="5"/>
                <c:pt idx="0">
                  <c:v>0.20748340277276001</c:v>
                </c:pt>
                <c:pt idx="1">
                  <c:v>0.21715568766113699</c:v>
                </c:pt>
                <c:pt idx="2">
                  <c:v>0.20220307070309501</c:v>
                </c:pt>
                <c:pt idx="3">
                  <c:v>0.19355099351743099</c:v>
                </c:pt>
                <c:pt idx="4">
                  <c:v>0.18509165811995301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'Domore PPI'!$G$4</c:f>
              <c:strCache>
                <c:ptCount val="1"/>
                <c:pt idx="0">
                  <c:v>Inst fail rate</c:v>
                </c:pt>
              </c:strCache>
            </c:strRef>
          </c:tx>
          <c:marker>
            <c:symbol val="circle"/>
            <c:size val="6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val>
            <c:numRef>
              <c:f>'Domore PPI'!$G$5:$G$9</c:f>
              <c:numCache>
                <c:formatCode>0.00%</c:formatCode>
                <c:ptCount val="5"/>
                <c:pt idx="0">
                  <c:v>0.200563191961346</c:v>
                </c:pt>
                <c:pt idx="1">
                  <c:v>0.22908911880767099</c:v>
                </c:pt>
                <c:pt idx="2">
                  <c:v>0.25137203240182698</c:v>
                </c:pt>
                <c:pt idx="3">
                  <c:v>0.22610826808064599</c:v>
                </c:pt>
                <c:pt idx="4">
                  <c:v>0.25072181739341998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'Domore PPI'!$H$4</c:f>
              <c:strCache>
                <c:ptCount val="1"/>
                <c:pt idx="0">
                  <c:v>Total fail rate</c:v>
                </c:pt>
              </c:strCache>
            </c:strRef>
          </c:tx>
          <c:marker>
            <c:symbol val="circle"/>
            <c:size val="6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val>
            <c:numRef>
              <c:f>'Domore PPI'!$H$5:$H$9</c:f>
              <c:numCache>
                <c:formatCode>0.00%</c:formatCode>
                <c:ptCount val="5"/>
                <c:pt idx="0">
                  <c:v>0.36643306119500002</c:v>
                </c:pt>
                <c:pt idx="1">
                  <c:v>0.396496801338445</c:v>
                </c:pt>
                <c:pt idx="2">
                  <c:v>0.40274690626439502</c:v>
                </c:pt>
                <c:pt idx="3">
                  <c:v>0.37589578166856202</c:v>
                </c:pt>
                <c:pt idx="4">
                  <c:v>0.38940695860517599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078816"/>
        <c:axId val="97079376"/>
      </c:lineChart>
      <c:catAx>
        <c:axId val="97078816"/>
        <c:scaling>
          <c:orientation val="minMax"/>
        </c:scaling>
        <c:delete val="0"/>
        <c:axPos val="b"/>
        <c:majorTickMark val="out"/>
        <c:minorTickMark val="none"/>
        <c:tickLblPos val="nextTo"/>
        <c:crossAx val="97079376"/>
        <c:crosses val="autoZero"/>
        <c:auto val="1"/>
        <c:lblAlgn val="ctr"/>
        <c:lblOffset val="100"/>
        <c:noMultiLvlLbl val="0"/>
      </c:catAx>
      <c:valAx>
        <c:axId val="9707937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9707881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1" baseline="0">
                <a:solidFill>
                  <a:srgbClr val="000000"/>
                </a:solidFill>
                <a:latin typeface="Calibri"/>
              </a:defRPr>
            </a:pPr>
            <a:r>
              <a:rPr lang="en-US" b="1" baseline="0">
                <a:solidFill>
                  <a:srgbClr val="000000"/>
                </a:solidFill>
                <a:latin typeface="Calibri"/>
              </a:rPr>
              <a:t>Refunds and Chargebacks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'Domore PPI'!$J$4</c:f>
              <c:strCache>
                <c:ptCount val="1"/>
                <c:pt idx="0">
                  <c:v>Refunds</c:v>
                </c:pt>
              </c:strCache>
            </c:strRef>
          </c:tx>
          <c:marker>
            <c:symbol val="circle"/>
            <c:size val="6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val>
            <c:numRef>
              <c:f>'Domore PPI'!$J$5:$J$9</c:f>
              <c:numCache>
                <c:formatCode>General</c:formatCode>
                <c:ptCount val="5"/>
                <c:pt idx="0">
                  <c:v>539</c:v>
                </c:pt>
                <c:pt idx="1">
                  <c:v>392</c:v>
                </c:pt>
                <c:pt idx="2">
                  <c:v>539</c:v>
                </c:pt>
                <c:pt idx="3">
                  <c:v>245</c:v>
                </c:pt>
                <c:pt idx="4">
                  <c:v>49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'Domore PPI'!$K$4</c:f>
              <c:strCache>
                <c:ptCount val="1"/>
                <c:pt idx="0">
                  <c:v>CBK's</c:v>
                </c:pt>
              </c:strCache>
            </c:strRef>
          </c:tx>
          <c:marker>
            <c:symbol val="circle"/>
            <c:size val="6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val>
            <c:numRef>
              <c:f>'Domore PPI'!$K$5:$K$9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444128"/>
        <c:axId val="144444688"/>
      </c:lineChart>
      <c:catAx>
        <c:axId val="144444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44444688"/>
        <c:crosses val="autoZero"/>
        <c:auto val="1"/>
        <c:lblAlgn val="ctr"/>
        <c:lblOffset val="100"/>
        <c:noMultiLvlLbl val="0"/>
      </c:catAx>
      <c:valAx>
        <c:axId val="144444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44412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1" baseline="0">
                <a:solidFill>
                  <a:srgbClr val="000000"/>
                </a:solidFill>
                <a:latin typeface="Calibri"/>
              </a:defRPr>
            </a:pPr>
            <a:r>
              <a:rPr lang="en-US" b="1" baseline="0">
                <a:solidFill>
                  <a:srgbClr val="000000"/>
                </a:solidFill>
                <a:latin typeface="Calibri"/>
              </a:rPr>
              <a:t>CR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'Domore PPI'!$N$4</c:f>
              <c:strCache>
                <c:ptCount val="1"/>
                <c:pt idx="0">
                  <c:v>CR</c:v>
                </c:pt>
              </c:strCache>
            </c:strRef>
          </c:tx>
          <c:marker>
            <c:symbol val="circle"/>
            <c:size val="6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val>
            <c:numRef>
              <c:f>'Domore PPI'!$N$5:$N$9</c:f>
              <c:numCache>
                <c:formatCode>0.000%</c:formatCode>
                <c:ptCount val="5"/>
                <c:pt idx="0">
                  <c:v>3.9785714647731698E-4</c:v>
                </c:pt>
                <c:pt idx="1">
                  <c:v>5.8541211077351796E-4</c:v>
                </c:pt>
                <c:pt idx="2">
                  <c:v>7.7876954412028996E-4</c:v>
                </c:pt>
                <c:pt idx="3">
                  <c:v>7.3694903101161199E-4</c:v>
                </c:pt>
                <c:pt idx="4">
                  <c:v>5.1519835136527598E-4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446928"/>
        <c:axId val="144447488"/>
      </c:lineChart>
      <c:catAx>
        <c:axId val="144446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44447488"/>
        <c:crosses val="autoZero"/>
        <c:auto val="1"/>
        <c:lblAlgn val="ctr"/>
        <c:lblOffset val="100"/>
        <c:noMultiLvlLbl val="0"/>
      </c:catAx>
      <c:valAx>
        <c:axId val="144447488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crossAx val="14444692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4</xdr:col>
      <xdr:colOff>419100</xdr:colOff>
      <xdr:row>25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13</xdr:row>
      <xdr:rowOff>0</xdr:rowOff>
    </xdr:from>
    <xdr:to>
      <xdr:col>10</xdr:col>
      <xdr:colOff>419100</xdr:colOff>
      <xdr:row>25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4</xdr:col>
      <xdr:colOff>419100</xdr:colOff>
      <xdr:row>41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10</xdr:col>
      <xdr:colOff>419100</xdr:colOff>
      <xdr:row>41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workbookViewId="0">
      <selection activeCell="M22" sqref="M22"/>
    </sheetView>
  </sheetViews>
  <sheetFormatPr defaultRowHeight="15" x14ac:dyDescent="0.25"/>
  <cols>
    <col min="1" max="1" width="21.85546875" bestFit="1" customWidth="1"/>
    <col min="2" max="5" width="12" bestFit="1" customWidth="1"/>
    <col min="6" max="6" width="10.5703125" bestFit="1" customWidth="1"/>
    <col min="7" max="7" width="11.5703125" bestFit="1" customWidth="1"/>
    <col min="8" max="8" width="12.7109375" bestFit="1" customWidth="1"/>
    <col min="9" max="10" width="12" bestFit="1" customWidth="1"/>
    <col min="11" max="11" width="5.85546875" bestFit="1" customWidth="1"/>
    <col min="12" max="12" width="10.5703125" bestFit="1" customWidth="1"/>
    <col min="13" max="13" width="9.7109375" bestFit="1" customWidth="1"/>
    <col min="14" max="14" width="10.5703125" bestFit="1" customWidth="1"/>
  </cols>
  <sheetData>
    <row r="1" spans="1:14" x14ac:dyDescent="0.25">
      <c r="A1" s="7" t="s">
        <v>22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x14ac:dyDescent="0.25">
      <c r="A2" s="8" t="s">
        <v>23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4" spans="1:14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</row>
    <row r="5" spans="1:14" x14ac:dyDescent="0.25">
      <c r="A5" s="1" t="s">
        <v>14</v>
      </c>
      <c r="B5" s="2">
        <v>30519405</v>
      </c>
      <c r="C5" s="2">
        <v>24187135</v>
      </c>
      <c r="D5" s="2">
        <v>19336086</v>
      </c>
      <c r="E5" s="2">
        <v>14442505</v>
      </c>
      <c r="F5" s="3">
        <v>0.20748340277276001</v>
      </c>
      <c r="G5" s="3">
        <v>0.200563191961346</v>
      </c>
      <c r="H5" s="3">
        <v>0.36643306119500002</v>
      </c>
      <c r="I5" s="2">
        <v>7693</v>
      </c>
      <c r="J5" s="2">
        <v>539</v>
      </c>
      <c r="K5" s="2">
        <v>0</v>
      </c>
      <c r="L5" s="3">
        <v>7.0063694267515894E-2</v>
      </c>
      <c r="M5" s="3">
        <v>0</v>
      </c>
      <c r="N5" s="4">
        <v>3.9785714647731698E-4</v>
      </c>
    </row>
    <row r="6" spans="1:14" x14ac:dyDescent="0.25">
      <c r="A6" s="1" t="s">
        <v>15</v>
      </c>
      <c r="B6" s="2">
        <v>16781863</v>
      </c>
      <c r="C6" s="2">
        <v>13137586</v>
      </c>
      <c r="D6" s="2">
        <v>10127908</v>
      </c>
      <c r="E6" s="2">
        <v>7521892</v>
      </c>
      <c r="F6" s="3">
        <v>0.21715568766113699</v>
      </c>
      <c r="G6" s="3">
        <v>0.22908911880767099</v>
      </c>
      <c r="H6" s="3">
        <v>0.396496801338445</v>
      </c>
      <c r="I6" s="2">
        <v>5929</v>
      </c>
      <c r="J6" s="2">
        <v>392</v>
      </c>
      <c r="K6" s="2">
        <v>0</v>
      </c>
      <c r="L6" s="3">
        <v>6.6115702479338803E-2</v>
      </c>
      <c r="M6" s="3">
        <v>0</v>
      </c>
      <c r="N6" s="4">
        <v>5.8541211077351796E-4</v>
      </c>
    </row>
    <row r="7" spans="1:14" x14ac:dyDescent="0.25">
      <c r="A7" s="1" t="s">
        <v>16</v>
      </c>
      <c r="B7" s="2">
        <v>10956253</v>
      </c>
      <c r="C7" s="2">
        <v>8740865</v>
      </c>
      <c r="D7" s="2">
        <v>6543656</v>
      </c>
      <c r="E7" s="2">
        <v>4989621</v>
      </c>
      <c r="F7" s="3">
        <v>0.20220307070309501</v>
      </c>
      <c r="G7" s="3">
        <v>0.25137203240182698</v>
      </c>
      <c r="H7" s="3">
        <v>0.40274690626439502</v>
      </c>
      <c r="I7" s="2">
        <v>5096</v>
      </c>
      <c r="J7" s="2">
        <v>539</v>
      </c>
      <c r="K7" s="2">
        <v>0</v>
      </c>
      <c r="L7" s="3">
        <v>0.105769230769231</v>
      </c>
      <c r="M7" s="3">
        <v>0</v>
      </c>
      <c r="N7" s="4">
        <v>7.7876954412028996E-4</v>
      </c>
    </row>
    <row r="8" spans="1:14" x14ac:dyDescent="0.25">
      <c r="A8" s="1" t="s">
        <v>17</v>
      </c>
      <c r="B8" s="2">
        <v>7883757</v>
      </c>
      <c r="C8" s="2">
        <v>6357848</v>
      </c>
      <c r="D8" s="2">
        <v>4920286</v>
      </c>
      <c r="E8" s="2">
        <v>3927448</v>
      </c>
      <c r="F8" s="3">
        <v>0.19355099351743099</v>
      </c>
      <c r="G8" s="3">
        <v>0.22610826808064599</v>
      </c>
      <c r="H8" s="3">
        <v>0.37589578166856202</v>
      </c>
      <c r="I8" s="2">
        <v>3626</v>
      </c>
      <c r="J8" s="2">
        <v>245</v>
      </c>
      <c r="K8" s="2">
        <v>0</v>
      </c>
      <c r="L8" s="3">
        <v>6.7567567567567599E-2</v>
      </c>
      <c r="M8" s="3">
        <v>0</v>
      </c>
      <c r="N8" s="4">
        <v>7.3694903101161199E-4</v>
      </c>
    </row>
    <row r="9" spans="1:14" x14ac:dyDescent="0.25">
      <c r="A9" s="1" t="s">
        <v>18</v>
      </c>
      <c r="B9" s="2">
        <v>11370842</v>
      </c>
      <c r="C9" s="2">
        <v>9266194</v>
      </c>
      <c r="D9" s="2">
        <v>6942957</v>
      </c>
      <c r="E9" s="2">
        <v>5198900</v>
      </c>
      <c r="F9" s="3">
        <v>0.18509165811995301</v>
      </c>
      <c r="G9" s="3">
        <v>0.25072181739341998</v>
      </c>
      <c r="H9" s="3">
        <v>0.38940695860517599</v>
      </c>
      <c r="I9" s="2">
        <v>3577</v>
      </c>
      <c r="J9" s="2">
        <v>49</v>
      </c>
      <c r="K9" s="2">
        <v>0</v>
      </c>
      <c r="L9" s="3">
        <v>1.3698630136986301E-2</v>
      </c>
      <c r="M9" s="3">
        <v>0</v>
      </c>
      <c r="N9" s="4">
        <v>5.1519835136527598E-4</v>
      </c>
    </row>
    <row r="10" spans="1:14" x14ac:dyDescent="0.25">
      <c r="A10" s="1" t="s">
        <v>19</v>
      </c>
      <c r="B10" s="2">
        <f>AVERAGE(B5:B8)</f>
        <v>16535319.5</v>
      </c>
      <c r="C10" s="2">
        <f>AVERAGE(C5:C8)</f>
        <v>13105858.5</v>
      </c>
      <c r="D10" s="2">
        <f>AVERAGE(D5:D8)</f>
        <v>10231984</v>
      </c>
      <c r="E10" s="2">
        <f>AVERAGE(E5:E8)</f>
        <v>7720366.5</v>
      </c>
      <c r="F10" s="3">
        <f>1-C10/B10</f>
        <v>0.20740216117384369</v>
      </c>
      <c r="G10" s="3">
        <f>1-D10/C10</f>
        <v>0.21928166704989227</v>
      </c>
      <c r="H10" s="3">
        <f>1-D10/B10</f>
        <v>0.38120433657178499</v>
      </c>
      <c r="I10" s="2">
        <f>AVERAGE(I5:I8)</f>
        <v>5586</v>
      </c>
      <c r="J10" s="2">
        <f>AVERAGE(J5:J8)</f>
        <v>428.75</v>
      </c>
      <c r="K10" s="2">
        <f>AVERAGE(K5:K8)</f>
        <v>0</v>
      </c>
      <c r="L10" s="3">
        <f>J10/I10</f>
        <v>7.6754385964912283E-2</v>
      </c>
      <c r="M10" s="3">
        <f>K10/I10</f>
        <v>0</v>
      </c>
      <c r="N10" s="4">
        <f>I10/D10</f>
        <v>5.4593517738104355E-4</v>
      </c>
    </row>
    <row r="11" spans="1:14" x14ac:dyDescent="0.25">
      <c r="A11" s="1" t="s">
        <v>20</v>
      </c>
      <c r="B11" s="11">
        <f>B9/B8-1</f>
        <v>0.44231259284120505</v>
      </c>
      <c r="C11" s="11">
        <f>C9/C8-1</f>
        <v>0.45744188914236394</v>
      </c>
      <c r="D11" s="11">
        <f>D9/D8-1</f>
        <v>0.41108809528551804</v>
      </c>
      <c r="E11" s="11">
        <f>E9/E8-1</f>
        <v>0.3237349036830024</v>
      </c>
      <c r="F11" s="11">
        <f>F9-F8</f>
        <v>-8.4593353974779795E-3</v>
      </c>
      <c r="G11" s="11">
        <f>G9-G8</f>
        <v>2.4613549312773986E-2</v>
      </c>
      <c r="H11" s="11">
        <f>H9-H8</f>
        <v>1.3511176936613967E-2</v>
      </c>
      <c r="I11" s="11">
        <f>I9/I8-1</f>
        <v>-1.3513513513513487E-2</v>
      </c>
      <c r="J11" s="12">
        <f>J9/J8-1</f>
        <v>-0.8</v>
      </c>
      <c r="K11" s="5" t="str">
        <f>IF(K8&lt;&gt;0, K9/K8-1, "-")</f>
        <v>-</v>
      </c>
      <c r="L11" s="5">
        <f>L9-L8</f>
        <v>-5.3868937430581298E-2</v>
      </c>
      <c r="M11" s="11">
        <f>M9-M8</f>
        <v>0</v>
      </c>
      <c r="N11" s="5">
        <f>N9-N8</f>
        <v>-2.2175067964633601E-4</v>
      </c>
    </row>
    <row r="12" spans="1:14" ht="18.75" x14ac:dyDescent="0.25">
      <c r="A12" s="1" t="s">
        <v>21</v>
      </c>
      <c r="B12" s="9">
        <f>B9/B10-1</f>
        <v>-0.31233007018703207</v>
      </c>
      <c r="C12" s="9">
        <f>C9/C10-1</f>
        <v>-0.29297313869213526</v>
      </c>
      <c r="D12" s="9">
        <f>D9/D10-1</f>
        <v>-0.32144567466094554</v>
      </c>
      <c r="E12" s="9">
        <f>E9/E10-1</f>
        <v>-0.32659932659932656</v>
      </c>
      <c r="F12" s="9">
        <f>F9-F10</f>
        <v>-2.2310503053890679E-2</v>
      </c>
      <c r="G12" s="9">
        <f>G9-G10</f>
        <v>3.1440150343527706E-2</v>
      </c>
      <c r="H12" s="9">
        <f>H9-H10</f>
        <v>8.2026220333910049E-3</v>
      </c>
      <c r="I12" s="9">
        <f>I9/I10-1</f>
        <v>-0.35964912280701755</v>
      </c>
      <c r="J12" s="10">
        <f>J9/J10-1</f>
        <v>-0.88571428571428568</v>
      </c>
      <c r="K12" s="6" t="str">
        <f>IF(K10&lt;&gt;0, K9/K10-1, "-")</f>
        <v>-</v>
      </c>
      <c r="L12" s="6">
        <f>L9-L10</f>
        <v>-6.3055755827925983E-2</v>
      </c>
      <c r="M12" s="10">
        <f>M9-M10</f>
        <v>0</v>
      </c>
      <c r="N12" s="6">
        <f>N9-N10</f>
        <v>-3.073682601576757E-5</v>
      </c>
    </row>
  </sheetData>
  <mergeCells count="2">
    <mergeCell ref="A1:N1"/>
    <mergeCell ref="A2:N2"/>
  </mergeCells>
  <conditionalFormatting sqref="D4:D10">
    <cfRule type="dataBar" priority="1">
      <dataBar>
        <cfvo type="min"/>
        <cfvo type="max"/>
        <color rgb="FF99CCFF"/>
      </dataBar>
    </cfRule>
  </conditionalFormatting>
  <conditionalFormatting sqref="H4:H10">
    <cfRule type="dataBar" priority="2">
      <dataBar>
        <cfvo type="min"/>
        <cfvo type="max"/>
        <color rgb="FF99CCFF"/>
      </dataBar>
    </cfRule>
  </conditionalFormatting>
  <conditionalFormatting sqref="N4:N10">
    <cfRule type="dataBar" priority="3">
      <dataBar>
        <cfvo type="min"/>
        <cfvo type="max"/>
        <color rgb="FF99CCFF"/>
      </dataBar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Domore PPI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ognjen</dc:creator>
  <cp:lastModifiedBy>Ognjen Zelenbabić</cp:lastModifiedBy>
  <dcterms:created xsi:type="dcterms:W3CDTF">2014-12-05T17:46:35Z</dcterms:created>
  <dcterms:modified xsi:type="dcterms:W3CDTF">2015-08-15T16:23:26Z</dcterms:modified>
</cp:coreProperties>
</file>